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085" tabRatio="606" activeTab="0"/>
  </bookViews>
  <sheets>
    <sheet name="166" sheetId="1" r:id="rId1"/>
    <sheet name="168" sheetId="2" r:id="rId2"/>
    <sheet name="170" sheetId="3" r:id="rId3"/>
    <sheet name="172" sheetId="4" r:id="rId4"/>
    <sheet name="174" sheetId="5" r:id="rId5"/>
    <sheet name="176" sheetId="6" r:id="rId6"/>
    <sheet name="178" sheetId="7" r:id="rId7"/>
    <sheet name="180" sheetId="8" r:id="rId8"/>
    <sheet name="182" sheetId="9" r:id="rId9"/>
    <sheet name="184" sheetId="10" r:id="rId10"/>
    <sheet name="186" sheetId="11" r:id="rId11"/>
    <sheet name="188" sheetId="12" r:id="rId12"/>
  </sheets>
  <definedNames>
    <definedName name="_xlnm.Print_Area" localSheetId="10">'186'!$A$1:$AC$67</definedName>
  </definedNames>
  <calcPr calcMode="manual" fullCalcOnLoad="1"/>
</workbook>
</file>

<file path=xl/sharedStrings.xml><?xml version="1.0" encoding="utf-8"?>
<sst xmlns="http://schemas.openxmlformats.org/spreadsheetml/2006/main" count="1656" uniqueCount="495">
  <si>
    <t>項      目</t>
  </si>
  <si>
    <t>新規求人数</t>
  </si>
  <si>
    <t>年次及び月次</t>
  </si>
  <si>
    <t>年      度</t>
  </si>
  <si>
    <t>名目賃金指数</t>
  </si>
  <si>
    <t>実質賃金指数</t>
  </si>
  <si>
    <t>①新規求職者（全数）</t>
  </si>
  <si>
    <t>②うち中高年齢者数</t>
  </si>
  <si>
    <t>雇用指数</t>
  </si>
  <si>
    <t>①就職件数（全数）</t>
  </si>
  <si>
    <t>中高年齢者の就職率</t>
  </si>
  <si>
    <t>新 規 求 職　　　　申 込 件 数</t>
  </si>
  <si>
    <t>月 間 有 効　　　　　　求 職 者 数</t>
  </si>
  <si>
    <t>就 職 件 数</t>
  </si>
  <si>
    <t>調査産業計　　（サービス　　　　業を除く）</t>
  </si>
  <si>
    <t>電気・ガス　　　　・熱供給・　　　水　道　業</t>
  </si>
  <si>
    <t>サービ　　　　　ス　業</t>
  </si>
  <si>
    <t>対前年度　　　　　　　増減率</t>
  </si>
  <si>
    <t>項  目</t>
  </si>
  <si>
    <t>月 間 有 効　　　　　求　人　数</t>
  </si>
  <si>
    <t>求職</t>
  </si>
  <si>
    <t>就職</t>
  </si>
  <si>
    <t>(単位：円)</t>
  </si>
  <si>
    <t>産業分類</t>
  </si>
  <si>
    <t>調査産業計（サービス業を除く）</t>
  </si>
  <si>
    <t>製　　造　　業　　計</t>
  </si>
  <si>
    <t>衣服・その他の繊維製品製造業</t>
  </si>
  <si>
    <t>年　次　　　　　及び月次</t>
  </si>
  <si>
    <t>現金給与　　　　総　　額</t>
  </si>
  <si>
    <t>定期給与</t>
  </si>
  <si>
    <t>特別給与</t>
  </si>
  <si>
    <t>男</t>
  </si>
  <si>
    <t>女</t>
  </si>
  <si>
    <t>（単位：円）</t>
  </si>
  <si>
    <t>電気・ガス・熱供給・水道業</t>
  </si>
  <si>
    <t>年  次　　　　　　及び月次</t>
  </si>
  <si>
    <t>現金給与　　　　　　　総　　額</t>
  </si>
  <si>
    <t>合計</t>
  </si>
  <si>
    <t>（単位：日、時間）</t>
  </si>
  <si>
    <t>調　査　産　業　計</t>
  </si>
  <si>
    <t>調査産業計（サービス業を除く）</t>
  </si>
  <si>
    <t>建　　　設　　　業</t>
  </si>
  <si>
    <t>製　　　　　　　　　　　　　　　　　　　　造　　　　　　　　　　　　　　　　　　　　業</t>
  </si>
  <si>
    <t>製　　造　　業　　計</t>
  </si>
  <si>
    <t>食料品・たばこ製造業</t>
  </si>
  <si>
    <t>繊　　維　　工　　業</t>
  </si>
  <si>
    <t>衣服・その他の繊維製品製造業</t>
  </si>
  <si>
    <t>出版・印刷・同関連産業</t>
  </si>
  <si>
    <t>出　勤日　数</t>
  </si>
  <si>
    <t>総実労働時間</t>
  </si>
  <si>
    <t>所定内労　働時　間</t>
  </si>
  <si>
    <t>所定外労　働時　間</t>
  </si>
  <si>
    <t>及び月次</t>
  </si>
  <si>
    <t>製　　　　　　　　　　　　　　　　　　　造　　　　　　　　　　　　　　　　　　　業</t>
  </si>
  <si>
    <t>卸売・小売業、飲食店</t>
  </si>
  <si>
    <t>金　融・保　険　業</t>
  </si>
  <si>
    <t>サ　　　　　　　　　　　　ー　　　　　　　　　　　　ビ　　　　　　　　　　　　ス　　　　　　　　　　　　業</t>
  </si>
  <si>
    <t>サ　ー　ビ　ス　業　計</t>
  </si>
  <si>
    <t>旅館・その他の宿泊所</t>
  </si>
  <si>
    <t>その他のサービス業</t>
  </si>
  <si>
    <t>年  次　　　　　　　　及び月次</t>
  </si>
  <si>
    <t>（単位：人）</t>
  </si>
  <si>
    <t>調　査　  　　産業計</t>
  </si>
  <si>
    <t>製　　　　　　　　　　　　造　　　　　　　　　　　業</t>
  </si>
  <si>
    <t>電気・ガス　　　　・熱 供 給　　　　・水 道 業</t>
  </si>
  <si>
    <t>サ　　　　ー　　　　ビ　　　　ス　　　　業</t>
  </si>
  <si>
    <t>製造業計</t>
  </si>
  <si>
    <t>衣服・その他    の繊維製品        製　造　業</t>
  </si>
  <si>
    <t>出版・印刷　　　　同 関 連　　　　産　　業</t>
  </si>
  <si>
    <t>窯業・土石　　　製　　品　　　　製 造 業</t>
  </si>
  <si>
    <t>その他の　　　　 サービス業</t>
  </si>
  <si>
    <t>（サービス　　  　業を除く）</t>
  </si>
  <si>
    <t>年　次　及　び　　市　町　村　別</t>
  </si>
  <si>
    <t>計</t>
  </si>
  <si>
    <t>就　　業　　者</t>
  </si>
  <si>
    <t>完　全　失　業　者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</si>
  <si>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</si>
  <si>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</si>
  <si>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</si>
  <si>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</si>
  <si>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</si>
  <si>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</si>
  <si>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</si>
  <si>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</si>
  <si>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</si>
  <si>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</si>
  <si>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</si>
  <si>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</si>
  <si>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</si>
  <si>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</si>
  <si>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</si>
  <si>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</si>
  <si>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</si>
  <si>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</si>
  <si>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</si>
  <si>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</si>
  <si>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</si>
  <si>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</si>
  <si>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</si>
  <si>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</si>
  <si>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</si>
  <si>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</si>
  <si>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</si>
  <si>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</si>
  <si>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</si>
  <si>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</si>
  <si>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</si>
  <si>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</si>
  <si>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</si>
  <si>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</si>
  <si>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</si>
  <si>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</si>
  <si>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</si>
  <si>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</si>
  <si>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</si>
  <si>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</si>
  <si>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</si>
  <si>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</si>
  <si>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</si>
  <si>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</si>
  <si>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</si>
  <si>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</si>
  <si>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</si>
  <si>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</si>
  <si>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</si>
  <si>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就　　業　　者　　数</t>
  </si>
  <si>
    <t>産　　業　　別　　割　　合</t>
  </si>
  <si>
    <t>総　　　数</t>
  </si>
  <si>
    <t>雇　用　者</t>
  </si>
  <si>
    <t>役　　　員</t>
  </si>
  <si>
    <t>雇人のある　　　　　業　　　主</t>
  </si>
  <si>
    <t>雇人のない　　　　　業　　　主</t>
  </si>
  <si>
    <t>家族従業者</t>
  </si>
  <si>
    <t>第　１　次　産　業</t>
  </si>
  <si>
    <t>農業</t>
  </si>
  <si>
    <t>林業</t>
  </si>
  <si>
    <t>漁業</t>
  </si>
  <si>
    <t>鉱業</t>
  </si>
  <si>
    <t>第　２　次　産　業</t>
  </si>
  <si>
    <t>建設業</t>
  </si>
  <si>
    <t>製造業</t>
  </si>
  <si>
    <t>電気･ガス･熱供給･水道業</t>
  </si>
  <si>
    <t>運輸・通信業</t>
  </si>
  <si>
    <t>第　３　次　産　業</t>
  </si>
  <si>
    <t>金融・保険業</t>
  </si>
  <si>
    <t>不動産業</t>
  </si>
  <si>
    <t>サービス業</t>
  </si>
  <si>
    <t>分類不能の産業</t>
  </si>
  <si>
    <t>分 類 不 能 の 産 業</t>
  </si>
  <si>
    <t>女</t>
  </si>
  <si>
    <t>注　１）従業上の地位「不詳」を含む。</t>
  </si>
  <si>
    <t>年次及び産業別</t>
  </si>
  <si>
    <t>合　　　　計</t>
  </si>
  <si>
    <t>整　　　理　　　人　　　員</t>
  </si>
  <si>
    <t>組合数</t>
  </si>
  <si>
    <t>組　合　員　数</t>
  </si>
  <si>
    <t>組合員数</t>
  </si>
  <si>
    <t>組　　合　　数</t>
  </si>
  <si>
    <t>計</t>
  </si>
  <si>
    <t>男</t>
  </si>
  <si>
    <t>組合数</t>
  </si>
  <si>
    <t>組合員数</t>
  </si>
  <si>
    <t>組 合 員 数</t>
  </si>
  <si>
    <t>組　合　数</t>
  </si>
  <si>
    <t>組　合　員　数</t>
  </si>
  <si>
    <t>製　　　造　　　業</t>
  </si>
  <si>
    <t>鉄鋼業</t>
  </si>
  <si>
    <t xml:space="preserve">運 輸 ・ 通 信 業 </t>
  </si>
  <si>
    <t>月間有効求人数</t>
  </si>
  <si>
    <t>注１　受給者とは雇用保険受給者である。</t>
  </si>
  <si>
    <t>金　沢</t>
  </si>
  <si>
    <t>小　松</t>
  </si>
  <si>
    <t>七　尾</t>
  </si>
  <si>
    <t>能　都</t>
  </si>
  <si>
    <t>加　賀</t>
  </si>
  <si>
    <t>羽　咋</t>
  </si>
  <si>
    <t>穴　水</t>
  </si>
  <si>
    <t>総数</t>
  </si>
  <si>
    <t>中学校</t>
  </si>
  <si>
    <t>求 人 数</t>
  </si>
  <si>
    <t>高等学校</t>
  </si>
  <si>
    <t>医　　　療　　　業</t>
  </si>
  <si>
    <t>年  次　　　　　　　及び月次</t>
  </si>
  <si>
    <t>家庭内職者</t>
  </si>
  <si>
    <t>総　　　　　　　　　　　　　　　　　　　　　　　　　　　　　　　数</t>
  </si>
  <si>
    <t>漁業・水産・養殖業</t>
  </si>
  <si>
    <t>林業・狩猟業</t>
  </si>
  <si>
    <t>求職申込件数</t>
  </si>
  <si>
    <t>就職件数</t>
  </si>
  <si>
    <t>増加（△は減少）</t>
  </si>
  <si>
    <t>新　　　規　　　求　　　人　　　数</t>
  </si>
  <si>
    <t>計</t>
  </si>
  <si>
    <t>４月～６月</t>
  </si>
  <si>
    <t>７～９</t>
  </si>
  <si>
    <t>１０～１２</t>
  </si>
  <si>
    <t>１～３</t>
  </si>
  <si>
    <t>資料　石川県統計情報課「毎月勤労統計調査地方調査」</t>
  </si>
  <si>
    <t>資料　石川県労政訓練課「石川県労働組合名簿」</t>
  </si>
  <si>
    <t>資料　石川県職業安定課「職業安定行政年報」</t>
  </si>
  <si>
    <t>注１　就職率＝就職件数／新規求職者数×100</t>
  </si>
  <si>
    <t>　２　保受給者とは、雇用保険受給資格（短期特例及び高年齢求職者給付を除く）を有する者で常用のうち数である。</t>
  </si>
  <si>
    <t>新規求職申込件数</t>
  </si>
  <si>
    <t>月間有効求職者数</t>
  </si>
  <si>
    <t>受給者の就職数</t>
  </si>
  <si>
    <t>件　　数</t>
  </si>
  <si>
    <t>人　　員</t>
  </si>
  <si>
    <t>年　月</t>
  </si>
  <si>
    <t>度　別</t>
  </si>
  <si>
    <t>区　分</t>
  </si>
  <si>
    <t>閉　　鎖</t>
  </si>
  <si>
    <t>縮　　小</t>
  </si>
  <si>
    <t>その他の産業</t>
  </si>
  <si>
    <t>サービス業</t>
  </si>
  <si>
    <t>食料品・たばこ製造業</t>
  </si>
  <si>
    <t>繊維関係</t>
  </si>
  <si>
    <t>木材、家具関係</t>
  </si>
  <si>
    <t>窯業、土石製品製造業</t>
  </si>
  <si>
    <t>機械関係</t>
  </si>
  <si>
    <t>その他製造業</t>
  </si>
  <si>
    <t>資料　石川県統計情報課「毎月勤労統計調査地方調査」</t>
  </si>
  <si>
    <t>昭和55年</t>
  </si>
  <si>
    <t>60年</t>
  </si>
  <si>
    <t>平成2年</t>
  </si>
  <si>
    <t>x</t>
  </si>
  <si>
    <t>総　　　　　　　　数</t>
  </si>
  <si>
    <t>昭和60年～平成2年の</t>
  </si>
  <si>
    <t>産 業（大 分 類）別</t>
  </si>
  <si>
    <t>就　業　者　の　総　   数　1）</t>
  </si>
  <si>
    <t>平成元年</t>
  </si>
  <si>
    <t>平成元年</t>
  </si>
  <si>
    <t>平成2年度</t>
  </si>
  <si>
    <t>平成５年４月</t>
  </si>
  <si>
    <t>（2）　適用法規別労働組合数及び組合員数</t>
  </si>
  <si>
    <t>平成元年度</t>
  </si>
  <si>
    <t>県からの充足</t>
  </si>
  <si>
    <t>季節調整値</t>
  </si>
  <si>
    <t>年度 、月及び    　安定所別</t>
  </si>
  <si>
    <t>平成5年1月</t>
  </si>
  <si>
    <t>労働及び賃金 167</t>
  </si>
  <si>
    <t>（単位　人）</t>
  </si>
  <si>
    <t>168 労働及び賃金</t>
  </si>
  <si>
    <t>労働及び賃金 169</t>
  </si>
  <si>
    <t>産  業 （大  分  類） 別</t>
  </si>
  <si>
    <t>170 労働及び賃金</t>
  </si>
  <si>
    <t>労働及び賃金 171</t>
  </si>
  <si>
    <r>
      <t>2</t>
    </r>
    <r>
      <rPr>
        <sz val="12"/>
        <rFont val="ＭＳ 明朝"/>
        <family val="1"/>
      </rPr>
      <t>9 人 以 下</t>
    </r>
  </si>
  <si>
    <r>
      <t>3</t>
    </r>
    <r>
      <rPr>
        <sz val="12"/>
        <rFont val="ＭＳ 明朝"/>
        <family val="1"/>
      </rPr>
      <t>0 ～ 99 人</t>
    </r>
  </si>
  <si>
    <r>
      <t>事 業</t>
    </r>
    <r>
      <rPr>
        <sz val="12"/>
        <rFont val="ＭＳ 明朝"/>
        <family val="1"/>
      </rPr>
      <t xml:space="preserve"> 所 数</t>
    </r>
  </si>
  <si>
    <t>整 　　　 理  　　　形 　　　 態</t>
  </si>
  <si>
    <t>組　合　員　数</t>
  </si>
  <si>
    <t>建設業</t>
  </si>
  <si>
    <t>製造業</t>
  </si>
  <si>
    <t>運輸・通信業</t>
  </si>
  <si>
    <t>金融・保険業</t>
  </si>
  <si>
    <t xml:space="preserve">不動産業   </t>
  </si>
  <si>
    <t>サービス業</t>
  </si>
  <si>
    <t>公務</t>
  </si>
  <si>
    <t>分類不能の産業</t>
  </si>
  <si>
    <t>年 次 及 び 産 業 別</t>
  </si>
  <si>
    <r>
      <t>1</t>
    </r>
    <r>
      <rPr>
        <sz val="12"/>
        <rFont val="ＭＳ 明朝"/>
        <family val="1"/>
      </rPr>
      <t>00 ～ 299 人</t>
    </r>
  </si>
  <si>
    <r>
      <t>3</t>
    </r>
    <r>
      <rPr>
        <sz val="12"/>
        <rFont val="ＭＳ 明朝"/>
        <family val="1"/>
      </rPr>
      <t>00 ～ 499 人</t>
    </r>
  </si>
  <si>
    <r>
      <t>5</t>
    </r>
    <r>
      <rPr>
        <sz val="12"/>
        <rFont val="ＭＳ 明朝"/>
        <family val="1"/>
      </rPr>
      <t>00 ～ 999 人</t>
    </r>
  </si>
  <si>
    <r>
      <t>1</t>
    </r>
    <r>
      <rPr>
        <sz val="12"/>
        <rFont val="ＭＳ 明朝"/>
        <family val="1"/>
      </rPr>
      <t>,000 人 以 上</t>
    </r>
  </si>
  <si>
    <t>建　　　設　　　業</t>
  </si>
  <si>
    <t>金融・保険業</t>
  </si>
  <si>
    <t xml:space="preserve">不動産業   </t>
  </si>
  <si>
    <t>-</t>
  </si>
  <si>
    <t>サービス業</t>
  </si>
  <si>
    <t>公務</t>
  </si>
  <si>
    <t>分類不能の産業</t>
  </si>
  <si>
    <t>組 合 数</t>
  </si>
  <si>
    <t>注　同一月中に２人以上の人員整理が行われたものを計上。</t>
  </si>
  <si>
    <t>172 労働及び賃金</t>
  </si>
  <si>
    <t>労働及び賃金 173</t>
  </si>
  <si>
    <t>求　　　　　　　　　　　職</t>
  </si>
  <si>
    <t>就　　　　　　　　職</t>
  </si>
  <si>
    <t>求　　　　　人</t>
  </si>
  <si>
    <t>充　　　　　足</t>
  </si>
  <si>
    <r>
      <t>有効</t>
    </r>
    <r>
      <rPr>
        <sz val="12"/>
        <rFont val="ＭＳ 明朝"/>
        <family val="1"/>
      </rPr>
      <t>求人倍率（倍）</t>
    </r>
  </si>
  <si>
    <t>　就  職  件  数</t>
  </si>
  <si>
    <t>充　　 足</t>
  </si>
  <si>
    <t>原数値</t>
  </si>
  <si>
    <t>金　　　　　　沢</t>
  </si>
  <si>
    <t>小　　　　　　松</t>
  </si>
  <si>
    <t>七　　　　　　尾</t>
  </si>
  <si>
    <t>能　　　　　　都</t>
  </si>
  <si>
    <t>加　　　　　　賀</t>
  </si>
  <si>
    <t>羽　　　　　　咋</t>
  </si>
  <si>
    <t>穴　　　　　　水</t>
  </si>
  <si>
    <t>産　　　業　　　別</t>
  </si>
  <si>
    <t>項　　　目</t>
  </si>
  <si>
    <t>合　計</t>
  </si>
  <si>
    <t>農林漁業</t>
  </si>
  <si>
    <t>求職申込件数</t>
  </si>
  <si>
    <t>注　（　）は県内企業求人でうち数。</t>
  </si>
  <si>
    <t>174 労働及び賃金</t>
  </si>
  <si>
    <t>労働及び賃金 175</t>
  </si>
  <si>
    <r>
      <t>調　</t>
    </r>
    <r>
      <rPr>
        <sz val="12"/>
        <rFont val="ＭＳ 明朝"/>
        <family val="1"/>
      </rPr>
      <t xml:space="preserve">  査 　　　 産 業 計</t>
    </r>
  </si>
  <si>
    <r>
      <t>建 設</t>
    </r>
    <r>
      <rPr>
        <sz val="12"/>
        <rFont val="ＭＳ 明朝"/>
        <family val="1"/>
      </rPr>
      <t xml:space="preserve"> 業</t>
    </r>
  </si>
  <si>
    <r>
      <t>製 造</t>
    </r>
    <r>
      <rPr>
        <sz val="12"/>
        <rFont val="ＭＳ 明朝"/>
        <family val="1"/>
      </rPr>
      <t xml:space="preserve"> 業</t>
    </r>
  </si>
  <si>
    <r>
      <t>運 輸</t>
    </r>
    <r>
      <rPr>
        <sz val="12"/>
        <rFont val="ＭＳ 明朝"/>
        <family val="1"/>
      </rPr>
      <t xml:space="preserve"> ・　　　　　通 信 業</t>
    </r>
  </si>
  <si>
    <r>
      <t>卸 売</t>
    </r>
    <r>
      <rPr>
        <sz val="12"/>
        <rFont val="ＭＳ 明朝"/>
        <family val="1"/>
      </rPr>
      <t xml:space="preserve"> ・　　　小売業、　　　飲 食 店</t>
    </r>
  </si>
  <si>
    <r>
      <t>金 融</t>
    </r>
    <r>
      <rPr>
        <sz val="12"/>
        <rFont val="ＭＳ 明朝"/>
        <family val="1"/>
      </rPr>
      <t xml:space="preserve"> ・      保 険 業</t>
    </r>
  </si>
  <si>
    <t>x</t>
  </si>
  <si>
    <t>対 前 年 度 増 減 率</t>
  </si>
  <si>
    <t>ポイント3.0</t>
  </si>
  <si>
    <t>x</t>
  </si>
  <si>
    <t>（単位　人、％）</t>
  </si>
  <si>
    <t>年  度</t>
  </si>
  <si>
    <t>x</t>
  </si>
  <si>
    <t>常　　 　用</t>
  </si>
  <si>
    <r>
      <t>臨</t>
    </r>
    <r>
      <rPr>
        <sz val="12"/>
        <rFont val="ＭＳ 明朝"/>
        <family val="1"/>
      </rPr>
      <t xml:space="preserve"> 時 季 節</t>
    </r>
  </si>
  <si>
    <r>
      <t>　保 受</t>
    </r>
    <r>
      <rPr>
        <sz val="12"/>
        <rFont val="ＭＳ 明朝"/>
        <family val="1"/>
      </rPr>
      <t xml:space="preserve"> 給 者</t>
    </r>
  </si>
  <si>
    <t>x</t>
  </si>
  <si>
    <r>
      <t>中高年齢者の占める　　　割合（②／①×1</t>
    </r>
    <r>
      <rPr>
        <sz val="12"/>
        <rFont val="ＭＳ 明朝"/>
        <family val="1"/>
      </rPr>
      <t>00）</t>
    </r>
  </si>
  <si>
    <t>x</t>
  </si>
  <si>
    <t>x</t>
  </si>
  <si>
    <t>常　　 　用</t>
  </si>
  <si>
    <r>
      <t>臨</t>
    </r>
    <r>
      <rPr>
        <sz val="12"/>
        <rFont val="ＭＳ 明朝"/>
        <family val="1"/>
      </rPr>
      <t xml:space="preserve"> 時 季 節</t>
    </r>
  </si>
  <si>
    <t>ポイント△0.9</t>
  </si>
  <si>
    <t>ポイント△4.4</t>
  </si>
  <si>
    <t>176 労働及び賃金</t>
  </si>
  <si>
    <t>調　 査　 産　 業　 計</t>
  </si>
  <si>
    <t>建　  　設　  　業</t>
  </si>
  <si>
    <t>製　　　　　　　　　　　　　　　　　　　　　　　造　　　　　　　　　　　　　　　　　　　　　　　業</t>
  </si>
  <si>
    <t>食 料 品・た ば こ 製 造 業</t>
  </si>
  <si>
    <t>繊　   維   　工   　業</t>
  </si>
  <si>
    <t>出 版・印 刷・同 関 連 産 業</t>
  </si>
  <si>
    <t>178 労働及び賃金</t>
  </si>
  <si>
    <t>労働及び賃金 179</t>
  </si>
  <si>
    <t>製　　　　　　　　　　　　　　　　　　　　造　　　　　　　　　　　　　　　　　　　　業</t>
  </si>
  <si>
    <t>運   輸 ・ 通   信   業</t>
  </si>
  <si>
    <t>卸 売・小 売 業 、飲 食 店</t>
  </si>
  <si>
    <t>窯 業・土 石 製 品 製 造 業</t>
  </si>
  <si>
    <t>金  属  製  品  製  造  業</t>
  </si>
  <si>
    <t>一 般 機 械 器 具 製 造 業</t>
  </si>
  <si>
    <t>電 気 機 械 器 具 製 造 業</t>
  </si>
  <si>
    <t>そ  の  他  の  製  造  業</t>
  </si>
  <si>
    <t>180 労働及び賃金</t>
  </si>
  <si>
    <t>労働及び賃金 181</t>
  </si>
  <si>
    <r>
      <t>（単位</t>
    </r>
    <r>
      <rPr>
        <sz val="12"/>
        <rFont val="ＭＳ 明朝"/>
        <family val="1"/>
      </rPr>
      <t xml:space="preserve"> 円）</t>
    </r>
  </si>
  <si>
    <t>金　  融 ・ 保  　険　  業</t>
  </si>
  <si>
    <t>サ　　　　　　　　　　ー　　　　　　　　　　ビ　　　　　　　　　　ス　　　　　　　　　　業</t>
  </si>
  <si>
    <t>サ ー ビ ス 業 計</t>
  </si>
  <si>
    <t>教　　　　　　　　　育</t>
  </si>
  <si>
    <t>182 労働及び賃金</t>
  </si>
  <si>
    <t>労働及び賃金 183</t>
  </si>
  <si>
    <t>（規模30人以上）</t>
  </si>
  <si>
    <t>年  次</t>
  </si>
  <si>
    <t>184 労働及び賃金</t>
  </si>
  <si>
    <t>労働及び賃金 185</t>
  </si>
  <si>
    <t>運　 輸 ・ 通 　信 　業</t>
  </si>
  <si>
    <t xml:space="preserve">そ  の  他  の  製  造  業 </t>
  </si>
  <si>
    <t>186 労働及び賃金</t>
  </si>
  <si>
    <t>労働及び賃金 187</t>
  </si>
  <si>
    <t>医　　　　療　　　　業</t>
  </si>
  <si>
    <t>教　　　　　　　　育</t>
  </si>
  <si>
    <t>188 労働及び賃金</t>
  </si>
  <si>
    <t>労働及び賃金 189</t>
  </si>
  <si>
    <r>
      <t>調　　査　　　　産 業</t>
    </r>
    <r>
      <rPr>
        <sz val="12"/>
        <rFont val="ＭＳ 明朝"/>
        <family val="1"/>
      </rPr>
      <t xml:space="preserve"> 計</t>
    </r>
  </si>
  <si>
    <r>
      <t>建 設</t>
    </r>
    <r>
      <rPr>
        <sz val="12"/>
        <rFont val="ＭＳ 明朝"/>
        <family val="1"/>
      </rPr>
      <t xml:space="preserve"> 業</t>
    </r>
  </si>
  <si>
    <r>
      <t>運 輸 ・    通</t>
    </r>
    <r>
      <rPr>
        <sz val="12"/>
        <rFont val="ＭＳ 明朝"/>
        <family val="1"/>
      </rPr>
      <t xml:space="preserve"> 信 業</t>
    </r>
  </si>
  <si>
    <r>
      <t xml:space="preserve">卸 </t>
    </r>
    <r>
      <rPr>
        <sz val="12"/>
        <rFont val="ＭＳ 明朝"/>
        <family val="1"/>
      </rPr>
      <t xml:space="preserve"> 売・    小売業、    飲食店</t>
    </r>
  </si>
  <si>
    <r>
      <t>金 融</t>
    </r>
    <r>
      <rPr>
        <sz val="12"/>
        <rFont val="ＭＳ 明朝"/>
        <family val="1"/>
      </rPr>
      <t xml:space="preserve"> ・    保 険 業</t>
    </r>
  </si>
  <si>
    <r>
      <t>食料品・　　　た ば</t>
    </r>
    <r>
      <rPr>
        <sz val="12"/>
        <rFont val="ＭＳ 明朝"/>
        <family val="1"/>
      </rPr>
      <t xml:space="preserve"> こ　　　製 造 業</t>
    </r>
  </si>
  <si>
    <r>
      <t>繊 維 　　　工</t>
    </r>
    <r>
      <rPr>
        <sz val="12"/>
        <rFont val="ＭＳ 明朝"/>
        <family val="1"/>
      </rPr>
      <t xml:space="preserve"> 業</t>
    </r>
  </si>
  <si>
    <r>
      <t xml:space="preserve">金属製品 </t>
    </r>
    <r>
      <rPr>
        <sz val="12"/>
        <rFont val="ＭＳ 明朝"/>
        <family val="1"/>
      </rPr>
      <t xml:space="preserve">   製 造 業</t>
    </r>
  </si>
  <si>
    <r>
      <t xml:space="preserve">一般機械 </t>
    </r>
    <r>
      <rPr>
        <sz val="12"/>
        <rFont val="ＭＳ 明朝"/>
        <family val="1"/>
      </rPr>
      <t xml:space="preserve">    器　　具　　　製 造 業</t>
    </r>
  </si>
  <si>
    <r>
      <t>電気機械　　 器　　具　</t>
    </r>
    <r>
      <rPr>
        <sz val="12"/>
        <rFont val="ＭＳ 明朝"/>
        <family val="1"/>
      </rPr>
      <t xml:space="preserve"> 　製 造 業</t>
    </r>
  </si>
  <si>
    <r>
      <t>その他の    製</t>
    </r>
    <r>
      <rPr>
        <sz val="12"/>
        <rFont val="ＭＳ 明朝"/>
        <family val="1"/>
      </rPr>
      <t xml:space="preserve"> 造 業</t>
    </r>
  </si>
  <si>
    <r>
      <t>サ ー ビ      ス</t>
    </r>
    <r>
      <rPr>
        <sz val="12"/>
        <rFont val="ＭＳ 明朝"/>
        <family val="1"/>
      </rPr>
      <t xml:space="preserve"> 業 計</t>
    </r>
  </si>
  <si>
    <r>
      <t>旅 館</t>
    </r>
    <r>
      <rPr>
        <sz val="12"/>
        <rFont val="ＭＳ 明朝"/>
        <family val="1"/>
      </rPr>
      <t xml:space="preserve"> ・　　　その他の　　　宿 泊 所</t>
    </r>
  </si>
  <si>
    <r>
      <t>医 療</t>
    </r>
    <r>
      <rPr>
        <sz val="12"/>
        <rFont val="ＭＳ 明朝"/>
        <family val="1"/>
      </rPr>
      <t xml:space="preserve"> 業</t>
    </r>
  </si>
  <si>
    <t>教　育</t>
  </si>
  <si>
    <t>x</t>
  </si>
  <si>
    <t>（1）産業別規模別組合数及び組合員数</t>
  </si>
  <si>
    <t>（1）一般職業紹介状況（新規学卒を除く）</t>
  </si>
  <si>
    <r>
      <t>（3）新規学校卒業者の安定所別職業紹介状況（平成</t>
    </r>
    <r>
      <rPr>
        <sz val="12"/>
        <rFont val="ＭＳ 明朝"/>
        <family val="1"/>
      </rPr>
      <t>6年3月現在）</t>
    </r>
  </si>
  <si>
    <t>（4）パートタイム職業紹介状況</t>
  </si>
  <si>
    <r>
      <t>（5）中高年齢者の</t>
    </r>
    <r>
      <rPr>
        <sz val="12"/>
        <rFont val="ＭＳ 明朝"/>
        <family val="1"/>
      </rPr>
      <t>求職・就職状況</t>
    </r>
  </si>
  <si>
    <t>平成3年平均</t>
  </si>
  <si>
    <r>
      <t>平成5年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</si>
  <si>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t>88　市町村別労働力状態別人口（各年10月１日現在）</t>
  </si>
  <si>
    <t>労働力</t>
  </si>
  <si>
    <t>非労働力</t>
  </si>
  <si>
    <t>資料　総務庁統計局「国勢調査報告」</t>
  </si>
  <si>
    <r>
      <t>（1）産業（大分類）別</t>
    </r>
    <r>
      <rPr>
        <sz val="12"/>
        <rFont val="ＭＳ 明朝"/>
        <family val="1"/>
      </rPr>
      <t>就業者数とその割合及び変遷（各年10月１日現在）</t>
    </r>
  </si>
  <si>
    <t>増加数</t>
  </si>
  <si>
    <t>増加率(％)</t>
  </si>
  <si>
    <t>卸売、小売業、飲食店</t>
  </si>
  <si>
    <t>公務</t>
  </si>
  <si>
    <r>
      <t>（2）産業（大分類）別従業上の地位（５区分）別15才以上就業者数（平成</t>
    </r>
    <r>
      <rPr>
        <sz val="12"/>
        <rFont val="ＭＳ 明朝"/>
        <family val="1"/>
      </rPr>
      <t>2年10月1日現在）</t>
    </r>
  </si>
  <si>
    <t>年次及び
市郡別</t>
  </si>
  <si>
    <t>資料　石川県労政訓練課「石川県労働組合名簿」</t>
  </si>
  <si>
    <t>労組法</t>
  </si>
  <si>
    <t>地公労法</t>
  </si>
  <si>
    <t>国公法</t>
  </si>
  <si>
    <t>地公法</t>
  </si>
  <si>
    <t>91　月別産業別企業整備状況（各年度3月31日現在)</t>
  </si>
  <si>
    <t>～45歳未満</t>
  </si>
  <si>
    <r>
      <t>45歳～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5歳未満</t>
    </r>
  </si>
  <si>
    <t>55歳～</t>
  </si>
  <si>
    <t>　２　有効求人倍率＝月間有効求人数÷月間有効求職者数。なお、季節調整値のうち６年１～３月は推計値である。</t>
  </si>
  <si>
    <t>（2）産業別一般求人状況（新規学卒を除く）（平成5年度）</t>
  </si>
  <si>
    <t>金融・保険業・不動産業</t>
  </si>
  <si>
    <t>（単位　件、人、％）</t>
  </si>
  <si>
    <t>就職率</t>
  </si>
  <si>
    <t>平成元年度</t>
  </si>
  <si>
    <t>本表以下95表までは鉱業、不動産業は調査対象が少ないため公表してないが、調査産業計には含まれている。</t>
  </si>
  <si>
    <t>常用労働者30人以上を雇用する事業所について平均したものである。</t>
  </si>
  <si>
    <r>
      <t>（平成</t>
    </r>
    <r>
      <rPr>
        <sz val="12"/>
        <rFont val="ＭＳ 明朝"/>
        <family val="1"/>
      </rPr>
      <t>2年＝１００）</t>
    </r>
  </si>
  <si>
    <t>注　平成５年１月分調査で調査対象事業所の抽出替えを行ったため、各指数は過去に遡って算出した。従って公表実数と一致しない場合がある。</t>
  </si>
  <si>
    <r>
      <t>資料　総務庁統計局「</t>
    </r>
    <r>
      <rPr>
        <sz val="12"/>
        <rFont val="ＭＳ 明朝"/>
        <family val="1"/>
      </rPr>
      <t>国勢調査報告」</t>
    </r>
  </si>
  <si>
    <t>-</t>
  </si>
  <si>
    <t>△11.0</t>
  </si>
  <si>
    <t>△18.1</t>
  </si>
  <si>
    <t>△10.8</t>
  </si>
  <si>
    <t>ポイント0.1</t>
  </si>
  <si>
    <t>△1.1</t>
  </si>
  <si>
    <t>△3.1</t>
  </si>
  <si>
    <t>△10.6</t>
  </si>
  <si>
    <t>△2.9</t>
  </si>
  <si>
    <t>総　　　　　　　　数</t>
  </si>
  <si>
    <t>総　　　　　　　数</t>
  </si>
  <si>
    <t>－</t>
  </si>
  <si>
    <t>－</t>
  </si>
  <si>
    <t>－</t>
  </si>
  <si>
    <t>－</t>
  </si>
  <si>
    <t>合　　　　計</t>
  </si>
  <si>
    <t>県への就職数</t>
  </si>
  <si>
    <t>-</t>
  </si>
  <si>
    <t>166 労働及び賃金</t>
  </si>
  <si>
    <t>89　　産　業　別　就　業　者　数</t>
  </si>
  <si>
    <t>90　労働組合数及び組合員数（各年3月31日現在）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</si>
  <si>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</si>
  <si>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        </t>
    </r>
    <r>
      <rPr>
        <sz val="12"/>
        <rFont val="ＭＳ 明朝"/>
        <family val="1"/>
      </rPr>
      <t>5</t>
    </r>
  </si>
  <si>
    <r>
      <t xml:space="preserve">        </t>
    </r>
    <r>
      <rPr>
        <sz val="12"/>
        <rFont val="ＭＳ 明朝"/>
        <family val="1"/>
      </rPr>
      <t>6</t>
    </r>
  </si>
  <si>
    <r>
      <t xml:space="preserve">        </t>
    </r>
    <r>
      <rPr>
        <sz val="12"/>
        <rFont val="ＭＳ 明朝"/>
        <family val="1"/>
      </rPr>
      <t>7</t>
    </r>
  </si>
  <si>
    <r>
      <t xml:space="preserve">        </t>
    </r>
    <r>
      <rPr>
        <sz val="12"/>
        <rFont val="ＭＳ 明朝"/>
        <family val="1"/>
      </rPr>
      <t>8</t>
    </r>
  </si>
  <si>
    <r>
      <t xml:space="preserve">        </t>
    </r>
    <r>
      <rPr>
        <sz val="12"/>
        <rFont val="ＭＳ 明朝"/>
        <family val="1"/>
      </rPr>
      <t>9</t>
    </r>
  </si>
  <si>
    <r>
      <t xml:space="preserve">        </t>
    </r>
    <r>
      <rPr>
        <sz val="12"/>
        <rFont val="ＭＳ 明朝"/>
        <family val="1"/>
      </rPr>
      <t>10</t>
    </r>
  </si>
  <si>
    <r>
      <t xml:space="preserve">        </t>
    </r>
    <r>
      <rPr>
        <sz val="12"/>
        <rFont val="ＭＳ 明朝"/>
        <family val="1"/>
      </rPr>
      <t>11</t>
    </r>
  </si>
  <si>
    <r>
      <t xml:space="preserve">        </t>
    </r>
    <r>
      <rPr>
        <sz val="12"/>
        <rFont val="ＭＳ 明朝"/>
        <family val="1"/>
      </rPr>
      <t>12</t>
    </r>
  </si>
  <si>
    <r>
      <t xml:space="preserve">      6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 </t>
    </r>
    <r>
      <rPr>
        <sz val="12"/>
        <rFont val="ＭＳ 明朝"/>
        <family val="1"/>
      </rPr>
      <t>月</t>
    </r>
  </si>
  <si>
    <r>
      <t xml:space="preserve">        </t>
    </r>
    <r>
      <rPr>
        <sz val="12"/>
        <rFont val="ＭＳ 明朝"/>
        <family val="1"/>
      </rPr>
      <t>2</t>
    </r>
  </si>
  <si>
    <r>
      <t xml:space="preserve">        </t>
    </r>
    <r>
      <rPr>
        <sz val="12"/>
        <rFont val="ＭＳ 明朝"/>
        <family val="1"/>
      </rPr>
      <t>3</t>
    </r>
  </si>
  <si>
    <t>92　　職　　　業　　　紹　　　介　　　状　　　況</t>
  </si>
  <si>
    <r>
      <t xml:space="preserve">      </t>
    </r>
    <r>
      <rPr>
        <sz val="12"/>
        <rFont val="ＭＳ 明朝"/>
        <family val="1"/>
      </rPr>
      <t>5</t>
    </r>
  </si>
  <si>
    <r>
      <t xml:space="preserve">      </t>
    </r>
    <r>
      <rPr>
        <sz val="12"/>
        <rFont val="ＭＳ 明朝"/>
        <family val="1"/>
      </rPr>
      <t>6</t>
    </r>
  </si>
  <si>
    <r>
      <t xml:space="preserve">      </t>
    </r>
    <r>
      <rPr>
        <sz val="12"/>
        <rFont val="ＭＳ 明朝"/>
        <family val="1"/>
      </rPr>
      <t>7</t>
    </r>
  </si>
  <si>
    <r>
      <t xml:space="preserve">      </t>
    </r>
    <r>
      <rPr>
        <sz val="12"/>
        <rFont val="ＭＳ 明朝"/>
        <family val="1"/>
      </rPr>
      <t>8</t>
    </r>
  </si>
  <si>
    <r>
      <t xml:space="preserve">      </t>
    </r>
    <r>
      <rPr>
        <sz val="12"/>
        <rFont val="ＭＳ 明朝"/>
        <family val="1"/>
      </rPr>
      <t>9</t>
    </r>
  </si>
  <si>
    <r>
      <t xml:space="preserve">   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</si>
  <si>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</si>
  <si>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</si>
  <si>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>６年１月</t>
    </r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</si>
  <si>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</si>
  <si>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</si>
  <si>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t>93　産業大分類別賃金指数及び雇用指数</t>
  </si>
  <si>
    <r>
      <t xml:space="preserve">     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</si>
  <si>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3</t>
    </r>
  </si>
  <si>
    <r>
      <t xml:space="preserve">     </t>
    </r>
    <r>
      <rPr>
        <sz val="12"/>
        <rFont val="ＭＳ 明朝"/>
        <family val="1"/>
      </rPr>
      <t>4</t>
    </r>
  </si>
  <si>
    <r>
      <t xml:space="preserve">     </t>
    </r>
    <r>
      <rPr>
        <sz val="12"/>
        <rFont val="ＭＳ 明朝"/>
        <family val="1"/>
      </rPr>
      <t>5</t>
    </r>
  </si>
  <si>
    <r>
      <t xml:space="preserve">     </t>
    </r>
    <r>
      <rPr>
        <sz val="12"/>
        <rFont val="ＭＳ 明朝"/>
        <family val="1"/>
      </rPr>
      <t>6</t>
    </r>
  </si>
  <si>
    <r>
      <t xml:space="preserve">     </t>
    </r>
    <r>
      <rPr>
        <sz val="12"/>
        <rFont val="ＭＳ 明朝"/>
        <family val="1"/>
      </rPr>
      <t>7</t>
    </r>
  </si>
  <si>
    <r>
      <t xml:space="preserve">     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</si>
  <si>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9</t>
    </r>
  </si>
  <si>
    <r>
      <t xml:space="preserve">     </t>
    </r>
    <r>
      <rPr>
        <sz val="12"/>
        <rFont val="ＭＳ 明朝"/>
        <family val="1"/>
      </rPr>
      <t>10</t>
    </r>
  </si>
  <si>
    <r>
      <t xml:space="preserve">     </t>
    </r>
    <r>
      <rPr>
        <sz val="12"/>
        <rFont val="ＭＳ 明朝"/>
        <family val="1"/>
      </rPr>
      <t>11</t>
    </r>
  </si>
  <si>
    <r>
      <t xml:space="preserve">     </t>
    </r>
    <r>
      <rPr>
        <sz val="12"/>
        <rFont val="ＭＳ 明朝"/>
        <family val="1"/>
      </rPr>
      <t>12</t>
    </r>
  </si>
  <si>
    <t>94　産業大分類（製造業、サービス業―中分類）別性別常用労働者の１人平均月間現金給与額</t>
  </si>
  <si>
    <t>労働及び賃金 177</t>
  </si>
  <si>
    <r>
      <t xml:space="preserve">     </t>
    </r>
    <r>
      <rPr>
        <sz val="12"/>
        <rFont val="ＭＳ 明朝"/>
        <family val="1"/>
      </rPr>
      <t>3</t>
    </r>
  </si>
  <si>
    <r>
      <t xml:space="preserve">     </t>
    </r>
    <r>
      <rPr>
        <sz val="12"/>
        <rFont val="ＭＳ 明朝"/>
        <family val="1"/>
      </rPr>
      <t>5</t>
    </r>
  </si>
  <si>
    <r>
      <t xml:space="preserve">     </t>
    </r>
    <r>
      <rPr>
        <sz val="12"/>
        <rFont val="ＭＳ 明朝"/>
        <family val="1"/>
      </rPr>
      <t>7</t>
    </r>
  </si>
  <si>
    <r>
      <t xml:space="preserve">     </t>
    </r>
    <r>
      <rPr>
        <sz val="12"/>
        <rFont val="ＭＳ 明朝"/>
        <family val="1"/>
      </rPr>
      <t>8</t>
    </r>
  </si>
  <si>
    <r>
      <t xml:space="preserve">    </t>
    </r>
    <r>
      <rPr>
        <sz val="12"/>
        <rFont val="ＭＳ 明朝"/>
        <family val="1"/>
      </rPr>
      <t>9</t>
    </r>
  </si>
  <si>
    <r>
      <t xml:space="preserve"> 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</si>
  <si>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</si>
  <si>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>12</t>
    </r>
  </si>
  <si>
    <t>産業大分類（製造業、サービス業―中分類）別性別常用労働者の１人平均月間現金給与額（つづき）</t>
  </si>
  <si>
    <r>
      <t xml:space="preserve">     </t>
    </r>
    <r>
      <rPr>
        <sz val="12"/>
        <rFont val="ＭＳ 明朝"/>
        <family val="1"/>
      </rPr>
      <t>9</t>
    </r>
  </si>
  <si>
    <r>
      <t xml:space="preserve">     </t>
    </r>
    <r>
      <rPr>
        <sz val="12"/>
        <rFont val="ＭＳ 明朝"/>
        <family val="1"/>
      </rPr>
      <t>10</t>
    </r>
  </si>
  <si>
    <r>
      <t xml:space="preserve">     </t>
    </r>
    <r>
      <rPr>
        <sz val="12"/>
        <rFont val="ＭＳ 明朝"/>
        <family val="1"/>
      </rPr>
      <t>11</t>
    </r>
  </si>
  <si>
    <r>
      <t xml:space="preserve">     </t>
    </r>
    <r>
      <rPr>
        <sz val="12"/>
        <rFont val="ＭＳ 明朝"/>
        <family val="1"/>
      </rPr>
      <t>12</t>
    </r>
  </si>
  <si>
    <t>　産業大分類（製造業、サービス業―中分類）別性別常用労働者の１人平均月間現金給与額（つづき）</t>
  </si>
  <si>
    <t>95　産業大分類（製造業、サービス業―中分類）別性別常用労働者の１人平均月間出勤日数及び実労働時間数</t>
  </si>
  <si>
    <t>　産業大分類（製造業、サービス業―中分類）別性別常用労働者の１人平均月間出勤日数及び実労働時間数（つづき）</t>
  </si>
  <si>
    <t>　　産業大分類（製造業、サービス業―中分類）別性別常用労働者の１人平均月間出勤日数及び実労働時間数（つづき）</t>
  </si>
  <si>
    <t>96　産業大分類（製造業、サービス業―中分類）別性別月末推計常用労働者数</t>
  </si>
  <si>
    <t>x</t>
  </si>
  <si>
    <t>x</t>
  </si>
  <si>
    <t>卸売業・小売業、飲食店</t>
  </si>
  <si>
    <t>国労法</t>
  </si>
  <si>
    <t>14　　労　　　働　　　及　　　び　　　賃　　　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</si>
</sst>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;[Red]#,##0"/>
    <numFmt numFmtId="186" formatCode="0.0_ "/>
    <numFmt numFmtId="187" formatCode="0;&quot;△ &quot;0"/>
    <numFmt numFmtId="188" formatCode="#,##0;&quot;△ &quot;#,##0"/>
    <numFmt numFmtId="189" formatCode="#,##0.0;&quot;△ &quot;#,##0.0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185" fontId="0" fillId="0" borderId="0" xfId="0" applyNumberFormat="1" applyFont="1" applyFill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7" fontId="1" fillId="0" borderId="0" xfId="0" applyNumberFormat="1" applyFont="1" applyFill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178" fontId="8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37" fontId="1" fillId="0" borderId="1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1" fillId="0" borderId="2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37" fontId="0" fillId="0" borderId="11" xfId="0" applyNumberFormat="1" applyFont="1" applyBorder="1" applyAlignment="1">
      <alignment vertical="center"/>
    </xf>
    <xf numFmtId="37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37" fontId="0" fillId="0" borderId="14" xfId="0" applyNumberFormat="1" applyFont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24" xfId="0" applyNumberFormat="1" applyFont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right" vertical="center"/>
      <protection/>
    </xf>
    <xf numFmtId="189" fontId="0" fillId="0" borderId="0" xfId="49" applyNumberFormat="1" applyFont="1" applyFill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178" fontId="0" fillId="0" borderId="11" xfId="49" applyNumberFormat="1" applyFont="1" applyFill="1" applyBorder="1" applyAlignment="1" applyProtection="1">
      <alignment horizontal="right" vertical="center"/>
      <protection/>
    </xf>
    <xf numFmtId="177" fontId="0" fillId="0" borderId="31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37" fontId="0" fillId="0" borderId="11" xfId="0" applyNumberFormat="1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8" fontId="0" fillId="0" borderId="13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7" fontId="17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39" fontId="17" fillId="0" borderId="0" xfId="0" applyNumberFormat="1" applyFont="1" applyFill="1" applyAlignment="1" applyProtection="1">
      <alignment vertical="center"/>
      <protection/>
    </xf>
    <xf numFmtId="39" fontId="17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37" fontId="0" fillId="0" borderId="31" xfId="0" applyNumberFormat="1" applyFont="1" applyBorder="1" applyAlignment="1">
      <alignment horizontal="right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16" fillId="0" borderId="11" xfId="0" applyNumberFormat="1" applyFont="1" applyFill="1" applyBorder="1" applyAlignment="1" applyProtection="1">
      <alignment vertical="center"/>
      <protection/>
    </xf>
    <xf numFmtId="37" fontId="16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15" xfId="0" applyFont="1" applyFill="1" applyBorder="1" applyAlignment="1" applyProtection="1">
      <alignment horizontal="distributed" vertical="center"/>
      <protection/>
    </xf>
    <xf numFmtId="37" fontId="16" fillId="0" borderId="14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Alignment="1" applyProtection="1">
      <alignment vertical="center"/>
      <protection/>
    </xf>
    <xf numFmtId="37" fontId="16" fillId="0" borderId="0" xfId="0" applyNumberFormat="1" applyFont="1" applyFill="1" applyAlignment="1" applyProtection="1">
      <alignment horizontal="right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85" fontId="16" fillId="0" borderId="0" xfId="0" applyNumberFormat="1" applyFont="1" applyFill="1" applyBorder="1" applyAlignment="1" applyProtection="1">
      <alignment horizontal="right" vertical="center"/>
      <protection/>
    </xf>
    <xf numFmtId="182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76" fontId="16" fillId="0" borderId="14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 applyProtection="1">
      <alignment horizontal="right"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178" fontId="16" fillId="0" borderId="0" xfId="49" applyNumberFormat="1" applyFont="1" applyFill="1" applyBorder="1" applyAlignment="1" applyProtection="1">
      <alignment vertical="center"/>
      <protection/>
    </xf>
    <xf numFmtId="177" fontId="16" fillId="0" borderId="0" xfId="0" applyNumberFormat="1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horizontal="right" vertical="center"/>
      <protection/>
    </xf>
    <xf numFmtId="178" fontId="16" fillId="0" borderId="0" xfId="49" applyNumberFormat="1" applyFont="1" applyFill="1" applyBorder="1" applyAlignment="1" applyProtection="1">
      <alignment horizontal="right" vertical="center"/>
      <protection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16" xfId="0" applyNumberFormat="1" applyFont="1" applyFill="1" applyBorder="1" applyAlignment="1">
      <alignment horizontal="right" vertical="center"/>
    </xf>
    <xf numFmtId="37" fontId="16" fillId="0" borderId="13" xfId="0" applyNumberFormat="1" applyFont="1" applyFill="1" applyBorder="1" applyAlignment="1">
      <alignment horizontal="right" vertical="center"/>
    </xf>
    <xf numFmtId="37" fontId="16" fillId="0" borderId="2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38" fontId="16" fillId="0" borderId="13" xfId="49" applyFont="1" applyFill="1" applyBorder="1" applyAlignment="1" applyProtection="1">
      <alignment vertical="center"/>
      <protection/>
    </xf>
    <xf numFmtId="179" fontId="1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2" xfId="0" applyFill="1" applyBorder="1" applyAlignment="1" applyProtection="1" quotePrefix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5" fontId="16" fillId="0" borderId="14" xfId="0" applyNumberFormat="1" applyFont="1" applyFill="1" applyBorder="1" applyAlignment="1" applyProtection="1">
      <alignment horizontal="right" vertical="center"/>
      <protection/>
    </xf>
    <xf numFmtId="182" fontId="16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37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distributed" textRotation="255"/>
      <protection/>
    </xf>
    <xf numFmtId="0" fontId="0" fillId="0" borderId="30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37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0" fontId="16" fillId="0" borderId="10" xfId="0" applyFont="1" applyFill="1" applyBorder="1" applyAlignment="1" applyProtection="1" quotePrefix="1">
      <alignment horizontal="center" vertical="center"/>
      <protection/>
    </xf>
    <xf numFmtId="0" fontId="11" fillId="0" borderId="3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top" textRotation="255"/>
      <protection/>
    </xf>
    <xf numFmtId="0" fontId="0" fillId="0" borderId="55" xfId="0" applyFont="1" applyFill="1" applyBorder="1" applyAlignment="1" applyProtection="1">
      <alignment horizontal="center" vertical="top" textRotation="255"/>
      <protection/>
    </xf>
    <xf numFmtId="0" fontId="0" fillId="0" borderId="56" xfId="0" applyFont="1" applyFill="1" applyBorder="1" applyAlignment="1" applyProtection="1">
      <alignment horizontal="center" vertical="top" textRotation="255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Fill="1" applyBorder="1" applyAlignment="1" applyProtection="1">
      <alignment horizontal="center" vertical="distributed" textRotation="255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2" fontId="16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horizontal="center" vertical="distributed" textRotation="255"/>
    </xf>
    <xf numFmtId="0" fontId="0" fillId="0" borderId="40" xfId="0" applyFont="1" applyBorder="1" applyAlignment="1">
      <alignment horizontal="center" vertical="distributed" textRotation="255"/>
    </xf>
    <xf numFmtId="0" fontId="0" fillId="0" borderId="64" xfId="0" applyFont="1" applyFill="1" applyBorder="1" applyAlignment="1" applyProtection="1">
      <alignment horizontal="center" vertical="center"/>
      <protection/>
    </xf>
    <xf numFmtId="2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0" fillId="0" borderId="65" xfId="0" applyFont="1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distributed" vertical="center" wrapText="1"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31" xfId="0" applyNumberFormat="1" applyFont="1" applyFill="1" applyBorder="1" applyAlignment="1" applyProtection="1">
      <alignment horizontal="center" vertical="center"/>
      <protection/>
    </xf>
    <xf numFmtId="178" fontId="0" fillId="0" borderId="21" xfId="0" applyNumberFormat="1" applyFont="1" applyFill="1" applyBorder="1" applyAlignment="1" applyProtection="1">
      <alignment horizontal="center" vertical="center"/>
      <protection/>
    </xf>
    <xf numFmtId="178" fontId="0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 applyProtection="1">
      <alignment horizontal="center" vertical="center"/>
      <protection/>
    </xf>
    <xf numFmtId="1" fontId="0" fillId="0" borderId="3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9" fillId="0" borderId="53" xfId="0" applyFont="1" applyFill="1" applyBorder="1" applyAlignment="1" applyProtection="1">
      <alignment horizontal="distributed" vertical="center" wrapText="1"/>
      <protection/>
    </xf>
    <xf numFmtId="0" fontId="9" fillId="0" borderId="65" xfId="0" applyFont="1" applyFill="1" applyBorder="1" applyAlignment="1">
      <alignment horizontal="distributed" vertical="center" wrapText="1"/>
    </xf>
    <xf numFmtId="0" fontId="9" fillId="0" borderId="48" xfId="0" applyFont="1" applyFill="1" applyBorder="1" applyAlignment="1">
      <alignment horizontal="distributed" vertical="center" wrapText="1"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6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37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28575</xdr:rowOff>
    </xdr:from>
    <xdr:to>
      <xdr:col>16</xdr:col>
      <xdr:colOff>38100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3515975" y="1000125"/>
          <a:ext cx="23907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23900"/>
          <a:ext cx="1419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42</xdr:row>
      <xdr:rowOff>142875</xdr:rowOff>
    </xdr:from>
    <xdr:to>
      <xdr:col>9</xdr:col>
      <xdr:colOff>428625</xdr:colOff>
      <xdr:row>44</xdr:row>
      <xdr:rowOff>38100</xdr:rowOff>
    </xdr:to>
    <xdr:sp>
      <xdr:nvSpPr>
        <xdr:cNvPr id="1" name="AutoShape 5"/>
        <xdr:cNvSpPr>
          <a:spLocks/>
        </xdr:cNvSpPr>
      </xdr:nvSpPr>
      <xdr:spPr>
        <a:xfrm>
          <a:off x="12925425" y="84486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46</xdr:row>
      <xdr:rowOff>28575</xdr:rowOff>
    </xdr:from>
    <xdr:to>
      <xdr:col>9</xdr:col>
      <xdr:colOff>476250</xdr:colOff>
      <xdr:row>47</xdr:row>
      <xdr:rowOff>114300</xdr:rowOff>
    </xdr:to>
    <xdr:sp>
      <xdr:nvSpPr>
        <xdr:cNvPr id="2" name="AutoShape 9"/>
        <xdr:cNvSpPr>
          <a:spLocks/>
        </xdr:cNvSpPr>
      </xdr:nvSpPr>
      <xdr:spPr>
        <a:xfrm>
          <a:off x="12973050" y="90963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352425</xdr:colOff>
      <xdr:row>49</xdr:row>
      <xdr:rowOff>123825</xdr:rowOff>
    </xdr:from>
    <xdr:to>
      <xdr:col>9</xdr:col>
      <xdr:colOff>447675</xdr:colOff>
      <xdr:row>51</xdr:row>
      <xdr:rowOff>19050</xdr:rowOff>
    </xdr:to>
    <xdr:sp>
      <xdr:nvSpPr>
        <xdr:cNvPr id="3" name="AutoShape 10"/>
        <xdr:cNvSpPr>
          <a:spLocks/>
        </xdr:cNvSpPr>
      </xdr:nvSpPr>
      <xdr:spPr>
        <a:xfrm>
          <a:off x="12944475" y="976312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323850</xdr:colOff>
      <xdr:row>57</xdr:row>
      <xdr:rowOff>28575</xdr:rowOff>
    </xdr:from>
    <xdr:to>
      <xdr:col>9</xdr:col>
      <xdr:colOff>419100</xdr:colOff>
      <xdr:row>58</xdr:row>
      <xdr:rowOff>114300</xdr:rowOff>
    </xdr:to>
    <xdr:sp>
      <xdr:nvSpPr>
        <xdr:cNvPr id="4" name="AutoShape 11"/>
        <xdr:cNvSpPr>
          <a:spLocks/>
        </xdr:cNvSpPr>
      </xdr:nvSpPr>
      <xdr:spPr>
        <a:xfrm>
          <a:off x="12915900" y="111918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295275</xdr:colOff>
      <xdr:row>53</xdr:row>
      <xdr:rowOff>123825</xdr:rowOff>
    </xdr:from>
    <xdr:to>
      <xdr:col>9</xdr:col>
      <xdr:colOff>390525</xdr:colOff>
      <xdr:row>55</xdr:row>
      <xdr:rowOff>9525</xdr:rowOff>
    </xdr:to>
    <xdr:sp>
      <xdr:nvSpPr>
        <xdr:cNvPr id="5" name="AutoShape 12"/>
        <xdr:cNvSpPr>
          <a:spLocks/>
        </xdr:cNvSpPr>
      </xdr:nvSpPr>
      <xdr:spPr>
        <a:xfrm>
          <a:off x="12887325" y="10525125"/>
          <a:ext cx="95250" cy="266700"/>
        </a:xfrm>
        <a:prstGeom prst="leftBrace">
          <a:avLst>
            <a:gd name="adj" fmla="val -41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295275</xdr:colOff>
      <xdr:row>60</xdr:row>
      <xdr:rowOff>123825</xdr:rowOff>
    </xdr:from>
    <xdr:to>
      <xdr:col>9</xdr:col>
      <xdr:colOff>390525</xdr:colOff>
      <xdr:row>62</xdr:row>
      <xdr:rowOff>19050</xdr:rowOff>
    </xdr:to>
    <xdr:sp>
      <xdr:nvSpPr>
        <xdr:cNvPr id="6" name="AutoShape 13"/>
        <xdr:cNvSpPr>
          <a:spLocks/>
        </xdr:cNvSpPr>
      </xdr:nvSpPr>
      <xdr:spPr>
        <a:xfrm>
          <a:off x="12887325" y="1185862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3</xdr:col>
      <xdr:colOff>19050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43000"/>
          <a:ext cx="2600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57150</xdr:rowOff>
    </xdr:from>
    <xdr:to>
      <xdr:col>3</xdr:col>
      <xdr:colOff>19050</xdr:colOff>
      <xdr:row>35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0" y="6496050"/>
          <a:ext cx="2600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14382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438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52475"/>
          <a:ext cx="1438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809625"/>
          <a:ext cx="1390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90575"/>
          <a:ext cx="14382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428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75" zoomScaleNormal="75" zoomScaleSheetLayoutView="75" zoomScalePageLayoutView="0" workbookViewId="0" topLeftCell="A44">
      <selection activeCell="A74" sqref="A74"/>
    </sheetView>
  </sheetViews>
  <sheetFormatPr defaultColWidth="10.59765625" defaultRowHeight="15"/>
  <cols>
    <col min="1" max="1" width="2.59765625" style="96" customWidth="1"/>
    <col min="2" max="2" width="12.59765625" style="96" customWidth="1"/>
    <col min="3" max="17" width="13.59765625" style="96" customWidth="1"/>
    <col min="18" max="16384" width="10.59765625" style="96" customWidth="1"/>
  </cols>
  <sheetData>
    <row r="1" spans="1:17" s="11" customFormat="1" ht="19.5" customHeight="1">
      <c r="A1" s="10" t="s">
        <v>431</v>
      </c>
      <c r="Q1" s="12" t="s">
        <v>238</v>
      </c>
    </row>
    <row r="2" spans="1:17" s="143" customFormat="1" ht="24.75" customHeight="1">
      <c r="A2" s="394" t="s">
        <v>494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s="1" customFormat="1" ht="19.5" customHeight="1">
      <c r="A3" s="395" t="s">
        <v>382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s="1" customFormat="1" ht="18" customHeight="1" thickBot="1">
      <c r="A4" s="120"/>
      <c r="B4" s="121"/>
      <c r="Q4" s="122" t="s">
        <v>239</v>
      </c>
    </row>
    <row r="5" spans="1:20" s="1" customFormat="1" ht="14.25" customHeight="1">
      <c r="A5" s="396" t="s">
        <v>72</v>
      </c>
      <c r="B5" s="397"/>
      <c r="C5" s="402" t="s">
        <v>224</v>
      </c>
      <c r="D5" s="403"/>
      <c r="E5" s="404"/>
      <c r="F5" s="408" t="s">
        <v>383</v>
      </c>
      <c r="G5" s="409"/>
      <c r="H5" s="409"/>
      <c r="I5" s="409"/>
      <c r="J5" s="409"/>
      <c r="K5" s="409"/>
      <c r="L5" s="409"/>
      <c r="M5" s="409"/>
      <c r="N5" s="410"/>
      <c r="O5" s="411" t="s">
        <v>384</v>
      </c>
      <c r="P5" s="412"/>
      <c r="Q5" s="412"/>
      <c r="R5" s="87"/>
      <c r="S5" s="87"/>
      <c r="T5" s="87"/>
    </row>
    <row r="6" spans="1:18" s="2" customFormat="1" ht="14.25" customHeight="1">
      <c r="A6" s="398"/>
      <c r="B6" s="399"/>
      <c r="C6" s="405"/>
      <c r="D6" s="406"/>
      <c r="E6" s="407"/>
      <c r="F6" s="415" t="s">
        <v>73</v>
      </c>
      <c r="G6" s="416"/>
      <c r="H6" s="417"/>
      <c r="I6" s="415" t="s">
        <v>74</v>
      </c>
      <c r="J6" s="416"/>
      <c r="K6" s="417"/>
      <c r="L6" s="415" t="s">
        <v>75</v>
      </c>
      <c r="M6" s="416"/>
      <c r="N6" s="417"/>
      <c r="O6" s="413"/>
      <c r="P6" s="414"/>
      <c r="Q6" s="414"/>
      <c r="R6" s="50"/>
    </row>
    <row r="7" spans="1:20" s="2" customFormat="1" ht="14.25" customHeight="1">
      <c r="A7" s="400"/>
      <c r="B7" s="401"/>
      <c r="C7" s="46" t="s">
        <v>73</v>
      </c>
      <c r="D7" s="51" t="s">
        <v>31</v>
      </c>
      <c r="E7" s="47" t="s">
        <v>32</v>
      </c>
      <c r="F7" s="47" t="s">
        <v>73</v>
      </c>
      <c r="G7" s="47" t="s">
        <v>31</v>
      </c>
      <c r="H7" s="46" t="s">
        <v>32</v>
      </c>
      <c r="I7" s="51" t="s">
        <v>73</v>
      </c>
      <c r="J7" s="46" t="s">
        <v>31</v>
      </c>
      <c r="K7" s="51" t="s">
        <v>32</v>
      </c>
      <c r="L7" s="47" t="s">
        <v>73</v>
      </c>
      <c r="M7" s="47" t="s">
        <v>31</v>
      </c>
      <c r="N7" s="46" t="s">
        <v>32</v>
      </c>
      <c r="O7" s="51" t="s">
        <v>73</v>
      </c>
      <c r="P7" s="47" t="s">
        <v>31</v>
      </c>
      <c r="Q7" s="46" t="s">
        <v>32</v>
      </c>
      <c r="R7" s="36"/>
      <c r="S7" s="36"/>
      <c r="T7" s="36"/>
    </row>
    <row r="8" spans="1:20" ht="14.25" customHeight="1">
      <c r="A8" s="386" t="s">
        <v>220</v>
      </c>
      <c r="B8" s="387"/>
      <c r="C8" s="80">
        <v>852678</v>
      </c>
      <c r="D8" s="80">
        <v>406058</v>
      </c>
      <c r="E8" s="80">
        <v>446620</v>
      </c>
      <c r="F8" s="80">
        <v>577528</v>
      </c>
      <c r="G8" s="80">
        <v>330985</v>
      </c>
      <c r="H8" s="80">
        <v>246543</v>
      </c>
      <c r="I8" s="80">
        <v>567684</v>
      </c>
      <c r="J8" s="80">
        <v>324454</v>
      </c>
      <c r="K8" s="80">
        <v>243320</v>
      </c>
      <c r="L8" s="80">
        <v>9844</v>
      </c>
      <c r="M8" s="80">
        <v>6531</v>
      </c>
      <c r="N8" s="80">
        <v>3313</v>
      </c>
      <c r="O8" s="80">
        <v>273909</v>
      </c>
      <c r="P8" s="80">
        <v>74685</v>
      </c>
      <c r="Q8" s="80">
        <v>199224</v>
      </c>
      <c r="R8" s="75"/>
      <c r="S8" s="92"/>
      <c r="T8" s="75"/>
    </row>
    <row r="9" spans="1:20" ht="14.25" customHeight="1">
      <c r="A9" s="388">
        <v>60</v>
      </c>
      <c r="B9" s="389"/>
      <c r="C9" s="80">
        <v>897944</v>
      </c>
      <c r="D9" s="80">
        <v>427367</v>
      </c>
      <c r="E9" s="80">
        <v>470577</v>
      </c>
      <c r="F9" s="80">
        <v>596998</v>
      </c>
      <c r="G9" s="80">
        <v>340257</v>
      </c>
      <c r="H9" s="80">
        <v>256741</v>
      </c>
      <c r="I9" s="80">
        <v>582600</v>
      </c>
      <c r="J9" s="80">
        <v>331010</v>
      </c>
      <c r="K9" s="80">
        <v>251590</v>
      </c>
      <c r="L9" s="80">
        <v>14398</v>
      </c>
      <c r="M9" s="80">
        <v>9247</v>
      </c>
      <c r="N9" s="80">
        <v>5151</v>
      </c>
      <c r="O9" s="80">
        <v>299731</v>
      </c>
      <c r="P9" s="80">
        <v>86590</v>
      </c>
      <c r="Q9" s="80">
        <v>213141</v>
      </c>
      <c r="R9" s="75"/>
      <c r="S9" s="92"/>
      <c r="T9" s="75"/>
    </row>
    <row r="10" spans="1:20" s="310" customFormat="1" ht="14.25" customHeight="1">
      <c r="A10" s="390" t="s">
        <v>222</v>
      </c>
      <c r="B10" s="391"/>
      <c r="C10" s="329">
        <f>SUM(C12:C19,C21,C24,C30,C40,C47,C53,C61,C67)</f>
        <v>947070</v>
      </c>
      <c r="D10" s="329">
        <f aca="true" t="shared" si="0" ref="D10:Q10">SUM(D12:D19,D21,D24,D30,D40,D47,D53,D61,D67)</f>
        <v>451155</v>
      </c>
      <c r="E10" s="329">
        <f t="shared" si="0"/>
        <v>495915</v>
      </c>
      <c r="F10" s="329">
        <f t="shared" si="0"/>
        <v>620231</v>
      </c>
      <c r="G10" s="329">
        <f t="shared" si="0"/>
        <v>350346</v>
      </c>
      <c r="H10" s="329">
        <f t="shared" si="0"/>
        <v>269885</v>
      </c>
      <c r="I10" s="329">
        <f t="shared" si="0"/>
        <v>606265</v>
      </c>
      <c r="J10" s="329">
        <f t="shared" si="0"/>
        <v>341329</v>
      </c>
      <c r="K10" s="329">
        <f t="shared" si="0"/>
        <v>264936</v>
      </c>
      <c r="L10" s="329">
        <f t="shared" si="0"/>
        <v>13966</v>
      </c>
      <c r="M10" s="329">
        <f t="shared" si="0"/>
        <v>9017</v>
      </c>
      <c r="N10" s="329">
        <f t="shared" si="0"/>
        <v>4949</v>
      </c>
      <c r="O10" s="329">
        <f t="shared" si="0"/>
        <v>325779</v>
      </c>
      <c r="P10" s="329">
        <f t="shared" si="0"/>
        <v>100327</v>
      </c>
      <c r="Q10" s="329">
        <f t="shared" si="0"/>
        <v>225452</v>
      </c>
      <c r="R10" s="308"/>
      <c r="S10" s="309"/>
      <c r="T10" s="308"/>
    </row>
    <row r="11" spans="1:20" ht="14.25" customHeight="1">
      <c r="A11" s="123"/>
      <c r="B11" s="124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75"/>
      <c r="S11" s="92"/>
      <c r="T11" s="75"/>
    </row>
    <row r="12" spans="1:20" s="70" customFormat="1" ht="14.25" customHeight="1">
      <c r="A12" s="392" t="s">
        <v>76</v>
      </c>
      <c r="B12" s="393"/>
      <c r="C12" s="80">
        <v>360954</v>
      </c>
      <c r="D12" s="79">
        <v>173302</v>
      </c>
      <c r="E12" s="79">
        <v>187652</v>
      </c>
      <c r="F12" s="80">
        <v>228950</v>
      </c>
      <c r="G12" s="80">
        <v>133513</v>
      </c>
      <c r="H12" s="80">
        <v>95437</v>
      </c>
      <c r="I12" s="80">
        <v>223438</v>
      </c>
      <c r="J12" s="79">
        <v>130131</v>
      </c>
      <c r="K12" s="79">
        <v>93307</v>
      </c>
      <c r="L12" s="80">
        <v>5512</v>
      </c>
      <c r="M12" s="79">
        <v>3382</v>
      </c>
      <c r="N12" s="80">
        <v>2130</v>
      </c>
      <c r="O12" s="80">
        <v>131414</v>
      </c>
      <c r="P12" s="79">
        <v>39479</v>
      </c>
      <c r="Q12" s="80">
        <v>91935</v>
      </c>
      <c r="R12" s="84"/>
      <c r="S12" s="53"/>
      <c r="T12" s="84"/>
    </row>
    <row r="13" spans="1:20" s="70" customFormat="1" ht="14.25" customHeight="1">
      <c r="A13" s="384" t="s">
        <v>77</v>
      </c>
      <c r="B13" s="385"/>
      <c r="C13" s="80">
        <v>40907</v>
      </c>
      <c r="D13" s="79">
        <v>19070</v>
      </c>
      <c r="E13" s="79">
        <v>21837</v>
      </c>
      <c r="F13" s="80">
        <v>27064</v>
      </c>
      <c r="G13" s="80">
        <v>14662</v>
      </c>
      <c r="H13" s="80">
        <v>12402</v>
      </c>
      <c r="I13" s="80">
        <v>26356</v>
      </c>
      <c r="J13" s="79">
        <v>14169</v>
      </c>
      <c r="K13" s="79">
        <v>12187</v>
      </c>
      <c r="L13" s="80">
        <v>708</v>
      </c>
      <c r="M13" s="79">
        <v>493</v>
      </c>
      <c r="N13" s="80">
        <v>215</v>
      </c>
      <c r="O13" s="80">
        <v>13818</v>
      </c>
      <c r="P13" s="79">
        <v>4401</v>
      </c>
      <c r="Q13" s="80">
        <v>9417</v>
      </c>
      <c r="R13" s="84"/>
      <c r="S13" s="84"/>
      <c r="T13" s="84"/>
    </row>
    <row r="14" spans="1:20" s="70" customFormat="1" ht="14.25" customHeight="1">
      <c r="A14" s="384" t="s">
        <v>78</v>
      </c>
      <c r="B14" s="385"/>
      <c r="C14" s="80">
        <v>85713</v>
      </c>
      <c r="D14" s="79">
        <v>40926</v>
      </c>
      <c r="E14" s="79">
        <v>44787</v>
      </c>
      <c r="F14" s="80">
        <v>57639</v>
      </c>
      <c r="G14" s="80">
        <v>32591</v>
      </c>
      <c r="H14" s="80">
        <v>25048</v>
      </c>
      <c r="I14" s="80">
        <v>56340</v>
      </c>
      <c r="J14" s="79">
        <v>31720</v>
      </c>
      <c r="K14" s="79">
        <v>24620</v>
      </c>
      <c r="L14" s="80">
        <v>1299</v>
      </c>
      <c r="M14" s="79">
        <v>871</v>
      </c>
      <c r="N14" s="80">
        <v>428</v>
      </c>
      <c r="O14" s="80">
        <v>27921</v>
      </c>
      <c r="P14" s="79">
        <v>8290</v>
      </c>
      <c r="Q14" s="80">
        <v>19631</v>
      </c>
      <c r="R14" s="84"/>
      <c r="S14" s="53"/>
      <c r="T14" s="84"/>
    </row>
    <row r="15" spans="1:20" s="70" customFormat="1" ht="14.25" customHeight="1">
      <c r="A15" s="384" t="s">
        <v>79</v>
      </c>
      <c r="B15" s="385"/>
      <c r="C15" s="80">
        <v>24857</v>
      </c>
      <c r="D15" s="79">
        <v>11729</v>
      </c>
      <c r="E15" s="79">
        <v>13128</v>
      </c>
      <c r="F15" s="80">
        <v>17072</v>
      </c>
      <c r="G15" s="80">
        <v>9370</v>
      </c>
      <c r="H15" s="80">
        <v>7702</v>
      </c>
      <c r="I15" s="80">
        <v>16730</v>
      </c>
      <c r="J15" s="79">
        <v>9126</v>
      </c>
      <c r="K15" s="79">
        <v>7604</v>
      </c>
      <c r="L15" s="80">
        <v>342</v>
      </c>
      <c r="M15" s="79">
        <v>244</v>
      </c>
      <c r="N15" s="80">
        <v>98</v>
      </c>
      <c r="O15" s="80">
        <v>7776</v>
      </c>
      <c r="P15" s="79">
        <v>2356</v>
      </c>
      <c r="Q15" s="80">
        <v>5420</v>
      </c>
      <c r="R15" s="84"/>
      <c r="S15" s="53"/>
      <c r="T15" s="84"/>
    </row>
    <row r="16" spans="1:20" s="70" customFormat="1" ht="14.25" customHeight="1">
      <c r="A16" s="384" t="s">
        <v>80</v>
      </c>
      <c r="B16" s="385"/>
      <c r="C16" s="80">
        <v>19491</v>
      </c>
      <c r="D16" s="80">
        <v>8851</v>
      </c>
      <c r="E16" s="80">
        <v>10640</v>
      </c>
      <c r="F16" s="80">
        <v>13133</v>
      </c>
      <c r="G16" s="80">
        <v>6929</v>
      </c>
      <c r="H16" s="80">
        <v>6204</v>
      </c>
      <c r="I16" s="80">
        <v>12836</v>
      </c>
      <c r="J16" s="80">
        <v>6694</v>
      </c>
      <c r="K16" s="80">
        <v>6142</v>
      </c>
      <c r="L16" s="80">
        <v>297</v>
      </c>
      <c r="M16" s="80">
        <v>235</v>
      </c>
      <c r="N16" s="80">
        <v>62</v>
      </c>
      <c r="O16" s="80">
        <v>6345</v>
      </c>
      <c r="P16" s="80">
        <v>1918</v>
      </c>
      <c r="Q16" s="80">
        <v>4427</v>
      </c>
      <c r="R16" s="84"/>
      <c r="S16" s="53"/>
      <c r="T16" s="84"/>
    </row>
    <row r="17" spans="1:20" s="70" customFormat="1" ht="14.25" customHeight="1">
      <c r="A17" s="384" t="s">
        <v>81</v>
      </c>
      <c r="B17" s="385"/>
      <c r="C17" s="80">
        <v>56683</v>
      </c>
      <c r="D17" s="80">
        <v>25648</v>
      </c>
      <c r="E17" s="80">
        <v>31035</v>
      </c>
      <c r="F17" s="80">
        <v>39490</v>
      </c>
      <c r="G17" s="80">
        <v>20373</v>
      </c>
      <c r="H17" s="80">
        <v>19117</v>
      </c>
      <c r="I17" s="80">
        <v>38073</v>
      </c>
      <c r="J17" s="80">
        <v>19526</v>
      </c>
      <c r="K17" s="80">
        <v>18547</v>
      </c>
      <c r="L17" s="80">
        <v>1417</v>
      </c>
      <c r="M17" s="80">
        <v>847</v>
      </c>
      <c r="N17" s="80">
        <v>570</v>
      </c>
      <c r="O17" s="80">
        <v>17167</v>
      </c>
      <c r="P17" s="80">
        <v>5262</v>
      </c>
      <c r="Q17" s="80">
        <v>11905</v>
      </c>
      <c r="R17" s="84"/>
      <c r="S17" s="53"/>
      <c r="T17" s="84"/>
    </row>
    <row r="18" spans="1:20" s="70" customFormat="1" ht="14.25" customHeight="1">
      <c r="A18" s="384" t="s">
        <v>82</v>
      </c>
      <c r="B18" s="385"/>
      <c r="C18" s="80">
        <v>22699</v>
      </c>
      <c r="D18" s="80">
        <v>10622</v>
      </c>
      <c r="E18" s="80">
        <v>12077</v>
      </c>
      <c r="F18" s="80">
        <v>14701</v>
      </c>
      <c r="G18" s="80">
        <v>8185</v>
      </c>
      <c r="H18" s="80">
        <v>6516</v>
      </c>
      <c r="I18" s="80">
        <v>14386</v>
      </c>
      <c r="J18" s="80">
        <v>7957</v>
      </c>
      <c r="K18" s="80">
        <v>6429</v>
      </c>
      <c r="L18" s="80">
        <v>315</v>
      </c>
      <c r="M18" s="80">
        <v>228</v>
      </c>
      <c r="N18" s="80">
        <v>87</v>
      </c>
      <c r="O18" s="80">
        <v>7975</v>
      </c>
      <c r="P18" s="80">
        <v>2427</v>
      </c>
      <c r="Q18" s="80">
        <v>5548</v>
      </c>
      <c r="R18" s="84"/>
      <c r="S18" s="53"/>
      <c r="T18" s="84"/>
    </row>
    <row r="19" spans="1:20" s="70" customFormat="1" ht="14.25" customHeight="1">
      <c r="A19" s="384" t="s">
        <v>83</v>
      </c>
      <c r="B19" s="385"/>
      <c r="C19" s="80">
        <v>45317</v>
      </c>
      <c r="D19" s="80">
        <v>21672</v>
      </c>
      <c r="E19" s="80">
        <v>23645</v>
      </c>
      <c r="F19" s="80">
        <v>30008</v>
      </c>
      <c r="G19" s="80">
        <v>17312</v>
      </c>
      <c r="H19" s="80">
        <v>12696</v>
      </c>
      <c r="I19" s="80">
        <v>29504</v>
      </c>
      <c r="J19" s="80">
        <v>17002</v>
      </c>
      <c r="K19" s="80">
        <v>12502</v>
      </c>
      <c r="L19" s="80">
        <v>504</v>
      </c>
      <c r="M19" s="80">
        <v>310</v>
      </c>
      <c r="N19" s="80">
        <v>194</v>
      </c>
      <c r="O19" s="80">
        <v>15282</v>
      </c>
      <c r="P19" s="80">
        <v>4348</v>
      </c>
      <c r="Q19" s="80">
        <v>10934</v>
      </c>
      <c r="R19" s="84"/>
      <c r="S19" s="53"/>
      <c r="T19" s="84"/>
    </row>
    <row r="20" spans="1:20" s="2" customFormat="1" ht="14.25" customHeight="1">
      <c r="A20" s="384"/>
      <c r="B20" s="385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36"/>
      <c r="S20" s="36"/>
      <c r="T20" s="36"/>
    </row>
    <row r="21" spans="1:20" s="310" customFormat="1" ht="14.25" customHeight="1">
      <c r="A21" s="382" t="s">
        <v>84</v>
      </c>
      <c r="B21" s="383"/>
      <c r="C21" s="329">
        <f>SUM(C22)</f>
        <v>9687</v>
      </c>
      <c r="D21" s="329">
        <f aca="true" t="shared" si="1" ref="D21:Q21">SUM(D22)</f>
        <v>4211</v>
      </c>
      <c r="E21" s="329">
        <f t="shared" si="1"/>
        <v>5476</v>
      </c>
      <c r="F21" s="329">
        <f t="shared" si="1"/>
        <v>7112</v>
      </c>
      <c r="G21" s="329">
        <f t="shared" si="1"/>
        <v>3463</v>
      </c>
      <c r="H21" s="329">
        <f t="shared" si="1"/>
        <v>3649</v>
      </c>
      <c r="I21" s="329">
        <f t="shared" si="1"/>
        <v>6965</v>
      </c>
      <c r="J21" s="329">
        <f t="shared" si="1"/>
        <v>3363</v>
      </c>
      <c r="K21" s="329">
        <f t="shared" si="1"/>
        <v>3602</v>
      </c>
      <c r="L21" s="329">
        <f t="shared" si="1"/>
        <v>147</v>
      </c>
      <c r="M21" s="329">
        <f t="shared" si="1"/>
        <v>100</v>
      </c>
      <c r="N21" s="329">
        <f t="shared" si="1"/>
        <v>47</v>
      </c>
      <c r="O21" s="329">
        <f t="shared" si="1"/>
        <v>2571</v>
      </c>
      <c r="P21" s="329">
        <f t="shared" si="1"/>
        <v>747</v>
      </c>
      <c r="Q21" s="329">
        <f t="shared" si="1"/>
        <v>1824</v>
      </c>
      <c r="R21" s="308"/>
      <c r="S21" s="309"/>
      <c r="T21" s="308"/>
    </row>
    <row r="22" spans="1:20" ht="14.25" customHeight="1">
      <c r="A22" s="125"/>
      <c r="B22" s="118" t="s">
        <v>85</v>
      </c>
      <c r="C22" s="79">
        <v>9687</v>
      </c>
      <c r="D22" s="79">
        <v>4211</v>
      </c>
      <c r="E22" s="79">
        <v>5476</v>
      </c>
      <c r="F22" s="79">
        <v>7112</v>
      </c>
      <c r="G22" s="79">
        <v>3463</v>
      </c>
      <c r="H22" s="79">
        <v>3649</v>
      </c>
      <c r="I22" s="80">
        <v>6965</v>
      </c>
      <c r="J22" s="79">
        <v>3363</v>
      </c>
      <c r="K22" s="79">
        <v>3602</v>
      </c>
      <c r="L22" s="79">
        <v>147</v>
      </c>
      <c r="M22" s="80">
        <v>100</v>
      </c>
      <c r="N22" s="79">
        <v>47</v>
      </c>
      <c r="O22" s="79">
        <v>2571</v>
      </c>
      <c r="P22" s="79">
        <v>747</v>
      </c>
      <c r="Q22" s="79">
        <v>1824</v>
      </c>
      <c r="R22" s="75"/>
      <c r="S22" s="92"/>
      <c r="T22" s="75"/>
    </row>
    <row r="23" spans="1:20" ht="14.25" customHeight="1">
      <c r="A23" s="125"/>
      <c r="B23" s="118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75"/>
      <c r="S23" s="92"/>
      <c r="T23" s="75"/>
    </row>
    <row r="24" spans="1:20" s="310" customFormat="1" ht="14.25" customHeight="1">
      <c r="A24" s="382" t="s">
        <v>86</v>
      </c>
      <c r="B24" s="383"/>
      <c r="C24" s="329">
        <f>SUM(C25:C28)</f>
        <v>35803</v>
      </c>
      <c r="D24" s="329">
        <f aca="true" t="shared" si="2" ref="D24:Q24">SUM(D25:D28)</f>
        <v>17167</v>
      </c>
      <c r="E24" s="329">
        <f t="shared" si="2"/>
        <v>18636</v>
      </c>
      <c r="F24" s="329">
        <f t="shared" si="2"/>
        <v>24112</v>
      </c>
      <c r="G24" s="329">
        <f t="shared" si="2"/>
        <v>13584</v>
      </c>
      <c r="H24" s="329">
        <f t="shared" si="2"/>
        <v>10528</v>
      </c>
      <c r="I24" s="329">
        <f t="shared" si="2"/>
        <v>23697</v>
      </c>
      <c r="J24" s="329">
        <f t="shared" si="2"/>
        <v>13302</v>
      </c>
      <c r="K24" s="329">
        <f t="shared" si="2"/>
        <v>10395</v>
      </c>
      <c r="L24" s="329">
        <f t="shared" si="2"/>
        <v>415</v>
      </c>
      <c r="M24" s="329">
        <f t="shared" si="2"/>
        <v>282</v>
      </c>
      <c r="N24" s="329">
        <f t="shared" si="2"/>
        <v>133</v>
      </c>
      <c r="O24" s="329">
        <f t="shared" si="2"/>
        <v>11658</v>
      </c>
      <c r="P24" s="329">
        <f t="shared" si="2"/>
        <v>3575</v>
      </c>
      <c r="Q24" s="329">
        <f t="shared" si="2"/>
        <v>8083</v>
      </c>
      <c r="R24" s="308"/>
      <c r="S24" s="308"/>
      <c r="T24" s="308"/>
    </row>
    <row r="25" spans="1:20" ht="14.25" customHeight="1">
      <c r="A25" s="125"/>
      <c r="B25" s="118" t="s">
        <v>87</v>
      </c>
      <c r="C25" s="79">
        <v>11561</v>
      </c>
      <c r="D25" s="79">
        <v>5538</v>
      </c>
      <c r="E25" s="79">
        <v>6023</v>
      </c>
      <c r="F25" s="79">
        <v>7880</v>
      </c>
      <c r="G25" s="79">
        <v>4366</v>
      </c>
      <c r="H25" s="79">
        <v>3514</v>
      </c>
      <c r="I25" s="80">
        <v>7742</v>
      </c>
      <c r="J25" s="79">
        <v>4270</v>
      </c>
      <c r="K25" s="79">
        <v>3472</v>
      </c>
      <c r="L25" s="79">
        <v>138</v>
      </c>
      <c r="M25" s="80">
        <v>96</v>
      </c>
      <c r="N25" s="79">
        <v>42</v>
      </c>
      <c r="O25" s="79">
        <v>3667</v>
      </c>
      <c r="P25" s="79">
        <v>1168</v>
      </c>
      <c r="Q25" s="79">
        <v>2499</v>
      </c>
      <c r="R25" s="75"/>
      <c r="S25" s="92"/>
      <c r="T25" s="75"/>
    </row>
    <row r="26" spans="1:20" ht="14.25" customHeight="1">
      <c r="A26" s="125"/>
      <c r="B26" s="118" t="s">
        <v>88</v>
      </c>
      <c r="C26" s="79">
        <v>11416</v>
      </c>
      <c r="D26" s="79">
        <v>5474</v>
      </c>
      <c r="E26" s="79">
        <v>5942</v>
      </c>
      <c r="F26" s="79">
        <v>7735</v>
      </c>
      <c r="G26" s="79">
        <v>4367</v>
      </c>
      <c r="H26" s="79">
        <v>3368</v>
      </c>
      <c r="I26" s="80">
        <v>7607</v>
      </c>
      <c r="J26" s="79">
        <v>4285</v>
      </c>
      <c r="K26" s="79">
        <v>3322</v>
      </c>
      <c r="L26" s="79">
        <v>128</v>
      </c>
      <c r="M26" s="80">
        <v>82</v>
      </c>
      <c r="N26" s="79">
        <v>46</v>
      </c>
      <c r="O26" s="79">
        <v>3671</v>
      </c>
      <c r="P26" s="79">
        <v>1104</v>
      </c>
      <c r="Q26" s="79">
        <v>2567</v>
      </c>
      <c r="R26" s="75"/>
      <c r="S26" s="92"/>
      <c r="T26" s="75"/>
    </row>
    <row r="27" spans="1:20" ht="14.25" customHeight="1">
      <c r="A27" s="125"/>
      <c r="B27" s="118" t="s">
        <v>89</v>
      </c>
      <c r="C27" s="79">
        <v>9171</v>
      </c>
      <c r="D27" s="79">
        <v>4422</v>
      </c>
      <c r="E27" s="79">
        <v>4749</v>
      </c>
      <c r="F27" s="79">
        <v>6050</v>
      </c>
      <c r="G27" s="79">
        <v>3477</v>
      </c>
      <c r="H27" s="79">
        <v>2573</v>
      </c>
      <c r="I27" s="80">
        <v>5935</v>
      </c>
      <c r="J27" s="79">
        <v>3396</v>
      </c>
      <c r="K27" s="79">
        <v>2539</v>
      </c>
      <c r="L27" s="79">
        <v>115</v>
      </c>
      <c r="M27" s="80">
        <v>81</v>
      </c>
      <c r="N27" s="79">
        <v>34</v>
      </c>
      <c r="O27" s="79">
        <v>3119</v>
      </c>
      <c r="P27" s="79">
        <v>945</v>
      </c>
      <c r="Q27" s="79">
        <v>2174</v>
      </c>
      <c r="R27" s="75"/>
      <c r="S27" s="92"/>
      <c r="T27" s="75"/>
    </row>
    <row r="28" spans="1:20" ht="14.25" customHeight="1">
      <c r="A28" s="125"/>
      <c r="B28" s="118" t="s">
        <v>90</v>
      </c>
      <c r="C28" s="79">
        <v>3655</v>
      </c>
      <c r="D28" s="79">
        <v>1733</v>
      </c>
      <c r="E28" s="79">
        <v>1922</v>
      </c>
      <c r="F28" s="79">
        <v>2447</v>
      </c>
      <c r="G28" s="79">
        <v>1374</v>
      </c>
      <c r="H28" s="79">
        <v>1073</v>
      </c>
      <c r="I28" s="80">
        <v>2413</v>
      </c>
      <c r="J28" s="79">
        <v>1351</v>
      </c>
      <c r="K28" s="79">
        <v>1062</v>
      </c>
      <c r="L28" s="79">
        <v>34</v>
      </c>
      <c r="M28" s="80">
        <v>23</v>
      </c>
      <c r="N28" s="79">
        <v>11</v>
      </c>
      <c r="O28" s="79">
        <v>1201</v>
      </c>
      <c r="P28" s="79">
        <v>358</v>
      </c>
      <c r="Q28" s="79">
        <v>843</v>
      </c>
      <c r="R28" s="75"/>
      <c r="S28" s="92"/>
      <c r="T28" s="75"/>
    </row>
    <row r="29" spans="1:20" ht="14.25" customHeight="1">
      <c r="A29" s="125"/>
      <c r="B29" s="118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75"/>
      <c r="S29" s="92"/>
      <c r="T29" s="75"/>
    </row>
    <row r="30" spans="1:20" s="310" customFormat="1" ht="14.25" customHeight="1">
      <c r="A30" s="382" t="s">
        <v>91</v>
      </c>
      <c r="B30" s="383"/>
      <c r="C30" s="329">
        <f>SUM(C31:C38)</f>
        <v>63993</v>
      </c>
      <c r="D30" s="329">
        <f aca="true" t="shared" si="3" ref="D30:Q30">SUM(D31:D38)</f>
        <v>32514</v>
      </c>
      <c r="E30" s="329">
        <f t="shared" si="3"/>
        <v>31479</v>
      </c>
      <c r="F30" s="329">
        <f t="shared" si="3"/>
        <v>41351</v>
      </c>
      <c r="G30" s="329">
        <f t="shared" si="3"/>
        <v>24411</v>
      </c>
      <c r="H30" s="329">
        <f t="shared" si="3"/>
        <v>16940</v>
      </c>
      <c r="I30" s="329">
        <f t="shared" si="3"/>
        <v>40561</v>
      </c>
      <c r="J30" s="329">
        <f t="shared" si="3"/>
        <v>23926</v>
      </c>
      <c r="K30" s="329">
        <f t="shared" si="3"/>
        <v>16635</v>
      </c>
      <c r="L30" s="329">
        <f t="shared" si="3"/>
        <v>790</v>
      </c>
      <c r="M30" s="329">
        <f t="shared" si="3"/>
        <v>485</v>
      </c>
      <c r="N30" s="329">
        <f t="shared" si="3"/>
        <v>305</v>
      </c>
      <c r="O30" s="329">
        <f t="shared" si="3"/>
        <v>22604</v>
      </c>
      <c r="P30" s="329">
        <f t="shared" si="3"/>
        <v>8084</v>
      </c>
      <c r="Q30" s="329">
        <f t="shared" si="3"/>
        <v>14520</v>
      </c>
      <c r="R30" s="308"/>
      <c r="S30" s="308"/>
      <c r="T30" s="308"/>
    </row>
    <row r="31" spans="1:20" ht="14.25" customHeight="1">
      <c r="A31" s="50"/>
      <c r="B31" s="52" t="s">
        <v>92</v>
      </c>
      <c r="C31" s="347">
        <v>9788</v>
      </c>
      <c r="D31" s="347">
        <v>4626</v>
      </c>
      <c r="E31" s="347">
        <v>5162</v>
      </c>
      <c r="F31" s="347">
        <v>6419</v>
      </c>
      <c r="G31" s="347">
        <v>3604</v>
      </c>
      <c r="H31" s="347">
        <v>2815</v>
      </c>
      <c r="I31" s="347">
        <v>6287</v>
      </c>
      <c r="J31" s="347">
        <v>3516</v>
      </c>
      <c r="K31" s="347">
        <v>2771</v>
      </c>
      <c r="L31" s="347">
        <v>132</v>
      </c>
      <c r="M31" s="346">
        <v>88</v>
      </c>
      <c r="N31" s="347">
        <v>44</v>
      </c>
      <c r="O31" s="347">
        <v>3364</v>
      </c>
      <c r="P31" s="347">
        <v>1019</v>
      </c>
      <c r="Q31" s="347">
        <v>2345</v>
      </c>
      <c r="R31" s="75"/>
      <c r="S31" s="75"/>
      <c r="T31" s="75"/>
    </row>
    <row r="32" spans="1:20" ht="14.25" customHeight="1">
      <c r="A32" s="125"/>
      <c r="B32" s="118" t="s">
        <v>93</v>
      </c>
      <c r="C32" s="347">
        <v>15868</v>
      </c>
      <c r="D32" s="347">
        <v>7626</v>
      </c>
      <c r="E32" s="347">
        <v>8242</v>
      </c>
      <c r="F32" s="347">
        <v>10690</v>
      </c>
      <c r="G32" s="347">
        <v>6089</v>
      </c>
      <c r="H32" s="347">
        <v>4601</v>
      </c>
      <c r="I32" s="346">
        <v>10524</v>
      </c>
      <c r="J32" s="347">
        <v>5977</v>
      </c>
      <c r="K32" s="347">
        <v>4547</v>
      </c>
      <c r="L32" s="347">
        <v>166</v>
      </c>
      <c r="M32" s="346">
        <v>112</v>
      </c>
      <c r="N32" s="347">
        <v>54</v>
      </c>
      <c r="O32" s="347">
        <v>5171</v>
      </c>
      <c r="P32" s="347">
        <v>1532</v>
      </c>
      <c r="Q32" s="347">
        <v>3639</v>
      </c>
      <c r="R32" s="75"/>
      <c r="S32" s="92"/>
      <c r="T32" s="75"/>
    </row>
    <row r="33" spans="1:20" ht="14.25" customHeight="1">
      <c r="A33" s="125"/>
      <c r="B33" s="118" t="s">
        <v>94</v>
      </c>
      <c r="C33" s="347">
        <v>31644</v>
      </c>
      <c r="D33" s="347">
        <v>17059</v>
      </c>
      <c r="E33" s="347">
        <v>14585</v>
      </c>
      <c r="F33" s="347">
        <v>19633</v>
      </c>
      <c r="G33" s="347">
        <v>12155</v>
      </c>
      <c r="H33" s="347">
        <v>7478</v>
      </c>
      <c r="I33" s="346">
        <v>19175</v>
      </c>
      <c r="J33" s="347">
        <v>11894</v>
      </c>
      <c r="K33" s="347">
        <v>7281</v>
      </c>
      <c r="L33" s="347">
        <v>458</v>
      </c>
      <c r="M33" s="346">
        <v>261</v>
      </c>
      <c r="N33" s="347">
        <v>197</v>
      </c>
      <c r="O33" s="347">
        <v>11987</v>
      </c>
      <c r="P33" s="347">
        <v>4893</v>
      </c>
      <c r="Q33" s="347">
        <v>7094</v>
      </c>
      <c r="R33" s="75"/>
      <c r="S33" s="92"/>
      <c r="T33" s="75"/>
    </row>
    <row r="34" spans="1:20" ht="14.25" customHeight="1">
      <c r="A34" s="125"/>
      <c r="B34" s="118" t="s">
        <v>95</v>
      </c>
      <c r="C34" s="347">
        <v>868</v>
      </c>
      <c r="D34" s="347">
        <v>401</v>
      </c>
      <c r="E34" s="347">
        <v>467</v>
      </c>
      <c r="F34" s="347">
        <v>602</v>
      </c>
      <c r="G34" s="347">
        <v>330</v>
      </c>
      <c r="H34" s="347">
        <v>272</v>
      </c>
      <c r="I34" s="346">
        <v>597</v>
      </c>
      <c r="J34" s="347">
        <v>325</v>
      </c>
      <c r="K34" s="347">
        <v>272</v>
      </c>
      <c r="L34" s="347">
        <v>5</v>
      </c>
      <c r="M34" s="346">
        <v>5</v>
      </c>
      <c r="N34" s="347" t="s">
        <v>413</v>
      </c>
      <c r="O34" s="347">
        <v>265</v>
      </c>
      <c r="P34" s="347">
        <v>71</v>
      </c>
      <c r="Q34" s="347">
        <v>194</v>
      </c>
      <c r="R34" s="75"/>
      <c r="S34" s="92"/>
      <c r="T34" s="75"/>
    </row>
    <row r="35" spans="1:20" s="2" customFormat="1" ht="14.25" customHeight="1">
      <c r="A35" s="50"/>
      <c r="B35" s="52" t="s">
        <v>96</v>
      </c>
      <c r="C35" s="347">
        <v>1251</v>
      </c>
      <c r="D35" s="347">
        <v>592</v>
      </c>
      <c r="E35" s="347">
        <v>659</v>
      </c>
      <c r="F35" s="347">
        <v>822</v>
      </c>
      <c r="G35" s="347">
        <v>456</v>
      </c>
      <c r="H35" s="347">
        <v>366</v>
      </c>
      <c r="I35" s="347">
        <v>808</v>
      </c>
      <c r="J35" s="347">
        <v>444</v>
      </c>
      <c r="K35" s="347">
        <v>364</v>
      </c>
      <c r="L35" s="347">
        <v>14</v>
      </c>
      <c r="M35" s="347">
        <v>12</v>
      </c>
      <c r="N35" s="347">
        <v>2</v>
      </c>
      <c r="O35" s="347">
        <v>429</v>
      </c>
      <c r="P35" s="346">
        <v>136</v>
      </c>
      <c r="Q35" s="347">
        <v>293</v>
      </c>
      <c r="R35" s="53"/>
      <c r="S35" s="36"/>
      <c r="T35" s="36"/>
    </row>
    <row r="36" spans="1:20" s="2" customFormat="1" ht="14.25" customHeight="1">
      <c r="A36" s="42"/>
      <c r="B36" s="52" t="s">
        <v>97</v>
      </c>
      <c r="C36" s="347">
        <v>2803</v>
      </c>
      <c r="D36" s="347">
        <v>1328</v>
      </c>
      <c r="E36" s="347">
        <v>1475</v>
      </c>
      <c r="F36" s="347">
        <v>1945</v>
      </c>
      <c r="G36" s="347">
        <v>1056</v>
      </c>
      <c r="H36" s="347">
        <v>889</v>
      </c>
      <c r="I36" s="346">
        <v>1937</v>
      </c>
      <c r="J36" s="347">
        <v>1053</v>
      </c>
      <c r="K36" s="347">
        <v>884</v>
      </c>
      <c r="L36" s="347">
        <v>8</v>
      </c>
      <c r="M36" s="347">
        <v>3</v>
      </c>
      <c r="N36" s="347">
        <v>5</v>
      </c>
      <c r="O36" s="347">
        <v>858</v>
      </c>
      <c r="P36" s="346">
        <v>272</v>
      </c>
      <c r="Q36" s="347">
        <v>586</v>
      </c>
      <c r="R36" s="36"/>
      <c r="S36" s="17"/>
      <c r="T36" s="36"/>
    </row>
    <row r="37" spans="1:20" s="2" customFormat="1" ht="14.25" customHeight="1">
      <c r="A37" s="42"/>
      <c r="B37" s="52" t="s">
        <v>98</v>
      </c>
      <c r="C37" s="347">
        <v>709</v>
      </c>
      <c r="D37" s="347">
        <v>336</v>
      </c>
      <c r="E37" s="347">
        <v>373</v>
      </c>
      <c r="F37" s="347">
        <v>491</v>
      </c>
      <c r="G37" s="347">
        <v>275</v>
      </c>
      <c r="H37" s="347">
        <v>216</v>
      </c>
      <c r="I37" s="346">
        <v>487</v>
      </c>
      <c r="J37" s="347">
        <v>274</v>
      </c>
      <c r="K37" s="347">
        <v>213</v>
      </c>
      <c r="L37" s="347">
        <v>4</v>
      </c>
      <c r="M37" s="347">
        <v>1</v>
      </c>
      <c r="N37" s="347">
        <v>3</v>
      </c>
      <c r="O37" s="347">
        <v>217</v>
      </c>
      <c r="P37" s="346">
        <v>61</v>
      </c>
      <c r="Q37" s="347">
        <v>156</v>
      </c>
      <c r="R37" s="36"/>
      <c r="S37" s="17"/>
      <c r="T37" s="36"/>
    </row>
    <row r="38" spans="1:20" s="2" customFormat="1" ht="14.25" customHeight="1">
      <c r="A38" s="42"/>
      <c r="B38" s="52" t="s">
        <v>99</v>
      </c>
      <c r="C38" s="347">
        <v>1062</v>
      </c>
      <c r="D38" s="347">
        <v>546</v>
      </c>
      <c r="E38" s="347">
        <v>516</v>
      </c>
      <c r="F38" s="347">
        <v>749</v>
      </c>
      <c r="G38" s="347">
        <v>446</v>
      </c>
      <c r="H38" s="347">
        <v>303</v>
      </c>
      <c r="I38" s="346">
        <v>746</v>
      </c>
      <c r="J38" s="347">
        <v>443</v>
      </c>
      <c r="K38" s="347">
        <v>303</v>
      </c>
      <c r="L38" s="347">
        <v>3</v>
      </c>
      <c r="M38" s="346">
        <v>3</v>
      </c>
      <c r="N38" s="347" t="s">
        <v>430</v>
      </c>
      <c r="O38" s="347">
        <v>313</v>
      </c>
      <c r="P38" s="346">
        <v>100</v>
      </c>
      <c r="Q38" s="347">
        <v>213</v>
      </c>
      <c r="R38" s="36"/>
      <c r="S38" s="17"/>
      <c r="T38" s="36"/>
    </row>
    <row r="39" spans="1:20" s="2" customFormat="1" ht="14.25" customHeight="1">
      <c r="A39" s="42"/>
      <c r="B39" s="52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6"/>
      <c r="S39" s="17"/>
      <c r="T39" s="36"/>
    </row>
    <row r="40" spans="1:20" s="310" customFormat="1" ht="14.25" customHeight="1">
      <c r="A40" s="382" t="s">
        <v>100</v>
      </c>
      <c r="B40" s="383"/>
      <c r="C40" s="329">
        <f>SUM(C41:C45)</f>
        <v>68748</v>
      </c>
      <c r="D40" s="329">
        <f aca="true" t="shared" si="4" ref="D40:Q40">SUM(D41:D45)</f>
        <v>32924</v>
      </c>
      <c r="E40" s="329">
        <f t="shared" si="4"/>
        <v>35824</v>
      </c>
      <c r="F40" s="329">
        <f t="shared" si="4"/>
        <v>45506</v>
      </c>
      <c r="G40" s="329">
        <f t="shared" si="4"/>
        <v>25462</v>
      </c>
      <c r="H40" s="329">
        <f t="shared" si="4"/>
        <v>20044</v>
      </c>
      <c r="I40" s="329">
        <f t="shared" si="4"/>
        <v>44637</v>
      </c>
      <c r="J40" s="329">
        <f t="shared" si="4"/>
        <v>24896</v>
      </c>
      <c r="K40" s="329">
        <f t="shared" si="4"/>
        <v>19741</v>
      </c>
      <c r="L40" s="329">
        <f t="shared" si="4"/>
        <v>869</v>
      </c>
      <c r="M40" s="329">
        <f t="shared" si="4"/>
        <v>566</v>
      </c>
      <c r="N40" s="329">
        <f t="shared" si="4"/>
        <v>303</v>
      </c>
      <c r="O40" s="329">
        <f t="shared" si="4"/>
        <v>23200</v>
      </c>
      <c r="P40" s="329">
        <f t="shared" si="4"/>
        <v>7440</v>
      </c>
      <c r="Q40" s="329">
        <f t="shared" si="4"/>
        <v>15760</v>
      </c>
      <c r="R40" s="308"/>
      <c r="S40" s="309"/>
      <c r="T40" s="308"/>
    </row>
    <row r="41" spans="1:20" ht="14.25" customHeight="1">
      <c r="A41" s="125"/>
      <c r="B41" s="118" t="s">
        <v>101</v>
      </c>
      <c r="C41" s="347">
        <v>21024</v>
      </c>
      <c r="D41" s="347">
        <v>10123</v>
      </c>
      <c r="E41" s="347">
        <v>10901</v>
      </c>
      <c r="F41" s="347">
        <v>13957</v>
      </c>
      <c r="G41" s="347">
        <v>7902</v>
      </c>
      <c r="H41" s="347">
        <v>6055</v>
      </c>
      <c r="I41" s="346">
        <v>13699</v>
      </c>
      <c r="J41" s="347">
        <v>7732</v>
      </c>
      <c r="K41" s="347">
        <v>5967</v>
      </c>
      <c r="L41" s="347">
        <v>258</v>
      </c>
      <c r="M41" s="346">
        <v>170</v>
      </c>
      <c r="N41" s="347">
        <v>88</v>
      </c>
      <c r="O41" s="347">
        <v>7058</v>
      </c>
      <c r="P41" s="347">
        <v>2219</v>
      </c>
      <c r="Q41" s="347">
        <v>4839</v>
      </c>
      <c r="R41" s="75"/>
      <c r="S41" s="92"/>
      <c r="T41" s="75"/>
    </row>
    <row r="42" spans="1:20" ht="14.25" customHeight="1">
      <c r="A42" s="125"/>
      <c r="B42" s="118" t="s">
        <v>102</v>
      </c>
      <c r="C42" s="347">
        <v>9656</v>
      </c>
      <c r="D42" s="347">
        <v>4497</v>
      </c>
      <c r="E42" s="347">
        <v>5159</v>
      </c>
      <c r="F42" s="347">
        <v>6246</v>
      </c>
      <c r="G42" s="347">
        <v>3369</v>
      </c>
      <c r="H42" s="347">
        <v>2877</v>
      </c>
      <c r="I42" s="346">
        <v>6131</v>
      </c>
      <c r="J42" s="347">
        <v>3293</v>
      </c>
      <c r="K42" s="347">
        <v>2838</v>
      </c>
      <c r="L42" s="347">
        <v>115</v>
      </c>
      <c r="M42" s="347">
        <v>76</v>
      </c>
      <c r="N42" s="347">
        <v>39</v>
      </c>
      <c r="O42" s="347">
        <v>3408</v>
      </c>
      <c r="P42" s="347">
        <v>1128</v>
      </c>
      <c r="Q42" s="347">
        <v>2280</v>
      </c>
      <c r="R42" s="75"/>
      <c r="S42" s="92"/>
      <c r="T42" s="75"/>
    </row>
    <row r="43" spans="1:20" ht="14.25" customHeight="1">
      <c r="A43" s="125"/>
      <c r="B43" s="118" t="s">
        <v>103</v>
      </c>
      <c r="C43" s="347">
        <v>9314</v>
      </c>
      <c r="D43" s="347">
        <v>4464</v>
      </c>
      <c r="E43" s="347">
        <v>4850</v>
      </c>
      <c r="F43" s="347">
        <v>6419</v>
      </c>
      <c r="G43" s="347">
        <v>3521</v>
      </c>
      <c r="H43" s="347">
        <v>2898</v>
      </c>
      <c r="I43" s="346">
        <v>6314</v>
      </c>
      <c r="J43" s="347">
        <v>3446</v>
      </c>
      <c r="K43" s="347">
        <v>2868</v>
      </c>
      <c r="L43" s="347">
        <v>105</v>
      </c>
      <c r="M43" s="346">
        <v>75</v>
      </c>
      <c r="N43" s="347">
        <v>30</v>
      </c>
      <c r="O43" s="347">
        <v>2870</v>
      </c>
      <c r="P43" s="347">
        <v>928</v>
      </c>
      <c r="Q43" s="347">
        <v>1942</v>
      </c>
      <c r="R43" s="75"/>
      <c r="S43" s="92"/>
      <c r="T43" s="75"/>
    </row>
    <row r="44" spans="1:20" ht="14.25" customHeight="1">
      <c r="A44" s="125"/>
      <c r="B44" s="118" t="s">
        <v>104</v>
      </c>
      <c r="C44" s="347">
        <v>9186</v>
      </c>
      <c r="D44" s="347">
        <v>4404</v>
      </c>
      <c r="E44" s="347">
        <v>4782</v>
      </c>
      <c r="F44" s="347">
        <v>6221</v>
      </c>
      <c r="G44" s="347">
        <v>3445</v>
      </c>
      <c r="H44" s="347">
        <v>2776</v>
      </c>
      <c r="I44" s="346">
        <v>6085</v>
      </c>
      <c r="J44" s="347">
        <v>3354</v>
      </c>
      <c r="K44" s="347">
        <v>2731</v>
      </c>
      <c r="L44" s="347">
        <v>136</v>
      </c>
      <c r="M44" s="346">
        <v>91</v>
      </c>
      <c r="N44" s="347">
        <v>45</v>
      </c>
      <c r="O44" s="347">
        <v>2962</v>
      </c>
      <c r="P44" s="347">
        <v>957</v>
      </c>
      <c r="Q44" s="347">
        <v>2005</v>
      </c>
      <c r="R44" s="75"/>
      <c r="S44" s="92"/>
      <c r="T44" s="75"/>
    </row>
    <row r="45" spans="1:20" ht="14.25" customHeight="1">
      <c r="A45" s="125"/>
      <c r="B45" s="118" t="s">
        <v>105</v>
      </c>
      <c r="C45" s="347">
        <v>19568</v>
      </c>
      <c r="D45" s="347">
        <v>9436</v>
      </c>
      <c r="E45" s="347">
        <v>10132</v>
      </c>
      <c r="F45" s="347">
        <v>12663</v>
      </c>
      <c r="G45" s="347">
        <v>7225</v>
      </c>
      <c r="H45" s="347">
        <v>5438</v>
      </c>
      <c r="I45" s="346">
        <v>12408</v>
      </c>
      <c r="J45" s="347">
        <v>7071</v>
      </c>
      <c r="K45" s="347">
        <v>5337</v>
      </c>
      <c r="L45" s="347">
        <v>255</v>
      </c>
      <c r="M45" s="346">
        <v>154</v>
      </c>
      <c r="N45" s="347">
        <v>101</v>
      </c>
      <c r="O45" s="347">
        <v>6902</v>
      </c>
      <c r="P45" s="347">
        <v>2208</v>
      </c>
      <c r="Q45" s="347">
        <v>4694</v>
      </c>
      <c r="R45" s="75"/>
      <c r="S45" s="92"/>
      <c r="T45" s="75"/>
    </row>
    <row r="46" spans="1:20" ht="14.25" customHeight="1">
      <c r="A46" s="125"/>
      <c r="B46" s="118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126"/>
      <c r="S46" s="127"/>
      <c r="T46" s="126"/>
    </row>
    <row r="47" spans="1:20" s="310" customFormat="1" ht="14.25" customHeight="1">
      <c r="A47" s="382" t="s">
        <v>106</v>
      </c>
      <c r="B47" s="383"/>
      <c r="C47" s="329">
        <f>SUM(C48:C51)</f>
        <v>37398</v>
      </c>
      <c r="D47" s="329">
        <f aca="true" t="shared" si="5" ref="D47:Q47">SUM(D48:D51)</f>
        <v>17669</v>
      </c>
      <c r="E47" s="329">
        <f t="shared" si="5"/>
        <v>19729</v>
      </c>
      <c r="F47" s="329">
        <f t="shared" si="5"/>
        <v>24880</v>
      </c>
      <c r="G47" s="329">
        <f t="shared" si="5"/>
        <v>13839</v>
      </c>
      <c r="H47" s="329">
        <f t="shared" si="5"/>
        <v>11041</v>
      </c>
      <c r="I47" s="329">
        <f t="shared" si="5"/>
        <v>24482</v>
      </c>
      <c r="J47" s="329">
        <f t="shared" si="5"/>
        <v>13562</v>
      </c>
      <c r="K47" s="329">
        <f t="shared" si="5"/>
        <v>10920</v>
      </c>
      <c r="L47" s="329">
        <f t="shared" si="5"/>
        <v>398</v>
      </c>
      <c r="M47" s="329">
        <f t="shared" si="5"/>
        <v>277</v>
      </c>
      <c r="N47" s="329">
        <f t="shared" si="5"/>
        <v>121</v>
      </c>
      <c r="O47" s="329">
        <f t="shared" si="5"/>
        <v>12492</v>
      </c>
      <c r="P47" s="329">
        <f t="shared" si="5"/>
        <v>3824</v>
      </c>
      <c r="Q47" s="329">
        <f t="shared" si="5"/>
        <v>8668</v>
      </c>
      <c r="R47" s="312"/>
      <c r="S47" s="313"/>
      <c r="T47" s="312"/>
    </row>
    <row r="48" spans="1:20" ht="14.25" customHeight="1">
      <c r="A48" s="125"/>
      <c r="B48" s="118" t="s">
        <v>107</v>
      </c>
      <c r="C48" s="347">
        <v>9608</v>
      </c>
      <c r="D48" s="347">
        <v>4418</v>
      </c>
      <c r="E48" s="347">
        <v>5190</v>
      </c>
      <c r="F48" s="347">
        <v>6310</v>
      </c>
      <c r="G48" s="347">
        <v>3407</v>
      </c>
      <c r="H48" s="347">
        <v>2903</v>
      </c>
      <c r="I48" s="346">
        <v>6189</v>
      </c>
      <c r="J48" s="347">
        <v>3318</v>
      </c>
      <c r="K48" s="347">
        <v>2871</v>
      </c>
      <c r="L48" s="347">
        <v>121</v>
      </c>
      <c r="M48" s="346">
        <v>89</v>
      </c>
      <c r="N48" s="347">
        <v>32</v>
      </c>
      <c r="O48" s="347">
        <v>3296</v>
      </c>
      <c r="P48" s="347">
        <v>1011</v>
      </c>
      <c r="Q48" s="347">
        <v>2285</v>
      </c>
      <c r="R48" s="75"/>
      <c r="S48" s="92"/>
      <c r="T48" s="75"/>
    </row>
    <row r="49" spans="1:20" ht="14.25" customHeight="1">
      <c r="A49" s="125"/>
      <c r="B49" s="118" t="s">
        <v>108</v>
      </c>
      <c r="C49" s="347">
        <v>6279</v>
      </c>
      <c r="D49" s="347">
        <v>2910</v>
      </c>
      <c r="E49" s="347">
        <v>3369</v>
      </c>
      <c r="F49" s="347">
        <v>3979</v>
      </c>
      <c r="G49" s="347">
        <v>2228</v>
      </c>
      <c r="H49" s="347">
        <v>1751</v>
      </c>
      <c r="I49" s="346">
        <v>3906</v>
      </c>
      <c r="J49" s="347">
        <v>2179</v>
      </c>
      <c r="K49" s="347">
        <v>1727</v>
      </c>
      <c r="L49" s="347">
        <v>73</v>
      </c>
      <c r="M49" s="346">
        <v>49</v>
      </c>
      <c r="N49" s="347">
        <v>24</v>
      </c>
      <c r="O49" s="347">
        <v>2294</v>
      </c>
      <c r="P49" s="347">
        <v>680</v>
      </c>
      <c r="Q49" s="347">
        <v>1614</v>
      </c>
      <c r="R49" s="75"/>
      <c r="S49" s="92"/>
      <c r="T49" s="75"/>
    </row>
    <row r="50" spans="1:20" ht="14.25" customHeight="1">
      <c r="A50" s="125"/>
      <c r="B50" s="118" t="s">
        <v>109</v>
      </c>
      <c r="C50" s="347">
        <v>13984</v>
      </c>
      <c r="D50" s="347">
        <v>6848</v>
      </c>
      <c r="E50" s="347">
        <v>7136</v>
      </c>
      <c r="F50" s="347">
        <v>9660</v>
      </c>
      <c r="G50" s="347">
        <v>5516</v>
      </c>
      <c r="H50" s="347">
        <v>4144</v>
      </c>
      <c r="I50" s="346">
        <v>9520</v>
      </c>
      <c r="J50" s="347">
        <v>5417</v>
      </c>
      <c r="K50" s="347">
        <v>4103</v>
      </c>
      <c r="L50" s="347">
        <v>140</v>
      </c>
      <c r="M50" s="346">
        <v>99</v>
      </c>
      <c r="N50" s="347">
        <v>41</v>
      </c>
      <c r="O50" s="347">
        <v>4311</v>
      </c>
      <c r="P50" s="347">
        <v>1330</v>
      </c>
      <c r="Q50" s="347">
        <v>2981</v>
      </c>
      <c r="R50" s="126"/>
      <c r="S50" s="127"/>
      <c r="T50" s="126"/>
    </row>
    <row r="51" spans="1:20" ht="14.25" customHeight="1">
      <c r="A51" s="125"/>
      <c r="B51" s="118" t="s">
        <v>110</v>
      </c>
      <c r="C51" s="347">
        <v>7527</v>
      </c>
      <c r="D51" s="347">
        <v>3493</v>
      </c>
      <c r="E51" s="347">
        <v>4034</v>
      </c>
      <c r="F51" s="347">
        <v>4931</v>
      </c>
      <c r="G51" s="347">
        <v>2688</v>
      </c>
      <c r="H51" s="347">
        <v>2243</v>
      </c>
      <c r="I51" s="346">
        <v>4867</v>
      </c>
      <c r="J51" s="347">
        <v>2648</v>
      </c>
      <c r="K51" s="347">
        <v>2219</v>
      </c>
      <c r="L51" s="347">
        <v>64</v>
      </c>
      <c r="M51" s="346">
        <v>40</v>
      </c>
      <c r="N51" s="347">
        <v>24</v>
      </c>
      <c r="O51" s="347">
        <v>2591</v>
      </c>
      <c r="P51" s="347">
        <v>803</v>
      </c>
      <c r="Q51" s="347">
        <v>1788</v>
      </c>
      <c r="R51" s="75"/>
      <c r="S51" s="92"/>
      <c r="T51" s="75"/>
    </row>
    <row r="52" spans="1:20" ht="14.25" customHeight="1">
      <c r="A52" s="125"/>
      <c r="B52" s="118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75"/>
      <c r="S52" s="92"/>
      <c r="T52" s="75"/>
    </row>
    <row r="53" spans="1:20" s="310" customFormat="1" ht="14.25" customHeight="1">
      <c r="A53" s="382" t="s">
        <v>111</v>
      </c>
      <c r="B53" s="383"/>
      <c r="C53" s="329">
        <f>SUM(C54:C59)</f>
        <v>32188</v>
      </c>
      <c r="D53" s="329">
        <f aca="true" t="shared" si="6" ref="D53:Q53">SUM(D54:D59)</f>
        <v>15072</v>
      </c>
      <c r="E53" s="329">
        <f t="shared" si="6"/>
        <v>17116</v>
      </c>
      <c r="F53" s="329">
        <f t="shared" si="6"/>
        <v>21874</v>
      </c>
      <c r="G53" s="329">
        <f t="shared" si="6"/>
        <v>11807</v>
      </c>
      <c r="H53" s="329">
        <f t="shared" si="6"/>
        <v>10067</v>
      </c>
      <c r="I53" s="329">
        <f t="shared" si="6"/>
        <v>21511</v>
      </c>
      <c r="J53" s="329">
        <f t="shared" si="6"/>
        <v>11545</v>
      </c>
      <c r="K53" s="329">
        <f t="shared" si="6"/>
        <v>9966</v>
      </c>
      <c r="L53" s="329">
        <f t="shared" si="6"/>
        <v>363</v>
      </c>
      <c r="M53" s="329">
        <f t="shared" si="6"/>
        <v>262</v>
      </c>
      <c r="N53" s="329">
        <f t="shared" si="6"/>
        <v>101</v>
      </c>
      <c r="O53" s="329">
        <f t="shared" si="6"/>
        <v>10279</v>
      </c>
      <c r="P53" s="329">
        <f t="shared" si="6"/>
        <v>3247</v>
      </c>
      <c r="Q53" s="329">
        <f t="shared" si="6"/>
        <v>7032</v>
      </c>
      <c r="R53" s="308"/>
      <c r="S53" s="309"/>
      <c r="T53" s="308"/>
    </row>
    <row r="54" spans="1:20" ht="14.25" customHeight="1">
      <c r="A54" s="125"/>
      <c r="B54" s="118" t="s">
        <v>112</v>
      </c>
      <c r="C54" s="347">
        <v>5291</v>
      </c>
      <c r="D54" s="347">
        <v>2477</v>
      </c>
      <c r="E54" s="347">
        <v>2814</v>
      </c>
      <c r="F54" s="347">
        <v>3562</v>
      </c>
      <c r="G54" s="347">
        <v>1934</v>
      </c>
      <c r="H54" s="347">
        <v>1628</v>
      </c>
      <c r="I54" s="346">
        <v>3457</v>
      </c>
      <c r="J54" s="347">
        <v>1868</v>
      </c>
      <c r="K54" s="347">
        <v>1589</v>
      </c>
      <c r="L54" s="347">
        <v>105</v>
      </c>
      <c r="M54" s="346">
        <v>66</v>
      </c>
      <c r="N54" s="347">
        <v>39</v>
      </c>
      <c r="O54" s="347">
        <v>1720</v>
      </c>
      <c r="P54" s="347">
        <v>538</v>
      </c>
      <c r="Q54" s="347">
        <v>1182</v>
      </c>
      <c r="R54" s="75"/>
      <c r="S54" s="92"/>
      <c r="T54" s="75"/>
    </row>
    <row r="55" spans="1:20" ht="14.25" customHeight="1">
      <c r="A55" s="125"/>
      <c r="B55" s="118" t="s">
        <v>113</v>
      </c>
      <c r="C55" s="347">
        <v>4848</v>
      </c>
      <c r="D55" s="347">
        <v>2271</v>
      </c>
      <c r="E55" s="347">
        <v>2577</v>
      </c>
      <c r="F55" s="347">
        <v>3262</v>
      </c>
      <c r="G55" s="347">
        <v>1786</v>
      </c>
      <c r="H55" s="347">
        <v>1476</v>
      </c>
      <c r="I55" s="346">
        <v>3210</v>
      </c>
      <c r="J55" s="347">
        <v>1745</v>
      </c>
      <c r="K55" s="347">
        <v>1465</v>
      </c>
      <c r="L55" s="347">
        <v>52</v>
      </c>
      <c r="M55" s="346">
        <v>41</v>
      </c>
      <c r="N55" s="347">
        <v>11</v>
      </c>
      <c r="O55" s="347">
        <v>1577</v>
      </c>
      <c r="P55" s="347">
        <v>479</v>
      </c>
      <c r="Q55" s="347">
        <v>1098</v>
      </c>
      <c r="R55" s="75"/>
      <c r="S55" s="92"/>
      <c r="T55" s="75"/>
    </row>
    <row r="56" spans="1:20" ht="14.25" customHeight="1">
      <c r="A56" s="125"/>
      <c r="B56" s="118" t="s">
        <v>114</v>
      </c>
      <c r="C56" s="347">
        <v>6869</v>
      </c>
      <c r="D56" s="347">
        <v>3197</v>
      </c>
      <c r="E56" s="347">
        <v>3672</v>
      </c>
      <c r="F56" s="347">
        <v>4837</v>
      </c>
      <c r="G56" s="347">
        <v>2533</v>
      </c>
      <c r="H56" s="347">
        <v>2304</v>
      </c>
      <c r="I56" s="346">
        <v>4784</v>
      </c>
      <c r="J56" s="347">
        <v>2495</v>
      </c>
      <c r="K56" s="347">
        <v>2289</v>
      </c>
      <c r="L56" s="347">
        <v>53</v>
      </c>
      <c r="M56" s="346">
        <v>38</v>
      </c>
      <c r="N56" s="347">
        <v>15</v>
      </c>
      <c r="O56" s="347">
        <v>2022</v>
      </c>
      <c r="P56" s="347">
        <v>660</v>
      </c>
      <c r="Q56" s="347">
        <v>1362</v>
      </c>
      <c r="R56" s="75"/>
      <c r="S56" s="92"/>
      <c r="T56" s="75"/>
    </row>
    <row r="57" spans="1:20" ht="14.25" customHeight="1">
      <c r="A57" s="125"/>
      <c r="B57" s="118" t="s">
        <v>115</v>
      </c>
      <c r="C57" s="347">
        <v>7660</v>
      </c>
      <c r="D57" s="347">
        <v>3608</v>
      </c>
      <c r="E57" s="347">
        <v>4052</v>
      </c>
      <c r="F57" s="347">
        <v>5127</v>
      </c>
      <c r="G57" s="347">
        <v>2813</v>
      </c>
      <c r="H57" s="347">
        <v>2314</v>
      </c>
      <c r="I57" s="346">
        <v>5056</v>
      </c>
      <c r="J57" s="347">
        <v>2761</v>
      </c>
      <c r="K57" s="347">
        <v>2295</v>
      </c>
      <c r="L57" s="347">
        <v>71</v>
      </c>
      <c r="M57" s="347">
        <v>52</v>
      </c>
      <c r="N57" s="347">
        <v>19</v>
      </c>
      <c r="O57" s="347">
        <v>2528</v>
      </c>
      <c r="P57" s="347">
        <v>793</v>
      </c>
      <c r="Q57" s="347">
        <v>1735</v>
      </c>
      <c r="R57" s="75"/>
      <c r="S57" s="92"/>
      <c r="T57" s="75"/>
    </row>
    <row r="58" spans="1:20" s="2" customFormat="1" ht="14.25" customHeight="1">
      <c r="A58" s="50"/>
      <c r="B58" s="52" t="s">
        <v>116</v>
      </c>
      <c r="C58" s="347">
        <v>3043</v>
      </c>
      <c r="D58" s="347">
        <v>1406</v>
      </c>
      <c r="E58" s="347">
        <v>1637</v>
      </c>
      <c r="F58" s="347">
        <v>2149</v>
      </c>
      <c r="G58" s="347">
        <v>1109</v>
      </c>
      <c r="H58" s="347">
        <v>1040</v>
      </c>
      <c r="I58" s="347">
        <v>2125</v>
      </c>
      <c r="J58" s="347">
        <v>1092</v>
      </c>
      <c r="K58" s="347">
        <v>1033</v>
      </c>
      <c r="L58" s="347">
        <v>24</v>
      </c>
      <c r="M58" s="346">
        <v>17</v>
      </c>
      <c r="N58" s="347">
        <v>7</v>
      </c>
      <c r="O58" s="347">
        <v>892</v>
      </c>
      <c r="P58" s="347">
        <v>296</v>
      </c>
      <c r="Q58" s="347">
        <v>596</v>
      </c>
      <c r="R58" s="53"/>
      <c r="S58" s="36"/>
      <c r="T58" s="36"/>
    </row>
    <row r="59" spans="1:20" ht="14.25" customHeight="1">
      <c r="A59" s="42"/>
      <c r="B59" s="52" t="s">
        <v>117</v>
      </c>
      <c r="C59" s="347">
        <v>4477</v>
      </c>
      <c r="D59" s="347">
        <v>2113</v>
      </c>
      <c r="E59" s="347">
        <v>2364</v>
      </c>
      <c r="F59" s="347">
        <v>2937</v>
      </c>
      <c r="G59" s="347">
        <v>1632</v>
      </c>
      <c r="H59" s="347">
        <v>1305</v>
      </c>
      <c r="I59" s="346">
        <v>2879</v>
      </c>
      <c r="J59" s="347">
        <v>1584</v>
      </c>
      <c r="K59" s="347">
        <v>1295</v>
      </c>
      <c r="L59" s="347">
        <v>58</v>
      </c>
      <c r="M59" s="346">
        <v>48</v>
      </c>
      <c r="N59" s="347">
        <v>10</v>
      </c>
      <c r="O59" s="347">
        <v>1540</v>
      </c>
      <c r="P59" s="347">
        <v>481</v>
      </c>
      <c r="Q59" s="347">
        <v>1059</v>
      </c>
      <c r="R59" s="75"/>
      <c r="S59" s="92"/>
      <c r="T59" s="75"/>
    </row>
    <row r="60" spans="1:20" ht="14.25" customHeight="1">
      <c r="A60" s="125"/>
      <c r="B60" s="118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75"/>
      <c r="S60" s="92"/>
      <c r="T60" s="75"/>
    </row>
    <row r="61" spans="1:20" s="310" customFormat="1" ht="14.25" customHeight="1">
      <c r="A61" s="382" t="s">
        <v>118</v>
      </c>
      <c r="B61" s="383"/>
      <c r="C61" s="329">
        <f>SUM(C62:C65)</f>
        <v>35285</v>
      </c>
      <c r="D61" s="329">
        <f aca="true" t="shared" si="7" ref="D61:Q61">SUM(D62:D65)</f>
        <v>16373</v>
      </c>
      <c r="E61" s="329">
        <f t="shared" si="7"/>
        <v>18912</v>
      </c>
      <c r="F61" s="329">
        <f t="shared" si="7"/>
        <v>22461</v>
      </c>
      <c r="G61" s="329">
        <f t="shared" si="7"/>
        <v>12212</v>
      </c>
      <c r="H61" s="329">
        <f t="shared" si="7"/>
        <v>10249</v>
      </c>
      <c r="I61" s="329">
        <f t="shared" si="7"/>
        <v>21976</v>
      </c>
      <c r="J61" s="329">
        <f t="shared" si="7"/>
        <v>11855</v>
      </c>
      <c r="K61" s="329">
        <f t="shared" si="7"/>
        <v>10121</v>
      </c>
      <c r="L61" s="329">
        <f t="shared" si="7"/>
        <v>485</v>
      </c>
      <c r="M61" s="329">
        <f t="shared" si="7"/>
        <v>357</v>
      </c>
      <c r="N61" s="329">
        <f t="shared" si="7"/>
        <v>128</v>
      </c>
      <c r="O61" s="329">
        <f t="shared" si="7"/>
        <v>12809</v>
      </c>
      <c r="P61" s="329">
        <f t="shared" si="7"/>
        <v>4158</v>
      </c>
      <c r="Q61" s="329">
        <f t="shared" si="7"/>
        <v>8651</v>
      </c>
      <c r="R61" s="308"/>
      <c r="S61" s="309"/>
      <c r="T61" s="308"/>
    </row>
    <row r="62" spans="1:20" ht="14.25" customHeight="1">
      <c r="A62" s="125"/>
      <c r="B62" s="118" t="s">
        <v>119</v>
      </c>
      <c r="C62" s="347">
        <v>10735</v>
      </c>
      <c r="D62" s="347">
        <v>5009</v>
      </c>
      <c r="E62" s="347">
        <v>5726</v>
      </c>
      <c r="F62" s="347">
        <v>6776</v>
      </c>
      <c r="G62" s="347">
        <v>3663</v>
      </c>
      <c r="H62" s="347">
        <v>3113</v>
      </c>
      <c r="I62" s="346">
        <v>6645</v>
      </c>
      <c r="J62" s="347">
        <v>3574</v>
      </c>
      <c r="K62" s="347">
        <v>3071</v>
      </c>
      <c r="L62" s="347">
        <v>131</v>
      </c>
      <c r="M62" s="346">
        <v>89</v>
      </c>
      <c r="N62" s="347">
        <v>42</v>
      </c>
      <c r="O62" s="347">
        <v>3953</v>
      </c>
      <c r="P62" s="347">
        <v>1345</v>
      </c>
      <c r="Q62" s="347">
        <v>2608</v>
      </c>
      <c r="R62" s="75"/>
      <c r="S62" s="92"/>
      <c r="T62" s="75"/>
    </row>
    <row r="63" spans="1:20" ht="14.25" customHeight="1">
      <c r="A63" s="125"/>
      <c r="B63" s="118" t="s">
        <v>120</v>
      </c>
      <c r="C63" s="347">
        <v>8880</v>
      </c>
      <c r="D63" s="347">
        <v>4035</v>
      </c>
      <c r="E63" s="347">
        <v>4845</v>
      </c>
      <c r="F63" s="347">
        <v>5603</v>
      </c>
      <c r="G63" s="347">
        <v>3016</v>
      </c>
      <c r="H63" s="347">
        <v>2587</v>
      </c>
      <c r="I63" s="346">
        <v>5496</v>
      </c>
      <c r="J63" s="347">
        <v>2932</v>
      </c>
      <c r="K63" s="347">
        <v>2564</v>
      </c>
      <c r="L63" s="347">
        <v>107</v>
      </c>
      <c r="M63" s="346">
        <v>84</v>
      </c>
      <c r="N63" s="347">
        <v>23</v>
      </c>
      <c r="O63" s="347">
        <v>3273</v>
      </c>
      <c r="P63" s="347">
        <v>1019</v>
      </c>
      <c r="Q63" s="347">
        <v>2254</v>
      </c>
      <c r="R63" s="75"/>
      <c r="S63" s="92"/>
      <c r="T63" s="75"/>
    </row>
    <row r="64" spans="1:20" ht="14.25" customHeight="1">
      <c r="A64" s="125"/>
      <c r="B64" s="118" t="s">
        <v>121</v>
      </c>
      <c r="C64" s="347">
        <v>11374</v>
      </c>
      <c r="D64" s="347">
        <v>5264</v>
      </c>
      <c r="E64" s="347">
        <v>6110</v>
      </c>
      <c r="F64" s="347">
        <v>7212</v>
      </c>
      <c r="G64" s="347">
        <v>4004</v>
      </c>
      <c r="H64" s="347">
        <v>3208</v>
      </c>
      <c r="I64" s="346">
        <v>7009</v>
      </c>
      <c r="J64" s="347">
        <v>3854</v>
      </c>
      <c r="K64" s="347">
        <v>3155</v>
      </c>
      <c r="L64" s="347">
        <v>203</v>
      </c>
      <c r="M64" s="346">
        <v>150</v>
      </c>
      <c r="N64" s="347">
        <v>53</v>
      </c>
      <c r="O64" s="347">
        <v>4157</v>
      </c>
      <c r="P64" s="347">
        <v>1258</v>
      </c>
      <c r="Q64" s="347">
        <v>2899</v>
      </c>
      <c r="R64" s="75"/>
      <c r="S64" s="92"/>
      <c r="T64" s="75"/>
    </row>
    <row r="65" spans="1:20" ht="14.25" customHeight="1">
      <c r="A65" s="50"/>
      <c r="B65" s="52" t="s">
        <v>122</v>
      </c>
      <c r="C65" s="347">
        <v>4296</v>
      </c>
      <c r="D65" s="347">
        <v>2065</v>
      </c>
      <c r="E65" s="347">
        <v>2231</v>
      </c>
      <c r="F65" s="347">
        <v>2870</v>
      </c>
      <c r="G65" s="347">
        <v>1529</v>
      </c>
      <c r="H65" s="347">
        <v>1341</v>
      </c>
      <c r="I65" s="347">
        <v>2826</v>
      </c>
      <c r="J65" s="347">
        <v>1495</v>
      </c>
      <c r="K65" s="347">
        <v>1331</v>
      </c>
      <c r="L65" s="347">
        <v>44</v>
      </c>
      <c r="M65" s="346">
        <v>34</v>
      </c>
      <c r="N65" s="347">
        <v>10</v>
      </c>
      <c r="O65" s="347">
        <v>1426</v>
      </c>
      <c r="P65" s="347">
        <v>536</v>
      </c>
      <c r="Q65" s="347">
        <v>890</v>
      </c>
      <c r="R65" s="75"/>
      <c r="S65" s="75"/>
      <c r="T65" s="75"/>
    </row>
    <row r="66" spans="1:20" ht="14.25" customHeight="1">
      <c r="A66" s="125"/>
      <c r="B66" s="118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75"/>
      <c r="S66" s="92"/>
      <c r="T66" s="75"/>
    </row>
    <row r="67" spans="1:20" s="310" customFormat="1" ht="14.25" customHeight="1">
      <c r="A67" s="382" t="s">
        <v>123</v>
      </c>
      <c r="B67" s="383"/>
      <c r="C67" s="329">
        <f>SUM(C68)</f>
        <v>7347</v>
      </c>
      <c r="D67" s="329">
        <f aca="true" t="shared" si="8" ref="D67:Q67">SUM(D68)</f>
        <v>3405</v>
      </c>
      <c r="E67" s="329">
        <f t="shared" si="8"/>
        <v>3942</v>
      </c>
      <c r="F67" s="329">
        <f t="shared" si="8"/>
        <v>4878</v>
      </c>
      <c r="G67" s="329">
        <f t="shared" si="8"/>
        <v>2633</v>
      </c>
      <c r="H67" s="329">
        <f t="shared" si="8"/>
        <v>2245</v>
      </c>
      <c r="I67" s="329">
        <f t="shared" si="8"/>
        <v>4773</v>
      </c>
      <c r="J67" s="329">
        <f t="shared" si="8"/>
        <v>2555</v>
      </c>
      <c r="K67" s="329">
        <f t="shared" si="8"/>
        <v>2218</v>
      </c>
      <c r="L67" s="329">
        <f t="shared" si="8"/>
        <v>105</v>
      </c>
      <c r="M67" s="329">
        <f t="shared" si="8"/>
        <v>78</v>
      </c>
      <c r="N67" s="329">
        <f t="shared" si="8"/>
        <v>27</v>
      </c>
      <c r="O67" s="329">
        <f t="shared" si="8"/>
        <v>2468</v>
      </c>
      <c r="P67" s="329">
        <f t="shared" si="8"/>
        <v>771</v>
      </c>
      <c r="Q67" s="329">
        <f t="shared" si="8"/>
        <v>1697</v>
      </c>
      <c r="R67" s="308"/>
      <c r="S67" s="309"/>
      <c r="T67" s="308"/>
    </row>
    <row r="68" spans="1:20" ht="14.25" customHeight="1">
      <c r="A68" s="128"/>
      <c r="B68" s="129" t="s">
        <v>124</v>
      </c>
      <c r="C68" s="274">
        <v>7347</v>
      </c>
      <c r="D68" s="274">
        <v>3405</v>
      </c>
      <c r="E68" s="274">
        <v>3942</v>
      </c>
      <c r="F68" s="274">
        <v>4878</v>
      </c>
      <c r="G68" s="274">
        <v>2633</v>
      </c>
      <c r="H68" s="274">
        <v>2245</v>
      </c>
      <c r="I68" s="274">
        <v>4773</v>
      </c>
      <c r="J68" s="274">
        <v>2555</v>
      </c>
      <c r="K68" s="274">
        <v>2218</v>
      </c>
      <c r="L68" s="274">
        <v>105</v>
      </c>
      <c r="M68" s="274">
        <v>78</v>
      </c>
      <c r="N68" s="274">
        <v>27</v>
      </c>
      <c r="O68" s="274">
        <v>2468</v>
      </c>
      <c r="P68" s="274">
        <v>771</v>
      </c>
      <c r="Q68" s="274">
        <v>1697</v>
      </c>
      <c r="R68" s="75"/>
      <c r="S68" s="75"/>
      <c r="T68" s="75"/>
    </row>
    <row r="69" spans="1:20" ht="14.25">
      <c r="A69" s="123" t="s">
        <v>385</v>
      </c>
      <c r="B69" s="125"/>
      <c r="C69" s="123"/>
      <c r="D69" s="123"/>
      <c r="E69" s="123"/>
      <c r="F69" s="123"/>
      <c r="G69" s="123"/>
      <c r="H69" s="75"/>
      <c r="I69" s="92"/>
      <c r="J69" s="75"/>
      <c r="K69" s="75"/>
      <c r="L69" s="75"/>
      <c r="M69" s="92"/>
      <c r="N69" s="75"/>
      <c r="O69" s="75"/>
      <c r="P69" s="75"/>
      <c r="Q69" s="75"/>
      <c r="R69" s="75"/>
      <c r="S69" s="92"/>
      <c r="T69" s="75"/>
    </row>
    <row r="70" spans="2:20" ht="14.25">
      <c r="B70" s="125"/>
      <c r="C70" s="123"/>
      <c r="D70" s="123"/>
      <c r="E70" s="123"/>
      <c r="F70" s="123"/>
      <c r="G70" s="123"/>
      <c r="H70" s="75"/>
      <c r="I70" s="92"/>
      <c r="J70" s="75"/>
      <c r="K70" s="75"/>
      <c r="L70" s="75"/>
      <c r="M70" s="92"/>
      <c r="N70" s="75"/>
      <c r="O70" s="75"/>
      <c r="P70" s="75"/>
      <c r="Q70" s="75"/>
      <c r="R70" s="75"/>
      <c r="S70" s="92"/>
      <c r="T70" s="75"/>
    </row>
    <row r="71" spans="1:20" ht="14.25">
      <c r="A71" s="123"/>
      <c r="B71" s="125"/>
      <c r="C71" s="123"/>
      <c r="D71" s="123"/>
      <c r="E71" s="123"/>
      <c r="F71" s="123"/>
      <c r="G71" s="123"/>
      <c r="H71" s="75"/>
      <c r="I71" s="92"/>
      <c r="J71" s="75"/>
      <c r="K71" s="75"/>
      <c r="L71" s="75"/>
      <c r="M71" s="92"/>
      <c r="N71" s="75"/>
      <c r="O71" s="75"/>
      <c r="P71" s="75"/>
      <c r="Q71" s="75"/>
      <c r="R71" s="75"/>
      <c r="S71" s="92"/>
      <c r="T71" s="75"/>
    </row>
    <row r="72" spans="1:20" ht="14.25">
      <c r="A72" s="123"/>
      <c r="B72" s="125"/>
      <c r="C72" s="123"/>
      <c r="D72" s="123"/>
      <c r="E72" s="123"/>
      <c r="F72" s="123"/>
      <c r="G72" s="123"/>
      <c r="H72" s="75"/>
      <c r="I72" s="92"/>
      <c r="J72" s="75"/>
      <c r="K72" s="75"/>
      <c r="L72" s="75"/>
      <c r="M72" s="92"/>
      <c r="N72" s="75"/>
      <c r="O72" s="75"/>
      <c r="P72" s="75"/>
      <c r="Q72" s="75"/>
      <c r="R72" s="75"/>
      <c r="S72" s="92"/>
      <c r="T72" s="75"/>
    </row>
    <row r="73" spans="1:20" ht="14.25">
      <c r="A73" s="123"/>
      <c r="B73" s="125"/>
      <c r="C73" s="123"/>
      <c r="D73" s="123"/>
      <c r="E73" s="123"/>
      <c r="F73" s="123"/>
      <c r="G73" s="123"/>
      <c r="H73" s="75"/>
      <c r="I73" s="92"/>
      <c r="J73" s="75"/>
      <c r="K73" s="75"/>
      <c r="L73" s="75"/>
      <c r="M73" s="92"/>
      <c r="N73" s="75"/>
      <c r="O73" s="75"/>
      <c r="P73" s="75"/>
      <c r="Q73" s="75"/>
      <c r="R73" s="75"/>
      <c r="S73" s="92"/>
      <c r="T73" s="75"/>
    </row>
    <row r="74" spans="1:20" ht="14.25">
      <c r="A74" s="123"/>
      <c r="B74" s="125"/>
      <c r="C74" s="123"/>
      <c r="D74" s="123"/>
      <c r="E74" s="123"/>
      <c r="F74" s="123"/>
      <c r="G74" s="123"/>
      <c r="H74" s="75"/>
      <c r="I74" s="92"/>
      <c r="J74" s="75"/>
      <c r="K74" s="75"/>
      <c r="L74" s="75"/>
      <c r="M74" s="92"/>
      <c r="N74" s="75"/>
      <c r="O74" s="75"/>
      <c r="P74" s="75"/>
      <c r="Q74" s="75"/>
      <c r="R74" s="75"/>
      <c r="S74" s="92"/>
      <c r="T74" s="75"/>
    </row>
    <row r="75" spans="1:20" ht="14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1:20" ht="14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75"/>
      <c r="L76" s="75"/>
      <c r="M76" s="75"/>
      <c r="N76" s="75"/>
      <c r="O76" s="75"/>
      <c r="P76" s="75"/>
      <c r="Q76" s="75"/>
      <c r="R76" s="75"/>
      <c r="S76" s="75"/>
      <c r="T76" s="75"/>
    </row>
  </sheetData>
  <sheetProtection/>
  <mergeCells count="29">
    <mergeCell ref="A2:Q2"/>
    <mergeCell ref="A3:Q3"/>
    <mergeCell ref="A5:B7"/>
    <mergeCell ref="C5:E6"/>
    <mergeCell ref="F5:N5"/>
    <mergeCell ref="O5:Q6"/>
    <mergeCell ref="F6:H6"/>
    <mergeCell ref="I6:K6"/>
    <mergeCell ref="L6:N6"/>
    <mergeCell ref="A8:B8"/>
    <mergeCell ref="A9:B9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61:B61"/>
    <mergeCell ref="A67:B67"/>
    <mergeCell ref="A21:B21"/>
    <mergeCell ref="A24:B24"/>
    <mergeCell ref="A30:B30"/>
    <mergeCell ref="A40:B40"/>
    <mergeCell ref="A47:B47"/>
    <mergeCell ref="A53:B5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9"/>
  <sheetViews>
    <sheetView tabSelected="1" view="pageBreakPreview" zoomScale="75" zoomScaleNormal="75" zoomScaleSheetLayoutView="75" zoomScalePageLayoutView="0" workbookViewId="0" topLeftCell="A1">
      <selection activeCell="A74" sqref="A74"/>
    </sheetView>
  </sheetViews>
  <sheetFormatPr defaultColWidth="10.59765625" defaultRowHeight="15"/>
  <cols>
    <col min="1" max="1" width="15.09765625" style="2" customWidth="1"/>
    <col min="2" max="29" width="7.59765625" style="2" customWidth="1"/>
    <col min="30" max="16384" width="10.59765625" style="2" customWidth="1"/>
  </cols>
  <sheetData>
    <row r="1" spans="1:29" s="11" customFormat="1" ht="19.5" customHeight="1">
      <c r="A1" s="10" t="s">
        <v>349</v>
      </c>
      <c r="AC1" s="12" t="s">
        <v>350</v>
      </c>
    </row>
    <row r="2" spans="1:29" s="1" customFormat="1" ht="19.5" customHeight="1">
      <c r="A2" s="395" t="s">
        <v>487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2:29" s="1" customFormat="1" ht="18" customHeight="1" thickBo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1" t="s">
        <v>38</v>
      </c>
    </row>
    <row r="4" spans="1:29" s="1" customFormat="1" ht="15" customHeight="1">
      <c r="A4" s="253" t="s">
        <v>23</v>
      </c>
      <c r="B4" s="259" t="s">
        <v>53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  <c r="S4" s="259"/>
      <c r="T4" s="259"/>
      <c r="U4" s="261"/>
      <c r="V4" s="402" t="s">
        <v>34</v>
      </c>
      <c r="W4" s="403"/>
      <c r="X4" s="403"/>
      <c r="Y4" s="404"/>
      <c r="Z4" s="402" t="s">
        <v>351</v>
      </c>
      <c r="AA4" s="403"/>
      <c r="AB4" s="403"/>
      <c r="AC4" s="403"/>
    </row>
    <row r="5" spans="1:29" s="1" customFormat="1" ht="15" customHeight="1">
      <c r="A5" s="257"/>
      <c r="B5" s="415" t="s">
        <v>333</v>
      </c>
      <c r="C5" s="625"/>
      <c r="D5" s="625"/>
      <c r="E5" s="626"/>
      <c r="F5" s="415" t="s">
        <v>334</v>
      </c>
      <c r="G5" s="625"/>
      <c r="H5" s="625"/>
      <c r="I5" s="626"/>
      <c r="J5" s="132" t="s">
        <v>335</v>
      </c>
      <c r="K5" s="132"/>
      <c r="L5" s="132"/>
      <c r="M5" s="262"/>
      <c r="N5" s="132" t="s">
        <v>336</v>
      </c>
      <c r="O5" s="132"/>
      <c r="P5" s="132"/>
      <c r="Q5" s="262"/>
      <c r="R5" s="132" t="s">
        <v>352</v>
      </c>
      <c r="S5" s="132"/>
      <c r="T5" s="132"/>
      <c r="U5" s="262"/>
      <c r="V5" s="405"/>
      <c r="W5" s="406"/>
      <c r="X5" s="406"/>
      <c r="Y5" s="407"/>
      <c r="Z5" s="405"/>
      <c r="AA5" s="406"/>
      <c r="AB5" s="406"/>
      <c r="AC5" s="406"/>
    </row>
    <row r="6" spans="1:29" s="1" customFormat="1" ht="15" customHeight="1">
      <c r="A6" s="257"/>
      <c r="B6" s="613" t="s">
        <v>48</v>
      </c>
      <c r="C6" s="613" t="s">
        <v>49</v>
      </c>
      <c r="D6" s="613" t="s">
        <v>50</v>
      </c>
      <c r="E6" s="613" t="s">
        <v>51</v>
      </c>
      <c r="F6" s="613" t="s">
        <v>48</v>
      </c>
      <c r="G6" s="613" t="s">
        <v>49</v>
      </c>
      <c r="H6" s="613" t="s">
        <v>50</v>
      </c>
      <c r="I6" s="613" t="s">
        <v>51</v>
      </c>
      <c r="J6" s="613" t="s">
        <v>48</v>
      </c>
      <c r="K6" s="613" t="s">
        <v>49</v>
      </c>
      <c r="L6" s="613" t="s">
        <v>50</v>
      </c>
      <c r="M6" s="613" t="s">
        <v>51</v>
      </c>
      <c r="N6" s="613" t="s">
        <v>48</v>
      </c>
      <c r="O6" s="613" t="s">
        <v>49</v>
      </c>
      <c r="P6" s="613" t="s">
        <v>50</v>
      </c>
      <c r="Q6" s="613" t="s">
        <v>51</v>
      </c>
      <c r="R6" s="613" t="s">
        <v>48</v>
      </c>
      <c r="S6" s="613" t="s">
        <v>49</v>
      </c>
      <c r="T6" s="613" t="s">
        <v>50</v>
      </c>
      <c r="U6" s="613" t="s">
        <v>51</v>
      </c>
      <c r="V6" s="613" t="s">
        <v>48</v>
      </c>
      <c r="W6" s="613" t="s">
        <v>49</v>
      </c>
      <c r="X6" s="613" t="s">
        <v>50</v>
      </c>
      <c r="Y6" s="613" t="s">
        <v>51</v>
      </c>
      <c r="Z6" s="613" t="s">
        <v>48</v>
      </c>
      <c r="AA6" s="613" t="s">
        <v>49</v>
      </c>
      <c r="AB6" s="613" t="s">
        <v>50</v>
      </c>
      <c r="AC6" s="553" t="s">
        <v>51</v>
      </c>
    </row>
    <row r="7" spans="1:29" s="1" customFormat="1" ht="15" customHeight="1">
      <c r="A7" s="254" t="s">
        <v>348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0"/>
    </row>
    <row r="8" spans="1:29" s="1" customFormat="1" ht="15" customHeight="1">
      <c r="A8" s="198" t="s">
        <v>52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558"/>
    </row>
    <row r="9" spans="1:2" ht="15" customHeight="1">
      <c r="A9" s="311" t="s">
        <v>37</v>
      </c>
      <c r="B9" s="71"/>
    </row>
    <row r="10" spans="1:30" ht="15" customHeight="1">
      <c r="A10" s="38" t="s">
        <v>380</v>
      </c>
      <c r="B10" s="29">
        <v>20.8</v>
      </c>
      <c r="C10" s="24">
        <v>169.5</v>
      </c>
      <c r="D10" s="24">
        <v>158</v>
      </c>
      <c r="E10" s="24">
        <v>11.5</v>
      </c>
      <c r="F10" s="24">
        <v>20.3</v>
      </c>
      <c r="G10" s="24">
        <v>176.9</v>
      </c>
      <c r="H10" s="24">
        <v>157.6</v>
      </c>
      <c r="I10" s="24">
        <v>19.3</v>
      </c>
      <c r="J10" s="24">
        <v>20.8</v>
      </c>
      <c r="K10" s="24">
        <v>184.7</v>
      </c>
      <c r="L10" s="24">
        <v>163.4</v>
      </c>
      <c r="M10" s="24">
        <v>21.3</v>
      </c>
      <c r="N10" s="24">
        <v>20.3</v>
      </c>
      <c r="O10" s="24">
        <v>176.3</v>
      </c>
      <c r="P10" s="24">
        <v>159.3</v>
      </c>
      <c r="Q10" s="24">
        <v>17</v>
      </c>
      <c r="R10" s="24">
        <v>20.9</v>
      </c>
      <c r="S10" s="24">
        <v>177.3</v>
      </c>
      <c r="T10" s="24">
        <v>162.3</v>
      </c>
      <c r="U10" s="24">
        <v>15</v>
      </c>
      <c r="V10" s="104" t="s">
        <v>223</v>
      </c>
      <c r="W10" s="104" t="s">
        <v>223</v>
      </c>
      <c r="X10" s="104" t="s">
        <v>223</v>
      </c>
      <c r="Y10" s="104" t="s">
        <v>223</v>
      </c>
      <c r="Z10" s="104">
        <v>21.3</v>
      </c>
      <c r="AA10" s="24">
        <v>176.1</v>
      </c>
      <c r="AB10" s="24">
        <v>156</v>
      </c>
      <c r="AC10" s="24">
        <v>20.1</v>
      </c>
      <c r="AD10" s="24"/>
    </row>
    <row r="11" spans="1:30" ht="15" customHeight="1">
      <c r="A11" s="49">
        <v>4</v>
      </c>
      <c r="B11" s="29">
        <v>20.5</v>
      </c>
      <c r="C11" s="24">
        <v>165.7</v>
      </c>
      <c r="D11" s="24">
        <v>156.2</v>
      </c>
      <c r="E11" s="24">
        <v>9.5</v>
      </c>
      <c r="F11" s="24">
        <v>20.4</v>
      </c>
      <c r="G11" s="24">
        <v>175.4</v>
      </c>
      <c r="H11" s="24">
        <v>158.7</v>
      </c>
      <c r="I11" s="24">
        <v>16.7</v>
      </c>
      <c r="J11" s="24">
        <v>20.7</v>
      </c>
      <c r="K11" s="24">
        <v>178.5</v>
      </c>
      <c r="L11" s="24">
        <v>162.2</v>
      </c>
      <c r="M11" s="24">
        <v>16.3</v>
      </c>
      <c r="N11" s="24">
        <v>19.8</v>
      </c>
      <c r="O11" s="24">
        <v>169.4</v>
      </c>
      <c r="P11" s="24">
        <v>157.3</v>
      </c>
      <c r="Q11" s="24">
        <v>12.1</v>
      </c>
      <c r="R11" s="24">
        <v>20.6</v>
      </c>
      <c r="S11" s="24">
        <v>172.4</v>
      </c>
      <c r="T11" s="24">
        <v>160.7</v>
      </c>
      <c r="U11" s="24">
        <v>11.7</v>
      </c>
      <c r="V11" s="104" t="s">
        <v>223</v>
      </c>
      <c r="W11" s="104" t="s">
        <v>223</v>
      </c>
      <c r="X11" s="104" t="s">
        <v>223</v>
      </c>
      <c r="Y11" s="104" t="s">
        <v>223</v>
      </c>
      <c r="Z11" s="104">
        <v>21.3</v>
      </c>
      <c r="AA11" s="24">
        <v>175.2</v>
      </c>
      <c r="AB11" s="24">
        <v>157.4</v>
      </c>
      <c r="AC11" s="24">
        <v>17.8</v>
      </c>
      <c r="AD11" s="24"/>
    </row>
    <row r="12" spans="1:30" s="310" customFormat="1" ht="15" customHeight="1">
      <c r="A12" s="315">
        <v>5</v>
      </c>
      <c r="B12" s="345">
        <f>AVERAGE(B14:B27)</f>
        <v>19.966666666666665</v>
      </c>
      <c r="C12" s="328">
        <v>159.3</v>
      </c>
      <c r="D12" s="328">
        <v>153.3</v>
      </c>
      <c r="E12" s="328">
        <f aca="true" t="shared" si="0" ref="E12:U12">AVERAGE(E14:E27)</f>
        <v>6.033333333333334</v>
      </c>
      <c r="F12" s="328">
        <f>AVERAGE(F14:F27)</f>
        <v>20.525000000000002</v>
      </c>
      <c r="G12" s="328">
        <v>171.5</v>
      </c>
      <c r="H12" s="328">
        <f t="shared" si="0"/>
        <v>157.21666666666667</v>
      </c>
      <c r="I12" s="328">
        <v>14.3</v>
      </c>
      <c r="J12" s="328">
        <f t="shared" si="0"/>
        <v>19.69166666666667</v>
      </c>
      <c r="K12" s="328">
        <f t="shared" si="0"/>
        <v>165.875</v>
      </c>
      <c r="L12" s="328">
        <f t="shared" si="0"/>
        <v>154.10833333333332</v>
      </c>
      <c r="M12" s="328">
        <f t="shared" si="0"/>
        <v>11.766666666666666</v>
      </c>
      <c r="N12" s="328">
        <v>19.9</v>
      </c>
      <c r="O12" s="328">
        <v>166.7</v>
      </c>
      <c r="P12" s="328">
        <v>155.7</v>
      </c>
      <c r="Q12" s="328">
        <f t="shared" si="0"/>
        <v>11.016666666666667</v>
      </c>
      <c r="R12" s="328">
        <f t="shared" si="0"/>
        <v>20.166666666666668</v>
      </c>
      <c r="S12" s="328">
        <f t="shared" si="0"/>
        <v>168.375</v>
      </c>
      <c r="T12" s="328">
        <f t="shared" si="0"/>
        <v>155.9166666666667</v>
      </c>
      <c r="U12" s="328">
        <f t="shared" si="0"/>
        <v>12.458333333333334</v>
      </c>
      <c r="V12" s="325" t="s">
        <v>223</v>
      </c>
      <c r="W12" s="325" t="s">
        <v>223</v>
      </c>
      <c r="X12" s="325" t="s">
        <v>223</v>
      </c>
      <c r="Y12" s="325" t="s">
        <v>223</v>
      </c>
      <c r="Z12" s="325">
        <f>AVERAGE(Z14:Z27)</f>
        <v>21.108333333333334</v>
      </c>
      <c r="AA12" s="328">
        <f>AVERAGE(AA14:AA27)</f>
        <v>171.60000000000002</v>
      </c>
      <c r="AB12" s="328">
        <f>AVERAGE(AB14:AB27)</f>
        <v>155.4</v>
      </c>
      <c r="AC12" s="328">
        <f>AVERAGE(AC14:AC27)</f>
        <v>16.200000000000003</v>
      </c>
      <c r="AD12" s="328"/>
    </row>
    <row r="13" spans="1:29" ht="15" customHeight="1">
      <c r="A13" s="38"/>
      <c r="B13" s="366"/>
      <c r="C13" s="367"/>
      <c r="D13" s="367"/>
      <c r="E13" s="367"/>
      <c r="F13" s="367"/>
      <c r="G13" s="367"/>
      <c r="H13" s="370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</row>
    <row r="14" spans="1:30" ht="15" customHeight="1">
      <c r="A14" s="38" t="s">
        <v>381</v>
      </c>
      <c r="B14" s="369">
        <v>16.7</v>
      </c>
      <c r="C14" s="370">
        <v>135.8</v>
      </c>
      <c r="D14" s="373">
        <v>128.2</v>
      </c>
      <c r="E14" s="373">
        <v>7.6</v>
      </c>
      <c r="F14" s="373">
        <v>18.4</v>
      </c>
      <c r="G14" s="370">
        <v>153</v>
      </c>
      <c r="H14" s="373">
        <v>139.8</v>
      </c>
      <c r="I14" s="373">
        <v>13.2</v>
      </c>
      <c r="J14" s="373">
        <v>17.6</v>
      </c>
      <c r="K14" s="370">
        <v>151.5</v>
      </c>
      <c r="L14" s="373">
        <v>139.4</v>
      </c>
      <c r="M14" s="373">
        <v>12.1</v>
      </c>
      <c r="N14" s="373">
        <v>17.4</v>
      </c>
      <c r="O14" s="370">
        <v>144.1</v>
      </c>
      <c r="P14" s="373">
        <v>135.8</v>
      </c>
      <c r="Q14" s="373">
        <v>8.3</v>
      </c>
      <c r="R14" s="373">
        <v>17.8</v>
      </c>
      <c r="S14" s="370">
        <v>147.6</v>
      </c>
      <c r="T14" s="373">
        <v>137.8</v>
      </c>
      <c r="U14" s="373">
        <v>9.8</v>
      </c>
      <c r="V14" s="373" t="s">
        <v>223</v>
      </c>
      <c r="W14" s="373" t="s">
        <v>223</v>
      </c>
      <c r="X14" s="373" t="s">
        <v>223</v>
      </c>
      <c r="Y14" s="373" t="s">
        <v>223</v>
      </c>
      <c r="Z14" s="373">
        <v>19.9</v>
      </c>
      <c r="AA14" s="370">
        <v>161.3</v>
      </c>
      <c r="AB14" s="373">
        <v>145.8</v>
      </c>
      <c r="AC14" s="373">
        <v>15.5</v>
      </c>
      <c r="AD14" s="104"/>
    </row>
    <row r="15" spans="1:30" ht="15" customHeight="1">
      <c r="A15" s="342" t="s">
        <v>459</v>
      </c>
      <c r="B15" s="369">
        <v>22.1</v>
      </c>
      <c r="C15" s="370">
        <v>174.5</v>
      </c>
      <c r="D15" s="373">
        <v>168.3</v>
      </c>
      <c r="E15" s="373">
        <v>6.2</v>
      </c>
      <c r="F15" s="373">
        <v>20.8</v>
      </c>
      <c r="G15" s="370">
        <v>173.4</v>
      </c>
      <c r="H15" s="373">
        <v>158.6</v>
      </c>
      <c r="I15" s="373">
        <v>14.8</v>
      </c>
      <c r="J15" s="373">
        <v>20.4</v>
      </c>
      <c r="K15" s="370">
        <v>175.1</v>
      </c>
      <c r="L15" s="373">
        <v>160.2</v>
      </c>
      <c r="M15" s="373">
        <v>14.9</v>
      </c>
      <c r="N15" s="373">
        <v>20</v>
      </c>
      <c r="O15" s="370">
        <v>167.4</v>
      </c>
      <c r="P15" s="373">
        <v>157.6</v>
      </c>
      <c r="Q15" s="373">
        <v>9.8</v>
      </c>
      <c r="R15" s="373">
        <v>20.8</v>
      </c>
      <c r="S15" s="370">
        <v>176.2</v>
      </c>
      <c r="T15" s="373">
        <v>161</v>
      </c>
      <c r="U15" s="373">
        <v>15.2</v>
      </c>
      <c r="V15" s="373" t="s">
        <v>223</v>
      </c>
      <c r="W15" s="373" t="s">
        <v>223</v>
      </c>
      <c r="X15" s="373" t="s">
        <v>223</v>
      </c>
      <c r="Y15" s="373" t="s">
        <v>223</v>
      </c>
      <c r="Z15" s="373">
        <v>21</v>
      </c>
      <c r="AA15" s="370">
        <v>170.7</v>
      </c>
      <c r="AB15" s="373">
        <v>153.6</v>
      </c>
      <c r="AC15" s="373">
        <v>17.1</v>
      </c>
      <c r="AD15" s="104"/>
    </row>
    <row r="16" spans="1:30" ht="15" customHeight="1">
      <c r="A16" s="342" t="s">
        <v>472</v>
      </c>
      <c r="B16" s="369">
        <v>19.1</v>
      </c>
      <c r="C16" s="370">
        <v>152.2</v>
      </c>
      <c r="D16" s="373">
        <v>146.4</v>
      </c>
      <c r="E16" s="373">
        <v>5.8</v>
      </c>
      <c r="F16" s="373">
        <v>21.6</v>
      </c>
      <c r="G16" s="370">
        <v>183.3</v>
      </c>
      <c r="H16" s="373">
        <v>165.9</v>
      </c>
      <c r="I16" s="373">
        <v>17.4</v>
      </c>
      <c r="J16" s="373">
        <v>19.7</v>
      </c>
      <c r="K16" s="370">
        <v>171.7</v>
      </c>
      <c r="L16" s="373">
        <v>155.9</v>
      </c>
      <c r="M16" s="373">
        <v>15.8</v>
      </c>
      <c r="N16" s="373">
        <v>20.5</v>
      </c>
      <c r="O16" s="370">
        <v>169.8</v>
      </c>
      <c r="P16" s="373">
        <v>158.8</v>
      </c>
      <c r="Q16" s="373">
        <v>11</v>
      </c>
      <c r="R16" s="373">
        <v>20.5</v>
      </c>
      <c r="S16" s="370">
        <v>175.9</v>
      </c>
      <c r="T16" s="373">
        <v>158.8</v>
      </c>
      <c r="U16" s="373">
        <v>17.1</v>
      </c>
      <c r="V16" s="373" t="s">
        <v>223</v>
      </c>
      <c r="W16" s="373" t="s">
        <v>223</v>
      </c>
      <c r="X16" s="373" t="s">
        <v>223</v>
      </c>
      <c r="Y16" s="373" t="s">
        <v>223</v>
      </c>
      <c r="Z16" s="373">
        <v>21.4</v>
      </c>
      <c r="AA16" s="370">
        <v>174.3</v>
      </c>
      <c r="AB16" s="373">
        <v>158.6</v>
      </c>
      <c r="AC16" s="373">
        <v>15.7</v>
      </c>
      <c r="AD16" s="104"/>
    </row>
    <row r="17" spans="1:30" ht="15" customHeight="1">
      <c r="A17" s="342" t="s">
        <v>461</v>
      </c>
      <c r="B17" s="369">
        <v>21.3</v>
      </c>
      <c r="C17" s="370">
        <v>169.9</v>
      </c>
      <c r="D17" s="373">
        <v>163.8</v>
      </c>
      <c r="E17" s="373">
        <v>6.1</v>
      </c>
      <c r="F17" s="373">
        <v>22</v>
      </c>
      <c r="G17" s="370">
        <v>182.6</v>
      </c>
      <c r="H17" s="373">
        <v>167.8</v>
      </c>
      <c r="I17" s="373">
        <v>14.8</v>
      </c>
      <c r="J17" s="373">
        <v>21.1</v>
      </c>
      <c r="K17" s="370">
        <v>178.2</v>
      </c>
      <c r="L17" s="373">
        <v>163.4</v>
      </c>
      <c r="M17" s="373">
        <v>14.8</v>
      </c>
      <c r="N17" s="373">
        <v>21</v>
      </c>
      <c r="O17" s="370">
        <v>175.7</v>
      </c>
      <c r="P17" s="373">
        <v>165.1</v>
      </c>
      <c r="Q17" s="373">
        <v>10.6</v>
      </c>
      <c r="R17" s="373">
        <v>21.6</v>
      </c>
      <c r="S17" s="370">
        <v>182.6</v>
      </c>
      <c r="T17" s="373">
        <v>167</v>
      </c>
      <c r="U17" s="373">
        <v>15.6</v>
      </c>
      <c r="V17" s="373" t="s">
        <v>223</v>
      </c>
      <c r="W17" s="373" t="s">
        <v>223</v>
      </c>
      <c r="X17" s="373" t="s">
        <v>223</v>
      </c>
      <c r="Y17" s="373" t="s">
        <v>223</v>
      </c>
      <c r="Z17" s="373">
        <v>22</v>
      </c>
      <c r="AA17" s="370">
        <v>179.8</v>
      </c>
      <c r="AB17" s="373">
        <v>163.2</v>
      </c>
      <c r="AC17" s="373">
        <v>16.6</v>
      </c>
      <c r="AD17" s="104"/>
    </row>
    <row r="18" spans="1:30" ht="15" customHeight="1">
      <c r="A18" s="38"/>
      <c r="B18" s="366"/>
      <c r="C18" s="367"/>
      <c r="D18" s="374"/>
      <c r="E18" s="374"/>
      <c r="F18" s="374"/>
      <c r="G18" s="367"/>
      <c r="H18" s="374"/>
      <c r="I18" s="374"/>
      <c r="J18" s="374"/>
      <c r="K18" s="367"/>
      <c r="L18" s="374"/>
      <c r="M18" s="374"/>
      <c r="N18" s="374"/>
      <c r="O18" s="367"/>
      <c r="P18" s="374"/>
      <c r="Q18" s="374"/>
      <c r="R18" s="374"/>
      <c r="S18" s="367"/>
      <c r="T18" s="374"/>
      <c r="U18" s="374"/>
      <c r="V18" s="374"/>
      <c r="W18" s="374"/>
      <c r="X18" s="374"/>
      <c r="Y18" s="374"/>
      <c r="Z18" s="374"/>
      <c r="AA18" s="367"/>
      <c r="AB18" s="374"/>
      <c r="AC18" s="374"/>
      <c r="AD18" s="34"/>
    </row>
    <row r="19" spans="1:30" ht="15" customHeight="1">
      <c r="A19" s="342" t="s">
        <v>473</v>
      </c>
      <c r="B19" s="369">
        <v>17.1</v>
      </c>
      <c r="C19" s="370">
        <v>139.1</v>
      </c>
      <c r="D19" s="373">
        <v>131.8</v>
      </c>
      <c r="E19" s="373">
        <v>7.3</v>
      </c>
      <c r="F19" s="373">
        <v>19.1</v>
      </c>
      <c r="G19" s="370">
        <v>162.7</v>
      </c>
      <c r="H19" s="373">
        <v>147.4</v>
      </c>
      <c r="I19" s="373">
        <v>15.3</v>
      </c>
      <c r="J19" s="373">
        <v>18.2</v>
      </c>
      <c r="K19" s="370">
        <v>153.7</v>
      </c>
      <c r="L19" s="373">
        <v>142.1</v>
      </c>
      <c r="M19" s="373">
        <v>11.6</v>
      </c>
      <c r="N19" s="373">
        <v>18.2</v>
      </c>
      <c r="O19" s="370">
        <v>151.7</v>
      </c>
      <c r="P19" s="373">
        <v>140.6</v>
      </c>
      <c r="Q19" s="373">
        <v>11.1</v>
      </c>
      <c r="R19" s="373">
        <v>18.7</v>
      </c>
      <c r="S19" s="370">
        <v>156.7</v>
      </c>
      <c r="T19" s="373">
        <v>144.8</v>
      </c>
      <c r="U19" s="373">
        <v>11.9</v>
      </c>
      <c r="V19" s="373" t="s">
        <v>223</v>
      </c>
      <c r="W19" s="373" t="s">
        <v>223</v>
      </c>
      <c r="X19" s="373" t="s">
        <v>223</v>
      </c>
      <c r="Y19" s="373" t="s">
        <v>223</v>
      </c>
      <c r="Z19" s="373">
        <v>20.3</v>
      </c>
      <c r="AA19" s="370">
        <v>163.8</v>
      </c>
      <c r="AB19" s="373">
        <v>149.5</v>
      </c>
      <c r="AC19" s="373">
        <v>14.3</v>
      </c>
      <c r="AD19" s="104"/>
    </row>
    <row r="20" spans="1:30" ht="15" customHeight="1">
      <c r="A20" s="342" t="s">
        <v>463</v>
      </c>
      <c r="B20" s="369">
        <v>20.8</v>
      </c>
      <c r="C20" s="370">
        <v>165.9</v>
      </c>
      <c r="D20" s="373">
        <v>160.4</v>
      </c>
      <c r="E20" s="373">
        <v>5.5</v>
      </c>
      <c r="F20" s="373">
        <v>21.1</v>
      </c>
      <c r="G20" s="370">
        <v>173.3</v>
      </c>
      <c r="H20" s="373">
        <v>159.2</v>
      </c>
      <c r="I20" s="373">
        <v>14.1</v>
      </c>
      <c r="J20" s="373">
        <v>20.6</v>
      </c>
      <c r="K20" s="370">
        <v>174.1</v>
      </c>
      <c r="L20" s="373">
        <v>160.6</v>
      </c>
      <c r="M20" s="373">
        <v>13.5</v>
      </c>
      <c r="N20" s="373">
        <v>20.7</v>
      </c>
      <c r="O20" s="370">
        <v>173.4</v>
      </c>
      <c r="P20" s="373">
        <v>160.9</v>
      </c>
      <c r="Q20" s="373">
        <v>12.5</v>
      </c>
      <c r="R20" s="373">
        <v>20.6</v>
      </c>
      <c r="S20" s="370">
        <v>171</v>
      </c>
      <c r="T20" s="373">
        <v>159</v>
      </c>
      <c r="U20" s="373">
        <v>12</v>
      </c>
      <c r="V20" s="373" t="s">
        <v>223</v>
      </c>
      <c r="W20" s="373" t="s">
        <v>223</v>
      </c>
      <c r="X20" s="373" t="s">
        <v>223</v>
      </c>
      <c r="Y20" s="373" t="s">
        <v>223</v>
      </c>
      <c r="Z20" s="373">
        <v>21.5</v>
      </c>
      <c r="AA20" s="370">
        <v>175.5</v>
      </c>
      <c r="AB20" s="373">
        <v>159.4</v>
      </c>
      <c r="AC20" s="373">
        <v>16.1</v>
      </c>
      <c r="AD20" s="104"/>
    </row>
    <row r="21" spans="1:30" ht="15" customHeight="1">
      <c r="A21" s="342" t="s">
        <v>474</v>
      </c>
      <c r="B21" s="369">
        <v>21.6</v>
      </c>
      <c r="C21" s="370">
        <v>171.5</v>
      </c>
      <c r="D21" s="373">
        <v>166.3</v>
      </c>
      <c r="E21" s="373">
        <v>5.2</v>
      </c>
      <c r="F21" s="373">
        <v>21</v>
      </c>
      <c r="G21" s="370">
        <v>177</v>
      </c>
      <c r="H21" s="373">
        <v>160.8</v>
      </c>
      <c r="I21" s="373">
        <v>16.2</v>
      </c>
      <c r="J21" s="373">
        <v>20.7</v>
      </c>
      <c r="K21" s="370">
        <v>176.7</v>
      </c>
      <c r="L21" s="373">
        <v>162.9</v>
      </c>
      <c r="M21" s="373">
        <v>13.8</v>
      </c>
      <c r="N21" s="373">
        <v>20.8</v>
      </c>
      <c r="O21" s="370">
        <v>175.9</v>
      </c>
      <c r="P21" s="373">
        <v>161.4</v>
      </c>
      <c r="Q21" s="373">
        <v>14.5</v>
      </c>
      <c r="R21" s="373">
        <v>21.3</v>
      </c>
      <c r="S21" s="370">
        <v>177.2</v>
      </c>
      <c r="T21" s="373">
        <v>164.3</v>
      </c>
      <c r="U21" s="373">
        <v>12.9</v>
      </c>
      <c r="V21" s="373" t="s">
        <v>223</v>
      </c>
      <c r="W21" s="373" t="s">
        <v>223</v>
      </c>
      <c r="X21" s="373" t="s">
        <v>223</v>
      </c>
      <c r="Y21" s="373" t="s">
        <v>223</v>
      </c>
      <c r="Z21" s="373">
        <v>21.8</v>
      </c>
      <c r="AA21" s="370">
        <v>175</v>
      </c>
      <c r="AB21" s="373">
        <v>159.6</v>
      </c>
      <c r="AC21" s="373">
        <v>15.4</v>
      </c>
      <c r="AD21" s="104"/>
    </row>
    <row r="22" spans="1:30" ht="15" customHeight="1">
      <c r="A22" s="342" t="s">
        <v>475</v>
      </c>
      <c r="B22" s="369">
        <v>18.7</v>
      </c>
      <c r="C22" s="370">
        <v>149</v>
      </c>
      <c r="D22" s="373">
        <v>143.6</v>
      </c>
      <c r="E22" s="373">
        <v>5.4</v>
      </c>
      <c r="F22" s="373">
        <v>20</v>
      </c>
      <c r="G22" s="370">
        <v>166.5</v>
      </c>
      <c r="H22" s="373">
        <v>153.3</v>
      </c>
      <c r="I22" s="373">
        <v>13.2</v>
      </c>
      <c r="J22" s="373">
        <v>18.5</v>
      </c>
      <c r="K22" s="370">
        <v>154.9</v>
      </c>
      <c r="L22" s="373">
        <v>144.3</v>
      </c>
      <c r="M22" s="373">
        <v>10.6</v>
      </c>
      <c r="N22" s="373">
        <v>19</v>
      </c>
      <c r="O22" s="370">
        <v>158.3</v>
      </c>
      <c r="P22" s="373">
        <v>148.2</v>
      </c>
      <c r="Q22" s="373">
        <v>10.1</v>
      </c>
      <c r="R22" s="373">
        <v>19.1</v>
      </c>
      <c r="S22" s="370">
        <v>156.5</v>
      </c>
      <c r="T22" s="373">
        <v>146.4</v>
      </c>
      <c r="U22" s="373">
        <v>10.1</v>
      </c>
      <c r="V22" s="373" t="s">
        <v>223</v>
      </c>
      <c r="W22" s="373" t="s">
        <v>223</v>
      </c>
      <c r="X22" s="373" t="s">
        <v>223</v>
      </c>
      <c r="Y22" s="373" t="s">
        <v>223</v>
      </c>
      <c r="Z22" s="373">
        <v>20.9</v>
      </c>
      <c r="AA22" s="370">
        <v>168.8</v>
      </c>
      <c r="AB22" s="373">
        <v>152.8</v>
      </c>
      <c r="AC22" s="373">
        <v>16</v>
      </c>
      <c r="AD22" s="104"/>
    </row>
    <row r="23" spans="1:30" ht="15" customHeight="1">
      <c r="A23" s="38"/>
      <c r="B23" s="366"/>
      <c r="C23" s="367"/>
      <c r="D23" s="374"/>
      <c r="E23" s="374"/>
      <c r="F23" s="374"/>
      <c r="G23" s="367"/>
      <c r="H23" s="374"/>
      <c r="I23" s="374"/>
      <c r="J23" s="374"/>
      <c r="K23" s="367"/>
      <c r="L23" s="374"/>
      <c r="M23" s="374"/>
      <c r="N23" s="374"/>
      <c r="O23" s="367"/>
      <c r="P23" s="374"/>
      <c r="Q23" s="374"/>
      <c r="R23" s="374"/>
      <c r="S23" s="367"/>
      <c r="T23" s="374"/>
      <c r="U23" s="374"/>
      <c r="V23" s="374"/>
      <c r="W23" s="374"/>
      <c r="X23" s="374"/>
      <c r="Y23" s="374"/>
      <c r="Z23" s="374"/>
      <c r="AA23" s="367"/>
      <c r="AB23" s="374"/>
      <c r="AC23" s="374"/>
      <c r="AD23" s="34"/>
    </row>
    <row r="24" spans="1:30" ht="15" customHeight="1">
      <c r="A24" s="342" t="s">
        <v>481</v>
      </c>
      <c r="B24" s="369">
        <v>20.5</v>
      </c>
      <c r="C24" s="370">
        <v>162.8</v>
      </c>
      <c r="D24" s="373">
        <v>158.2</v>
      </c>
      <c r="E24" s="373">
        <v>4.6</v>
      </c>
      <c r="F24" s="373">
        <v>20.8</v>
      </c>
      <c r="G24" s="370">
        <v>172.3</v>
      </c>
      <c r="H24" s="373">
        <v>160.4</v>
      </c>
      <c r="I24" s="373">
        <v>11.9</v>
      </c>
      <c r="J24" s="373">
        <v>20.4</v>
      </c>
      <c r="K24" s="370">
        <v>170</v>
      </c>
      <c r="L24" s="373">
        <v>159.7</v>
      </c>
      <c r="M24" s="373">
        <v>10.3</v>
      </c>
      <c r="N24" s="373">
        <v>20.7</v>
      </c>
      <c r="O24" s="370">
        <v>174.1</v>
      </c>
      <c r="P24" s="373">
        <v>161.7</v>
      </c>
      <c r="Q24" s="373">
        <v>12.4</v>
      </c>
      <c r="R24" s="373">
        <v>20.6</v>
      </c>
      <c r="S24" s="370">
        <v>171.5</v>
      </c>
      <c r="T24" s="373">
        <v>159.9</v>
      </c>
      <c r="U24" s="373">
        <v>11.6</v>
      </c>
      <c r="V24" s="373" t="s">
        <v>223</v>
      </c>
      <c r="W24" s="373" t="s">
        <v>223</v>
      </c>
      <c r="X24" s="373" t="s">
        <v>223</v>
      </c>
      <c r="Y24" s="373" t="s">
        <v>223</v>
      </c>
      <c r="Z24" s="373">
        <v>20.9</v>
      </c>
      <c r="AA24" s="370">
        <v>169.2</v>
      </c>
      <c r="AB24" s="373">
        <v>153.2</v>
      </c>
      <c r="AC24" s="373">
        <v>16</v>
      </c>
      <c r="AD24" s="104"/>
    </row>
    <row r="25" spans="1:30" ht="15" customHeight="1">
      <c r="A25" s="342" t="s">
        <v>482</v>
      </c>
      <c r="B25" s="369">
        <v>20.5</v>
      </c>
      <c r="C25" s="370">
        <v>163.2</v>
      </c>
      <c r="D25" s="373">
        <v>158.1</v>
      </c>
      <c r="E25" s="373">
        <v>5.1</v>
      </c>
      <c r="F25" s="373">
        <v>20.7</v>
      </c>
      <c r="G25" s="370">
        <v>172.7</v>
      </c>
      <c r="H25" s="373">
        <v>160.4</v>
      </c>
      <c r="I25" s="373">
        <v>12.3</v>
      </c>
      <c r="J25" s="373">
        <v>19.3</v>
      </c>
      <c r="K25" s="370">
        <v>158.3</v>
      </c>
      <c r="L25" s="373">
        <v>150.1</v>
      </c>
      <c r="M25" s="373">
        <v>8.2</v>
      </c>
      <c r="N25" s="373">
        <v>20.7</v>
      </c>
      <c r="O25" s="370">
        <v>172.3</v>
      </c>
      <c r="P25" s="373">
        <v>162</v>
      </c>
      <c r="Q25" s="373">
        <v>10.3</v>
      </c>
      <c r="R25" s="373">
        <v>19.9</v>
      </c>
      <c r="S25" s="370">
        <v>164.5</v>
      </c>
      <c r="T25" s="373">
        <v>153.4</v>
      </c>
      <c r="U25" s="373">
        <v>11.1</v>
      </c>
      <c r="V25" s="373" t="s">
        <v>223</v>
      </c>
      <c r="W25" s="373" t="s">
        <v>223</v>
      </c>
      <c r="X25" s="373" t="s">
        <v>223</v>
      </c>
      <c r="Y25" s="373" t="s">
        <v>223</v>
      </c>
      <c r="Z25" s="373">
        <v>21</v>
      </c>
      <c r="AA25" s="370">
        <v>170.7</v>
      </c>
      <c r="AB25" s="373">
        <v>154.7</v>
      </c>
      <c r="AC25" s="373">
        <v>16</v>
      </c>
      <c r="AD25" s="104"/>
    </row>
    <row r="26" spans="1:30" ht="15" customHeight="1">
      <c r="A26" s="342" t="s">
        <v>483</v>
      </c>
      <c r="B26" s="369">
        <v>20.6</v>
      </c>
      <c r="C26" s="370">
        <v>163.1</v>
      </c>
      <c r="D26" s="373">
        <v>156.2</v>
      </c>
      <c r="E26" s="373">
        <v>6.9</v>
      </c>
      <c r="F26" s="373">
        <v>20.9</v>
      </c>
      <c r="G26" s="370">
        <v>174.8</v>
      </c>
      <c r="H26" s="373">
        <v>160.5</v>
      </c>
      <c r="I26" s="373">
        <v>14.3</v>
      </c>
      <c r="J26" s="373">
        <v>20.5</v>
      </c>
      <c r="K26" s="370">
        <v>167.5</v>
      </c>
      <c r="L26" s="373">
        <v>160.3</v>
      </c>
      <c r="M26" s="373">
        <v>7.2</v>
      </c>
      <c r="N26" s="373">
        <v>20.7</v>
      </c>
      <c r="O26" s="370">
        <v>173.7</v>
      </c>
      <c r="P26" s="373">
        <v>162.7</v>
      </c>
      <c r="Q26" s="373">
        <v>11</v>
      </c>
      <c r="R26" s="373">
        <v>20.7</v>
      </c>
      <c r="S26" s="370">
        <v>171.5</v>
      </c>
      <c r="T26" s="373">
        <v>160.4</v>
      </c>
      <c r="U26" s="373">
        <v>11.1</v>
      </c>
      <c r="V26" s="373" t="s">
        <v>223</v>
      </c>
      <c r="W26" s="373" t="s">
        <v>223</v>
      </c>
      <c r="X26" s="373" t="s">
        <v>223</v>
      </c>
      <c r="Y26" s="373" t="s">
        <v>223</v>
      </c>
      <c r="Z26" s="373">
        <v>21.2</v>
      </c>
      <c r="AA26" s="370">
        <v>174.4</v>
      </c>
      <c r="AB26" s="373">
        <v>157.5</v>
      </c>
      <c r="AC26" s="373">
        <v>16.9</v>
      </c>
      <c r="AD26" s="104"/>
    </row>
    <row r="27" spans="1:30" ht="15" customHeight="1">
      <c r="A27" s="342" t="s">
        <v>484</v>
      </c>
      <c r="B27" s="369">
        <v>20.6</v>
      </c>
      <c r="C27" s="370">
        <v>165.6</v>
      </c>
      <c r="D27" s="373">
        <v>158.9</v>
      </c>
      <c r="E27" s="373">
        <v>6.7</v>
      </c>
      <c r="F27" s="373">
        <v>19.9</v>
      </c>
      <c r="G27" s="370">
        <v>167.3</v>
      </c>
      <c r="H27" s="373">
        <v>152.5</v>
      </c>
      <c r="I27" s="373">
        <v>14.8</v>
      </c>
      <c r="J27" s="373">
        <v>19.3</v>
      </c>
      <c r="K27" s="370">
        <v>158.8</v>
      </c>
      <c r="L27" s="373">
        <v>150.4</v>
      </c>
      <c r="M27" s="373">
        <v>8.4</v>
      </c>
      <c r="N27" s="373">
        <v>19.7</v>
      </c>
      <c r="O27" s="370">
        <v>165.3</v>
      </c>
      <c r="P27" s="373">
        <v>164.7</v>
      </c>
      <c r="Q27" s="373">
        <v>10.6</v>
      </c>
      <c r="R27" s="373">
        <v>20.4</v>
      </c>
      <c r="S27" s="370">
        <v>169.3</v>
      </c>
      <c r="T27" s="373">
        <v>158.2</v>
      </c>
      <c r="U27" s="373">
        <v>11.1</v>
      </c>
      <c r="V27" s="373" t="s">
        <v>223</v>
      </c>
      <c r="W27" s="373" t="s">
        <v>223</v>
      </c>
      <c r="X27" s="373" t="s">
        <v>223</v>
      </c>
      <c r="Y27" s="373" t="s">
        <v>223</v>
      </c>
      <c r="Z27" s="373">
        <v>21.4</v>
      </c>
      <c r="AA27" s="370">
        <v>175.7</v>
      </c>
      <c r="AB27" s="373">
        <v>156.9</v>
      </c>
      <c r="AC27" s="373">
        <v>18.8</v>
      </c>
      <c r="AD27" s="104"/>
    </row>
    <row r="28" spans="1:29" ht="15" customHeight="1">
      <c r="A28" s="62"/>
      <c r="B28" s="369"/>
      <c r="C28" s="371"/>
      <c r="D28" s="371"/>
      <c r="E28" s="371"/>
      <c r="F28" s="371"/>
      <c r="G28" s="371"/>
      <c r="H28" s="370"/>
      <c r="I28" s="371"/>
      <c r="J28" s="371"/>
      <c r="K28" s="370"/>
      <c r="L28" s="371"/>
      <c r="M28" s="371"/>
      <c r="N28" s="371"/>
      <c r="O28" s="370"/>
      <c r="P28" s="371"/>
      <c r="Q28" s="371"/>
      <c r="R28" s="371"/>
      <c r="S28" s="370"/>
      <c r="T28" s="371"/>
      <c r="U28" s="371"/>
      <c r="V28" s="372"/>
      <c r="W28" s="372"/>
      <c r="X28" s="372"/>
      <c r="Y28" s="372"/>
      <c r="Z28" s="371"/>
      <c r="AA28" s="370"/>
      <c r="AB28" s="371"/>
      <c r="AC28" s="371"/>
    </row>
    <row r="29" spans="1:29" ht="15" customHeight="1">
      <c r="A29" s="341" t="s">
        <v>31</v>
      </c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</row>
    <row r="30" spans="1:30" ht="15" customHeight="1">
      <c r="A30" s="38" t="s">
        <v>380</v>
      </c>
      <c r="B30" s="369">
        <v>21.2</v>
      </c>
      <c r="C30" s="370">
        <v>181.3</v>
      </c>
      <c r="D30" s="370">
        <v>161.5</v>
      </c>
      <c r="E30" s="370">
        <v>19.8</v>
      </c>
      <c r="F30" s="370">
        <v>20.2</v>
      </c>
      <c r="G30" s="370">
        <v>178.8</v>
      </c>
      <c r="H30" s="370">
        <v>157</v>
      </c>
      <c r="I30" s="370">
        <v>21.8</v>
      </c>
      <c r="J30" s="370">
        <v>20.9</v>
      </c>
      <c r="K30" s="370">
        <v>188.1</v>
      </c>
      <c r="L30" s="370">
        <v>164.1</v>
      </c>
      <c r="M30" s="370">
        <v>24</v>
      </c>
      <c r="N30" s="370">
        <v>20.3</v>
      </c>
      <c r="O30" s="370">
        <v>186.1</v>
      </c>
      <c r="P30" s="370">
        <v>159.3</v>
      </c>
      <c r="Q30" s="370">
        <v>26.8</v>
      </c>
      <c r="R30" s="370">
        <v>21</v>
      </c>
      <c r="S30" s="370">
        <v>180.7</v>
      </c>
      <c r="T30" s="370">
        <v>162.8</v>
      </c>
      <c r="U30" s="370">
        <v>17.9</v>
      </c>
      <c r="V30" s="373" t="s">
        <v>223</v>
      </c>
      <c r="W30" s="373" t="s">
        <v>223</v>
      </c>
      <c r="X30" s="373" t="s">
        <v>223</v>
      </c>
      <c r="Y30" s="373" t="s">
        <v>223</v>
      </c>
      <c r="Z30" s="370">
        <v>21.4</v>
      </c>
      <c r="AA30" s="370">
        <v>178.5</v>
      </c>
      <c r="AB30" s="370">
        <v>156.5</v>
      </c>
      <c r="AC30" s="370">
        <v>22</v>
      </c>
      <c r="AD30" s="24"/>
    </row>
    <row r="31" spans="1:30" ht="15" customHeight="1">
      <c r="A31" s="49">
        <v>4</v>
      </c>
      <c r="B31" s="369">
        <v>20.9</v>
      </c>
      <c r="C31" s="370">
        <v>176.4</v>
      </c>
      <c r="D31" s="370">
        <v>160.2</v>
      </c>
      <c r="E31" s="370">
        <v>16.2</v>
      </c>
      <c r="F31" s="370">
        <v>20.5</v>
      </c>
      <c r="G31" s="370">
        <v>178.7</v>
      </c>
      <c r="H31" s="370">
        <v>159.5</v>
      </c>
      <c r="I31" s="370">
        <v>19.2</v>
      </c>
      <c r="J31" s="370">
        <v>20.8</v>
      </c>
      <c r="K31" s="370">
        <v>181.7</v>
      </c>
      <c r="L31" s="370">
        <v>163.1</v>
      </c>
      <c r="M31" s="370">
        <v>18.6</v>
      </c>
      <c r="N31" s="370">
        <v>19.8</v>
      </c>
      <c r="O31" s="370">
        <v>175.4</v>
      </c>
      <c r="P31" s="370">
        <v>156.8</v>
      </c>
      <c r="Q31" s="370">
        <v>18.6</v>
      </c>
      <c r="R31" s="370">
        <v>20.7</v>
      </c>
      <c r="S31" s="370">
        <v>175.1</v>
      </c>
      <c r="T31" s="370">
        <v>161.1</v>
      </c>
      <c r="U31" s="370">
        <v>14</v>
      </c>
      <c r="V31" s="373" t="s">
        <v>223</v>
      </c>
      <c r="W31" s="373" t="s">
        <v>223</v>
      </c>
      <c r="X31" s="373" t="s">
        <v>223</v>
      </c>
      <c r="Y31" s="373" t="s">
        <v>223</v>
      </c>
      <c r="Z31" s="370">
        <v>21.3</v>
      </c>
      <c r="AA31" s="370">
        <v>177.3</v>
      </c>
      <c r="AB31" s="370">
        <v>158</v>
      </c>
      <c r="AC31" s="370">
        <v>19.3</v>
      </c>
      <c r="AD31" s="24"/>
    </row>
    <row r="32" spans="1:30" s="310" customFormat="1" ht="15" customHeight="1">
      <c r="A32" s="315">
        <v>5</v>
      </c>
      <c r="B32" s="345">
        <v>20.4</v>
      </c>
      <c r="C32" s="328">
        <f aca="true" t="shared" si="1" ref="C32:U32">AVERAGE(C34:C47)</f>
        <v>165.55833333333334</v>
      </c>
      <c r="D32" s="328">
        <v>155.7</v>
      </c>
      <c r="E32" s="328">
        <f t="shared" si="1"/>
        <v>9.916666666666666</v>
      </c>
      <c r="F32" s="328">
        <f t="shared" si="1"/>
        <v>20.691666666666663</v>
      </c>
      <c r="G32" s="328">
        <f t="shared" si="1"/>
        <v>177.89166666666665</v>
      </c>
      <c r="H32" s="328">
        <f t="shared" si="1"/>
        <v>160.8</v>
      </c>
      <c r="I32" s="328">
        <f t="shared" si="1"/>
        <v>17.091666666666665</v>
      </c>
      <c r="J32" s="328">
        <f t="shared" si="1"/>
        <v>19.583333333333336</v>
      </c>
      <c r="K32" s="328">
        <f t="shared" si="1"/>
        <v>166.85833333333332</v>
      </c>
      <c r="L32" s="328">
        <f t="shared" si="1"/>
        <v>153.58333333333331</v>
      </c>
      <c r="M32" s="328">
        <f t="shared" si="1"/>
        <v>13.274999999999999</v>
      </c>
      <c r="N32" s="328">
        <v>20.3</v>
      </c>
      <c r="O32" s="328">
        <v>174.8</v>
      </c>
      <c r="P32" s="328">
        <v>158.2</v>
      </c>
      <c r="Q32" s="328">
        <f t="shared" si="1"/>
        <v>16.583333333333332</v>
      </c>
      <c r="R32" s="328">
        <f t="shared" si="1"/>
        <v>20.125000000000004</v>
      </c>
      <c r="S32" s="328">
        <f t="shared" si="1"/>
        <v>170.99166666666667</v>
      </c>
      <c r="T32" s="328">
        <f t="shared" si="1"/>
        <v>155.86666666666665</v>
      </c>
      <c r="U32" s="328">
        <f t="shared" si="1"/>
        <v>15.124999999999998</v>
      </c>
      <c r="V32" s="325" t="s">
        <v>223</v>
      </c>
      <c r="W32" s="325" t="s">
        <v>223</v>
      </c>
      <c r="X32" s="325" t="s">
        <v>223</v>
      </c>
      <c r="Y32" s="325" t="s">
        <v>223</v>
      </c>
      <c r="Z32" s="328">
        <v>21.3</v>
      </c>
      <c r="AA32" s="328">
        <f>AVERAGE(AA34:AA47)</f>
        <v>175.65833333333333</v>
      </c>
      <c r="AB32" s="328">
        <f>AVERAGE(AB34:AB47)</f>
        <v>157.56666666666666</v>
      </c>
      <c r="AC32" s="328">
        <f>AVERAGE(AC34:AC47)</f>
        <v>18.091666666666665</v>
      </c>
      <c r="AD32" s="328"/>
    </row>
    <row r="33" spans="1:29" ht="15" customHeight="1">
      <c r="A33" s="38"/>
      <c r="B33" s="366"/>
      <c r="C33" s="367"/>
      <c r="D33" s="367"/>
      <c r="E33" s="367"/>
      <c r="F33" s="367"/>
      <c r="G33" s="367"/>
      <c r="H33" s="370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</row>
    <row r="34" spans="1:30" ht="15" customHeight="1">
      <c r="A34" s="38" t="s">
        <v>381</v>
      </c>
      <c r="B34" s="369">
        <v>17.3</v>
      </c>
      <c r="C34" s="370">
        <v>143.4</v>
      </c>
      <c r="D34" s="370">
        <v>130.6</v>
      </c>
      <c r="E34" s="370">
        <v>12.8</v>
      </c>
      <c r="F34" s="370">
        <v>18.6</v>
      </c>
      <c r="G34" s="370">
        <v>159.4</v>
      </c>
      <c r="H34" s="373">
        <v>143.8</v>
      </c>
      <c r="I34" s="373">
        <v>15.6</v>
      </c>
      <c r="J34" s="373">
        <v>17.6</v>
      </c>
      <c r="K34" s="370">
        <v>153</v>
      </c>
      <c r="L34" s="373">
        <v>139.3</v>
      </c>
      <c r="M34" s="373">
        <v>13.7</v>
      </c>
      <c r="N34" s="373">
        <v>17.8</v>
      </c>
      <c r="O34" s="370">
        <v>151.7</v>
      </c>
      <c r="P34" s="373">
        <v>138.1</v>
      </c>
      <c r="Q34" s="373">
        <v>13.6</v>
      </c>
      <c r="R34" s="373">
        <v>17.9</v>
      </c>
      <c r="S34" s="370">
        <v>150.4</v>
      </c>
      <c r="T34" s="373">
        <v>138.5</v>
      </c>
      <c r="U34" s="373">
        <v>11.9</v>
      </c>
      <c r="V34" s="373" t="s">
        <v>223</v>
      </c>
      <c r="W34" s="373" t="s">
        <v>223</v>
      </c>
      <c r="X34" s="373" t="s">
        <v>223</v>
      </c>
      <c r="Y34" s="373" t="s">
        <v>223</v>
      </c>
      <c r="Z34" s="373">
        <v>20.1</v>
      </c>
      <c r="AA34" s="370">
        <v>166.1</v>
      </c>
      <c r="AB34" s="373">
        <v>148.7</v>
      </c>
      <c r="AC34" s="373">
        <v>17.4</v>
      </c>
      <c r="AD34" s="104"/>
    </row>
    <row r="35" spans="1:30" ht="15" customHeight="1">
      <c r="A35" s="342" t="s">
        <v>459</v>
      </c>
      <c r="B35" s="369">
        <v>22.6</v>
      </c>
      <c r="C35" s="370">
        <v>181.8</v>
      </c>
      <c r="D35" s="370">
        <v>171.2</v>
      </c>
      <c r="E35" s="370">
        <v>10.6</v>
      </c>
      <c r="F35" s="370">
        <v>21</v>
      </c>
      <c r="G35" s="370">
        <v>179.5</v>
      </c>
      <c r="H35" s="373">
        <v>161.9</v>
      </c>
      <c r="I35" s="373">
        <v>17.6</v>
      </c>
      <c r="J35" s="373">
        <v>20.3</v>
      </c>
      <c r="K35" s="370">
        <v>176.1</v>
      </c>
      <c r="L35" s="373">
        <v>159.2</v>
      </c>
      <c r="M35" s="373">
        <v>16.9</v>
      </c>
      <c r="N35" s="373">
        <v>20.6</v>
      </c>
      <c r="O35" s="370">
        <v>175.5</v>
      </c>
      <c r="P35" s="373">
        <v>160.4</v>
      </c>
      <c r="Q35" s="373">
        <v>15.1</v>
      </c>
      <c r="R35" s="373">
        <v>20.9</v>
      </c>
      <c r="S35" s="370">
        <v>180.1</v>
      </c>
      <c r="T35" s="373">
        <v>161.7</v>
      </c>
      <c r="U35" s="373">
        <v>18.4</v>
      </c>
      <c r="V35" s="373" t="s">
        <v>223</v>
      </c>
      <c r="W35" s="373" t="s">
        <v>223</v>
      </c>
      <c r="X35" s="373" t="s">
        <v>223</v>
      </c>
      <c r="Y35" s="373" t="s">
        <v>223</v>
      </c>
      <c r="Z35" s="373">
        <v>21.4</v>
      </c>
      <c r="AA35" s="370">
        <v>175.8</v>
      </c>
      <c r="AB35" s="373">
        <v>156.7</v>
      </c>
      <c r="AC35" s="373">
        <v>19.1</v>
      </c>
      <c r="AD35" s="104"/>
    </row>
    <row r="36" spans="1:30" ht="15" customHeight="1">
      <c r="A36" s="342" t="s">
        <v>472</v>
      </c>
      <c r="B36" s="369">
        <v>19.7</v>
      </c>
      <c r="C36" s="370">
        <v>159</v>
      </c>
      <c r="D36" s="370">
        <v>149.2</v>
      </c>
      <c r="E36" s="370">
        <v>9.8</v>
      </c>
      <c r="F36" s="370">
        <v>22.2</v>
      </c>
      <c r="G36" s="370">
        <v>194.4</v>
      </c>
      <c r="H36" s="373">
        <v>173.6</v>
      </c>
      <c r="I36" s="373">
        <v>20.8</v>
      </c>
      <c r="J36" s="373">
        <v>19.6</v>
      </c>
      <c r="K36" s="370">
        <v>173.7</v>
      </c>
      <c r="L36" s="373">
        <v>155.9</v>
      </c>
      <c r="M36" s="373">
        <v>17.8</v>
      </c>
      <c r="N36" s="373">
        <v>20.9</v>
      </c>
      <c r="O36" s="370">
        <v>177.7</v>
      </c>
      <c r="P36" s="373">
        <v>160.9</v>
      </c>
      <c r="Q36" s="373">
        <v>16.8</v>
      </c>
      <c r="R36" s="373">
        <v>20.5</v>
      </c>
      <c r="S36" s="370">
        <v>179.7</v>
      </c>
      <c r="T36" s="373">
        <v>158.9</v>
      </c>
      <c r="U36" s="373">
        <v>20.8</v>
      </c>
      <c r="V36" s="373" t="s">
        <v>223</v>
      </c>
      <c r="W36" s="373" t="s">
        <v>223</v>
      </c>
      <c r="X36" s="373" t="s">
        <v>223</v>
      </c>
      <c r="Y36" s="373" t="s">
        <v>223</v>
      </c>
      <c r="Z36" s="373">
        <v>21.6</v>
      </c>
      <c r="AA36" s="370">
        <v>177.4</v>
      </c>
      <c r="AB36" s="373">
        <v>160.2</v>
      </c>
      <c r="AC36" s="373">
        <v>17.2</v>
      </c>
      <c r="AD36" s="104"/>
    </row>
    <row r="37" spans="1:30" ht="15" customHeight="1">
      <c r="A37" s="342" t="s">
        <v>461</v>
      </c>
      <c r="B37" s="369">
        <v>22</v>
      </c>
      <c r="C37" s="370">
        <v>177</v>
      </c>
      <c r="D37" s="370">
        <v>167</v>
      </c>
      <c r="E37" s="370">
        <v>10</v>
      </c>
      <c r="F37" s="370">
        <v>21.8</v>
      </c>
      <c r="G37" s="370">
        <v>186.9</v>
      </c>
      <c r="H37" s="373">
        <v>169.3</v>
      </c>
      <c r="I37" s="373">
        <v>17.6</v>
      </c>
      <c r="J37" s="373">
        <v>20.8</v>
      </c>
      <c r="K37" s="370">
        <v>178.3</v>
      </c>
      <c r="L37" s="373">
        <v>161.6</v>
      </c>
      <c r="M37" s="373">
        <v>16.7</v>
      </c>
      <c r="N37" s="373">
        <v>21.7</v>
      </c>
      <c r="O37" s="370">
        <v>186.5</v>
      </c>
      <c r="P37" s="373">
        <v>170.3</v>
      </c>
      <c r="Q37" s="373">
        <v>16.2</v>
      </c>
      <c r="R37" s="373">
        <v>21.5</v>
      </c>
      <c r="S37" s="370">
        <v>185.2</v>
      </c>
      <c r="T37" s="373">
        <v>166.4</v>
      </c>
      <c r="U37" s="373">
        <v>18.8</v>
      </c>
      <c r="V37" s="373" t="s">
        <v>223</v>
      </c>
      <c r="W37" s="373" t="s">
        <v>223</v>
      </c>
      <c r="X37" s="373" t="s">
        <v>223</v>
      </c>
      <c r="Y37" s="373" t="s">
        <v>223</v>
      </c>
      <c r="Z37" s="373">
        <v>22.2</v>
      </c>
      <c r="AA37" s="370">
        <v>183.1</v>
      </c>
      <c r="AB37" s="373">
        <v>164.8</v>
      </c>
      <c r="AC37" s="373">
        <v>18.3</v>
      </c>
      <c r="AD37" s="104"/>
    </row>
    <row r="38" spans="1:30" ht="15" customHeight="1">
      <c r="A38" s="38"/>
      <c r="B38" s="366"/>
      <c r="C38" s="367"/>
      <c r="D38" s="367"/>
      <c r="E38" s="367"/>
      <c r="F38" s="367"/>
      <c r="G38" s="367"/>
      <c r="H38" s="374"/>
      <c r="I38" s="374"/>
      <c r="J38" s="374"/>
      <c r="K38" s="367"/>
      <c r="L38" s="374"/>
      <c r="M38" s="374"/>
      <c r="N38" s="374"/>
      <c r="O38" s="367"/>
      <c r="P38" s="374"/>
      <c r="Q38" s="374"/>
      <c r="R38" s="374"/>
      <c r="S38" s="367"/>
      <c r="T38" s="374"/>
      <c r="U38" s="374"/>
      <c r="V38" s="374"/>
      <c r="W38" s="374"/>
      <c r="X38" s="374"/>
      <c r="Y38" s="374"/>
      <c r="Z38" s="374"/>
      <c r="AA38" s="367"/>
      <c r="AB38" s="374"/>
      <c r="AC38" s="374"/>
      <c r="AD38" s="34"/>
    </row>
    <row r="39" spans="1:30" ht="15" customHeight="1">
      <c r="A39" s="342" t="s">
        <v>473</v>
      </c>
      <c r="B39" s="369">
        <v>17.6</v>
      </c>
      <c r="C39" s="370">
        <v>145.4</v>
      </c>
      <c r="D39" s="370">
        <v>134.5</v>
      </c>
      <c r="E39" s="370">
        <v>10.9</v>
      </c>
      <c r="F39" s="370">
        <v>19.4</v>
      </c>
      <c r="G39" s="370">
        <v>170.3</v>
      </c>
      <c r="H39" s="373">
        <v>152.1</v>
      </c>
      <c r="I39" s="373">
        <v>18.2</v>
      </c>
      <c r="J39" s="373">
        <v>18.1</v>
      </c>
      <c r="K39" s="370">
        <v>154.5</v>
      </c>
      <c r="L39" s="373">
        <v>141.4</v>
      </c>
      <c r="M39" s="373">
        <v>13.1</v>
      </c>
      <c r="N39" s="373">
        <v>18.5</v>
      </c>
      <c r="O39" s="370">
        <v>158.3</v>
      </c>
      <c r="P39" s="373">
        <v>142</v>
      </c>
      <c r="Q39" s="373">
        <v>16.3</v>
      </c>
      <c r="R39" s="373">
        <v>18.6</v>
      </c>
      <c r="S39" s="370">
        <v>159</v>
      </c>
      <c r="T39" s="373">
        <v>144.4</v>
      </c>
      <c r="U39" s="373">
        <v>14.6</v>
      </c>
      <c r="V39" s="373" t="s">
        <v>223</v>
      </c>
      <c r="W39" s="373" t="s">
        <v>223</v>
      </c>
      <c r="X39" s="373" t="s">
        <v>223</v>
      </c>
      <c r="Y39" s="373" t="s">
        <v>223</v>
      </c>
      <c r="Z39" s="373">
        <v>20.6</v>
      </c>
      <c r="AA39" s="370">
        <v>167.6</v>
      </c>
      <c r="AB39" s="373">
        <v>151.7</v>
      </c>
      <c r="AC39" s="373">
        <v>15.9</v>
      </c>
      <c r="AD39" s="104"/>
    </row>
    <row r="40" spans="1:30" ht="15" customHeight="1">
      <c r="A40" s="342" t="s">
        <v>463</v>
      </c>
      <c r="B40" s="369">
        <v>21</v>
      </c>
      <c r="C40" s="370">
        <v>170.4</v>
      </c>
      <c r="D40" s="370">
        <v>160.9</v>
      </c>
      <c r="E40" s="370">
        <v>9.5</v>
      </c>
      <c r="F40" s="370">
        <v>21.4</v>
      </c>
      <c r="G40" s="370">
        <v>181.7</v>
      </c>
      <c r="H40" s="373">
        <v>164.7</v>
      </c>
      <c r="I40" s="373">
        <v>17</v>
      </c>
      <c r="J40" s="373">
        <v>20.5</v>
      </c>
      <c r="K40" s="370">
        <v>175.4</v>
      </c>
      <c r="L40" s="373">
        <v>160.2</v>
      </c>
      <c r="M40" s="373">
        <v>15.2</v>
      </c>
      <c r="N40" s="373">
        <v>21.2</v>
      </c>
      <c r="O40" s="370">
        <v>182.5</v>
      </c>
      <c r="P40" s="373">
        <v>164.5</v>
      </c>
      <c r="Q40" s="373">
        <v>18</v>
      </c>
      <c r="R40" s="373">
        <v>20.6</v>
      </c>
      <c r="S40" s="370">
        <v>174.1</v>
      </c>
      <c r="T40" s="373">
        <v>159.3</v>
      </c>
      <c r="U40" s="373">
        <v>14.8</v>
      </c>
      <c r="V40" s="373" t="s">
        <v>223</v>
      </c>
      <c r="W40" s="373" t="s">
        <v>223</v>
      </c>
      <c r="X40" s="373" t="s">
        <v>223</v>
      </c>
      <c r="Y40" s="373" t="s">
        <v>223</v>
      </c>
      <c r="Z40" s="373">
        <v>21.8</v>
      </c>
      <c r="AA40" s="370">
        <v>179.8</v>
      </c>
      <c r="AB40" s="373">
        <v>161.8</v>
      </c>
      <c r="AC40" s="373">
        <v>18</v>
      </c>
      <c r="AD40" s="104"/>
    </row>
    <row r="41" spans="1:30" ht="15" customHeight="1">
      <c r="A41" s="342" t="s">
        <v>474</v>
      </c>
      <c r="B41" s="369">
        <v>22</v>
      </c>
      <c r="C41" s="370">
        <v>177.2</v>
      </c>
      <c r="D41" s="370">
        <v>168.7</v>
      </c>
      <c r="E41" s="370">
        <v>8.5</v>
      </c>
      <c r="F41" s="370">
        <v>21.1</v>
      </c>
      <c r="G41" s="370">
        <v>183.1</v>
      </c>
      <c r="H41" s="373">
        <v>164.2</v>
      </c>
      <c r="I41" s="373">
        <v>18.9</v>
      </c>
      <c r="J41" s="373">
        <v>20.6</v>
      </c>
      <c r="K41" s="370">
        <v>177.8</v>
      </c>
      <c r="L41" s="373">
        <v>162.2</v>
      </c>
      <c r="M41" s="373">
        <v>15.6</v>
      </c>
      <c r="N41" s="373">
        <v>21</v>
      </c>
      <c r="O41" s="370">
        <v>183.2</v>
      </c>
      <c r="P41" s="373">
        <v>163.1</v>
      </c>
      <c r="Q41" s="373">
        <v>20.1</v>
      </c>
      <c r="R41" s="373">
        <v>21.3</v>
      </c>
      <c r="S41" s="370">
        <v>181.1</v>
      </c>
      <c r="T41" s="373">
        <v>164.8</v>
      </c>
      <c r="U41" s="373">
        <v>16.3</v>
      </c>
      <c r="V41" s="373" t="s">
        <v>223</v>
      </c>
      <c r="W41" s="373" t="s">
        <v>223</v>
      </c>
      <c r="X41" s="373" t="s">
        <v>223</v>
      </c>
      <c r="Y41" s="373" t="s">
        <v>223</v>
      </c>
      <c r="Z41" s="373">
        <v>22</v>
      </c>
      <c r="AA41" s="370">
        <v>179.3</v>
      </c>
      <c r="AB41" s="373">
        <v>162</v>
      </c>
      <c r="AC41" s="373">
        <v>17.3</v>
      </c>
      <c r="AD41" s="104"/>
    </row>
    <row r="42" spans="1:30" ht="15" customHeight="1">
      <c r="A42" s="342" t="s">
        <v>475</v>
      </c>
      <c r="B42" s="369">
        <v>19.2</v>
      </c>
      <c r="C42" s="370">
        <v>154.6</v>
      </c>
      <c r="D42" s="370">
        <v>145.6</v>
      </c>
      <c r="E42" s="370">
        <v>9</v>
      </c>
      <c r="F42" s="370">
        <v>20.1</v>
      </c>
      <c r="G42" s="370">
        <v>172.3</v>
      </c>
      <c r="H42" s="373">
        <v>156.7</v>
      </c>
      <c r="I42" s="373">
        <v>15.6</v>
      </c>
      <c r="J42" s="373">
        <v>18.3</v>
      </c>
      <c r="K42" s="370">
        <v>155.1</v>
      </c>
      <c r="L42" s="373">
        <v>143.1</v>
      </c>
      <c r="M42" s="373">
        <v>12</v>
      </c>
      <c r="N42" s="373">
        <v>19.3</v>
      </c>
      <c r="O42" s="370">
        <v>165.2</v>
      </c>
      <c r="P42" s="373">
        <v>150.2</v>
      </c>
      <c r="Q42" s="373">
        <v>15</v>
      </c>
      <c r="R42" s="373">
        <v>18.9</v>
      </c>
      <c r="S42" s="370">
        <v>158</v>
      </c>
      <c r="T42" s="373">
        <v>145.6</v>
      </c>
      <c r="U42" s="373">
        <v>12.4</v>
      </c>
      <c r="V42" s="373" t="s">
        <v>223</v>
      </c>
      <c r="W42" s="373" t="s">
        <v>223</v>
      </c>
      <c r="X42" s="373" t="s">
        <v>223</v>
      </c>
      <c r="Y42" s="373" t="s">
        <v>223</v>
      </c>
      <c r="Z42" s="373">
        <v>21.1</v>
      </c>
      <c r="AA42" s="370">
        <v>171.6</v>
      </c>
      <c r="AB42" s="373">
        <v>153.8</v>
      </c>
      <c r="AC42" s="373">
        <v>17.8</v>
      </c>
      <c r="AD42" s="104"/>
    </row>
    <row r="43" spans="1:30" ht="15" customHeight="1">
      <c r="A43" s="38"/>
      <c r="B43" s="366"/>
      <c r="C43" s="367"/>
      <c r="D43" s="367"/>
      <c r="E43" s="367"/>
      <c r="F43" s="367"/>
      <c r="G43" s="367"/>
      <c r="H43" s="374"/>
      <c r="I43" s="374"/>
      <c r="J43" s="374"/>
      <c r="K43" s="367"/>
      <c r="L43" s="374"/>
      <c r="M43" s="374"/>
      <c r="N43" s="374"/>
      <c r="O43" s="367"/>
      <c r="P43" s="374"/>
      <c r="Q43" s="374"/>
      <c r="R43" s="374"/>
      <c r="S43" s="367"/>
      <c r="T43" s="374"/>
      <c r="U43" s="374"/>
      <c r="V43" s="374"/>
      <c r="W43" s="374"/>
      <c r="X43" s="374"/>
      <c r="Y43" s="374"/>
      <c r="Z43" s="374"/>
      <c r="AA43" s="367"/>
      <c r="AB43" s="374"/>
      <c r="AC43" s="374"/>
      <c r="AD43" s="34"/>
    </row>
    <row r="44" spans="1:30" ht="15" customHeight="1">
      <c r="A44" s="342" t="s">
        <v>481</v>
      </c>
      <c r="B44" s="369">
        <v>20.8</v>
      </c>
      <c r="C44" s="370">
        <v>166.8</v>
      </c>
      <c r="D44" s="370">
        <v>159.1</v>
      </c>
      <c r="E44" s="370">
        <v>7.7</v>
      </c>
      <c r="F44" s="370">
        <v>20.6</v>
      </c>
      <c r="G44" s="370">
        <v>175</v>
      </c>
      <c r="H44" s="373">
        <v>160.8</v>
      </c>
      <c r="I44" s="373">
        <v>14.2</v>
      </c>
      <c r="J44" s="373">
        <v>20.3</v>
      </c>
      <c r="K44" s="370">
        <v>170.8</v>
      </c>
      <c r="L44" s="373">
        <v>159.2</v>
      </c>
      <c r="M44" s="373">
        <v>11.6</v>
      </c>
      <c r="N44" s="373">
        <v>21.1</v>
      </c>
      <c r="O44" s="370">
        <v>181.8</v>
      </c>
      <c r="P44" s="373">
        <v>164</v>
      </c>
      <c r="Q44" s="373">
        <v>17.8</v>
      </c>
      <c r="R44" s="373">
        <v>20.6</v>
      </c>
      <c r="S44" s="370">
        <v>173.9</v>
      </c>
      <c r="T44" s="373">
        <v>160</v>
      </c>
      <c r="U44" s="373">
        <v>13.9</v>
      </c>
      <c r="V44" s="373" t="s">
        <v>223</v>
      </c>
      <c r="W44" s="373" t="s">
        <v>223</v>
      </c>
      <c r="X44" s="373" t="s">
        <v>223</v>
      </c>
      <c r="Y44" s="373" t="s">
        <v>223</v>
      </c>
      <c r="Z44" s="373">
        <v>21.2</v>
      </c>
      <c r="AA44" s="370">
        <v>173.2</v>
      </c>
      <c r="AB44" s="373">
        <v>155.2</v>
      </c>
      <c r="AC44" s="373">
        <v>18</v>
      </c>
      <c r="AD44" s="104"/>
    </row>
    <row r="45" spans="1:30" ht="15" customHeight="1">
      <c r="A45" s="342" t="s">
        <v>482</v>
      </c>
      <c r="B45" s="369">
        <v>20.8</v>
      </c>
      <c r="C45" s="370">
        <v>167.2</v>
      </c>
      <c r="D45" s="370">
        <v>158.7</v>
      </c>
      <c r="E45" s="370">
        <v>8.5</v>
      </c>
      <c r="F45" s="370">
        <v>20.7</v>
      </c>
      <c r="G45" s="370">
        <v>176.4</v>
      </c>
      <c r="H45" s="373">
        <v>162</v>
      </c>
      <c r="I45" s="373">
        <v>14.4</v>
      </c>
      <c r="J45" s="373">
        <v>19.2</v>
      </c>
      <c r="K45" s="370">
        <v>158.7</v>
      </c>
      <c r="L45" s="373">
        <v>149.5</v>
      </c>
      <c r="M45" s="373">
        <v>9.2</v>
      </c>
      <c r="N45" s="373">
        <v>20.9</v>
      </c>
      <c r="O45" s="370">
        <v>179.6</v>
      </c>
      <c r="P45" s="373">
        <v>163.5</v>
      </c>
      <c r="Q45" s="373">
        <v>16.1</v>
      </c>
      <c r="R45" s="373">
        <v>19.8</v>
      </c>
      <c r="S45" s="370">
        <v>166.2</v>
      </c>
      <c r="T45" s="373">
        <v>153.1</v>
      </c>
      <c r="U45" s="373">
        <v>13.1</v>
      </c>
      <c r="V45" s="373" t="s">
        <v>223</v>
      </c>
      <c r="W45" s="373" t="s">
        <v>223</v>
      </c>
      <c r="X45" s="373" t="s">
        <v>223</v>
      </c>
      <c r="Y45" s="373" t="s">
        <v>223</v>
      </c>
      <c r="Z45" s="373">
        <v>21.2</v>
      </c>
      <c r="AA45" s="370">
        <v>174.4</v>
      </c>
      <c r="AB45" s="373">
        <v>156.5</v>
      </c>
      <c r="AC45" s="373">
        <v>17.9</v>
      </c>
      <c r="AD45" s="104"/>
    </row>
    <row r="46" spans="1:30" ht="15" customHeight="1">
      <c r="A46" s="342" t="s">
        <v>483</v>
      </c>
      <c r="B46" s="369">
        <v>21.3</v>
      </c>
      <c r="C46" s="370">
        <v>172.5</v>
      </c>
      <c r="D46" s="370">
        <v>161.4</v>
      </c>
      <c r="E46" s="370">
        <v>11.1</v>
      </c>
      <c r="F46" s="370">
        <v>21.2</v>
      </c>
      <c r="G46" s="370">
        <v>181.2</v>
      </c>
      <c r="H46" s="373">
        <v>164.1</v>
      </c>
      <c r="I46" s="373">
        <v>17.1</v>
      </c>
      <c r="J46" s="373">
        <v>20.4</v>
      </c>
      <c r="K46" s="370">
        <v>168.1</v>
      </c>
      <c r="L46" s="373">
        <v>160.1</v>
      </c>
      <c r="M46" s="373">
        <v>8</v>
      </c>
      <c r="N46" s="373">
        <v>21</v>
      </c>
      <c r="O46" s="370">
        <v>181.9</v>
      </c>
      <c r="P46" s="373">
        <v>164.7</v>
      </c>
      <c r="Q46" s="373">
        <v>17.2</v>
      </c>
      <c r="R46" s="373">
        <v>20.5</v>
      </c>
      <c r="S46" s="370">
        <v>172.4</v>
      </c>
      <c r="T46" s="373">
        <v>159.1</v>
      </c>
      <c r="U46" s="373">
        <v>13.3</v>
      </c>
      <c r="V46" s="373" t="s">
        <v>223</v>
      </c>
      <c r="W46" s="373" t="s">
        <v>223</v>
      </c>
      <c r="X46" s="373" t="s">
        <v>223</v>
      </c>
      <c r="Y46" s="373" t="s">
        <v>223</v>
      </c>
      <c r="Z46" s="373">
        <v>21.5</v>
      </c>
      <c r="AA46" s="370">
        <v>179.3</v>
      </c>
      <c r="AB46" s="373">
        <v>160.2</v>
      </c>
      <c r="AC46" s="373">
        <v>19.1</v>
      </c>
      <c r="AD46" s="104"/>
    </row>
    <row r="47" spans="1:30" ht="15" customHeight="1">
      <c r="A47" s="342" t="s">
        <v>484</v>
      </c>
      <c r="B47" s="369">
        <v>21.2</v>
      </c>
      <c r="C47" s="370">
        <v>171.4</v>
      </c>
      <c r="D47" s="370">
        <v>160.8</v>
      </c>
      <c r="E47" s="370">
        <v>10.6</v>
      </c>
      <c r="F47" s="370">
        <v>20.2</v>
      </c>
      <c r="G47" s="370">
        <v>174.5</v>
      </c>
      <c r="H47" s="373">
        <v>156.4</v>
      </c>
      <c r="I47" s="373">
        <v>18.1</v>
      </c>
      <c r="J47" s="373">
        <v>19.3</v>
      </c>
      <c r="K47" s="370">
        <v>160.8</v>
      </c>
      <c r="L47" s="373">
        <v>151.3</v>
      </c>
      <c r="M47" s="373">
        <v>9.5</v>
      </c>
      <c r="N47" s="373">
        <v>20.2</v>
      </c>
      <c r="O47" s="370">
        <v>174.6</v>
      </c>
      <c r="P47" s="373">
        <v>157.8</v>
      </c>
      <c r="Q47" s="373">
        <v>16.8</v>
      </c>
      <c r="R47" s="373">
        <v>20.4</v>
      </c>
      <c r="S47" s="370">
        <v>171.8</v>
      </c>
      <c r="T47" s="373">
        <v>158.6</v>
      </c>
      <c r="U47" s="373">
        <v>13.2</v>
      </c>
      <c r="V47" s="373" t="s">
        <v>223</v>
      </c>
      <c r="W47" s="373" t="s">
        <v>223</v>
      </c>
      <c r="X47" s="373" t="s">
        <v>223</v>
      </c>
      <c r="Y47" s="373" t="s">
        <v>223</v>
      </c>
      <c r="Z47" s="373">
        <v>21.6</v>
      </c>
      <c r="AA47" s="370">
        <v>180.3</v>
      </c>
      <c r="AB47" s="373">
        <v>159.2</v>
      </c>
      <c r="AC47" s="373">
        <v>21.1</v>
      </c>
      <c r="AD47" s="104"/>
    </row>
    <row r="48" spans="1:29" ht="15" customHeight="1">
      <c r="A48" s="62"/>
      <c r="B48" s="369"/>
      <c r="C48" s="371"/>
      <c r="D48" s="371"/>
      <c r="E48" s="371"/>
      <c r="F48" s="371"/>
      <c r="G48" s="371"/>
      <c r="H48" s="370"/>
      <c r="I48" s="371"/>
      <c r="J48" s="371"/>
      <c r="K48" s="370"/>
      <c r="L48" s="371"/>
      <c r="M48" s="371"/>
      <c r="N48" s="371"/>
      <c r="O48" s="370"/>
      <c r="P48" s="371"/>
      <c r="Q48" s="371"/>
      <c r="R48" s="371"/>
      <c r="S48" s="370"/>
      <c r="T48" s="371"/>
      <c r="U48" s="371"/>
      <c r="V48" s="372"/>
      <c r="W48" s="372"/>
      <c r="X48" s="372"/>
      <c r="Y48" s="372"/>
      <c r="Z48" s="371"/>
      <c r="AA48" s="370"/>
      <c r="AB48" s="371"/>
      <c r="AC48" s="371"/>
    </row>
    <row r="49" spans="1:29" ht="15" customHeight="1">
      <c r="A49" s="341" t="s">
        <v>32</v>
      </c>
      <c r="B49" s="366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</row>
    <row r="50" spans="1:30" ht="15" customHeight="1">
      <c r="A50" s="38" t="s">
        <v>380</v>
      </c>
      <c r="B50" s="369">
        <v>20.4</v>
      </c>
      <c r="C50" s="370">
        <v>160.7</v>
      </c>
      <c r="D50" s="373">
        <v>155.4</v>
      </c>
      <c r="E50" s="373">
        <v>5.3</v>
      </c>
      <c r="F50" s="373">
        <v>20.7</v>
      </c>
      <c r="G50" s="370">
        <v>170.3</v>
      </c>
      <c r="H50" s="373">
        <v>159.3</v>
      </c>
      <c r="I50" s="373">
        <v>11</v>
      </c>
      <c r="J50" s="373">
        <v>20.8</v>
      </c>
      <c r="K50" s="370">
        <v>166</v>
      </c>
      <c r="L50" s="373">
        <v>159.6</v>
      </c>
      <c r="M50" s="373">
        <v>6.4</v>
      </c>
      <c r="N50" s="373">
        <v>20.4</v>
      </c>
      <c r="O50" s="370">
        <v>166.6</v>
      </c>
      <c r="P50" s="373">
        <v>159.4</v>
      </c>
      <c r="Q50" s="373">
        <v>7.2</v>
      </c>
      <c r="R50" s="373">
        <v>20.8</v>
      </c>
      <c r="S50" s="370">
        <v>169.5</v>
      </c>
      <c r="T50" s="373">
        <v>161.3</v>
      </c>
      <c r="U50" s="373">
        <v>8.2</v>
      </c>
      <c r="V50" s="373" t="s">
        <v>223</v>
      </c>
      <c r="W50" s="373" t="s">
        <v>223</v>
      </c>
      <c r="X50" s="373" t="s">
        <v>223</v>
      </c>
      <c r="Y50" s="373" t="s">
        <v>223</v>
      </c>
      <c r="Z50" s="373">
        <v>20.8</v>
      </c>
      <c r="AA50" s="370">
        <v>160.5</v>
      </c>
      <c r="AB50" s="373">
        <v>152.4</v>
      </c>
      <c r="AC50" s="373">
        <v>8.1</v>
      </c>
      <c r="AD50" s="104"/>
    </row>
    <row r="51" spans="1:30" s="258" customFormat="1" ht="15" customHeight="1">
      <c r="A51" s="49">
        <v>4</v>
      </c>
      <c r="B51" s="369">
        <v>20.1</v>
      </c>
      <c r="C51" s="370">
        <v>157.4</v>
      </c>
      <c r="D51" s="373">
        <v>153.2</v>
      </c>
      <c r="E51" s="373">
        <v>4.2</v>
      </c>
      <c r="F51" s="373">
        <v>20.2</v>
      </c>
      <c r="G51" s="370">
        <v>164.8</v>
      </c>
      <c r="H51" s="373">
        <v>156</v>
      </c>
      <c r="I51" s="373">
        <v>8.8</v>
      </c>
      <c r="J51" s="373">
        <v>20.4</v>
      </c>
      <c r="K51" s="370">
        <v>160.7</v>
      </c>
      <c r="L51" s="373">
        <v>156.8</v>
      </c>
      <c r="M51" s="373">
        <v>3.9</v>
      </c>
      <c r="N51" s="373">
        <v>19.8</v>
      </c>
      <c r="O51" s="370">
        <v>162.1</v>
      </c>
      <c r="P51" s="373">
        <v>158</v>
      </c>
      <c r="Q51" s="373">
        <v>4.1</v>
      </c>
      <c r="R51" s="373">
        <v>20.5</v>
      </c>
      <c r="S51" s="370">
        <v>165.9</v>
      </c>
      <c r="T51" s="373">
        <v>159.7</v>
      </c>
      <c r="U51" s="373">
        <v>6.2</v>
      </c>
      <c r="V51" s="373" t="s">
        <v>223</v>
      </c>
      <c r="W51" s="373" t="s">
        <v>223</v>
      </c>
      <c r="X51" s="373" t="s">
        <v>223</v>
      </c>
      <c r="Y51" s="373" t="s">
        <v>223</v>
      </c>
      <c r="Z51" s="373">
        <v>20.9</v>
      </c>
      <c r="AA51" s="370">
        <v>161.7</v>
      </c>
      <c r="AB51" s="373">
        <v>153.8</v>
      </c>
      <c r="AC51" s="373">
        <v>7.9</v>
      </c>
      <c r="AD51" s="104"/>
    </row>
    <row r="52" spans="1:30" s="310" customFormat="1" ht="15" customHeight="1">
      <c r="A52" s="315">
        <v>5</v>
      </c>
      <c r="B52" s="345">
        <v>19.5</v>
      </c>
      <c r="C52" s="328">
        <v>153.9</v>
      </c>
      <c r="D52" s="325">
        <v>151.3</v>
      </c>
      <c r="E52" s="325">
        <f aca="true" t="shared" si="2" ref="E52:U52">AVERAGE(E54:E67)</f>
        <v>2.6333333333333337</v>
      </c>
      <c r="F52" s="325">
        <f t="shared" si="2"/>
        <v>20.133333333333333</v>
      </c>
      <c r="G52" s="328">
        <f t="shared" si="2"/>
        <v>154.18333333333337</v>
      </c>
      <c r="H52" s="325">
        <f t="shared" si="2"/>
        <v>147.37500000000003</v>
      </c>
      <c r="I52" s="325">
        <f t="shared" si="2"/>
        <v>6.808333333333334</v>
      </c>
      <c r="J52" s="325">
        <f t="shared" si="2"/>
        <v>20.15833333333333</v>
      </c>
      <c r="K52" s="328">
        <v>160.2</v>
      </c>
      <c r="L52" s="325">
        <v>157.2</v>
      </c>
      <c r="M52" s="325">
        <v>3</v>
      </c>
      <c r="N52" s="325">
        <v>19.5</v>
      </c>
      <c r="O52" s="328">
        <v>158.9</v>
      </c>
      <c r="P52" s="325">
        <v>153.3</v>
      </c>
      <c r="Q52" s="325">
        <f t="shared" si="2"/>
        <v>5.625000000000001</v>
      </c>
      <c r="R52" s="325">
        <f t="shared" si="2"/>
        <v>20.31666666666667</v>
      </c>
      <c r="S52" s="328">
        <f t="shared" si="2"/>
        <v>162.03333333333336</v>
      </c>
      <c r="T52" s="325">
        <f t="shared" si="2"/>
        <v>156.025</v>
      </c>
      <c r="U52" s="325">
        <f t="shared" si="2"/>
        <v>6.008333333333333</v>
      </c>
      <c r="V52" s="325" t="s">
        <v>223</v>
      </c>
      <c r="W52" s="325" t="s">
        <v>223</v>
      </c>
      <c r="X52" s="325" t="s">
        <v>223</v>
      </c>
      <c r="Y52" s="325" t="s">
        <v>223</v>
      </c>
      <c r="Z52" s="325">
        <f>AVERAGE(Z54:Z67)</f>
        <v>19.625</v>
      </c>
      <c r="AA52" s="328">
        <f>AVERAGE(AA54:AA67)</f>
        <v>147.70000000000002</v>
      </c>
      <c r="AB52" s="325">
        <f>AVERAGE(AB54:AB67)</f>
        <v>142.66666666666669</v>
      </c>
      <c r="AC52" s="325">
        <f>AVERAGE(AC54:AC67)</f>
        <v>5.033333333333333</v>
      </c>
      <c r="AD52" s="325"/>
    </row>
    <row r="53" spans="1:29" ht="15" customHeight="1">
      <c r="A53" s="38"/>
      <c r="B53" s="59"/>
      <c r="C53" s="38"/>
      <c r="D53" s="38"/>
      <c r="E53" s="38"/>
      <c r="F53" s="38"/>
      <c r="G53" s="38"/>
      <c r="H53" s="106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30" ht="15" customHeight="1">
      <c r="A54" s="38" t="s">
        <v>381</v>
      </c>
      <c r="B54" s="29">
        <v>16.3</v>
      </c>
      <c r="C54" s="24">
        <v>129.4</v>
      </c>
      <c r="D54" s="24">
        <v>126.1</v>
      </c>
      <c r="E54" s="24">
        <v>3.3</v>
      </c>
      <c r="F54" s="24">
        <v>17.8</v>
      </c>
      <c r="G54" s="24">
        <v>134.7</v>
      </c>
      <c r="H54" s="104">
        <v>128.5</v>
      </c>
      <c r="I54" s="104">
        <v>6.2</v>
      </c>
      <c r="J54" s="104">
        <v>17.9</v>
      </c>
      <c r="K54" s="24">
        <v>143.5</v>
      </c>
      <c r="L54" s="104">
        <v>140.3</v>
      </c>
      <c r="M54" s="104">
        <v>3.2</v>
      </c>
      <c r="N54" s="104">
        <v>17</v>
      </c>
      <c r="O54" s="24">
        <v>137</v>
      </c>
      <c r="P54" s="104">
        <v>133.7</v>
      </c>
      <c r="Q54" s="104">
        <v>3.3</v>
      </c>
      <c r="R54" s="104">
        <v>17.7</v>
      </c>
      <c r="S54" s="24">
        <v>140.9</v>
      </c>
      <c r="T54" s="104">
        <v>136.1</v>
      </c>
      <c r="U54" s="104">
        <v>4.8</v>
      </c>
      <c r="V54" s="104" t="s">
        <v>223</v>
      </c>
      <c r="W54" s="104" t="s">
        <v>223</v>
      </c>
      <c r="X54" s="104" t="s">
        <v>223</v>
      </c>
      <c r="Y54" s="104" t="s">
        <v>223</v>
      </c>
      <c r="Z54" s="104">
        <v>18.4</v>
      </c>
      <c r="AA54" s="24">
        <v>133</v>
      </c>
      <c r="AB54" s="104">
        <v>128.8</v>
      </c>
      <c r="AC54" s="104">
        <v>4.2</v>
      </c>
      <c r="AD54" s="104"/>
    </row>
    <row r="55" spans="1:30" ht="15" customHeight="1">
      <c r="A55" s="342" t="s">
        <v>459</v>
      </c>
      <c r="B55" s="29">
        <v>21.7</v>
      </c>
      <c r="C55" s="24">
        <v>168.3</v>
      </c>
      <c r="D55" s="24">
        <v>165.9</v>
      </c>
      <c r="E55" s="24">
        <v>2.4</v>
      </c>
      <c r="F55" s="24">
        <v>20.3</v>
      </c>
      <c r="G55" s="24">
        <v>156.6</v>
      </c>
      <c r="H55" s="104">
        <v>149.5</v>
      </c>
      <c r="I55" s="104">
        <v>7.1</v>
      </c>
      <c r="J55" s="104">
        <v>21.3</v>
      </c>
      <c r="K55" s="24">
        <v>169.7</v>
      </c>
      <c r="L55" s="104">
        <v>165.9</v>
      </c>
      <c r="M55" s="104">
        <v>3.8</v>
      </c>
      <c r="N55" s="104">
        <v>19.4</v>
      </c>
      <c r="O55" s="24">
        <v>159.2</v>
      </c>
      <c r="P55" s="104">
        <v>154.7</v>
      </c>
      <c r="Q55" s="104">
        <v>4.5</v>
      </c>
      <c r="R55" s="104">
        <v>20.8</v>
      </c>
      <c r="S55" s="24">
        <v>166.6</v>
      </c>
      <c r="T55" s="104">
        <v>159.2</v>
      </c>
      <c r="U55" s="104">
        <v>7.4</v>
      </c>
      <c r="V55" s="104" t="s">
        <v>223</v>
      </c>
      <c r="W55" s="104" t="s">
        <v>223</v>
      </c>
      <c r="X55" s="104" t="s">
        <v>223</v>
      </c>
      <c r="Y55" s="104" t="s">
        <v>223</v>
      </c>
      <c r="Z55" s="104">
        <v>18.7</v>
      </c>
      <c r="AA55" s="24">
        <v>139.9</v>
      </c>
      <c r="AB55" s="104">
        <v>134.9</v>
      </c>
      <c r="AC55" s="104">
        <v>5</v>
      </c>
      <c r="AD55" s="104"/>
    </row>
    <row r="56" spans="1:30" ht="15" customHeight="1">
      <c r="A56" s="342" t="s">
        <v>472</v>
      </c>
      <c r="B56" s="29">
        <v>18.5</v>
      </c>
      <c r="C56" s="24">
        <v>146.5</v>
      </c>
      <c r="D56" s="24">
        <v>144.1</v>
      </c>
      <c r="E56" s="24">
        <v>2.4</v>
      </c>
      <c r="F56" s="24">
        <v>19.9</v>
      </c>
      <c r="G56" s="24">
        <v>152</v>
      </c>
      <c r="H56" s="104">
        <v>144.3</v>
      </c>
      <c r="I56" s="104">
        <v>7.7</v>
      </c>
      <c r="J56" s="104">
        <v>19.8</v>
      </c>
      <c r="K56" s="24">
        <v>159.6</v>
      </c>
      <c r="L56" s="104">
        <v>155.8</v>
      </c>
      <c r="M56" s="104">
        <v>3.8</v>
      </c>
      <c r="N56" s="104">
        <v>20.1</v>
      </c>
      <c r="O56" s="24">
        <v>162.6</v>
      </c>
      <c r="P56" s="104">
        <v>156.9</v>
      </c>
      <c r="Q56" s="104">
        <v>5.7</v>
      </c>
      <c r="R56" s="104">
        <v>20.5</v>
      </c>
      <c r="S56" s="24">
        <v>166.7</v>
      </c>
      <c r="T56" s="104">
        <v>158.5</v>
      </c>
      <c r="U56" s="104">
        <v>8.2</v>
      </c>
      <c r="V56" s="104" t="s">
        <v>223</v>
      </c>
      <c r="W56" s="104" t="s">
        <v>223</v>
      </c>
      <c r="X56" s="104" t="s">
        <v>223</v>
      </c>
      <c r="Y56" s="104" t="s">
        <v>223</v>
      </c>
      <c r="Z56" s="104">
        <v>20.6</v>
      </c>
      <c r="AA56" s="24">
        <v>155</v>
      </c>
      <c r="AB56" s="104">
        <v>148.9</v>
      </c>
      <c r="AC56" s="104">
        <v>6.1</v>
      </c>
      <c r="AD56" s="104"/>
    </row>
    <row r="57" spans="1:30" ht="15" customHeight="1">
      <c r="A57" s="342" t="s">
        <v>461</v>
      </c>
      <c r="B57" s="29">
        <v>20.7</v>
      </c>
      <c r="C57" s="24">
        <v>163.8</v>
      </c>
      <c r="D57" s="24">
        <v>161.1</v>
      </c>
      <c r="E57" s="24">
        <v>2.7</v>
      </c>
      <c r="F57" s="24">
        <v>22.6</v>
      </c>
      <c r="G57" s="24">
        <v>170.6</v>
      </c>
      <c r="H57" s="104">
        <v>163.7</v>
      </c>
      <c r="I57" s="104">
        <v>6.9</v>
      </c>
      <c r="J57" s="104">
        <v>22.3</v>
      </c>
      <c r="K57" s="24">
        <v>177.2</v>
      </c>
      <c r="L57" s="104">
        <v>173.5</v>
      </c>
      <c r="M57" s="104">
        <v>3.7</v>
      </c>
      <c r="N57" s="104">
        <v>20.3</v>
      </c>
      <c r="O57" s="24">
        <v>165.7</v>
      </c>
      <c r="P57" s="104">
        <v>160.3</v>
      </c>
      <c r="Q57" s="104">
        <v>5.4</v>
      </c>
      <c r="R57" s="104">
        <v>21.9</v>
      </c>
      <c r="S57" s="24">
        <v>176.4</v>
      </c>
      <c r="T57" s="104">
        <v>168.5</v>
      </c>
      <c r="U57" s="104">
        <v>7.9</v>
      </c>
      <c r="V57" s="104" t="s">
        <v>223</v>
      </c>
      <c r="W57" s="104" t="s">
        <v>223</v>
      </c>
      <c r="X57" s="104" t="s">
        <v>223</v>
      </c>
      <c r="Y57" s="104" t="s">
        <v>223</v>
      </c>
      <c r="Z57" s="104">
        <v>21</v>
      </c>
      <c r="AA57" s="24">
        <v>160.1</v>
      </c>
      <c r="AB57" s="104">
        <v>153.6</v>
      </c>
      <c r="AC57" s="104">
        <v>6.5</v>
      </c>
      <c r="AD57" s="104"/>
    </row>
    <row r="58" spans="1:30" ht="15" customHeight="1">
      <c r="A58" s="38"/>
      <c r="B58" s="59"/>
      <c r="C58" s="38"/>
      <c r="D58" s="38"/>
      <c r="E58" s="38"/>
      <c r="F58" s="38"/>
      <c r="G58" s="38"/>
      <c r="H58" s="34"/>
      <c r="I58" s="34"/>
      <c r="J58" s="34"/>
      <c r="K58" s="38"/>
      <c r="L58" s="34"/>
      <c r="M58" s="34"/>
      <c r="N58" s="34"/>
      <c r="O58" s="38"/>
      <c r="P58" s="34"/>
      <c r="Q58" s="34"/>
      <c r="R58" s="34"/>
      <c r="S58" s="38"/>
      <c r="T58" s="34"/>
      <c r="U58" s="34"/>
      <c r="V58" s="34"/>
      <c r="W58" s="34"/>
      <c r="X58" s="34"/>
      <c r="Y58" s="34"/>
      <c r="Z58" s="34"/>
      <c r="AA58" s="38"/>
      <c r="AB58" s="34"/>
      <c r="AC58" s="34"/>
      <c r="AD58" s="34"/>
    </row>
    <row r="59" spans="1:30" ht="15" customHeight="1">
      <c r="A59" s="342" t="s">
        <v>473</v>
      </c>
      <c r="B59" s="29">
        <v>16.7</v>
      </c>
      <c r="C59" s="24">
        <v>133.7</v>
      </c>
      <c r="D59" s="24">
        <v>129.5</v>
      </c>
      <c r="E59" s="24">
        <v>4.2</v>
      </c>
      <c r="F59" s="24">
        <v>18.5</v>
      </c>
      <c r="G59" s="24">
        <v>142.3</v>
      </c>
      <c r="H59" s="104">
        <v>134.8</v>
      </c>
      <c r="I59" s="104">
        <v>7.5</v>
      </c>
      <c r="J59" s="104">
        <v>18.8</v>
      </c>
      <c r="K59" s="24">
        <v>149</v>
      </c>
      <c r="L59" s="104">
        <v>145.8</v>
      </c>
      <c r="M59" s="104">
        <v>3.2</v>
      </c>
      <c r="N59" s="104">
        <v>17.9</v>
      </c>
      <c r="O59" s="24">
        <v>145.4</v>
      </c>
      <c r="P59" s="104">
        <v>139.3</v>
      </c>
      <c r="Q59" s="104">
        <v>6.1</v>
      </c>
      <c r="R59" s="104">
        <v>18.9</v>
      </c>
      <c r="S59" s="24">
        <v>151.1</v>
      </c>
      <c r="T59" s="104">
        <v>145.7</v>
      </c>
      <c r="U59" s="104">
        <v>5.4</v>
      </c>
      <c r="V59" s="104" t="s">
        <v>223</v>
      </c>
      <c r="W59" s="104" t="s">
        <v>223</v>
      </c>
      <c r="X59" s="104" t="s">
        <v>223</v>
      </c>
      <c r="Y59" s="104" t="s">
        <v>223</v>
      </c>
      <c r="Z59" s="104">
        <v>18.4</v>
      </c>
      <c r="AA59" s="24">
        <v>141.6</v>
      </c>
      <c r="AB59" s="104">
        <v>136.5</v>
      </c>
      <c r="AC59" s="104">
        <v>5.1</v>
      </c>
      <c r="AD59" s="104"/>
    </row>
    <row r="60" spans="1:30" ht="15" customHeight="1">
      <c r="A60" s="342" t="s">
        <v>463</v>
      </c>
      <c r="B60" s="29">
        <v>20.6</v>
      </c>
      <c r="C60" s="24">
        <v>162</v>
      </c>
      <c r="D60" s="24">
        <v>160</v>
      </c>
      <c r="E60" s="24">
        <v>2</v>
      </c>
      <c r="F60" s="24">
        <v>20.5</v>
      </c>
      <c r="G60" s="24">
        <v>150.1</v>
      </c>
      <c r="H60" s="104">
        <v>144</v>
      </c>
      <c r="I60" s="104">
        <v>6.1</v>
      </c>
      <c r="J60" s="104">
        <v>21</v>
      </c>
      <c r="K60" s="24">
        <v>166.4</v>
      </c>
      <c r="L60" s="104">
        <v>163</v>
      </c>
      <c r="M60" s="104">
        <v>3.4</v>
      </c>
      <c r="N60" s="104">
        <v>20.2</v>
      </c>
      <c r="O60" s="24">
        <v>163.9</v>
      </c>
      <c r="P60" s="104">
        <v>157.1</v>
      </c>
      <c r="Q60" s="104">
        <v>6.8</v>
      </c>
      <c r="R60" s="104">
        <v>20.5</v>
      </c>
      <c r="S60" s="24">
        <v>163.7</v>
      </c>
      <c r="T60" s="104">
        <v>158.4</v>
      </c>
      <c r="U60" s="104">
        <v>5.3</v>
      </c>
      <c r="V60" s="104" t="s">
        <v>223</v>
      </c>
      <c r="W60" s="104" t="s">
        <v>223</v>
      </c>
      <c r="X60" s="104" t="s">
        <v>223</v>
      </c>
      <c r="Y60" s="104" t="s">
        <v>223</v>
      </c>
      <c r="Z60" s="104">
        <v>19.7</v>
      </c>
      <c r="AA60" s="24">
        <v>149.7</v>
      </c>
      <c r="AB60" s="104">
        <v>145</v>
      </c>
      <c r="AC60" s="104">
        <v>4.7</v>
      </c>
      <c r="AD60" s="104"/>
    </row>
    <row r="61" spans="1:30" ht="15" customHeight="1">
      <c r="A61" s="342" t="s">
        <v>474</v>
      </c>
      <c r="B61" s="29">
        <v>21.2</v>
      </c>
      <c r="C61" s="24">
        <v>166.5</v>
      </c>
      <c r="D61" s="24">
        <v>164.2</v>
      </c>
      <c r="E61" s="24">
        <v>2.3</v>
      </c>
      <c r="F61" s="24">
        <v>20.9</v>
      </c>
      <c r="G61" s="24">
        <v>160.3</v>
      </c>
      <c r="H61" s="104">
        <v>151.6</v>
      </c>
      <c r="I61" s="104">
        <v>8.7</v>
      </c>
      <c r="J61" s="104">
        <v>21.4</v>
      </c>
      <c r="K61" s="24">
        <v>170.1</v>
      </c>
      <c r="L61" s="104">
        <v>166.7</v>
      </c>
      <c r="M61" s="104">
        <v>3.4</v>
      </c>
      <c r="N61" s="104">
        <v>20.6</v>
      </c>
      <c r="O61" s="24">
        <v>168.6</v>
      </c>
      <c r="P61" s="104">
        <v>159.7</v>
      </c>
      <c r="Q61" s="104">
        <v>8.9</v>
      </c>
      <c r="R61" s="104">
        <v>21.4</v>
      </c>
      <c r="S61" s="24">
        <v>167.9</v>
      </c>
      <c r="T61" s="104">
        <v>163.2</v>
      </c>
      <c r="U61" s="104">
        <v>4.7</v>
      </c>
      <c r="V61" s="104" t="s">
        <v>223</v>
      </c>
      <c r="W61" s="104" t="s">
        <v>223</v>
      </c>
      <c r="X61" s="104" t="s">
        <v>223</v>
      </c>
      <c r="Y61" s="104" t="s">
        <v>223</v>
      </c>
      <c r="Z61" s="104">
        <v>20.2</v>
      </c>
      <c r="AA61" s="24">
        <v>149.7</v>
      </c>
      <c r="AB61" s="104">
        <v>145.8</v>
      </c>
      <c r="AC61" s="104">
        <v>3.9</v>
      </c>
      <c r="AD61" s="104"/>
    </row>
    <row r="62" spans="1:30" ht="15" customHeight="1">
      <c r="A62" s="342" t="s">
        <v>475</v>
      </c>
      <c r="B62" s="29">
        <v>18.2</v>
      </c>
      <c r="C62" s="24">
        <v>144.1</v>
      </c>
      <c r="D62" s="24">
        <v>141.9</v>
      </c>
      <c r="E62" s="24">
        <v>2.2</v>
      </c>
      <c r="F62" s="24">
        <v>19.5</v>
      </c>
      <c r="G62" s="24">
        <v>150.5</v>
      </c>
      <c r="H62" s="104">
        <v>144</v>
      </c>
      <c r="I62" s="104">
        <v>6.5</v>
      </c>
      <c r="J62" s="104">
        <v>19.3</v>
      </c>
      <c r="K62" s="24">
        <v>153.3</v>
      </c>
      <c r="L62" s="104">
        <v>150.8</v>
      </c>
      <c r="M62" s="104">
        <v>2.5</v>
      </c>
      <c r="N62" s="104">
        <v>18.7</v>
      </c>
      <c r="O62" s="24">
        <v>151.4</v>
      </c>
      <c r="P62" s="104">
        <v>146.2</v>
      </c>
      <c r="Q62" s="104">
        <v>5.2</v>
      </c>
      <c r="R62" s="104">
        <v>19.5</v>
      </c>
      <c r="S62" s="24">
        <v>152.9</v>
      </c>
      <c r="T62" s="104">
        <v>148.4</v>
      </c>
      <c r="U62" s="104">
        <v>4.5</v>
      </c>
      <c r="V62" s="104" t="s">
        <v>223</v>
      </c>
      <c r="W62" s="104" t="s">
        <v>223</v>
      </c>
      <c r="X62" s="104" t="s">
        <v>223</v>
      </c>
      <c r="Y62" s="104" t="s">
        <v>223</v>
      </c>
      <c r="Z62" s="104">
        <v>20.2</v>
      </c>
      <c r="AA62" s="24">
        <v>152.3</v>
      </c>
      <c r="AB62" s="104">
        <v>146.9</v>
      </c>
      <c r="AC62" s="104">
        <v>5.4</v>
      </c>
      <c r="AD62" s="104"/>
    </row>
    <row r="63" spans="1:30" ht="15" customHeight="1">
      <c r="A63" s="38"/>
      <c r="B63" s="59"/>
      <c r="C63" s="38"/>
      <c r="D63" s="38"/>
      <c r="E63" s="38"/>
      <c r="F63" s="38"/>
      <c r="G63" s="38"/>
      <c r="H63" s="34"/>
      <c r="I63" s="34"/>
      <c r="J63" s="34"/>
      <c r="K63" s="38"/>
      <c r="L63" s="34"/>
      <c r="M63" s="34"/>
      <c r="N63" s="34"/>
      <c r="O63" s="38"/>
      <c r="P63" s="34"/>
      <c r="Q63" s="34"/>
      <c r="R63" s="34"/>
      <c r="S63" s="38"/>
      <c r="T63" s="34"/>
      <c r="U63" s="34"/>
      <c r="V63" s="34"/>
      <c r="W63" s="34"/>
      <c r="X63" s="34"/>
      <c r="Y63" s="34"/>
      <c r="Z63" s="34"/>
      <c r="AA63" s="38"/>
      <c r="AB63" s="34"/>
      <c r="AC63" s="34"/>
      <c r="AD63" s="34"/>
    </row>
    <row r="64" spans="1:30" ht="15" customHeight="1">
      <c r="A64" s="342" t="s">
        <v>481</v>
      </c>
      <c r="B64" s="29">
        <v>20.3</v>
      </c>
      <c r="C64" s="24">
        <v>159.3</v>
      </c>
      <c r="D64" s="24">
        <v>157.5</v>
      </c>
      <c r="E64" s="24">
        <v>1.8</v>
      </c>
      <c r="F64" s="24">
        <v>21.5</v>
      </c>
      <c r="G64" s="24">
        <v>164.7</v>
      </c>
      <c r="H64" s="104">
        <v>159.2</v>
      </c>
      <c r="I64" s="104">
        <v>5.5</v>
      </c>
      <c r="J64" s="104">
        <v>20.7</v>
      </c>
      <c r="K64" s="24">
        <v>165.4</v>
      </c>
      <c r="L64" s="104">
        <v>162.6</v>
      </c>
      <c r="M64" s="104">
        <v>2.8</v>
      </c>
      <c r="N64" s="104">
        <v>20.3</v>
      </c>
      <c r="O64" s="24">
        <v>166.5</v>
      </c>
      <c r="P64" s="104">
        <v>159.4</v>
      </c>
      <c r="Q64" s="104">
        <v>7.1</v>
      </c>
      <c r="R64" s="104">
        <v>20.8</v>
      </c>
      <c r="S64" s="24">
        <v>165.7</v>
      </c>
      <c r="T64" s="104">
        <v>159.7</v>
      </c>
      <c r="U64" s="104">
        <v>6</v>
      </c>
      <c r="V64" s="104" t="s">
        <v>223</v>
      </c>
      <c r="W64" s="104" t="s">
        <v>223</v>
      </c>
      <c r="X64" s="104" t="s">
        <v>223</v>
      </c>
      <c r="Y64" s="104" t="s">
        <v>223</v>
      </c>
      <c r="Z64" s="104">
        <v>19.3</v>
      </c>
      <c r="AA64" s="24">
        <v>146.4</v>
      </c>
      <c r="AB64" s="104">
        <v>141.9</v>
      </c>
      <c r="AC64" s="104">
        <v>4.5</v>
      </c>
      <c r="AD64" s="104"/>
    </row>
    <row r="65" spans="1:30" ht="15" customHeight="1">
      <c r="A65" s="342" t="s">
        <v>482</v>
      </c>
      <c r="B65" s="29">
        <v>20.2</v>
      </c>
      <c r="C65" s="24">
        <v>159.7</v>
      </c>
      <c r="D65" s="24">
        <v>157.6</v>
      </c>
      <c r="E65" s="24">
        <v>2.1</v>
      </c>
      <c r="F65" s="24">
        <v>20.7</v>
      </c>
      <c r="G65" s="24">
        <v>162.7</v>
      </c>
      <c r="H65" s="104">
        <v>156.2</v>
      </c>
      <c r="I65" s="104">
        <v>6.5</v>
      </c>
      <c r="J65" s="104">
        <v>19.6</v>
      </c>
      <c r="K65" s="24">
        <v>155.8</v>
      </c>
      <c r="L65" s="104">
        <v>153.6</v>
      </c>
      <c r="M65" s="104">
        <v>2.2</v>
      </c>
      <c r="N65" s="104">
        <v>20.4</v>
      </c>
      <c r="O65" s="24">
        <v>165.3</v>
      </c>
      <c r="P65" s="104">
        <v>160.6</v>
      </c>
      <c r="Q65" s="104">
        <v>4.7</v>
      </c>
      <c r="R65" s="104">
        <v>20.2</v>
      </c>
      <c r="S65" s="24">
        <v>160.1</v>
      </c>
      <c r="T65" s="104">
        <v>154</v>
      </c>
      <c r="U65" s="104">
        <v>6.1</v>
      </c>
      <c r="V65" s="104" t="s">
        <v>223</v>
      </c>
      <c r="W65" s="104" t="s">
        <v>223</v>
      </c>
      <c r="X65" s="104" t="s">
        <v>223</v>
      </c>
      <c r="Y65" s="104" t="s">
        <v>223</v>
      </c>
      <c r="Z65" s="104">
        <v>19.7</v>
      </c>
      <c r="AA65" s="24">
        <v>149.5</v>
      </c>
      <c r="AB65" s="104">
        <v>144</v>
      </c>
      <c r="AC65" s="104">
        <v>5.5</v>
      </c>
      <c r="AD65" s="104"/>
    </row>
    <row r="66" spans="1:30" ht="15" customHeight="1">
      <c r="A66" s="342" t="s">
        <v>483</v>
      </c>
      <c r="B66" s="29">
        <v>20</v>
      </c>
      <c r="C66" s="24">
        <v>154.5</v>
      </c>
      <c r="D66" s="24">
        <v>151.4</v>
      </c>
      <c r="E66" s="24">
        <v>3.1</v>
      </c>
      <c r="F66" s="24">
        <v>20.1</v>
      </c>
      <c r="G66" s="24">
        <v>157.5</v>
      </c>
      <c r="H66" s="104">
        <v>150.7</v>
      </c>
      <c r="I66" s="104">
        <v>6.8</v>
      </c>
      <c r="J66" s="104">
        <v>20.7</v>
      </c>
      <c r="K66" s="24">
        <v>163.6</v>
      </c>
      <c r="L66" s="104">
        <v>162</v>
      </c>
      <c r="M66" s="104">
        <v>1.6</v>
      </c>
      <c r="N66" s="104">
        <v>20.4</v>
      </c>
      <c r="O66" s="24">
        <v>166</v>
      </c>
      <c r="P66" s="104">
        <v>160.8</v>
      </c>
      <c r="Q66" s="104">
        <v>5.2</v>
      </c>
      <c r="R66" s="104">
        <v>21.3</v>
      </c>
      <c r="S66" s="24">
        <v>169.4</v>
      </c>
      <c r="T66" s="104">
        <v>163.6</v>
      </c>
      <c r="U66" s="104">
        <v>5.8</v>
      </c>
      <c r="V66" s="104" t="s">
        <v>223</v>
      </c>
      <c r="W66" s="104" t="s">
        <v>223</v>
      </c>
      <c r="X66" s="104" t="s">
        <v>223</v>
      </c>
      <c r="Y66" s="104" t="s">
        <v>223</v>
      </c>
      <c r="Z66" s="104">
        <v>19.5</v>
      </c>
      <c r="AA66" s="24">
        <v>146.3</v>
      </c>
      <c r="AB66" s="104">
        <v>142</v>
      </c>
      <c r="AC66" s="104">
        <v>4.3</v>
      </c>
      <c r="AD66" s="104"/>
    </row>
    <row r="67" spans="1:30" ht="15" customHeight="1">
      <c r="A67" s="342" t="s">
        <v>484</v>
      </c>
      <c r="B67" s="29">
        <v>20.2</v>
      </c>
      <c r="C67" s="24">
        <v>160.2</v>
      </c>
      <c r="D67" s="24">
        <v>157.1</v>
      </c>
      <c r="E67" s="24">
        <v>3.1</v>
      </c>
      <c r="F67" s="24">
        <v>19.3</v>
      </c>
      <c r="G67" s="24">
        <v>148.2</v>
      </c>
      <c r="H67" s="104">
        <v>142</v>
      </c>
      <c r="I67" s="104">
        <v>6.2</v>
      </c>
      <c r="J67" s="104">
        <v>19.1</v>
      </c>
      <c r="K67" s="24">
        <v>146.1</v>
      </c>
      <c r="L67" s="104">
        <v>144.9</v>
      </c>
      <c r="M67" s="104">
        <v>1.2</v>
      </c>
      <c r="N67" s="104">
        <v>19.3</v>
      </c>
      <c r="O67" s="24">
        <v>156.4</v>
      </c>
      <c r="P67" s="104">
        <v>151.8</v>
      </c>
      <c r="Q67" s="104">
        <v>4.6</v>
      </c>
      <c r="R67" s="104">
        <v>20.3</v>
      </c>
      <c r="S67" s="24">
        <v>163</v>
      </c>
      <c r="T67" s="104">
        <v>157</v>
      </c>
      <c r="U67" s="104">
        <v>6</v>
      </c>
      <c r="V67" s="104" t="s">
        <v>223</v>
      </c>
      <c r="W67" s="104" t="s">
        <v>223</v>
      </c>
      <c r="X67" s="104" t="s">
        <v>223</v>
      </c>
      <c r="Y67" s="104" t="s">
        <v>223</v>
      </c>
      <c r="Z67" s="104">
        <v>19.8</v>
      </c>
      <c r="AA67" s="24">
        <v>148.9</v>
      </c>
      <c r="AB67" s="104">
        <v>143.7</v>
      </c>
      <c r="AC67" s="104">
        <v>5.2</v>
      </c>
      <c r="AD67" s="104"/>
    </row>
    <row r="68" spans="1:29" ht="1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</sheetData>
  <sheetProtection/>
  <mergeCells count="33">
    <mergeCell ref="A2:AC2"/>
    <mergeCell ref="V4:Y5"/>
    <mergeCell ref="Z4:AC5"/>
    <mergeCell ref="B5:E5"/>
    <mergeCell ref="F5:I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AB6:AB8"/>
    <mergeCell ref="AC6:AC8"/>
    <mergeCell ref="S6:S8"/>
    <mergeCell ref="T6:T8"/>
    <mergeCell ref="U6:U8"/>
    <mergeCell ref="V6:V8"/>
    <mergeCell ref="W6:W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tabSelected="1" view="pageBreakPreview" zoomScaleNormal="75" zoomScaleSheetLayoutView="100" zoomScalePageLayoutView="0" workbookViewId="0" topLeftCell="A1">
      <selection activeCell="A74" sqref="A74"/>
    </sheetView>
  </sheetViews>
  <sheetFormatPr defaultColWidth="10.59765625" defaultRowHeight="15"/>
  <cols>
    <col min="1" max="1" width="15.09765625" style="2" customWidth="1"/>
    <col min="2" max="29" width="7.69921875" style="2" customWidth="1"/>
    <col min="30" max="16384" width="10.59765625" style="2" customWidth="1"/>
  </cols>
  <sheetData>
    <row r="1" spans="1:29" s="11" customFormat="1" ht="19.5" customHeight="1">
      <c r="A1" s="10" t="s">
        <v>353</v>
      </c>
      <c r="AC1" s="12" t="s">
        <v>354</v>
      </c>
    </row>
    <row r="2" spans="1:29" s="1" customFormat="1" ht="19.5" customHeight="1">
      <c r="A2" s="395" t="s">
        <v>488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2:29" s="1" customFormat="1" ht="18" customHeight="1" thickBo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1" t="s">
        <v>38</v>
      </c>
    </row>
    <row r="4" spans="1:29" s="1" customFormat="1" ht="15" customHeight="1">
      <c r="A4" s="253" t="s">
        <v>23</v>
      </c>
      <c r="B4" s="402" t="s">
        <v>54</v>
      </c>
      <c r="C4" s="403"/>
      <c r="D4" s="403"/>
      <c r="E4" s="404"/>
      <c r="F4" s="402" t="s">
        <v>55</v>
      </c>
      <c r="G4" s="403"/>
      <c r="H4" s="403"/>
      <c r="I4" s="404"/>
      <c r="J4" s="496" t="s">
        <v>56</v>
      </c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</row>
    <row r="5" spans="1:29" s="1" customFormat="1" ht="15" customHeight="1">
      <c r="A5" s="257"/>
      <c r="B5" s="405"/>
      <c r="C5" s="406"/>
      <c r="D5" s="406"/>
      <c r="E5" s="407"/>
      <c r="F5" s="405"/>
      <c r="G5" s="406"/>
      <c r="H5" s="406"/>
      <c r="I5" s="407"/>
      <c r="J5" s="415" t="s">
        <v>57</v>
      </c>
      <c r="K5" s="416"/>
      <c r="L5" s="416"/>
      <c r="M5" s="417"/>
      <c r="N5" s="415" t="s">
        <v>58</v>
      </c>
      <c r="O5" s="416"/>
      <c r="P5" s="416"/>
      <c r="Q5" s="417"/>
      <c r="R5" s="415" t="s">
        <v>355</v>
      </c>
      <c r="S5" s="416"/>
      <c r="T5" s="416"/>
      <c r="U5" s="417"/>
      <c r="V5" s="415" t="s">
        <v>356</v>
      </c>
      <c r="W5" s="416"/>
      <c r="X5" s="416"/>
      <c r="Y5" s="417"/>
      <c r="Z5" s="415" t="s">
        <v>59</v>
      </c>
      <c r="AA5" s="416"/>
      <c r="AB5" s="416"/>
      <c r="AC5" s="416"/>
    </row>
    <row r="6" spans="1:29" s="1" customFormat="1" ht="15" customHeight="1">
      <c r="A6" s="257"/>
      <c r="B6" s="613" t="s">
        <v>48</v>
      </c>
      <c r="C6" s="613" t="s">
        <v>49</v>
      </c>
      <c r="D6" s="613" t="s">
        <v>50</v>
      </c>
      <c r="E6" s="613" t="s">
        <v>51</v>
      </c>
      <c r="F6" s="613" t="s">
        <v>48</v>
      </c>
      <c r="G6" s="613" t="s">
        <v>49</v>
      </c>
      <c r="H6" s="613" t="s">
        <v>50</v>
      </c>
      <c r="I6" s="613" t="s">
        <v>51</v>
      </c>
      <c r="J6" s="613" t="s">
        <v>48</v>
      </c>
      <c r="K6" s="613" t="s">
        <v>49</v>
      </c>
      <c r="L6" s="613" t="s">
        <v>50</v>
      </c>
      <c r="M6" s="613" t="s">
        <v>51</v>
      </c>
      <c r="N6" s="613" t="s">
        <v>48</v>
      </c>
      <c r="O6" s="613" t="s">
        <v>49</v>
      </c>
      <c r="P6" s="613" t="s">
        <v>50</v>
      </c>
      <c r="Q6" s="613" t="s">
        <v>51</v>
      </c>
      <c r="R6" s="613" t="s">
        <v>48</v>
      </c>
      <c r="S6" s="613" t="s">
        <v>49</v>
      </c>
      <c r="T6" s="613" t="s">
        <v>50</v>
      </c>
      <c r="U6" s="613" t="s">
        <v>51</v>
      </c>
      <c r="V6" s="613" t="s">
        <v>48</v>
      </c>
      <c r="W6" s="613" t="s">
        <v>49</v>
      </c>
      <c r="X6" s="613" t="s">
        <v>50</v>
      </c>
      <c r="Y6" s="613" t="s">
        <v>51</v>
      </c>
      <c r="Z6" s="613" t="s">
        <v>48</v>
      </c>
      <c r="AA6" s="613" t="s">
        <v>49</v>
      </c>
      <c r="AB6" s="613" t="s">
        <v>50</v>
      </c>
      <c r="AC6" s="553" t="s">
        <v>51</v>
      </c>
    </row>
    <row r="7" spans="1:29" s="1" customFormat="1" ht="15" customHeight="1">
      <c r="A7" s="614" t="s">
        <v>60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0"/>
    </row>
    <row r="8" spans="1:29" s="1" customFormat="1" ht="15" customHeight="1">
      <c r="A8" s="615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558"/>
    </row>
    <row r="9" spans="1:2" ht="14.25" customHeight="1">
      <c r="A9" s="311" t="s">
        <v>37</v>
      </c>
      <c r="B9" s="71"/>
    </row>
    <row r="10" spans="1:30" ht="15" customHeight="1">
      <c r="A10" s="38" t="s">
        <v>380</v>
      </c>
      <c r="B10" s="29">
        <v>21.4</v>
      </c>
      <c r="C10" s="24">
        <v>160.8</v>
      </c>
      <c r="D10" s="24">
        <v>151.7</v>
      </c>
      <c r="E10" s="24">
        <v>9.1</v>
      </c>
      <c r="F10" s="24">
        <v>19.3</v>
      </c>
      <c r="G10" s="24">
        <v>148.3</v>
      </c>
      <c r="H10" s="24">
        <v>140.3</v>
      </c>
      <c r="I10" s="24">
        <v>8</v>
      </c>
      <c r="J10" s="24">
        <v>21.7</v>
      </c>
      <c r="K10" s="24">
        <v>165</v>
      </c>
      <c r="L10" s="24">
        <v>158.6</v>
      </c>
      <c r="M10" s="24">
        <v>6.4</v>
      </c>
      <c r="N10" s="24">
        <v>23.3</v>
      </c>
      <c r="O10" s="24">
        <v>181.4</v>
      </c>
      <c r="P10" s="24">
        <v>175.6</v>
      </c>
      <c r="Q10" s="24">
        <v>5.8</v>
      </c>
      <c r="R10" s="24">
        <v>21.3</v>
      </c>
      <c r="S10" s="24">
        <v>161.5</v>
      </c>
      <c r="T10" s="24">
        <v>157.5</v>
      </c>
      <c r="U10" s="24">
        <v>4</v>
      </c>
      <c r="V10" s="24">
        <v>21.6</v>
      </c>
      <c r="W10" s="24">
        <v>156</v>
      </c>
      <c r="X10" s="24">
        <v>151.4</v>
      </c>
      <c r="Y10" s="24">
        <v>4.6</v>
      </c>
      <c r="Z10" s="24">
        <v>21.1</v>
      </c>
      <c r="AA10" s="24">
        <v>164.4</v>
      </c>
      <c r="AB10" s="24">
        <v>154.6</v>
      </c>
      <c r="AC10" s="24">
        <v>9.8</v>
      </c>
      <c r="AD10" s="24"/>
    </row>
    <row r="11" spans="1:30" ht="15" customHeight="1">
      <c r="A11" s="49">
        <v>4</v>
      </c>
      <c r="B11" s="29">
        <v>20.9</v>
      </c>
      <c r="C11" s="24">
        <v>162.6</v>
      </c>
      <c r="D11" s="24">
        <v>153.4</v>
      </c>
      <c r="E11" s="24">
        <v>9.2</v>
      </c>
      <c r="F11" s="24">
        <v>19.7</v>
      </c>
      <c r="G11" s="24">
        <v>148.6</v>
      </c>
      <c r="H11" s="24">
        <v>141.4</v>
      </c>
      <c r="I11" s="24">
        <v>7.2</v>
      </c>
      <c r="J11" s="24">
        <v>21.4</v>
      </c>
      <c r="K11" s="24">
        <v>162.4</v>
      </c>
      <c r="L11" s="24">
        <v>156.6</v>
      </c>
      <c r="M11" s="24">
        <v>5.8</v>
      </c>
      <c r="N11" s="24">
        <v>23.4</v>
      </c>
      <c r="O11" s="24">
        <v>175.7</v>
      </c>
      <c r="P11" s="24">
        <v>170.7</v>
      </c>
      <c r="Q11" s="24">
        <v>5</v>
      </c>
      <c r="R11" s="24">
        <v>20.8</v>
      </c>
      <c r="S11" s="24">
        <v>159.5</v>
      </c>
      <c r="T11" s="24">
        <v>155.4</v>
      </c>
      <c r="U11" s="24">
        <v>4.1</v>
      </c>
      <c r="V11" s="24">
        <v>21.3</v>
      </c>
      <c r="W11" s="24">
        <v>153.4</v>
      </c>
      <c r="X11" s="24">
        <v>148.8</v>
      </c>
      <c r="Y11" s="24">
        <v>4.6</v>
      </c>
      <c r="Z11" s="24">
        <v>20.9</v>
      </c>
      <c r="AA11" s="24">
        <v>163.1</v>
      </c>
      <c r="AB11" s="24">
        <v>154.7</v>
      </c>
      <c r="AC11" s="24">
        <v>8.4</v>
      </c>
      <c r="AD11" s="24"/>
    </row>
    <row r="12" spans="1:30" s="310" customFormat="1" ht="15" customHeight="1">
      <c r="A12" s="315">
        <v>5</v>
      </c>
      <c r="B12" s="345">
        <f>AVERAGE(B14:B27)</f>
        <v>21.875</v>
      </c>
      <c r="C12" s="328">
        <f aca="true" t="shared" si="0" ref="C12:AC12">AVERAGE(C14:C27)</f>
        <v>169.80833333333337</v>
      </c>
      <c r="D12" s="328">
        <f t="shared" si="0"/>
        <v>162.36666666666667</v>
      </c>
      <c r="E12" s="328">
        <f t="shared" si="0"/>
        <v>7.441666666666666</v>
      </c>
      <c r="F12" s="328">
        <f t="shared" si="0"/>
        <v>19.533333333333335</v>
      </c>
      <c r="G12" s="328">
        <f t="shared" si="0"/>
        <v>148.15</v>
      </c>
      <c r="H12" s="328">
        <f t="shared" si="0"/>
        <v>141.29999999999998</v>
      </c>
      <c r="I12" s="328">
        <f t="shared" si="0"/>
        <v>6.849999999999999</v>
      </c>
      <c r="J12" s="328">
        <f t="shared" si="0"/>
        <v>20.88333333333333</v>
      </c>
      <c r="K12" s="328">
        <f t="shared" si="0"/>
        <v>160.60833333333332</v>
      </c>
      <c r="L12" s="328">
        <f t="shared" si="0"/>
        <v>152.09166666666664</v>
      </c>
      <c r="M12" s="328">
        <f t="shared" si="0"/>
        <v>8.516666666666667</v>
      </c>
      <c r="N12" s="328">
        <f t="shared" si="0"/>
        <v>22.491666666666664</v>
      </c>
      <c r="O12" s="328">
        <f t="shared" si="0"/>
        <v>169.1916666666667</v>
      </c>
      <c r="P12" s="328">
        <f t="shared" si="0"/>
        <v>163.56666666666666</v>
      </c>
      <c r="Q12" s="328">
        <f t="shared" si="0"/>
        <v>5.625</v>
      </c>
      <c r="R12" s="328">
        <f t="shared" si="0"/>
        <v>21.425</v>
      </c>
      <c r="S12" s="328">
        <v>168.4</v>
      </c>
      <c r="T12" s="328">
        <f t="shared" si="0"/>
        <v>154.03333333333333</v>
      </c>
      <c r="U12" s="328">
        <v>14.4</v>
      </c>
      <c r="V12" s="328">
        <f t="shared" si="0"/>
        <v>19.083333333333332</v>
      </c>
      <c r="W12" s="328">
        <f t="shared" si="0"/>
        <v>142.91666666666666</v>
      </c>
      <c r="X12" s="328">
        <f t="shared" si="0"/>
        <v>138.88333333333335</v>
      </c>
      <c r="Y12" s="328">
        <f t="shared" si="0"/>
        <v>4.033333333333333</v>
      </c>
      <c r="Z12" s="328">
        <f t="shared" si="0"/>
        <v>20.8</v>
      </c>
      <c r="AA12" s="328">
        <v>161.1</v>
      </c>
      <c r="AB12" s="328">
        <v>153</v>
      </c>
      <c r="AC12" s="328">
        <f t="shared" si="0"/>
        <v>8.133333333333333</v>
      </c>
      <c r="AD12" s="328"/>
    </row>
    <row r="13" spans="1:29" ht="15" customHeight="1">
      <c r="A13" s="38"/>
      <c r="B13" s="366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70"/>
      <c r="X13" s="367"/>
      <c r="Y13" s="367"/>
      <c r="Z13" s="367"/>
      <c r="AA13" s="367"/>
      <c r="AB13" s="367"/>
      <c r="AC13" s="367"/>
    </row>
    <row r="14" spans="1:30" ht="15" customHeight="1">
      <c r="A14" s="38" t="s">
        <v>381</v>
      </c>
      <c r="B14" s="369">
        <v>20.3</v>
      </c>
      <c r="C14" s="370">
        <v>157.8</v>
      </c>
      <c r="D14" s="370">
        <v>150.9</v>
      </c>
      <c r="E14" s="370">
        <v>6.9</v>
      </c>
      <c r="F14" s="370">
        <v>17.9</v>
      </c>
      <c r="G14" s="370">
        <v>135.6</v>
      </c>
      <c r="H14" s="370">
        <v>128.3</v>
      </c>
      <c r="I14" s="370">
        <v>7.3</v>
      </c>
      <c r="J14" s="370">
        <v>19.9</v>
      </c>
      <c r="K14" s="370">
        <v>154.5</v>
      </c>
      <c r="L14" s="370">
        <v>141.7</v>
      </c>
      <c r="M14" s="370">
        <v>12.8</v>
      </c>
      <c r="N14" s="370">
        <v>22.6</v>
      </c>
      <c r="O14" s="370">
        <v>171.9</v>
      </c>
      <c r="P14" s="370">
        <v>165.6</v>
      </c>
      <c r="Q14" s="370">
        <v>6.3</v>
      </c>
      <c r="R14" s="370">
        <v>20.2</v>
      </c>
      <c r="S14" s="370">
        <v>158.2</v>
      </c>
      <c r="T14" s="370">
        <v>139.1</v>
      </c>
      <c r="U14" s="370">
        <v>19.1</v>
      </c>
      <c r="V14" s="370">
        <v>18.4</v>
      </c>
      <c r="W14" s="370">
        <v>133.7</v>
      </c>
      <c r="X14" s="370">
        <v>129.8</v>
      </c>
      <c r="Y14" s="370">
        <v>3.9</v>
      </c>
      <c r="Z14" s="370">
        <v>19.2</v>
      </c>
      <c r="AA14" s="370">
        <v>155.8</v>
      </c>
      <c r="AB14" s="370">
        <v>138.9</v>
      </c>
      <c r="AC14" s="370">
        <v>16.9</v>
      </c>
      <c r="AD14" s="24"/>
    </row>
    <row r="15" spans="1:30" ht="15" customHeight="1">
      <c r="A15" s="342" t="s">
        <v>459</v>
      </c>
      <c r="B15" s="369">
        <v>21.1</v>
      </c>
      <c r="C15" s="370">
        <v>163.1</v>
      </c>
      <c r="D15" s="370">
        <v>157</v>
      </c>
      <c r="E15" s="370">
        <v>6.1</v>
      </c>
      <c r="F15" s="370">
        <v>18.3</v>
      </c>
      <c r="G15" s="370">
        <v>137.4</v>
      </c>
      <c r="H15" s="370">
        <v>131.6</v>
      </c>
      <c r="I15" s="370">
        <v>5.8</v>
      </c>
      <c r="J15" s="370">
        <v>20.3</v>
      </c>
      <c r="K15" s="370">
        <v>157.8</v>
      </c>
      <c r="L15" s="370">
        <v>148.9</v>
      </c>
      <c r="M15" s="370">
        <v>8.9</v>
      </c>
      <c r="N15" s="370">
        <v>22.4</v>
      </c>
      <c r="O15" s="370">
        <v>166.8</v>
      </c>
      <c r="P15" s="370">
        <v>162.2</v>
      </c>
      <c r="Q15" s="370">
        <v>4.6</v>
      </c>
      <c r="R15" s="370">
        <v>20.6</v>
      </c>
      <c r="S15" s="370">
        <v>167.1</v>
      </c>
      <c r="T15" s="370">
        <v>149.6</v>
      </c>
      <c r="U15" s="370">
        <v>17.5</v>
      </c>
      <c r="V15" s="370">
        <v>18.6</v>
      </c>
      <c r="W15" s="370">
        <v>143.4</v>
      </c>
      <c r="X15" s="370">
        <v>139.3</v>
      </c>
      <c r="Y15" s="370">
        <v>4.1</v>
      </c>
      <c r="Z15" s="370">
        <v>20.1</v>
      </c>
      <c r="AA15" s="370">
        <v>155.4</v>
      </c>
      <c r="AB15" s="370">
        <v>147.8</v>
      </c>
      <c r="AC15" s="370">
        <v>7.6</v>
      </c>
      <c r="AD15" s="24"/>
    </row>
    <row r="16" spans="1:30" ht="15" customHeight="1">
      <c r="A16" s="342" t="s">
        <v>472</v>
      </c>
      <c r="B16" s="369">
        <v>20.3</v>
      </c>
      <c r="C16" s="370">
        <v>157.1</v>
      </c>
      <c r="D16" s="370">
        <v>150.6</v>
      </c>
      <c r="E16" s="370">
        <v>6.5</v>
      </c>
      <c r="F16" s="370">
        <v>21.4</v>
      </c>
      <c r="G16" s="370">
        <v>162.5</v>
      </c>
      <c r="H16" s="370">
        <v>155.4</v>
      </c>
      <c r="I16" s="370">
        <v>7.1</v>
      </c>
      <c r="J16" s="370">
        <v>21.4</v>
      </c>
      <c r="K16" s="370">
        <v>166</v>
      </c>
      <c r="L16" s="370">
        <v>157.6</v>
      </c>
      <c r="M16" s="370">
        <v>8.4</v>
      </c>
      <c r="N16" s="370">
        <v>21.5</v>
      </c>
      <c r="O16" s="370">
        <v>158.5</v>
      </c>
      <c r="P16" s="370">
        <v>154.2</v>
      </c>
      <c r="Q16" s="370">
        <v>4.3</v>
      </c>
      <c r="R16" s="370">
        <v>23</v>
      </c>
      <c r="S16" s="370">
        <v>183.9</v>
      </c>
      <c r="T16" s="370">
        <v>168.1</v>
      </c>
      <c r="U16" s="370">
        <v>15.8</v>
      </c>
      <c r="V16" s="370">
        <v>20.4</v>
      </c>
      <c r="W16" s="370">
        <v>159.6</v>
      </c>
      <c r="X16" s="370">
        <v>155.2</v>
      </c>
      <c r="Y16" s="370">
        <v>4.4</v>
      </c>
      <c r="Z16" s="370">
        <v>20.8</v>
      </c>
      <c r="AA16" s="370">
        <v>160.2</v>
      </c>
      <c r="AB16" s="370">
        <v>152.9</v>
      </c>
      <c r="AC16" s="370">
        <v>7.3</v>
      </c>
      <c r="AD16" s="24"/>
    </row>
    <row r="17" spans="1:30" ht="15" customHeight="1">
      <c r="A17" s="342" t="s">
        <v>461</v>
      </c>
      <c r="B17" s="369">
        <v>22.3</v>
      </c>
      <c r="C17" s="370">
        <v>175.4</v>
      </c>
      <c r="D17" s="370">
        <v>166.6</v>
      </c>
      <c r="E17" s="370">
        <v>8.8</v>
      </c>
      <c r="F17" s="370">
        <v>20.7</v>
      </c>
      <c r="G17" s="370">
        <v>157.3</v>
      </c>
      <c r="H17" s="370">
        <v>149.7</v>
      </c>
      <c r="I17" s="370">
        <v>7.6</v>
      </c>
      <c r="J17" s="370">
        <v>22</v>
      </c>
      <c r="K17" s="370">
        <v>170.2</v>
      </c>
      <c r="L17" s="370">
        <v>161.8</v>
      </c>
      <c r="M17" s="370">
        <v>8.4</v>
      </c>
      <c r="N17" s="370">
        <v>22.6</v>
      </c>
      <c r="O17" s="370">
        <v>171.9</v>
      </c>
      <c r="P17" s="370">
        <v>166.5</v>
      </c>
      <c r="Q17" s="370">
        <v>5.4</v>
      </c>
      <c r="R17" s="370">
        <v>22.4</v>
      </c>
      <c r="S17" s="370">
        <v>177.9</v>
      </c>
      <c r="T17" s="370">
        <v>164.6</v>
      </c>
      <c r="U17" s="370">
        <v>13.3</v>
      </c>
      <c r="V17" s="370">
        <v>20.7</v>
      </c>
      <c r="W17" s="370">
        <v>156.5</v>
      </c>
      <c r="X17" s="370">
        <v>150.5</v>
      </c>
      <c r="Y17" s="370">
        <v>6</v>
      </c>
      <c r="Z17" s="370">
        <v>22.2</v>
      </c>
      <c r="AA17" s="370">
        <v>171.8</v>
      </c>
      <c r="AB17" s="370">
        <v>164.1</v>
      </c>
      <c r="AC17" s="370">
        <v>7.7</v>
      </c>
      <c r="AD17" s="24"/>
    </row>
    <row r="18" spans="1:30" ht="15" customHeight="1">
      <c r="A18" s="38"/>
      <c r="B18" s="366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70"/>
      <c r="X18" s="367"/>
      <c r="Y18" s="367"/>
      <c r="Z18" s="367"/>
      <c r="AA18" s="367"/>
      <c r="AB18" s="367"/>
      <c r="AC18" s="367"/>
      <c r="AD18" s="38"/>
    </row>
    <row r="19" spans="1:30" ht="15" customHeight="1">
      <c r="A19" s="342" t="s">
        <v>473</v>
      </c>
      <c r="B19" s="369">
        <v>22.1</v>
      </c>
      <c r="C19" s="370">
        <v>169.3</v>
      </c>
      <c r="D19" s="370">
        <v>161.4</v>
      </c>
      <c r="E19" s="370">
        <v>7.9</v>
      </c>
      <c r="F19" s="370">
        <v>17.8</v>
      </c>
      <c r="G19" s="370">
        <v>136.6</v>
      </c>
      <c r="H19" s="370">
        <v>129.7</v>
      </c>
      <c r="I19" s="370">
        <v>6.9</v>
      </c>
      <c r="J19" s="370">
        <v>20</v>
      </c>
      <c r="K19" s="370">
        <v>154</v>
      </c>
      <c r="L19" s="370">
        <v>145.4</v>
      </c>
      <c r="M19" s="370">
        <v>8.6</v>
      </c>
      <c r="N19" s="370">
        <v>22.3</v>
      </c>
      <c r="O19" s="370">
        <v>168.8</v>
      </c>
      <c r="P19" s="370">
        <v>163.7</v>
      </c>
      <c r="Q19" s="370">
        <v>5.1</v>
      </c>
      <c r="R19" s="370">
        <v>19.6</v>
      </c>
      <c r="S19" s="370">
        <v>155.2</v>
      </c>
      <c r="T19" s="370">
        <v>140.6</v>
      </c>
      <c r="U19" s="370">
        <v>14.6</v>
      </c>
      <c r="V19" s="370">
        <v>18.8</v>
      </c>
      <c r="W19" s="370">
        <v>138.8</v>
      </c>
      <c r="X19" s="370">
        <v>134.3</v>
      </c>
      <c r="Y19" s="370">
        <v>4.5</v>
      </c>
      <c r="Z19" s="370">
        <v>19.9</v>
      </c>
      <c r="AA19" s="370">
        <v>154.9</v>
      </c>
      <c r="AB19" s="370">
        <v>146.8</v>
      </c>
      <c r="AC19" s="370">
        <v>8.1</v>
      </c>
      <c r="AD19" s="24"/>
    </row>
    <row r="20" spans="1:30" ht="15" customHeight="1">
      <c r="A20" s="342" t="s">
        <v>463</v>
      </c>
      <c r="B20" s="369">
        <v>22.3</v>
      </c>
      <c r="C20" s="370">
        <v>172.7</v>
      </c>
      <c r="D20" s="370">
        <v>164.7</v>
      </c>
      <c r="E20" s="370">
        <v>8</v>
      </c>
      <c r="F20" s="370">
        <v>20.4</v>
      </c>
      <c r="G20" s="370">
        <v>154.3</v>
      </c>
      <c r="H20" s="370">
        <v>147.8</v>
      </c>
      <c r="I20" s="370">
        <v>6.5</v>
      </c>
      <c r="J20" s="370">
        <v>21.8</v>
      </c>
      <c r="K20" s="370">
        <v>168</v>
      </c>
      <c r="L20" s="370">
        <v>159.9</v>
      </c>
      <c r="M20" s="370">
        <v>8.1</v>
      </c>
      <c r="N20" s="370">
        <v>22.9</v>
      </c>
      <c r="O20" s="370">
        <v>173</v>
      </c>
      <c r="P20" s="370">
        <v>166.8</v>
      </c>
      <c r="Q20" s="370">
        <v>6.2</v>
      </c>
      <c r="R20" s="370">
        <v>22.5</v>
      </c>
      <c r="S20" s="370">
        <v>177.5</v>
      </c>
      <c r="T20" s="370">
        <v>163.4</v>
      </c>
      <c r="U20" s="370">
        <v>14.1</v>
      </c>
      <c r="V20" s="370">
        <v>20.8</v>
      </c>
      <c r="W20" s="370">
        <v>153.4</v>
      </c>
      <c r="X20" s="370">
        <v>151.2</v>
      </c>
      <c r="Y20" s="370">
        <v>2.2</v>
      </c>
      <c r="Z20" s="370">
        <v>21.5</v>
      </c>
      <c r="AA20" s="370">
        <v>166.8</v>
      </c>
      <c r="AB20" s="370">
        <v>159</v>
      </c>
      <c r="AC20" s="370">
        <v>7.8</v>
      </c>
      <c r="AD20" s="24"/>
    </row>
    <row r="21" spans="1:30" ht="15" customHeight="1">
      <c r="A21" s="342" t="s">
        <v>474</v>
      </c>
      <c r="B21" s="369">
        <v>22.6</v>
      </c>
      <c r="C21" s="370">
        <v>175.7</v>
      </c>
      <c r="D21" s="370">
        <v>168</v>
      </c>
      <c r="E21" s="370">
        <v>7.7</v>
      </c>
      <c r="F21" s="370">
        <v>21.2</v>
      </c>
      <c r="G21" s="370">
        <v>161.3</v>
      </c>
      <c r="H21" s="370">
        <v>153.6</v>
      </c>
      <c r="I21" s="370">
        <v>7.7</v>
      </c>
      <c r="J21" s="370">
        <v>21.4</v>
      </c>
      <c r="K21" s="370">
        <v>164.1</v>
      </c>
      <c r="L21" s="370">
        <v>156.5</v>
      </c>
      <c r="M21" s="370">
        <v>7.6</v>
      </c>
      <c r="N21" s="370">
        <v>22.5</v>
      </c>
      <c r="O21" s="370">
        <v>168.3</v>
      </c>
      <c r="P21" s="370">
        <v>163</v>
      </c>
      <c r="Q21" s="370">
        <v>5.3</v>
      </c>
      <c r="R21" s="370">
        <v>22.9</v>
      </c>
      <c r="S21" s="370">
        <v>176.2</v>
      </c>
      <c r="T21" s="370">
        <v>164.1</v>
      </c>
      <c r="U21" s="370">
        <v>12.1</v>
      </c>
      <c r="V21" s="370">
        <v>18.7</v>
      </c>
      <c r="W21" s="370">
        <v>141</v>
      </c>
      <c r="X21" s="370">
        <v>136.7</v>
      </c>
      <c r="Y21" s="370">
        <v>4.3</v>
      </c>
      <c r="Z21" s="370">
        <v>21.5</v>
      </c>
      <c r="AA21" s="370">
        <v>166.8</v>
      </c>
      <c r="AB21" s="370">
        <v>159.4</v>
      </c>
      <c r="AC21" s="370">
        <v>7.4</v>
      </c>
      <c r="AD21" s="24"/>
    </row>
    <row r="22" spans="1:30" ht="15" customHeight="1">
      <c r="A22" s="342" t="s">
        <v>475</v>
      </c>
      <c r="B22" s="369">
        <v>22.7</v>
      </c>
      <c r="C22" s="370">
        <v>177.6</v>
      </c>
      <c r="D22" s="370">
        <v>169.3</v>
      </c>
      <c r="E22" s="370">
        <v>8.3</v>
      </c>
      <c r="F22" s="370">
        <v>18.8</v>
      </c>
      <c r="G22" s="370">
        <v>143.5</v>
      </c>
      <c r="H22" s="370">
        <v>136.2</v>
      </c>
      <c r="I22" s="370">
        <v>7.3</v>
      </c>
      <c r="J22" s="370">
        <v>20.4</v>
      </c>
      <c r="K22" s="370">
        <v>153.9</v>
      </c>
      <c r="L22" s="370">
        <v>146.7</v>
      </c>
      <c r="M22" s="370">
        <v>7.2</v>
      </c>
      <c r="N22" s="370">
        <v>23.1</v>
      </c>
      <c r="O22" s="370">
        <v>171.7</v>
      </c>
      <c r="P22" s="370">
        <v>165.7</v>
      </c>
      <c r="Q22" s="370">
        <v>6</v>
      </c>
      <c r="R22" s="370">
        <v>22.3</v>
      </c>
      <c r="S22" s="370">
        <v>166.7</v>
      </c>
      <c r="T22" s="370">
        <v>154.8</v>
      </c>
      <c r="U22" s="370">
        <v>11.9</v>
      </c>
      <c r="V22" s="370">
        <v>14.6</v>
      </c>
      <c r="W22" s="370">
        <v>109.3</v>
      </c>
      <c r="X22" s="370">
        <v>106.3</v>
      </c>
      <c r="Y22" s="370">
        <v>3</v>
      </c>
      <c r="Z22" s="370">
        <v>21.1</v>
      </c>
      <c r="AA22" s="370">
        <v>161.6</v>
      </c>
      <c r="AB22" s="370">
        <v>154.8</v>
      </c>
      <c r="AC22" s="370">
        <v>6.8</v>
      </c>
      <c r="AD22" s="24"/>
    </row>
    <row r="23" spans="1:30" ht="15" customHeight="1">
      <c r="A23" s="38"/>
      <c r="B23" s="366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70"/>
      <c r="X23" s="367"/>
      <c r="Y23" s="367"/>
      <c r="Z23" s="367"/>
      <c r="AA23" s="367"/>
      <c r="AB23" s="367"/>
      <c r="AC23" s="367"/>
      <c r="AD23" s="38"/>
    </row>
    <row r="24" spans="1:30" ht="15" customHeight="1">
      <c r="A24" s="342" t="s">
        <v>481</v>
      </c>
      <c r="B24" s="369">
        <v>22.5</v>
      </c>
      <c r="C24" s="370">
        <v>175.7</v>
      </c>
      <c r="D24" s="370">
        <v>168.7</v>
      </c>
      <c r="E24" s="370">
        <v>7</v>
      </c>
      <c r="F24" s="370">
        <v>18.9</v>
      </c>
      <c r="G24" s="370">
        <v>143</v>
      </c>
      <c r="H24" s="370">
        <v>136.6</v>
      </c>
      <c r="I24" s="370">
        <v>6.4</v>
      </c>
      <c r="J24" s="370">
        <v>21</v>
      </c>
      <c r="K24" s="370">
        <v>159.8</v>
      </c>
      <c r="L24" s="370">
        <v>152.1</v>
      </c>
      <c r="M24" s="370">
        <v>7.7</v>
      </c>
      <c r="N24" s="370">
        <v>23</v>
      </c>
      <c r="O24" s="370">
        <v>172</v>
      </c>
      <c r="P24" s="370">
        <v>166.5</v>
      </c>
      <c r="Q24" s="370">
        <v>5.5</v>
      </c>
      <c r="R24" s="370">
        <v>21</v>
      </c>
      <c r="S24" s="370">
        <v>163.3</v>
      </c>
      <c r="T24" s="370">
        <v>150</v>
      </c>
      <c r="U24" s="370">
        <v>13.3</v>
      </c>
      <c r="V24" s="370">
        <v>19.6</v>
      </c>
      <c r="W24" s="370">
        <v>145.1</v>
      </c>
      <c r="X24" s="370">
        <v>141.4</v>
      </c>
      <c r="Y24" s="370">
        <v>3.7</v>
      </c>
      <c r="Z24" s="370">
        <v>21</v>
      </c>
      <c r="AA24" s="370">
        <v>159.9</v>
      </c>
      <c r="AB24" s="370">
        <v>153.1</v>
      </c>
      <c r="AC24" s="370">
        <v>6.8</v>
      </c>
      <c r="AD24" s="24"/>
    </row>
    <row r="25" spans="1:30" ht="15" customHeight="1">
      <c r="A25" s="342" t="s">
        <v>482</v>
      </c>
      <c r="B25" s="369">
        <v>22</v>
      </c>
      <c r="C25" s="370">
        <v>170.4</v>
      </c>
      <c r="D25" s="370">
        <v>162.8</v>
      </c>
      <c r="E25" s="370">
        <v>7.6</v>
      </c>
      <c r="F25" s="370">
        <v>19.7</v>
      </c>
      <c r="G25" s="370">
        <v>149.2</v>
      </c>
      <c r="H25" s="370">
        <v>142.3</v>
      </c>
      <c r="I25" s="370">
        <v>6.9</v>
      </c>
      <c r="J25" s="370">
        <v>21.1</v>
      </c>
      <c r="K25" s="370">
        <v>162.3</v>
      </c>
      <c r="L25" s="370">
        <v>154.1</v>
      </c>
      <c r="M25" s="370">
        <v>8.2</v>
      </c>
      <c r="N25" s="370">
        <v>22.5</v>
      </c>
      <c r="O25" s="370">
        <v>173.3</v>
      </c>
      <c r="P25" s="370">
        <v>166.2</v>
      </c>
      <c r="Q25" s="370">
        <v>7.1</v>
      </c>
      <c r="R25" s="370">
        <v>21.1</v>
      </c>
      <c r="S25" s="370">
        <v>165.5</v>
      </c>
      <c r="T25" s="370">
        <v>152.1</v>
      </c>
      <c r="U25" s="370">
        <v>13.4</v>
      </c>
      <c r="V25" s="370">
        <v>20.4</v>
      </c>
      <c r="W25" s="370">
        <v>151.6</v>
      </c>
      <c r="X25" s="370">
        <v>147.3</v>
      </c>
      <c r="Y25" s="370">
        <v>4.3</v>
      </c>
      <c r="Z25" s="370">
        <v>21</v>
      </c>
      <c r="AA25" s="370">
        <v>161.2</v>
      </c>
      <c r="AB25" s="370">
        <v>154.1</v>
      </c>
      <c r="AC25" s="370">
        <v>7.1</v>
      </c>
      <c r="AD25" s="24"/>
    </row>
    <row r="26" spans="1:30" ht="15" customHeight="1">
      <c r="A26" s="342" t="s">
        <v>483</v>
      </c>
      <c r="B26" s="369">
        <v>22.6</v>
      </c>
      <c r="C26" s="370">
        <v>174.4</v>
      </c>
      <c r="D26" s="370">
        <v>167.2</v>
      </c>
      <c r="E26" s="370">
        <v>7.2</v>
      </c>
      <c r="F26" s="370">
        <v>19.4</v>
      </c>
      <c r="G26" s="370">
        <v>146.3</v>
      </c>
      <c r="H26" s="370">
        <v>139.7</v>
      </c>
      <c r="I26" s="370">
        <v>6.6</v>
      </c>
      <c r="J26" s="370">
        <v>21.2</v>
      </c>
      <c r="K26" s="370">
        <v>162.2</v>
      </c>
      <c r="L26" s="370">
        <v>154.3</v>
      </c>
      <c r="M26" s="370">
        <v>7.9</v>
      </c>
      <c r="N26" s="370">
        <v>22.7</v>
      </c>
      <c r="O26" s="370">
        <v>172.2</v>
      </c>
      <c r="P26" s="370">
        <v>166.1</v>
      </c>
      <c r="Q26" s="370">
        <v>6.1</v>
      </c>
      <c r="R26" s="370">
        <v>21.3</v>
      </c>
      <c r="S26" s="370">
        <v>167.1</v>
      </c>
      <c r="T26" s="370">
        <v>154.8</v>
      </c>
      <c r="U26" s="370">
        <v>12.3</v>
      </c>
      <c r="V26" s="370">
        <v>20</v>
      </c>
      <c r="W26" s="370">
        <v>148.6</v>
      </c>
      <c r="X26" s="370">
        <v>144.4</v>
      </c>
      <c r="Y26" s="370">
        <v>4.2</v>
      </c>
      <c r="Z26" s="370">
        <v>21</v>
      </c>
      <c r="AA26" s="370">
        <v>161.9</v>
      </c>
      <c r="AB26" s="370">
        <v>154.2</v>
      </c>
      <c r="AC26" s="370">
        <v>7.7</v>
      </c>
      <c r="AD26" s="24"/>
    </row>
    <row r="27" spans="1:30" ht="15" customHeight="1">
      <c r="A27" s="342" t="s">
        <v>484</v>
      </c>
      <c r="B27" s="369">
        <v>21.7</v>
      </c>
      <c r="C27" s="370">
        <v>168.5</v>
      </c>
      <c r="D27" s="370">
        <v>161.2</v>
      </c>
      <c r="E27" s="370">
        <v>7.3</v>
      </c>
      <c r="F27" s="370">
        <v>19.9</v>
      </c>
      <c r="G27" s="370">
        <v>150.8</v>
      </c>
      <c r="H27" s="370">
        <v>144.7</v>
      </c>
      <c r="I27" s="370">
        <v>6.1</v>
      </c>
      <c r="J27" s="370">
        <v>20.1</v>
      </c>
      <c r="K27" s="370">
        <v>154.5</v>
      </c>
      <c r="L27" s="370">
        <v>146.1</v>
      </c>
      <c r="M27" s="370">
        <v>8.4</v>
      </c>
      <c r="N27" s="370">
        <v>21.8</v>
      </c>
      <c r="O27" s="370">
        <v>161.9</v>
      </c>
      <c r="P27" s="370">
        <v>156.3</v>
      </c>
      <c r="Q27" s="370">
        <v>5.6</v>
      </c>
      <c r="R27" s="370">
        <v>20.2</v>
      </c>
      <c r="S27" s="370">
        <v>163.4</v>
      </c>
      <c r="T27" s="370">
        <v>147.2</v>
      </c>
      <c r="U27" s="370">
        <v>16.2</v>
      </c>
      <c r="V27" s="370">
        <v>18</v>
      </c>
      <c r="W27" s="370">
        <v>134</v>
      </c>
      <c r="X27" s="370">
        <v>130.2</v>
      </c>
      <c r="Y27" s="370">
        <v>3.8</v>
      </c>
      <c r="Z27" s="370">
        <v>20.3</v>
      </c>
      <c r="AA27" s="370">
        <v>156.2</v>
      </c>
      <c r="AB27" s="370">
        <v>149.8</v>
      </c>
      <c r="AC27" s="370">
        <v>6.4</v>
      </c>
      <c r="AD27" s="24"/>
    </row>
    <row r="28" spans="1:29" ht="15" customHeight="1">
      <c r="A28" s="62"/>
      <c r="B28" s="369"/>
      <c r="C28" s="370"/>
      <c r="D28" s="371"/>
      <c r="E28" s="371"/>
      <c r="F28" s="371"/>
      <c r="G28" s="370"/>
      <c r="H28" s="371"/>
      <c r="I28" s="371"/>
      <c r="J28" s="371"/>
      <c r="K28" s="370"/>
      <c r="L28" s="371"/>
      <c r="M28" s="371"/>
      <c r="N28" s="371"/>
      <c r="O28" s="370"/>
      <c r="P28" s="371"/>
      <c r="Q28" s="371"/>
      <c r="R28" s="371"/>
      <c r="S28" s="370"/>
      <c r="T28" s="371"/>
      <c r="U28" s="371"/>
      <c r="V28" s="371"/>
      <c r="W28" s="370"/>
      <c r="X28" s="371"/>
      <c r="Y28" s="371"/>
      <c r="Z28" s="371"/>
      <c r="AA28" s="370"/>
      <c r="AB28" s="371"/>
      <c r="AC28" s="371"/>
    </row>
    <row r="29" spans="1:29" ht="15" customHeight="1">
      <c r="A29" s="341" t="s">
        <v>31</v>
      </c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</row>
    <row r="30" spans="1:30" ht="15" customHeight="1">
      <c r="A30" s="38" t="s">
        <v>380</v>
      </c>
      <c r="B30" s="369">
        <v>21.5</v>
      </c>
      <c r="C30" s="370">
        <v>173.5</v>
      </c>
      <c r="D30" s="370">
        <v>160.5</v>
      </c>
      <c r="E30" s="370">
        <v>13</v>
      </c>
      <c r="F30" s="370">
        <v>19.4</v>
      </c>
      <c r="G30" s="370">
        <v>148.8</v>
      </c>
      <c r="H30" s="370">
        <v>140.2</v>
      </c>
      <c r="I30" s="370">
        <v>8.6</v>
      </c>
      <c r="J30" s="370">
        <v>21.7</v>
      </c>
      <c r="K30" s="370">
        <v>167.8</v>
      </c>
      <c r="L30" s="370">
        <v>158.6</v>
      </c>
      <c r="M30" s="370">
        <v>9.2</v>
      </c>
      <c r="N30" s="370">
        <v>23.9</v>
      </c>
      <c r="O30" s="370">
        <v>187.3</v>
      </c>
      <c r="P30" s="370">
        <v>177.6</v>
      </c>
      <c r="Q30" s="370">
        <v>9.7</v>
      </c>
      <c r="R30" s="370">
        <v>21</v>
      </c>
      <c r="S30" s="370">
        <v>162.9</v>
      </c>
      <c r="T30" s="370">
        <v>158.2</v>
      </c>
      <c r="U30" s="370">
        <v>4.7</v>
      </c>
      <c r="V30" s="370">
        <v>21.7</v>
      </c>
      <c r="W30" s="370">
        <v>158.2</v>
      </c>
      <c r="X30" s="370">
        <v>152.9</v>
      </c>
      <c r="Y30" s="370">
        <v>5.3</v>
      </c>
      <c r="Z30" s="370">
        <v>21</v>
      </c>
      <c r="AA30" s="370">
        <v>170</v>
      </c>
      <c r="AB30" s="370">
        <v>155.4</v>
      </c>
      <c r="AC30" s="370">
        <v>14.6</v>
      </c>
      <c r="AD30" s="24"/>
    </row>
    <row r="31" spans="1:30" ht="15" customHeight="1">
      <c r="A31" s="49">
        <v>4</v>
      </c>
      <c r="B31" s="369">
        <v>21</v>
      </c>
      <c r="C31" s="370">
        <v>172.1</v>
      </c>
      <c r="D31" s="370">
        <v>159.5</v>
      </c>
      <c r="E31" s="370">
        <v>12.6</v>
      </c>
      <c r="F31" s="370">
        <v>19.8</v>
      </c>
      <c r="G31" s="370">
        <v>151.3</v>
      </c>
      <c r="H31" s="370">
        <v>142</v>
      </c>
      <c r="I31" s="370">
        <v>9.3</v>
      </c>
      <c r="J31" s="370">
        <v>21.5</v>
      </c>
      <c r="K31" s="370">
        <v>164.8</v>
      </c>
      <c r="L31" s="370">
        <v>156.6</v>
      </c>
      <c r="M31" s="370">
        <v>8.2</v>
      </c>
      <c r="N31" s="370">
        <v>23.9</v>
      </c>
      <c r="O31" s="370">
        <v>184.1</v>
      </c>
      <c r="P31" s="370">
        <v>175.9</v>
      </c>
      <c r="Q31" s="370">
        <v>8.2</v>
      </c>
      <c r="R31" s="370">
        <v>20.7</v>
      </c>
      <c r="S31" s="370">
        <v>160.7</v>
      </c>
      <c r="T31" s="370">
        <v>155.7</v>
      </c>
      <c r="U31" s="370">
        <v>5</v>
      </c>
      <c r="V31" s="370">
        <v>21.6</v>
      </c>
      <c r="W31" s="370">
        <v>155.8</v>
      </c>
      <c r="X31" s="370">
        <v>150.5</v>
      </c>
      <c r="Y31" s="370">
        <v>5.3</v>
      </c>
      <c r="Z31" s="370">
        <v>20.7</v>
      </c>
      <c r="AA31" s="370">
        <v>166.2</v>
      </c>
      <c r="AB31" s="370">
        <v>154</v>
      </c>
      <c r="AC31" s="370">
        <v>12.2</v>
      </c>
      <c r="AD31" s="24"/>
    </row>
    <row r="32" spans="1:30" s="310" customFormat="1" ht="15" customHeight="1">
      <c r="A32" s="315">
        <v>5</v>
      </c>
      <c r="B32" s="345">
        <f>AVERAGE(B34:B47)</f>
        <v>22.325</v>
      </c>
      <c r="C32" s="328">
        <f aca="true" t="shared" si="1" ref="C32:AC32">AVERAGE(C34:C47)</f>
        <v>179.0666666666667</v>
      </c>
      <c r="D32" s="328">
        <v>168.4</v>
      </c>
      <c r="E32" s="328">
        <f t="shared" si="1"/>
        <v>10.733333333333334</v>
      </c>
      <c r="F32" s="328">
        <f t="shared" si="1"/>
        <v>20.36666666666667</v>
      </c>
      <c r="G32" s="328">
        <f t="shared" si="1"/>
        <v>156.525</v>
      </c>
      <c r="H32" s="328">
        <f t="shared" si="1"/>
        <v>147.225</v>
      </c>
      <c r="I32" s="328">
        <f t="shared" si="1"/>
        <v>9.299999999999999</v>
      </c>
      <c r="J32" s="328">
        <f t="shared" si="1"/>
        <v>20.88333333333333</v>
      </c>
      <c r="K32" s="328">
        <v>164.8</v>
      </c>
      <c r="L32" s="328">
        <v>154.3</v>
      </c>
      <c r="M32" s="328">
        <f t="shared" si="1"/>
        <v>10.541666666666666</v>
      </c>
      <c r="N32" s="328">
        <f t="shared" si="1"/>
        <v>23.041666666666668</v>
      </c>
      <c r="O32" s="328">
        <f t="shared" si="1"/>
        <v>174.9333333333333</v>
      </c>
      <c r="P32" s="328">
        <f t="shared" si="1"/>
        <v>166.40833333333333</v>
      </c>
      <c r="Q32" s="328">
        <f t="shared" si="1"/>
        <v>8.524999999999999</v>
      </c>
      <c r="R32" s="328">
        <f t="shared" si="1"/>
        <v>20.766666666666666</v>
      </c>
      <c r="S32" s="328">
        <v>169.1</v>
      </c>
      <c r="T32" s="328">
        <v>152.3</v>
      </c>
      <c r="U32" s="328">
        <f t="shared" si="1"/>
        <v>16.841666666666665</v>
      </c>
      <c r="V32" s="328">
        <f t="shared" si="1"/>
        <v>19.741666666666667</v>
      </c>
      <c r="W32" s="328">
        <f t="shared" si="1"/>
        <v>150.49166666666667</v>
      </c>
      <c r="X32" s="328">
        <f t="shared" si="1"/>
        <v>145.325</v>
      </c>
      <c r="Y32" s="328">
        <f t="shared" si="1"/>
        <v>5.166666666666667</v>
      </c>
      <c r="Z32" s="328">
        <f t="shared" si="1"/>
        <v>20.84166666666667</v>
      </c>
      <c r="AA32" s="328">
        <f t="shared" si="1"/>
        <v>169.54166666666666</v>
      </c>
      <c r="AB32" s="328">
        <f t="shared" si="1"/>
        <v>156.41666666666666</v>
      </c>
      <c r="AC32" s="328">
        <f t="shared" si="1"/>
        <v>13.125</v>
      </c>
      <c r="AD32" s="328"/>
    </row>
    <row r="33" spans="1:29" ht="15" customHeight="1">
      <c r="A33" s="38"/>
      <c r="B33" s="366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</row>
    <row r="34" spans="1:30" ht="15" customHeight="1">
      <c r="A34" s="38" t="s">
        <v>381</v>
      </c>
      <c r="B34" s="369">
        <v>20.4</v>
      </c>
      <c r="C34" s="370">
        <v>162.8</v>
      </c>
      <c r="D34" s="370">
        <v>153.2</v>
      </c>
      <c r="E34" s="370">
        <v>9.6</v>
      </c>
      <c r="F34" s="370">
        <v>18.7</v>
      </c>
      <c r="G34" s="370">
        <v>146.2</v>
      </c>
      <c r="H34" s="370">
        <v>135.5</v>
      </c>
      <c r="I34" s="370">
        <v>10.7</v>
      </c>
      <c r="J34" s="370">
        <v>20</v>
      </c>
      <c r="K34" s="370">
        <v>163.7</v>
      </c>
      <c r="L34" s="370">
        <v>146</v>
      </c>
      <c r="M34" s="370">
        <v>17.7</v>
      </c>
      <c r="N34" s="370">
        <v>23.1</v>
      </c>
      <c r="O34" s="370">
        <v>174</v>
      </c>
      <c r="P34" s="370">
        <v>166.1</v>
      </c>
      <c r="Q34" s="370">
        <v>7.9</v>
      </c>
      <c r="R34" s="370">
        <v>19.7</v>
      </c>
      <c r="S34" s="370">
        <v>164.2</v>
      </c>
      <c r="T34" s="370">
        <v>144.2</v>
      </c>
      <c r="U34" s="370">
        <v>20</v>
      </c>
      <c r="V34" s="370">
        <v>18.7</v>
      </c>
      <c r="W34" s="370">
        <v>141.3</v>
      </c>
      <c r="X34" s="370">
        <v>136</v>
      </c>
      <c r="Y34" s="370">
        <v>5.3</v>
      </c>
      <c r="Z34" s="370">
        <v>19.8</v>
      </c>
      <c r="AA34" s="370">
        <v>176.1</v>
      </c>
      <c r="AB34" s="370">
        <v>145.5</v>
      </c>
      <c r="AC34" s="370">
        <v>30.6</v>
      </c>
      <c r="AD34" s="24"/>
    </row>
    <row r="35" spans="1:30" ht="15" customHeight="1">
      <c r="A35" s="342" t="s">
        <v>459</v>
      </c>
      <c r="B35" s="369">
        <v>21.6</v>
      </c>
      <c r="C35" s="370">
        <v>170.7</v>
      </c>
      <c r="D35" s="370">
        <v>162.3</v>
      </c>
      <c r="E35" s="370">
        <v>8.4</v>
      </c>
      <c r="F35" s="370">
        <v>19.1</v>
      </c>
      <c r="G35" s="370">
        <v>145.1</v>
      </c>
      <c r="H35" s="370">
        <v>137</v>
      </c>
      <c r="I35" s="370">
        <v>8.1</v>
      </c>
      <c r="J35" s="370">
        <v>20.4</v>
      </c>
      <c r="K35" s="370">
        <v>161.7</v>
      </c>
      <c r="L35" s="370">
        <v>151.9</v>
      </c>
      <c r="M35" s="370">
        <v>9.8</v>
      </c>
      <c r="N35" s="370">
        <v>23</v>
      </c>
      <c r="O35" s="370">
        <v>172.7</v>
      </c>
      <c r="P35" s="370">
        <v>166.4</v>
      </c>
      <c r="Q35" s="370">
        <v>6.3</v>
      </c>
      <c r="R35" s="370">
        <v>20</v>
      </c>
      <c r="S35" s="370">
        <v>168.5</v>
      </c>
      <c r="T35" s="370">
        <v>149</v>
      </c>
      <c r="U35" s="370">
        <v>19.5</v>
      </c>
      <c r="V35" s="370">
        <v>19.2</v>
      </c>
      <c r="W35" s="370">
        <v>148.8</v>
      </c>
      <c r="X35" s="370">
        <v>143.5</v>
      </c>
      <c r="Y35" s="370">
        <v>5.3</v>
      </c>
      <c r="Z35" s="370">
        <v>20.4</v>
      </c>
      <c r="AA35" s="370">
        <v>164.5</v>
      </c>
      <c r="AB35" s="370">
        <v>153.1</v>
      </c>
      <c r="AC35" s="370">
        <v>11.4</v>
      </c>
      <c r="AD35" s="24"/>
    </row>
    <row r="36" spans="1:30" ht="15" customHeight="1">
      <c r="A36" s="342" t="s">
        <v>472</v>
      </c>
      <c r="B36" s="369">
        <v>20.7</v>
      </c>
      <c r="C36" s="370">
        <v>164.1</v>
      </c>
      <c r="D36" s="370">
        <v>154.4</v>
      </c>
      <c r="E36" s="370">
        <v>9.7</v>
      </c>
      <c r="F36" s="370">
        <v>22.7</v>
      </c>
      <c r="G36" s="370">
        <v>174.8</v>
      </c>
      <c r="H36" s="370">
        <v>164.4</v>
      </c>
      <c r="I36" s="370">
        <v>10.4</v>
      </c>
      <c r="J36" s="370">
        <v>21.5</v>
      </c>
      <c r="K36" s="370">
        <v>171.1</v>
      </c>
      <c r="L36" s="370">
        <v>161</v>
      </c>
      <c r="M36" s="370">
        <v>10.1</v>
      </c>
      <c r="N36" s="370">
        <v>21.9</v>
      </c>
      <c r="O36" s="370">
        <v>165.3</v>
      </c>
      <c r="P36" s="370">
        <v>158.8</v>
      </c>
      <c r="Q36" s="370">
        <v>6.5</v>
      </c>
      <c r="R36" s="370">
        <v>22.6</v>
      </c>
      <c r="S36" s="370">
        <v>189</v>
      </c>
      <c r="T36" s="370">
        <v>169.9</v>
      </c>
      <c r="U36" s="370">
        <v>19.1</v>
      </c>
      <c r="V36" s="370">
        <v>21.3</v>
      </c>
      <c r="W36" s="370">
        <v>167.8</v>
      </c>
      <c r="X36" s="370">
        <v>162</v>
      </c>
      <c r="Y36" s="370">
        <v>5.8</v>
      </c>
      <c r="Z36" s="370">
        <v>21</v>
      </c>
      <c r="AA36" s="370">
        <v>169.5</v>
      </c>
      <c r="AB36" s="370">
        <v>158</v>
      </c>
      <c r="AC36" s="370">
        <v>11.5</v>
      </c>
      <c r="AD36" s="24"/>
    </row>
    <row r="37" spans="1:30" ht="15" customHeight="1">
      <c r="A37" s="342" t="s">
        <v>461</v>
      </c>
      <c r="B37" s="369">
        <v>23</v>
      </c>
      <c r="C37" s="370">
        <v>188.4</v>
      </c>
      <c r="D37" s="370">
        <v>174.7</v>
      </c>
      <c r="E37" s="370">
        <v>13.7</v>
      </c>
      <c r="F37" s="370">
        <v>21.5</v>
      </c>
      <c r="G37" s="370">
        <v>166.8</v>
      </c>
      <c r="H37" s="370">
        <v>155.4</v>
      </c>
      <c r="I37" s="370">
        <v>11.4</v>
      </c>
      <c r="J37" s="370">
        <v>21.8</v>
      </c>
      <c r="K37" s="370">
        <v>173.1</v>
      </c>
      <c r="L37" s="370">
        <v>162.2</v>
      </c>
      <c r="M37" s="370">
        <v>10.9</v>
      </c>
      <c r="N37" s="370">
        <v>23.4</v>
      </c>
      <c r="O37" s="370">
        <v>180.3</v>
      </c>
      <c r="P37" s="370">
        <v>172.1</v>
      </c>
      <c r="Q37" s="370">
        <v>8.2</v>
      </c>
      <c r="R37" s="370">
        <v>21.5</v>
      </c>
      <c r="S37" s="370">
        <v>176.5</v>
      </c>
      <c r="T37" s="370">
        <v>158.7</v>
      </c>
      <c r="U37" s="370">
        <v>17.8</v>
      </c>
      <c r="V37" s="370">
        <v>21</v>
      </c>
      <c r="W37" s="370">
        <v>161.3</v>
      </c>
      <c r="X37" s="370">
        <v>153.6</v>
      </c>
      <c r="Y37" s="370">
        <v>7.7</v>
      </c>
      <c r="Z37" s="370">
        <v>21.8</v>
      </c>
      <c r="AA37" s="370">
        <v>177.5</v>
      </c>
      <c r="AB37" s="370">
        <v>165.5</v>
      </c>
      <c r="AC37" s="370">
        <v>12</v>
      </c>
      <c r="AD37" s="24"/>
    </row>
    <row r="38" spans="1:30" ht="15" customHeight="1">
      <c r="A38" s="38"/>
      <c r="B38" s="366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8"/>
    </row>
    <row r="39" spans="1:30" ht="15" customHeight="1">
      <c r="A39" s="342" t="s">
        <v>473</v>
      </c>
      <c r="B39" s="369">
        <v>22.6</v>
      </c>
      <c r="C39" s="370">
        <v>180.3</v>
      </c>
      <c r="D39" s="370">
        <v>168.2</v>
      </c>
      <c r="E39" s="370">
        <v>12.1</v>
      </c>
      <c r="F39" s="370">
        <v>18.6</v>
      </c>
      <c r="G39" s="370">
        <v>142.7</v>
      </c>
      <c r="H39" s="370">
        <v>133.1</v>
      </c>
      <c r="I39" s="370">
        <v>9.6</v>
      </c>
      <c r="J39" s="370">
        <v>19.9</v>
      </c>
      <c r="K39" s="370">
        <v>157.1</v>
      </c>
      <c r="L39" s="370">
        <v>146.5</v>
      </c>
      <c r="M39" s="370">
        <v>10.6</v>
      </c>
      <c r="N39" s="370">
        <v>22.3</v>
      </c>
      <c r="O39" s="370">
        <v>170.3</v>
      </c>
      <c r="P39" s="370">
        <v>162.4</v>
      </c>
      <c r="Q39" s="370">
        <v>7.9</v>
      </c>
      <c r="R39" s="370">
        <v>18.8</v>
      </c>
      <c r="S39" s="370">
        <v>155.6</v>
      </c>
      <c r="T39" s="370">
        <v>138.6</v>
      </c>
      <c r="U39" s="370">
        <v>17</v>
      </c>
      <c r="V39" s="370">
        <v>19</v>
      </c>
      <c r="W39" s="370">
        <v>144.1</v>
      </c>
      <c r="X39" s="370">
        <v>138.3</v>
      </c>
      <c r="Y39" s="370">
        <v>5.8</v>
      </c>
      <c r="Z39" s="370">
        <v>19.9</v>
      </c>
      <c r="AA39" s="370">
        <v>161.4</v>
      </c>
      <c r="AB39" s="370">
        <v>148.4</v>
      </c>
      <c r="AC39" s="370">
        <v>13</v>
      </c>
      <c r="AD39" s="24"/>
    </row>
    <row r="40" spans="1:30" ht="15" customHeight="1">
      <c r="A40" s="342" t="s">
        <v>463</v>
      </c>
      <c r="B40" s="369">
        <v>22.6</v>
      </c>
      <c r="C40" s="370">
        <v>182.4</v>
      </c>
      <c r="D40" s="370">
        <v>170.1</v>
      </c>
      <c r="E40" s="370">
        <v>12.3</v>
      </c>
      <c r="F40" s="370">
        <v>21.2</v>
      </c>
      <c r="G40" s="370">
        <v>162.2</v>
      </c>
      <c r="H40" s="370">
        <v>153.5</v>
      </c>
      <c r="I40" s="370">
        <v>8.7</v>
      </c>
      <c r="J40" s="370">
        <v>21.7</v>
      </c>
      <c r="K40" s="370">
        <v>170.8</v>
      </c>
      <c r="L40" s="370">
        <v>161.1</v>
      </c>
      <c r="M40" s="370">
        <v>9.7</v>
      </c>
      <c r="N40" s="370">
        <v>23.3</v>
      </c>
      <c r="O40" s="370">
        <v>177.7</v>
      </c>
      <c r="P40" s="370">
        <v>168.2</v>
      </c>
      <c r="Q40" s="370">
        <v>9.5</v>
      </c>
      <c r="R40" s="370">
        <v>21.8</v>
      </c>
      <c r="S40" s="370">
        <v>178.2</v>
      </c>
      <c r="T40" s="370">
        <v>161.6</v>
      </c>
      <c r="U40" s="370">
        <v>16.6</v>
      </c>
      <c r="V40" s="370">
        <v>21.1</v>
      </c>
      <c r="W40" s="370">
        <v>158.3</v>
      </c>
      <c r="X40" s="370">
        <v>156.1</v>
      </c>
      <c r="Y40" s="370">
        <v>2.2</v>
      </c>
      <c r="Z40" s="370">
        <v>21.4</v>
      </c>
      <c r="AA40" s="370">
        <v>174.1</v>
      </c>
      <c r="AB40" s="370">
        <v>161.4</v>
      </c>
      <c r="AC40" s="370">
        <v>12.7</v>
      </c>
      <c r="AD40" s="24"/>
    </row>
    <row r="41" spans="1:30" ht="15" customHeight="1">
      <c r="A41" s="342" t="s">
        <v>474</v>
      </c>
      <c r="B41" s="369">
        <v>23.6</v>
      </c>
      <c r="C41" s="370">
        <v>190</v>
      </c>
      <c r="D41" s="370">
        <v>179.1</v>
      </c>
      <c r="E41" s="370">
        <v>10.9</v>
      </c>
      <c r="F41" s="370">
        <v>22.1</v>
      </c>
      <c r="G41" s="370">
        <v>169.7</v>
      </c>
      <c r="H41" s="370">
        <v>159.7</v>
      </c>
      <c r="I41" s="370">
        <v>10</v>
      </c>
      <c r="J41" s="370">
        <v>21.4</v>
      </c>
      <c r="K41" s="370">
        <v>168</v>
      </c>
      <c r="L41" s="370">
        <v>158.2</v>
      </c>
      <c r="M41" s="370">
        <v>9.8</v>
      </c>
      <c r="N41" s="370">
        <v>23.1</v>
      </c>
      <c r="O41" s="370">
        <v>174</v>
      </c>
      <c r="P41" s="370">
        <v>165.5</v>
      </c>
      <c r="Q41" s="370">
        <v>8.5</v>
      </c>
      <c r="R41" s="370">
        <v>22.2</v>
      </c>
      <c r="S41" s="370">
        <v>177.2</v>
      </c>
      <c r="T41" s="370">
        <v>161.9</v>
      </c>
      <c r="U41" s="370">
        <v>15.3</v>
      </c>
      <c r="V41" s="370">
        <v>19.9</v>
      </c>
      <c r="W41" s="370">
        <v>152.3</v>
      </c>
      <c r="X41" s="370">
        <v>146.7</v>
      </c>
      <c r="Y41" s="370">
        <v>5.6</v>
      </c>
      <c r="Z41" s="370">
        <v>21.4</v>
      </c>
      <c r="AA41" s="370">
        <v>173.4</v>
      </c>
      <c r="AB41" s="370">
        <v>161.9</v>
      </c>
      <c r="AC41" s="370">
        <v>11.5</v>
      </c>
      <c r="AD41" s="24"/>
    </row>
    <row r="42" spans="1:30" ht="15" customHeight="1">
      <c r="A42" s="342" t="s">
        <v>475</v>
      </c>
      <c r="B42" s="369">
        <v>23.1</v>
      </c>
      <c r="C42" s="370">
        <v>186.5</v>
      </c>
      <c r="D42" s="370">
        <v>175.4</v>
      </c>
      <c r="E42" s="370">
        <v>11.1</v>
      </c>
      <c r="F42" s="370">
        <v>19.9</v>
      </c>
      <c r="G42" s="370">
        <v>153.4</v>
      </c>
      <c r="H42" s="370">
        <v>144.2</v>
      </c>
      <c r="I42" s="370">
        <v>9.2</v>
      </c>
      <c r="J42" s="370">
        <v>20.3</v>
      </c>
      <c r="K42" s="370">
        <v>157.4</v>
      </c>
      <c r="L42" s="370">
        <v>148.3</v>
      </c>
      <c r="M42" s="370">
        <v>9.1</v>
      </c>
      <c r="N42" s="370">
        <v>23.4</v>
      </c>
      <c r="O42" s="370">
        <v>176.4</v>
      </c>
      <c r="P42" s="370">
        <v>167.2</v>
      </c>
      <c r="Q42" s="370">
        <v>9.2</v>
      </c>
      <c r="R42" s="370">
        <v>21.7</v>
      </c>
      <c r="S42" s="370">
        <v>164.8</v>
      </c>
      <c r="T42" s="370">
        <v>149.9</v>
      </c>
      <c r="U42" s="370">
        <v>14.9</v>
      </c>
      <c r="V42" s="370">
        <v>16.7</v>
      </c>
      <c r="W42" s="370">
        <v>127</v>
      </c>
      <c r="X42" s="370">
        <v>123</v>
      </c>
      <c r="Y42" s="370">
        <v>4</v>
      </c>
      <c r="Z42" s="370">
        <v>21.1</v>
      </c>
      <c r="AA42" s="370">
        <v>168.4</v>
      </c>
      <c r="AB42" s="370">
        <v>157.8</v>
      </c>
      <c r="AC42" s="370">
        <v>10.6</v>
      </c>
      <c r="AD42" s="24"/>
    </row>
    <row r="43" spans="1:30" ht="15" customHeight="1">
      <c r="A43" s="38"/>
      <c r="B43" s="366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8"/>
    </row>
    <row r="44" spans="1:30" ht="15" customHeight="1">
      <c r="A44" s="342" t="s">
        <v>481</v>
      </c>
      <c r="B44" s="369">
        <v>23</v>
      </c>
      <c r="C44" s="370">
        <v>184.9</v>
      </c>
      <c r="D44" s="370">
        <v>175.2</v>
      </c>
      <c r="E44" s="370">
        <v>9.7</v>
      </c>
      <c r="F44" s="370">
        <v>19.5</v>
      </c>
      <c r="G44" s="370">
        <v>149.5</v>
      </c>
      <c r="H44" s="370">
        <v>141.4</v>
      </c>
      <c r="I44" s="370">
        <v>8.1</v>
      </c>
      <c r="J44" s="370">
        <v>21.2</v>
      </c>
      <c r="K44" s="370">
        <v>164.3</v>
      </c>
      <c r="L44" s="370">
        <v>155.1</v>
      </c>
      <c r="M44" s="370">
        <v>9.2</v>
      </c>
      <c r="N44" s="370">
        <v>23.8</v>
      </c>
      <c r="O44" s="370">
        <v>179.7</v>
      </c>
      <c r="P44" s="370">
        <v>171.1</v>
      </c>
      <c r="Q44" s="370">
        <v>8.6</v>
      </c>
      <c r="R44" s="370">
        <v>20.3</v>
      </c>
      <c r="S44" s="370">
        <v>162.5</v>
      </c>
      <c r="T44" s="370">
        <v>147.5</v>
      </c>
      <c r="U44" s="370">
        <v>15</v>
      </c>
      <c r="V44" s="370">
        <v>20.1</v>
      </c>
      <c r="W44" s="370">
        <v>152</v>
      </c>
      <c r="X44" s="370">
        <v>147.3</v>
      </c>
      <c r="Y44" s="370">
        <v>4.7</v>
      </c>
      <c r="Z44" s="370">
        <v>21.1</v>
      </c>
      <c r="AA44" s="370">
        <v>167.3</v>
      </c>
      <c r="AB44" s="370">
        <v>156.7</v>
      </c>
      <c r="AC44" s="370">
        <v>10.6</v>
      </c>
      <c r="AD44" s="24"/>
    </row>
    <row r="45" spans="1:30" ht="15" customHeight="1">
      <c r="A45" s="342" t="s">
        <v>482</v>
      </c>
      <c r="B45" s="369">
        <v>22.3</v>
      </c>
      <c r="C45" s="370">
        <v>178.5</v>
      </c>
      <c r="D45" s="370">
        <v>167.8</v>
      </c>
      <c r="E45" s="370">
        <v>10.7</v>
      </c>
      <c r="F45" s="370">
        <v>20.3</v>
      </c>
      <c r="G45" s="370">
        <v>155.6</v>
      </c>
      <c r="H45" s="370">
        <v>146.8</v>
      </c>
      <c r="I45" s="370">
        <v>8.8</v>
      </c>
      <c r="J45" s="370">
        <v>21.1</v>
      </c>
      <c r="K45" s="370">
        <v>166.6</v>
      </c>
      <c r="L45" s="370">
        <v>156.7</v>
      </c>
      <c r="M45" s="370">
        <v>9.9</v>
      </c>
      <c r="N45" s="370">
        <v>23</v>
      </c>
      <c r="O45" s="370">
        <v>177.8</v>
      </c>
      <c r="P45" s="370">
        <v>167.2</v>
      </c>
      <c r="Q45" s="370">
        <v>10.6</v>
      </c>
      <c r="R45" s="370">
        <v>20.4</v>
      </c>
      <c r="S45" s="370">
        <v>164.7</v>
      </c>
      <c r="T45" s="370">
        <v>150.1</v>
      </c>
      <c r="U45" s="370">
        <v>14.6</v>
      </c>
      <c r="V45" s="370">
        <v>20.8</v>
      </c>
      <c r="W45" s="370">
        <v>157.3</v>
      </c>
      <c r="X45" s="370">
        <v>151.8</v>
      </c>
      <c r="Y45" s="370">
        <v>5.5</v>
      </c>
      <c r="Z45" s="370">
        <v>20.9</v>
      </c>
      <c r="AA45" s="370">
        <v>169.3</v>
      </c>
      <c r="AB45" s="370">
        <v>158.1</v>
      </c>
      <c r="AC45" s="370">
        <v>11.2</v>
      </c>
      <c r="AD45" s="24"/>
    </row>
    <row r="46" spans="1:30" ht="15" customHeight="1">
      <c r="A46" s="342" t="s">
        <v>483</v>
      </c>
      <c r="B46" s="369">
        <v>23.2</v>
      </c>
      <c r="C46" s="370">
        <v>184.9</v>
      </c>
      <c r="D46" s="370">
        <v>174.6</v>
      </c>
      <c r="E46" s="370">
        <v>10.3</v>
      </c>
      <c r="F46" s="370">
        <v>20</v>
      </c>
      <c r="G46" s="370">
        <v>153.5</v>
      </c>
      <c r="H46" s="370">
        <v>144.8</v>
      </c>
      <c r="I46" s="370">
        <v>8.7</v>
      </c>
      <c r="J46" s="370">
        <v>21.2</v>
      </c>
      <c r="K46" s="370">
        <v>166.8</v>
      </c>
      <c r="L46" s="370">
        <v>156.5</v>
      </c>
      <c r="M46" s="370">
        <v>10.3</v>
      </c>
      <c r="N46" s="370">
        <v>23.4</v>
      </c>
      <c r="O46" s="370">
        <v>178.6</v>
      </c>
      <c r="P46" s="370">
        <v>168.3</v>
      </c>
      <c r="Q46" s="370">
        <v>10.3</v>
      </c>
      <c r="R46" s="370">
        <v>20.7</v>
      </c>
      <c r="S46" s="370">
        <v>167.6</v>
      </c>
      <c r="T46" s="370">
        <v>152.8</v>
      </c>
      <c r="U46" s="370">
        <v>14.8</v>
      </c>
      <c r="V46" s="370">
        <v>20.4</v>
      </c>
      <c r="W46" s="370">
        <v>154.3</v>
      </c>
      <c r="X46" s="370">
        <v>149</v>
      </c>
      <c r="Y46" s="370">
        <v>5.3</v>
      </c>
      <c r="Z46" s="370">
        <v>21</v>
      </c>
      <c r="AA46" s="370">
        <v>170.4</v>
      </c>
      <c r="AB46" s="370">
        <v>158.1</v>
      </c>
      <c r="AC46" s="370">
        <v>12.3</v>
      </c>
      <c r="AD46" s="24"/>
    </row>
    <row r="47" spans="1:30" ht="15" customHeight="1">
      <c r="A47" s="342" t="s">
        <v>484</v>
      </c>
      <c r="B47" s="369">
        <v>21.8</v>
      </c>
      <c r="C47" s="370">
        <v>175.3</v>
      </c>
      <c r="D47" s="370">
        <v>165</v>
      </c>
      <c r="E47" s="370">
        <v>10.3</v>
      </c>
      <c r="F47" s="370">
        <v>20.8</v>
      </c>
      <c r="G47" s="370">
        <v>158.8</v>
      </c>
      <c r="H47" s="370">
        <v>150.9</v>
      </c>
      <c r="I47" s="370">
        <v>7.9</v>
      </c>
      <c r="J47" s="370">
        <v>20.1</v>
      </c>
      <c r="K47" s="370">
        <v>158.1</v>
      </c>
      <c r="L47" s="370">
        <v>148.7</v>
      </c>
      <c r="M47" s="370">
        <v>9.4</v>
      </c>
      <c r="N47" s="370">
        <v>22.8</v>
      </c>
      <c r="O47" s="370">
        <v>172.4</v>
      </c>
      <c r="P47" s="370">
        <v>163.6</v>
      </c>
      <c r="Q47" s="370">
        <v>8.8</v>
      </c>
      <c r="R47" s="370">
        <v>19.5</v>
      </c>
      <c r="S47" s="370">
        <v>161.8</v>
      </c>
      <c r="T47" s="370">
        <v>144.3</v>
      </c>
      <c r="U47" s="370">
        <v>17.5</v>
      </c>
      <c r="V47" s="370">
        <v>18.7</v>
      </c>
      <c r="W47" s="370">
        <v>141.4</v>
      </c>
      <c r="X47" s="370">
        <v>136.6</v>
      </c>
      <c r="Y47" s="370">
        <v>4.8</v>
      </c>
      <c r="Z47" s="370">
        <v>20.3</v>
      </c>
      <c r="AA47" s="370">
        <v>162.6</v>
      </c>
      <c r="AB47" s="370">
        <v>152.5</v>
      </c>
      <c r="AC47" s="370">
        <v>10.1</v>
      </c>
      <c r="AD47" s="24"/>
    </row>
    <row r="48" spans="1:29" ht="15" customHeight="1">
      <c r="A48" s="62"/>
      <c r="B48" s="369"/>
      <c r="C48" s="370"/>
      <c r="D48" s="371"/>
      <c r="E48" s="371"/>
      <c r="F48" s="371"/>
      <c r="G48" s="370"/>
      <c r="H48" s="371"/>
      <c r="I48" s="371"/>
      <c r="J48" s="371"/>
      <c r="K48" s="370"/>
      <c r="L48" s="371"/>
      <c r="M48" s="371"/>
      <c r="N48" s="371"/>
      <c r="O48" s="370"/>
      <c r="P48" s="371"/>
      <c r="Q48" s="371"/>
      <c r="R48" s="371"/>
      <c r="S48" s="370"/>
      <c r="T48" s="371"/>
      <c r="U48" s="371"/>
      <c r="V48" s="371"/>
      <c r="W48" s="370"/>
      <c r="X48" s="371"/>
      <c r="Y48" s="371"/>
      <c r="Z48" s="371"/>
      <c r="AA48" s="370"/>
      <c r="AB48" s="371"/>
      <c r="AC48" s="371"/>
    </row>
    <row r="49" spans="1:29" ht="15" customHeight="1">
      <c r="A49" s="341" t="s">
        <v>32</v>
      </c>
      <c r="B49" s="366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</row>
    <row r="50" spans="1:30" ht="15" customHeight="1">
      <c r="A50" s="38" t="s">
        <v>380</v>
      </c>
      <c r="B50" s="369">
        <v>21.2</v>
      </c>
      <c r="C50" s="370">
        <v>146.9</v>
      </c>
      <c r="D50" s="370">
        <v>142.1</v>
      </c>
      <c r="E50" s="370">
        <v>4.8</v>
      </c>
      <c r="F50" s="370">
        <v>19.2</v>
      </c>
      <c r="G50" s="370">
        <v>147.8</v>
      </c>
      <c r="H50" s="370">
        <v>140.3</v>
      </c>
      <c r="I50" s="370">
        <v>7.5</v>
      </c>
      <c r="J50" s="370">
        <v>21.6</v>
      </c>
      <c r="K50" s="370">
        <v>162.1</v>
      </c>
      <c r="L50" s="370">
        <v>158.5</v>
      </c>
      <c r="M50" s="370">
        <v>3.6</v>
      </c>
      <c r="N50" s="370">
        <v>22.9</v>
      </c>
      <c r="O50" s="370">
        <v>176.8</v>
      </c>
      <c r="P50" s="370">
        <v>174</v>
      </c>
      <c r="Q50" s="370">
        <v>2.8</v>
      </c>
      <c r="R50" s="370">
        <v>21.4</v>
      </c>
      <c r="S50" s="370">
        <v>160.8</v>
      </c>
      <c r="T50" s="370">
        <v>157.1</v>
      </c>
      <c r="U50" s="370">
        <v>3.7</v>
      </c>
      <c r="V50" s="370">
        <v>21.2</v>
      </c>
      <c r="W50" s="370">
        <v>149.7</v>
      </c>
      <c r="X50" s="370">
        <v>147.1</v>
      </c>
      <c r="Y50" s="370">
        <v>2.6</v>
      </c>
      <c r="Z50" s="370">
        <v>21.2</v>
      </c>
      <c r="AA50" s="370">
        <v>158</v>
      </c>
      <c r="AB50" s="370">
        <v>153.6</v>
      </c>
      <c r="AC50" s="370">
        <v>4.4</v>
      </c>
      <c r="AD50" s="24"/>
    </row>
    <row r="51" spans="1:30" ht="15" customHeight="1">
      <c r="A51" s="49">
        <v>4</v>
      </c>
      <c r="B51" s="369">
        <v>20.8</v>
      </c>
      <c r="C51" s="370">
        <v>150.2</v>
      </c>
      <c r="D51" s="370">
        <v>145.5</v>
      </c>
      <c r="E51" s="370">
        <v>4.7</v>
      </c>
      <c r="F51" s="370">
        <v>19.7</v>
      </c>
      <c r="G51" s="370">
        <v>146.8</v>
      </c>
      <c r="H51" s="370">
        <v>141</v>
      </c>
      <c r="I51" s="370">
        <v>5.8</v>
      </c>
      <c r="J51" s="370">
        <v>21.4</v>
      </c>
      <c r="K51" s="370">
        <v>160.1</v>
      </c>
      <c r="L51" s="370">
        <v>156.6</v>
      </c>
      <c r="M51" s="370">
        <v>3.5</v>
      </c>
      <c r="N51" s="370">
        <v>23</v>
      </c>
      <c r="O51" s="370">
        <v>169.7</v>
      </c>
      <c r="P51" s="370">
        <v>166.9</v>
      </c>
      <c r="Q51" s="370">
        <v>2.8</v>
      </c>
      <c r="R51" s="370">
        <v>20.9</v>
      </c>
      <c r="S51" s="370">
        <v>159</v>
      </c>
      <c r="T51" s="370">
        <v>155.3</v>
      </c>
      <c r="U51" s="370">
        <v>3.7</v>
      </c>
      <c r="V51" s="370">
        <v>20.8</v>
      </c>
      <c r="W51" s="370">
        <v>146.6</v>
      </c>
      <c r="X51" s="370">
        <v>143.9</v>
      </c>
      <c r="Y51" s="370">
        <v>2.7</v>
      </c>
      <c r="Z51" s="370">
        <v>21</v>
      </c>
      <c r="AA51" s="370">
        <v>159.6</v>
      </c>
      <c r="AB51" s="370">
        <v>155.4</v>
      </c>
      <c r="AC51" s="370">
        <v>4.2</v>
      </c>
      <c r="AD51" s="24"/>
    </row>
    <row r="52" spans="1:30" s="310" customFormat="1" ht="15" customHeight="1">
      <c r="A52" s="315">
        <v>5</v>
      </c>
      <c r="B52" s="345">
        <f>AVERAGE(B54:B67)</f>
        <v>21.408333333333335</v>
      </c>
      <c r="C52" s="328">
        <f aca="true" t="shared" si="2" ref="C52:AC52">AVERAGE(C54:C67)</f>
        <v>159.375</v>
      </c>
      <c r="D52" s="328">
        <f t="shared" si="2"/>
        <v>155.65</v>
      </c>
      <c r="E52" s="328">
        <f t="shared" si="2"/>
        <v>3.7249999999999996</v>
      </c>
      <c r="F52" s="328">
        <f t="shared" si="2"/>
        <v>18.916666666666668</v>
      </c>
      <c r="G52" s="328">
        <v>142.1</v>
      </c>
      <c r="H52" s="328">
        <v>137</v>
      </c>
      <c r="I52" s="328">
        <f t="shared" si="2"/>
        <v>5.116666666666666</v>
      </c>
      <c r="J52" s="328">
        <f t="shared" si="2"/>
        <v>20.90833333333333</v>
      </c>
      <c r="K52" s="328">
        <f t="shared" si="2"/>
        <v>157.175</v>
      </c>
      <c r="L52" s="328">
        <f t="shared" si="2"/>
        <v>150.275</v>
      </c>
      <c r="M52" s="328">
        <f t="shared" si="2"/>
        <v>6.8999999999999995</v>
      </c>
      <c r="N52" s="328">
        <f t="shared" si="2"/>
        <v>22.041666666666668</v>
      </c>
      <c r="O52" s="328">
        <f t="shared" si="2"/>
        <v>164.60833333333332</v>
      </c>
      <c r="P52" s="328">
        <f t="shared" si="2"/>
        <v>161.3166666666667</v>
      </c>
      <c r="Q52" s="328">
        <f t="shared" si="2"/>
        <v>3.291666666666666</v>
      </c>
      <c r="R52" s="328">
        <f t="shared" si="2"/>
        <v>21.63333333333333</v>
      </c>
      <c r="S52" s="328">
        <v>168.2</v>
      </c>
      <c r="T52" s="328">
        <f t="shared" si="2"/>
        <v>154.53333333333333</v>
      </c>
      <c r="U52" s="328">
        <v>13.7</v>
      </c>
      <c r="V52" s="328">
        <f t="shared" si="2"/>
        <v>18.025000000000002</v>
      </c>
      <c r="W52" s="328">
        <f t="shared" si="2"/>
        <v>130.61666666666667</v>
      </c>
      <c r="X52" s="328">
        <f t="shared" si="2"/>
        <v>128.44166666666666</v>
      </c>
      <c r="Y52" s="328">
        <f t="shared" si="2"/>
        <v>2.1750000000000003</v>
      </c>
      <c r="Z52" s="328">
        <f t="shared" si="2"/>
        <v>20.758333333333333</v>
      </c>
      <c r="AA52" s="328">
        <v>152.5</v>
      </c>
      <c r="AB52" s="328">
        <v>149.4</v>
      </c>
      <c r="AC52" s="328">
        <f t="shared" si="2"/>
        <v>3.0749999999999997</v>
      </c>
      <c r="AD52" s="328"/>
    </row>
    <row r="53" spans="1:29" ht="15" customHeight="1">
      <c r="A53" s="38"/>
      <c r="B53" s="5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30" ht="15" customHeight="1">
      <c r="A54" s="38" t="s">
        <v>381</v>
      </c>
      <c r="B54" s="29">
        <v>20.3</v>
      </c>
      <c r="C54" s="24">
        <v>152.1</v>
      </c>
      <c r="D54" s="24">
        <v>148.3</v>
      </c>
      <c r="E54" s="24">
        <v>3.8</v>
      </c>
      <c r="F54" s="24">
        <v>17.3</v>
      </c>
      <c r="G54" s="24">
        <v>128.3</v>
      </c>
      <c r="H54" s="24">
        <v>123.4</v>
      </c>
      <c r="I54" s="24">
        <v>4.9</v>
      </c>
      <c r="J54" s="24">
        <v>19.8</v>
      </c>
      <c r="K54" s="24">
        <v>146.8</v>
      </c>
      <c r="L54" s="24">
        <v>138</v>
      </c>
      <c r="M54" s="24">
        <v>8.8</v>
      </c>
      <c r="N54" s="24">
        <v>22.3</v>
      </c>
      <c r="O54" s="24">
        <v>170.4</v>
      </c>
      <c r="P54" s="24">
        <v>165.3</v>
      </c>
      <c r="Q54" s="24">
        <v>5.1</v>
      </c>
      <c r="R54" s="24">
        <v>20.3</v>
      </c>
      <c r="S54" s="24">
        <v>156.3</v>
      </c>
      <c r="T54" s="24">
        <v>137.5</v>
      </c>
      <c r="U54" s="24">
        <v>18.8</v>
      </c>
      <c r="V54" s="24">
        <v>17.7</v>
      </c>
      <c r="W54" s="24">
        <v>120.8</v>
      </c>
      <c r="X54" s="24">
        <v>119.3</v>
      </c>
      <c r="Y54" s="24">
        <v>1.5</v>
      </c>
      <c r="Z54" s="24">
        <v>18.7</v>
      </c>
      <c r="AA54" s="24">
        <v>134.9</v>
      </c>
      <c r="AB54" s="24">
        <v>132</v>
      </c>
      <c r="AC54" s="24">
        <v>2.9</v>
      </c>
      <c r="AD54" s="24"/>
    </row>
    <row r="55" spans="1:30" ht="15" customHeight="1">
      <c r="A55" s="342" t="s">
        <v>459</v>
      </c>
      <c r="B55" s="29">
        <v>20.6</v>
      </c>
      <c r="C55" s="24">
        <v>154.3</v>
      </c>
      <c r="D55" s="24">
        <v>150.9</v>
      </c>
      <c r="E55" s="24">
        <v>3.4</v>
      </c>
      <c r="F55" s="24">
        <v>17.8</v>
      </c>
      <c r="G55" s="24">
        <v>132.1</v>
      </c>
      <c r="H55" s="24">
        <v>127.9</v>
      </c>
      <c r="I55" s="24">
        <v>4.2</v>
      </c>
      <c r="J55" s="24">
        <v>20.2</v>
      </c>
      <c r="K55" s="24">
        <v>154.6</v>
      </c>
      <c r="L55" s="24">
        <v>146.4</v>
      </c>
      <c r="M55" s="24">
        <v>8.2</v>
      </c>
      <c r="N55" s="24">
        <v>21.9</v>
      </c>
      <c r="O55" s="24">
        <v>162.2</v>
      </c>
      <c r="P55" s="24">
        <v>158.9</v>
      </c>
      <c r="Q55" s="24">
        <v>3.3</v>
      </c>
      <c r="R55" s="24">
        <v>20.8</v>
      </c>
      <c r="S55" s="24">
        <v>166.6</v>
      </c>
      <c r="T55" s="24">
        <v>149.7</v>
      </c>
      <c r="U55" s="24">
        <v>16.9</v>
      </c>
      <c r="V55" s="24">
        <v>17.7</v>
      </c>
      <c r="W55" s="24">
        <v>134.3</v>
      </c>
      <c r="X55" s="24">
        <v>132.3</v>
      </c>
      <c r="Y55" s="24">
        <v>2</v>
      </c>
      <c r="Z55" s="24">
        <v>19.8</v>
      </c>
      <c r="AA55" s="24">
        <v>145.6</v>
      </c>
      <c r="AB55" s="24">
        <v>142.1</v>
      </c>
      <c r="AC55" s="24">
        <v>3.5</v>
      </c>
      <c r="AD55" s="24"/>
    </row>
    <row r="56" spans="1:30" ht="15" customHeight="1">
      <c r="A56" s="342" t="s">
        <v>472</v>
      </c>
      <c r="B56" s="29">
        <v>20</v>
      </c>
      <c r="C56" s="24">
        <v>149.4</v>
      </c>
      <c r="D56" s="24">
        <v>146.4</v>
      </c>
      <c r="E56" s="24">
        <v>3</v>
      </c>
      <c r="F56" s="24">
        <v>20.4</v>
      </c>
      <c r="G56" s="24">
        <v>154</v>
      </c>
      <c r="H56" s="24">
        <v>149.1</v>
      </c>
      <c r="I56" s="24">
        <v>4.9</v>
      </c>
      <c r="J56" s="24">
        <v>21.4</v>
      </c>
      <c r="K56" s="24">
        <v>162</v>
      </c>
      <c r="L56" s="24">
        <v>154.9</v>
      </c>
      <c r="M56" s="24">
        <v>7.1</v>
      </c>
      <c r="N56" s="24">
        <v>21.2</v>
      </c>
      <c r="O56" s="24">
        <v>153.1</v>
      </c>
      <c r="P56" s="24">
        <v>150.6</v>
      </c>
      <c r="Q56" s="24">
        <v>2.5</v>
      </c>
      <c r="R56" s="24">
        <v>23.2</v>
      </c>
      <c r="S56" s="24">
        <v>182.3</v>
      </c>
      <c r="T56" s="24">
        <v>167.5</v>
      </c>
      <c r="U56" s="24">
        <v>14.8</v>
      </c>
      <c r="V56" s="24">
        <v>19</v>
      </c>
      <c r="W56" s="24">
        <v>145.8</v>
      </c>
      <c r="X56" s="24">
        <v>143.9</v>
      </c>
      <c r="Y56" s="24">
        <v>1.9</v>
      </c>
      <c r="Z56" s="24">
        <v>20.6</v>
      </c>
      <c r="AA56" s="24">
        <v>150.1</v>
      </c>
      <c r="AB56" s="24">
        <v>147.3</v>
      </c>
      <c r="AC56" s="24">
        <v>2.8</v>
      </c>
      <c r="AD56" s="24"/>
    </row>
    <row r="57" spans="1:30" ht="15" customHeight="1">
      <c r="A57" s="342" t="s">
        <v>461</v>
      </c>
      <c r="B57" s="29">
        <v>21.5</v>
      </c>
      <c r="C57" s="24">
        <v>161.6</v>
      </c>
      <c r="D57" s="24">
        <v>158</v>
      </c>
      <c r="E57" s="24">
        <v>3.6</v>
      </c>
      <c r="F57" s="24">
        <v>20.2</v>
      </c>
      <c r="G57" s="24">
        <v>150.4</v>
      </c>
      <c r="H57" s="24">
        <v>145.5</v>
      </c>
      <c r="I57" s="24">
        <v>4.9</v>
      </c>
      <c r="J57" s="24">
        <v>22.2</v>
      </c>
      <c r="K57" s="24">
        <v>167.9</v>
      </c>
      <c r="L57" s="24">
        <v>161.5</v>
      </c>
      <c r="M57" s="24">
        <v>6.4</v>
      </c>
      <c r="N57" s="24">
        <v>21.9</v>
      </c>
      <c r="O57" s="24">
        <v>165.4</v>
      </c>
      <c r="P57" s="24">
        <v>162.2</v>
      </c>
      <c r="Q57" s="24">
        <v>3.2</v>
      </c>
      <c r="R57" s="24">
        <v>22.7</v>
      </c>
      <c r="S57" s="24">
        <v>178.3</v>
      </c>
      <c r="T57" s="24">
        <v>166.4</v>
      </c>
      <c r="U57" s="24">
        <v>11.9</v>
      </c>
      <c r="V57" s="24">
        <v>20.3</v>
      </c>
      <c r="W57" s="24">
        <v>148.5</v>
      </c>
      <c r="X57" s="24">
        <v>145.3</v>
      </c>
      <c r="Y57" s="24">
        <v>3.2</v>
      </c>
      <c r="Z57" s="24">
        <v>22.6</v>
      </c>
      <c r="AA57" s="24">
        <v>166</v>
      </c>
      <c r="AB57" s="24">
        <v>162.7</v>
      </c>
      <c r="AC57" s="24">
        <v>3.3</v>
      </c>
      <c r="AD57" s="24"/>
    </row>
    <row r="58" spans="1:30" ht="15" customHeight="1">
      <c r="A58" s="38"/>
      <c r="B58" s="5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ht="15" customHeight="1">
      <c r="A59" s="342" t="s">
        <v>473</v>
      </c>
      <c r="B59" s="29">
        <v>21.7</v>
      </c>
      <c r="C59" s="24">
        <v>158</v>
      </c>
      <c r="D59" s="24">
        <v>154.5</v>
      </c>
      <c r="E59" s="24">
        <v>3.5</v>
      </c>
      <c r="F59" s="24">
        <v>17.2</v>
      </c>
      <c r="G59" s="24">
        <v>132.1</v>
      </c>
      <c r="H59" s="24">
        <v>127.2</v>
      </c>
      <c r="I59" s="24">
        <v>4.9</v>
      </c>
      <c r="J59" s="24">
        <v>20.1</v>
      </c>
      <c r="K59" s="24">
        <v>151.7</v>
      </c>
      <c r="L59" s="24">
        <v>144.7</v>
      </c>
      <c r="M59" s="24">
        <v>7</v>
      </c>
      <c r="N59" s="24">
        <v>22.3</v>
      </c>
      <c r="O59" s="24">
        <v>167.7</v>
      </c>
      <c r="P59" s="24">
        <v>164.8</v>
      </c>
      <c r="Q59" s="24">
        <v>2.9</v>
      </c>
      <c r="R59" s="24">
        <v>19.8</v>
      </c>
      <c r="S59" s="24">
        <v>155.1</v>
      </c>
      <c r="T59" s="24">
        <v>141.2</v>
      </c>
      <c r="U59" s="24">
        <v>13.9</v>
      </c>
      <c r="V59" s="24">
        <v>18.4</v>
      </c>
      <c r="W59" s="24">
        <v>130.2</v>
      </c>
      <c r="X59" s="24">
        <v>127.8</v>
      </c>
      <c r="Y59" s="24">
        <v>2.4</v>
      </c>
      <c r="Z59" s="24">
        <v>19.9</v>
      </c>
      <c r="AA59" s="24">
        <v>148.5</v>
      </c>
      <c r="AB59" s="24">
        <v>145.2</v>
      </c>
      <c r="AC59" s="24">
        <v>3.3</v>
      </c>
      <c r="AD59" s="24"/>
    </row>
    <row r="60" spans="1:30" ht="15" customHeight="1">
      <c r="A60" s="342" t="s">
        <v>463</v>
      </c>
      <c r="B60" s="29">
        <v>22</v>
      </c>
      <c r="C60" s="24">
        <v>162.6</v>
      </c>
      <c r="D60" s="24">
        <v>159.1</v>
      </c>
      <c r="E60" s="24">
        <v>3.5</v>
      </c>
      <c r="F60" s="24">
        <v>19.8</v>
      </c>
      <c r="G60" s="24">
        <v>148.8</v>
      </c>
      <c r="H60" s="24">
        <v>143.8</v>
      </c>
      <c r="I60" s="24">
        <v>5</v>
      </c>
      <c r="J60" s="24">
        <v>22</v>
      </c>
      <c r="K60" s="24">
        <v>165.7</v>
      </c>
      <c r="L60" s="24">
        <v>158.9</v>
      </c>
      <c r="M60" s="24">
        <v>6.8</v>
      </c>
      <c r="N60" s="24">
        <v>22.5</v>
      </c>
      <c r="O60" s="24">
        <v>169</v>
      </c>
      <c r="P60" s="24">
        <v>165.6</v>
      </c>
      <c r="Q60" s="24">
        <v>3.4</v>
      </c>
      <c r="R60" s="24">
        <v>22.8</v>
      </c>
      <c r="S60" s="24">
        <v>177.4</v>
      </c>
      <c r="T60" s="24">
        <v>164</v>
      </c>
      <c r="U60" s="24">
        <v>13.4</v>
      </c>
      <c r="V60" s="24">
        <v>20.2</v>
      </c>
      <c r="W60" s="24">
        <v>145.6</v>
      </c>
      <c r="X60" s="24">
        <v>143.4</v>
      </c>
      <c r="Y60" s="24">
        <v>2.2</v>
      </c>
      <c r="Z60" s="24">
        <v>21.5</v>
      </c>
      <c r="AA60" s="24">
        <v>159.8</v>
      </c>
      <c r="AB60" s="24">
        <v>156.6</v>
      </c>
      <c r="AC60" s="24">
        <v>3.2</v>
      </c>
      <c r="AD60" s="24"/>
    </row>
    <row r="61" spans="1:30" ht="15" customHeight="1">
      <c r="A61" s="342" t="s">
        <v>474</v>
      </c>
      <c r="B61" s="29">
        <v>21.6</v>
      </c>
      <c r="C61" s="24">
        <v>159.7</v>
      </c>
      <c r="D61" s="24">
        <v>155.5</v>
      </c>
      <c r="E61" s="24">
        <v>4.2</v>
      </c>
      <c r="F61" s="24">
        <v>20.6</v>
      </c>
      <c r="G61" s="24">
        <v>155.3</v>
      </c>
      <c r="H61" s="24">
        <v>149.2</v>
      </c>
      <c r="I61" s="24">
        <v>6.1</v>
      </c>
      <c r="J61" s="24">
        <v>21.5</v>
      </c>
      <c r="K61" s="24">
        <v>161.2</v>
      </c>
      <c r="L61" s="24">
        <v>155.3</v>
      </c>
      <c r="M61" s="24">
        <v>5.9</v>
      </c>
      <c r="N61" s="24">
        <v>21.9</v>
      </c>
      <c r="O61" s="24">
        <v>163.7</v>
      </c>
      <c r="P61" s="24">
        <v>161</v>
      </c>
      <c r="Q61" s="24">
        <v>2.7</v>
      </c>
      <c r="R61" s="24">
        <v>23.1</v>
      </c>
      <c r="S61" s="24">
        <v>176</v>
      </c>
      <c r="T61" s="24">
        <v>164.8</v>
      </c>
      <c r="U61" s="24">
        <v>11.2</v>
      </c>
      <c r="V61" s="24">
        <v>16.7</v>
      </c>
      <c r="W61" s="24">
        <v>123.1</v>
      </c>
      <c r="X61" s="24">
        <v>120.8</v>
      </c>
      <c r="Y61" s="24">
        <v>2.3</v>
      </c>
      <c r="Z61" s="24">
        <v>21.6</v>
      </c>
      <c r="AA61" s="24">
        <v>160.2</v>
      </c>
      <c r="AB61" s="24">
        <v>156.9</v>
      </c>
      <c r="AC61" s="24">
        <v>3.3</v>
      </c>
      <c r="AD61" s="24"/>
    </row>
    <row r="62" spans="1:30" ht="15" customHeight="1">
      <c r="A62" s="342" t="s">
        <v>475</v>
      </c>
      <c r="B62" s="29">
        <v>22.2</v>
      </c>
      <c r="C62" s="24">
        <v>166.9</v>
      </c>
      <c r="D62" s="24">
        <v>162</v>
      </c>
      <c r="E62" s="24">
        <v>4.9</v>
      </c>
      <c r="F62" s="24">
        <v>18</v>
      </c>
      <c r="G62" s="24">
        <v>136.3</v>
      </c>
      <c r="H62" s="24">
        <v>130.4</v>
      </c>
      <c r="I62" s="24">
        <v>5.9</v>
      </c>
      <c r="J62" s="24">
        <v>20.5</v>
      </c>
      <c r="K62" s="24">
        <v>151.1</v>
      </c>
      <c r="L62" s="24">
        <v>145.3</v>
      </c>
      <c r="M62" s="24">
        <v>5.8</v>
      </c>
      <c r="N62" s="24">
        <v>22.9</v>
      </c>
      <c r="O62" s="24">
        <v>167.9</v>
      </c>
      <c r="P62" s="24">
        <v>164.5</v>
      </c>
      <c r="Q62" s="24">
        <v>3.4</v>
      </c>
      <c r="R62" s="24">
        <v>22.5</v>
      </c>
      <c r="S62" s="24">
        <v>167.3</v>
      </c>
      <c r="T62" s="24">
        <v>156.3</v>
      </c>
      <c r="U62" s="24">
        <v>11</v>
      </c>
      <c r="V62" s="24">
        <v>11.3</v>
      </c>
      <c r="W62" s="24">
        <v>81.3</v>
      </c>
      <c r="X62" s="24">
        <v>79.8</v>
      </c>
      <c r="Y62" s="24">
        <v>1.5</v>
      </c>
      <c r="Z62" s="24">
        <v>21.2</v>
      </c>
      <c r="AA62" s="24">
        <v>154.9</v>
      </c>
      <c r="AB62" s="24">
        <v>151.8</v>
      </c>
      <c r="AC62" s="24">
        <v>3.1</v>
      </c>
      <c r="AD62" s="24"/>
    </row>
    <row r="63" spans="1:30" ht="15" customHeight="1">
      <c r="A63" s="38"/>
      <c r="B63" s="5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5" customHeight="1">
      <c r="A64" s="342" t="s">
        <v>481</v>
      </c>
      <c r="B64" s="29">
        <v>21.9</v>
      </c>
      <c r="C64" s="24">
        <v>164.6</v>
      </c>
      <c r="D64" s="24">
        <v>160.8</v>
      </c>
      <c r="E64" s="24">
        <v>3.8</v>
      </c>
      <c r="F64" s="24">
        <v>18.4</v>
      </c>
      <c r="G64" s="24">
        <v>138.5</v>
      </c>
      <c r="H64" s="24">
        <v>133.2</v>
      </c>
      <c r="I64" s="24">
        <v>5.3</v>
      </c>
      <c r="J64" s="24">
        <v>20.9</v>
      </c>
      <c r="K64" s="24">
        <v>156.2</v>
      </c>
      <c r="L64" s="24">
        <v>149.7</v>
      </c>
      <c r="M64" s="24">
        <v>6.5</v>
      </c>
      <c r="N64" s="24">
        <v>22.4</v>
      </c>
      <c r="O64" s="24">
        <v>165.8</v>
      </c>
      <c r="P64" s="24">
        <v>162.8</v>
      </c>
      <c r="Q64" s="24">
        <v>3</v>
      </c>
      <c r="R64" s="24">
        <v>21.2</v>
      </c>
      <c r="S64" s="24">
        <v>163.6</v>
      </c>
      <c r="T64" s="24">
        <v>150.8</v>
      </c>
      <c r="U64" s="24">
        <v>12.8</v>
      </c>
      <c r="V64" s="24">
        <v>18.8</v>
      </c>
      <c r="W64" s="24">
        <v>134.1</v>
      </c>
      <c r="X64" s="24">
        <v>132</v>
      </c>
      <c r="Y64" s="24">
        <v>2.1</v>
      </c>
      <c r="Z64" s="24">
        <v>20.9</v>
      </c>
      <c r="AA64" s="24">
        <v>152.6</v>
      </c>
      <c r="AB64" s="24">
        <v>149.6</v>
      </c>
      <c r="AC64" s="24">
        <v>3</v>
      </c>
      <c r="AD64" s="24"/>
    </row>
    <row r="65" spans="1:30" ht="15" customHeight="1">
      <c r="A65" s="342" t="s">
        <v>482</v>
      </c>
      <c r="B65" s="29">
        <v>21.7</v>
      </c>
      <c r="C65" s="24">
        <v>160.8</v>
      </c>
      <c r="D65" s="24">
        <v>156.9</v>
      </c>
      <c r="E65" s="24">
        <v>3.9</v>
      </c>
      <c r="F65" s="24">
        <v>19.2</v>
      </c>
      <c r="G65" s="24">
        <v>144.4</v>
      </c>
      <c r="H65" s="24">
        <v>138.9</v>
      </c>
      <c r="I65" s="24">
        <v>5.5</v>
      </c>
      <c r="J65" s="24">
        <v>21.2</v>
      </c>
      <c r="K65" s="24">
        <v>158.9</v>
      </c>
      <c r="L65" s="24">
        <v>152.1</v>
      </c>
      <c r="M65" s="24">
        <v>6.8</v>
      </c>
      <c r="N65" s="24">
        <v>22.1</v>
      </c>
      <c r="O65" s="24">
        <v>169.7</v>
      </c>
      <c r="P65" s="24">
        <v>165.4</v>
      </c>
      <c r="Q65" s="24">
        <v>4.3</v>
      </c>
      <c r="R65" s="24">
        <v>21.3</v>
      </c>
      <c r="S65" s="24">
        <v>165.7</v>
      </c>
      <c r="T65" s="24">
        <v>152.7</v>
      </c>
      <c r="U65" s="24">
        <v>13</v>
      </c>
      <c r="V65" s="24">
        <v>19.7</v>
      </c>
      <c r="W65" s="24">
        <v>142.3</v>
      </c>
      <c r="X65" s="24">
        <v>140</v>
      </c>
      <c r="Y65" s="24">
        <v>2.3</v>
      </c>
      <c r="Z65" s="24">
        <v>21.1</v>
      </c>
      <c r="AA65" s="24">
        <v>152.8</v>
      </c>
      <c r="AB65" s="24">
        <v>149.9</v>
      </c>
      <c r="AC65" s="24">
        <v>2.9</v>
      </c>
      <c r="AD65" s="24"/>
    </row>
    <row r="66" spans="1:30" ht="15" customHeight="1">
      <c r="A66" s="342" t="s">
        <v>483</v>
      </c>
      <c r="B66" s="29">
        <v>21.8</v>
      </c>
      <c r="C66" s="24">
        <v>162.4</v>
      </c>
      <c r="D66" s="24">
        <v>158.8</v>
      </c>
      <c r="E66" s="24">
        <v>3.6</v>
      </c>
      <c r="F66" s="24">
        <v>18.9</v>
      </c>
      <c r="G66" s="24">
        <v>140.9</v>
      </c>
      <c r="H66" s="24">
        <v>135.9</v>
      </c>
      <c r="I66" s="24">
        <v>5</v>
      </c>
      <c r="J66" s="24">
        <v>21.1</v>
      </c>
      <c r="K66" s="24">
        <v>158.5</v>
      </c>
      <c r="L66" s="24">
        <v>152.5</v>
      </c>
      <c r="M66" s="24">
        <v>6</v>
      </c>
      <c r="N66" s="24">
        <v>22.1</v>
      </c>
      <c r="O66" s="24">
        <v>167.1</v>
      </c>
      <c r="P66" s="24">
        <v>164.4</v>
      </c>
      <c r="Q66" s="24">
        <v>2.7</v>
      </c>
      <c r="R66" s="24">
        <v>21.5</v>
      </c>
      <c r="S66" s="24">
        <v>166.9</v>
      </c>
      <c r="T66" s="24">
        <v>155.4</v>
      </c>
      <c r="U66" s="24">
        <v>11.5</v>
      </c>
      <c r="V66" s="24">
        <v>19.5</v>
      </c>
      <c r="W66" s="24">
        <v>139.5</v>
      </c>
      <c r="X66" s="24">
        <v>137</v>
      </c>
      <c r="Y66" s="24">
        <v>2.5</v>
      </c>
      <c r="Z66" s="24">
        <v>20.9</v>
      </c>
      <c r="AA66" s="24">
        <v>153.1</v>
      </c>
      <c r="AB66" s="24">
        <v>150.1</v>
      </c>
      <c r="AC66" s="24">
        <v>3</v>
      </c>
      <c r="AD66" s="24"/>
    </row>
    <row r="67" spans="1:30" ht="15" customHeight="1">
      <c r="A67" s="342" t="s">
        <v>484</v>
      </c>
      <c r="B67" s="29">
        <v>21.6</v>
      </c>
      <c r="C67" s="24">
        <v>160.1</v>
      </c>
      <c r="D67" s="24">
        <v>156.6</v>
      </c>
      <c r="E67" s="24">
        <v>3.5</v>
      </c>
      <c r="F67" s="24">
        <v>19.2</v>
      </c>
      <c r="G67" s="24">
        <v>145</v>
      </c>
      <c r="H67" s="24">
        <v>140.2</v>
      </c>
      <c r="I67" s="24">
        <v>4.8</v>
      </c>
      <c r="J67" s="24">
        <v>20</v>
      </c>
      <c r="K67" s="24">
        <v>151.5</v>
      </c>
      <c r="L67" s="24">
        <v>144</v>
      </c>
      <c r="M67" s="24">
        <v>7.5</v>
      </c>
      <c r="N67" s="24">
        <v>21</v>
      </c>
      <c r="O67" s="24">
        <v>153.3</v>
      </c>
      <c r="P67" s="24">
        <v>150.3</v>
      </c>
      <c r="Q67" s="24">
        <v>3</v>
      </c>
      <c r="R67" s="24">
        <v>20.4</v>
      </c>
      <c r="S67" s="24">
        <v>163.9</v>
      </c>
      <c r="T67" s="24">
        <v>148.1</v>
      </c>
      <c r="U67" s="24">
        <v>15.8</v>
      </c>
      <c r="V67" s="24">
        <v>17</v>
      </c>
      <c r="W67" s="24">
        <v>121.9</v>
      </c>
      <c r="X67" s="24">
        <v>119.7</v>
      </c>
      <c r="Y67" s="24">
        <v>2.2</v>
      </c>
      <c r="Z67" s="24">
        <v>20.3</v>
      </c>
      <c r="AA67" s="24">
        <v>149.5</v>
      </c>
      <c r="AB67" s="24">
        <v>146.9</v>
      </c>
      <c r="AC67" s="24">
        <v>2.6</v>
      </c>
      <c r="AD67" s="24"/>
    </row>
    <row r="68" spans="1:29" ht="15" customHeight="1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</row>
    <row r="69" spans="1:29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1:29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1:29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1:29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29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1:29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1:29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29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mergeCells count="38">
    <mergeCell ref="A2:AC2"/>
    <mergeCell ref="B4:E5"/>
    <mergeCell ref="F4:I5"/>
    <mergeCell ref="J4:AC4"/>
    <mergeCell ref="J5:M5"/>
    <mergeCell ref="N5:Q5"/>
    <mergeCell ref="R5:U5"/>
    <mergeCell ref="V5:Y5"/>
    <mergeCell ref="Z5:AC5"/>
    <mergeCell ref="K6:K8"/>
    <mergeCell ref="L6:L8"/>
    <mergeCell ref="M6:M8"/>
    <mergeCell ref="B6:B8"/>
    <mergeCell ref="C6:C8"/>
    <mergeCell ref="D6:D8"/>
    <mergeCell ref="E6:E8"/>
    <mergeCell ref="F6:F8"/>
    <mergeCell ref="G6:G8"/>
    <mergeCell ref="A7:A8"/>
    <mergeCell ref="Z6:Z8"/>
    <mergeCell ref="AA6:AA8"/>
    <mergeCell ref="AB6:AB8"/>
    <mergeCell ref="R6:R8"/>
    <mergeCell ref="H6:H8"/>
    <mergeCell ref="I6:I8"/>
    <mergeCell ref="P6:P8"/>
    <mergeCell ref="Q6:Q8"/>
    <mergeCell ref="J6:J8"/>
    <mergeCell ref="S6:S8"/>
    <mergeCell ref="T6:T8"/>
    <mergeCell ref="U6:U8"/>
    <mergeCell ref="N6:N8"/>
    <mergeCell ref="O6:O8"/>
    <mergeCell ref="AC6:AC8"/>
    <mergeCell ref="V6:V8"/>
    <mergeCell ref="W6:W8"/>
    <mergeCell ref="X6:X8"/>
    <mergeCell ref="Y6:Y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68"/>
  <sheetViews>
    <sheetView tabSelected="1" view="pageBreakPreview" zoomScale="75" zoomScaleNormal="75" zoomScaleSheetLayoutView="75" zoomScalePageLayoutView="0" workbookViewId="0" topLeftCell="A1">
      <selection activeCell="A74" sqref="A74"/>
    </sheetView>
  </sheetViews>
  <sheetFormatPr defaultColWidth="10.59765625" defaultRowHeight="15"/>
  <cols>
    <col min="1" max="1" width="15.09765625" style="2" customWidth="1"/>
    <col min="2" max="2" width="10.59765625" style="2" customWidth="1"/>
    <col min="3" max="3" width="11.09765625" style="2" customWidth="1"/>
    <col min="4" max="7" width="10.09765625" style="2" customWidth="1"/>
    <col min="8" max="8" width="11" style="2" customWidth="1"/>
    <col min="9" max="14" width="10.09765625" style="2" customWidth="1"/>
    <col min="15" max="15" width="11" style="2" customWidth="1"/>
    <col min="16" max="22" width="10.09765625" style="2" customWidth="1"/>
    <col min="23" max="23" width="11" style="2" customWidth="1"/>
    <col min="24" max="16384" width="10.59765625" style="2" customWidth="1"/>
  </cols>
  <sheetData>
    <row r="1" spans="1:23" s="11" customFormat="1" ht="19.5" customHeight="1">
      <c r="A1" s="10" t="s">
        <v>357</v>
      </c>
      <c r="W1" s="12" t="s">
        <v>358</v>
      </c>
    </row>
    <row r="2" spans="1:23" s="1" customFormat="1" ht="19.5" customHeight="1">
      <c r="A2" s="395" t="s">
        <v>489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</row>
    <row r="3" spans="2:23" s="1" customFormat="1" ht="18" customHeight="1" thickBo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263"/>
      <c r="M3" s="263"/>
      <c r="N3" s="132"/>
      <c r="O3" s="132"/>
      <c r="P3" s="132"/>
      <c r="Q3" s="132"/>
      <c r="R3" s="132"/>
      <c r="S3" s="132"/>
      <c r="T3" s="132"/>
      <c r="U3" s="132"/>
      <c r="V3" s="132"/>
      <c r="W3" s="131" t="s">
        <v>61</v>
      </c>
    </row>
    <row r="4" spans="1:23" s="1" customFormat="1" ht="16.5" customHeight="1">
      <c r="A4" s="253" t="s">
        <v>23</v>
      </c>
      <c r="B4" s="632" t="s">
        <v>359</v>
      </c>
      <c r="C4" s="632" t="s">
        <v>62</v>
      </c>
      <c r="D4" s="594" t="s">
        <v>360</v>
      </c>
      <c r="E4" s="496" t="s">
        <v>63</v>
      </c>
      <c r="F4" s="497"/>
      <c r="G4" s="497"/>
      <c r="H4" s="497"/>
      <c r="I4" s="497"/>
      <c r="J4" s="497"/>
      <c r="K4" s="497"/>
      <c r="L4" s="497"/>
      <c r="M4" s="497"/>
      <c r="N4" s="498"/>
      <c r="O4" s="632" t="s">
        <v>64</v>
      </c>
      <c r="P4" s="632" t="s">
        <v>361</v>
      </c>
      <c r="Q4" s="632" t="s">
        <v>362</v>
      </c>
      <c r="R4" s="632" t="s">
        <v>363</v>
      </c>
      <c r="S4" s="496" t="s">
        <v>65</v>
      </c>
      <c r="T4" s="497"/>
      <c r="U4" s="497"/>
      <c r="V4" s="497"/>
      <c r="W4" s="497"/>
    </row>
    <row r="5" spans="1:23" s="1" customFormat="1" ht="16.5" customHeight="1">
      <c r="A5" s="257"/>
      <c r="B5" s="602"/>
      <c r="C5" s="640"/>
      <c r="D5" s="605"/>
      <c r="E5" s="613" t="s">
        <v>66</v>
      </c>
      <c r="F5" s="613" t="s">
        <v>364</v>
      </c>
      <c r="G5" s="613" t="s">
        <v>365</v>
      </c>
      <c r="H5" s="633" t="s">
        <v>67</v>
      </c>
      <c r="I5" s="636" t="s">
        <v>68</v>
      </c>
      <c r="J5" s="633" t="s">
        <v>69</v>
      </c>
      <c r="K5" s="613" t="s">
        <v>366</v>
      </c>
      <c r="L5" s="639" t="s">
        <v>367</v>
      </c>
      <c r="M5" s="639" t="s">
        <v>368</v>
      </c>
      <c r="N5" s="613" t="s">
        <v>369</v>
      </c>
      <c r="O5" s="602"/>
      <c r="P5" s="602"/>
      <c r="Q5" s="602"/>
      <c r="R5" s="602"/>
      <c r="S5" s="613" t="s">
        <v>370</v>
      </c>
      <c r="T5" s="613" t="s">
        <v>371</v>
      </c>
      <c r="U5" s="502" t="s">
        <v>372</v>
      </c>
      <c r="V5" s="502" t="s">
        <v>373</v>
      </c>
      <c r="W5" s="627" t="s">
        <v>70</v>
      </c>
    </row>
    <row r="6" spans="1:23" s="1" customFormat="1" ht="16.5" customHeight="1">
      <c r="A6" s="614" t="s">
        <v>27</v>
      </c>
      <c r="B6" s="602"/>
      <c r="C6" s="630" t="s">
        <v>71</v>
      </c>
      <c r="D6" s="605"/>
      <c r="E6" s="602"/>
      <c r="F6" s="602"/>
      <c r="G6" s="602"/>
      <c r="H6" s="634"/>
      <c r="I6" s="637"/>
      <c r="J6" s="634"/>
      <c r="K6" s="602"/>
      <c r="L6" s="602"/>
      <c r="M6" s="640"/>
      <c r="N6" s="602"/>
      <c r="O6" s="602"/>
      <c r="P6" s="602"/>
      <c r="Q6" s="602"/>
      <c r="R6" s="602"/>
      <c r="S6" s="602"/>
      <c r="T6" s="602"/>
      <c r="U6" s="605"/>
      <c r="V6" s="605"/>
      <c r="W6" s="628"/>
    </row>
    <row r="7" spans="1:23" s="1" customFormat="1" ht="16.5" customHeight="1">
      <c r="A7" s="615"/>
      <c r="B7" s="603"/>
      <c r="C7" s="631"/>
      <c r="D7" s="606"/>
      <c r="E7" s="603"/>
      <c r="F7" s="603"/>
      <c r="G7" s="603"/>
      <c r="H7" s="635"/>
      <c r="I7" s="638"/>
      <c r="J7" s="635"/>
      <c r="K7" s="603"/>
      <c r="L7" s="603"/>
      <c r="M7" s="631"/>
      <c r="N7" s="603"/>
      <c r="O7" s="603"/>
      <c r="P7" s="603"/>
      <c r="Q7" s="603"/>
      <c r="R7" s="603"/>
      <c r="S7" s="603"/>
      <c r="T7" s="603"/>
      <c r="U7" s="606"/>
      <c r="V7" s="606"/>
      <c r="W7" s="629"/>
    </row>
    <row r="8" spans="1:24" ht="16.5" customHeight="1">
      <c r="A8" s="311" t="s">
        <v>37</v>
      </c>
      <c r="B8" s="2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3" ht="16.5" customHeight="1">
      <c r="A9" s="38" t="s">
        <v>380</v>
      </c>
      <c r="B9" s="264">
        <v>199889</v>
      </c>
      <c r="C9" s="80">
        <v>139748</v>
      </c>
      <c r="D9" s="80">
        <v>11983</v>
      </c>
      <c r="E9" s="80">
        <v>73073</v>
      </c>
      <c r="F9" s="80">
        <v>5232</v>
      </c>
      <c r="G9" s="80">
        <v>10910</v>
      </c>
      <c r="H9" s="80">
        <v>5725</v>
      </c>
      <c r="I9" s="80">
        <v>2523</v>
      </c>
      <c r="J9" s="80">
        <v>2261</v>
      </c>
      <c r="K9" s="80">
        <v>1919</v>
      </c>
      <c r="L9" s="80">
        <v>14235</v>
      </c>
      <c r="M9" s="80">
        <v>20505</v>
      </c>
      <c r="N9" s="80">
        <v>9764</v>
      </c>
      <c r="O9" s="80" t="s">
        <v>374</v>
      </c>
      <c r="P9" s="80">
        <v>19446</v>
      </c>
      <c r="Q9" s="80">
        <v>26954</v>
      </c>
      <c r="R9" s="80">
        <v>6142</v>
      </c>
      <c r="S9" s="80">
        <v>60141</v>
      </c>
      <c r="T9" s="80">
        <v>11458</v>
      </c>
      <c r="U9" s="80">
        <v>14798</v>
      </c>
      <c r="V9" s="80">
        <v>13716</v>
      </c>
      <c r="W9" s="80">
        <v>20169</v>
      </c>
    </row>
    <row r="10" spans="1:24" ht="16.5" customHeight="1">
      <c r="A10" s="49">
        <v>4</v>
      </c>
      <c r="B10" s="264">
        <v>202549</v>
      </c>
      <c r="C10" s="80">
        <v>141207</v>
      </c>
      <c r="D10" s="80">
        <v>11363</v>
      </c>
      <c r="E10" s="80">
        <v>74499</v>
      </c>
      <c r="F10" s="80">
        <v>5253</v>
      </c>
      <c r="G10" s="80">
        <v>10600</v>
      </c>
      <c r="H10" s="80">
        <v>5622</v>
      </c>
      <c r="I10" s="80">
        <v>2637</v>
      </c>
      <c r="J10" s="80">
        <v>2241</v>
      </c>
      <c r="K10" s="80">
        <v>1967</v>
      </c>
      <c r="L10" s="80">
        <v>14384</v>
      </c>
      <c r="M10" s="80">
        <v>21755</v>
      </c>
      <c r="N10" s="80">
        <v>10040</v>
      </c>
      <c r="O10" s="80" t="s">
        <v>374</v>
      </c>
      <c r="P10" s="80">
        <v>19611</v>
      </c>
      <c r="Q10" s="80">
        <v>27500</v>
      </c>
      <c r="R10" s="80">
        <v>6047</v>
      </c>
      <c r="S10" s="80">
        <v>61341</v>
      </c>
      <c r="T10" s="80">
        <v>11622</v>
      </c>
      <c r="U10" s="80">
        <v>15576</v>
      </c>
      <c r="V10" s="80">
        <v>13661</v>
      </c>
      <c r="W10" s="80">
        <v>20482</v>
      </c>
      <c r="X10" s="36"/>
    </row>
    <row r="11" spans="1:24" s="310" customFormat="1" ht="16.5" customHeight="1">
      <c r="A11" s="315">
        <v>5</v>
      </c>
      <c r="B11" s="379">
        <f>AVERAGE(B13:B26)</f>
        <v>221976.16666666666</v>
      </c>
      <c r="C11" s="329">
        <f aca="true" t="shared" si="0" ref="C11:V11">AVERAGE(C13:C26)</f>
        <v>152282.75</v>
      </c>
      <c r="D11" s="329">
        <f t="shared" si="0"/>
        <v>12223.583333333334</v>
      </c>
      <c r="E11" s="329">
        <f t="shared" si="0"/>
        <v>80098.08333333333</v>
      </c>
      <c r="F11" s="329">
        <v>6254</v>
      </c>
      <c r="G11" s="329">
        <f t="shared" si="0"/>
        <v>11120.5</v>
      </c>
      <c r="H11" s="329">
        <v>5751</v>
      </c>
      <c r="I11" s="329">
        <f t="shared" si="0"/>
        <v>3243.1666666666665</v>
      </c>
      <c r="J11" s="329">
        <v>2097</v>
      </c>
      <c r="K11" s="329">
        <f t="shared" si="0"/>
        <v>4154</v>
      </c>
      <c r="L11" s="329">
        <v>16241</v>
      </c>
      <c r="M11" s="329">
        <f t="shared" si="0"/>
        <v>20175.166666666668</v>
      </c>
      <c r="N11" s="329">
        <f t="shared" si="0"/>
        <v>11089.833333333334</v>
      </c>
      <c r="O11" s="329" t="s">
        <v>491</v>
      </c>
      <c r="P11" s="329">
        <f t="shared" si="0"/>
        <v>23895.166666666668</v>
      </c>
      <c r="Q11" s="329">
        <f t="shared" si="0"/>
        <v>25213.916666666668</v>
      </c>
      <c r="R11" s="329">
        <f t="shared" si="0"/>
        <v>8697.916666666666</v>
      </c>
      <c r="S11" s="329">
        <v>69694</v>
      </c>
      <c r="T11" s="329">
        <v>11821</v>
      </c>
      <c r="U11" s="329">
        <f t="shared" si="0"/>
        <v>18498.916666666668</v>
      </c>
      <c r="V11" s="329">
        <f t="shared" si="0"/>
        <v>14566.25</v>
      </c>
      <c r="W11" s="329">
        <v>24806</v>
      </c>
      <c r="X11" s="308"/>
    </row>
    <row r="12" spans="1:24" ht="16.5" customHeight="1">
      <c r="A12" s="38"/>
      <c r="B12" s="375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6"/>
    </row>
    <row r="13" spans="1:24" ht="16.5" customHeight="1">
      <c r="A13" s="38" t="s">
        <v>381</v>
      </c>
      <c r="B13" s="375">
        <v>220223</v>
      </c>
      <c r="C13" s="376">
        <v>151681</v>
      </c>
      <c r="D13" s="376">
        <v>11877</v>
      </c>
      <c r="E13" s="376">
        <v>79496</v>
      </c>
      <c r="F13" s="376">
        <v>6056</v>
      </c>
      <c r="G13" s="376">
        <v>11178</v>
      </c>
      <c r="H13" s="376">
        <v>5632</v>
      </c>
      <c r="I13" s="376">
        <v>3144</v>
      </c>
      <c r="J13" s="376">
        <v>2107</v>
      </c>
      <c r="K13" s="376">
        <v>4037</v>
      </c>
      <c r="L13" s="376">
        <v>16044</v>
      </c>
      <c r="M13" s="376">
        <v>20233</v>
      </c>
      <c r="N13" s="376">
        <v>11065</v>
      </c>
      <c r="O13" s="376" t="s">
        <v>490</v>
      </c>
      <c r="P13" s="376">
        <v>24039</v>
      </c>
      <c r="Q13" s="376">
        <v>25420</v>
      </c>
      <c r="R13" s="376">
        <v>8770</v>
      </c>
      <c r="S13" s="376">
        <v>68542</v>
      </c>
      <c r="T13" s="376">
        <v>11948</v>
      </c>
      <c r="U13" s="376">
        <v>17905</v>
      </c>
      <c r="V13" s="376">
        <v>14799</v>
      </c>
      <c r="W13" s="376">
        <v>23890</v>
      </c>
      <c r="X13" s="36"/>
    </row>
    <row r="14" spans="1:24" ht="16.5" customHeight="1">
      <c r="A14" s="342" t="s">
        <v>459</v>
      </c>
      <c r="B14" s="375">
        <v>218274</v>
      </c>
      <c r="C14" s="376">
        <v>151270</v>
      </c>
      <c r="D14" s="376">
        <v>11998</v>
      </c>
      <c r="E14" s="376">
        <v>79437</v>
      </c>
      <c r="F14" s="376">
        <v>6084</v>
      </c>
      <c r="G14" s="376">
        <v>11116</v>
      </c>
      <c r="H14" s="376">
        <v>5615</v>
      </c>
      <c r="I14" s="376">
        <v>3148</v>
      </c>
      <c r="J14" s="376">
        <v>2098</v>
      </c>
      <c r="K14" s="376">
        <v>4065</v>
      </c>
      <c r="L14" s="376">
        <v>16045</v>
      </c>
      <c r="M14" s="376">
        <v>20147</v>
      </c>
      <c r="N14" s="376">
        <v>11119</v>
      </c>
      <c r="O14" s="376" t="s">
        <v>490</v>
      </c>
      <c r="P14" s="376">
        <v>24080</v>
      </c>
      <c r="Q14" s="376">
        <v>24888</v>
      </c>
      <c r="R14" s="376">
        <v>8791</v>
      </c>
      <c r="S14" s="376">
        <v>67004</v>
      </c>
      <c r="T14" s="376">
        <v>11609</v>
      </c>
      <c r="U14" s="376">
        <v>17935</v>
      </c>
      <c r="V14" s="376">
        <v>14745</v>
      </c>
      <c r="W14" s="376">
        <v>22715</v>
      </c>
      <c r="X14" s="36"/>
    </row>
    <row r="15" spans="1:24" ht="16.5" customHeight="1">
      <c r="A15" s="342" t="s">
        <v>472</v>
      </c>
      <c r="B15" s="375">
        <v>217886</v>
      </c>
      <c r="C15" s="376">
        <v>150820</v>
      </c>
      <c r="D15" s="376">
        <v>12067</v>
      </c>
      <c r="E15" s="376">
        <v>79744</v>
      </c>
      <c r="F15" s="376">
        <v>6059</v>
      </c>
      <c r="G15" s="376">
        <v>11158</v>
      </c>
      <c r="H15" s="376">
        <v>5563</v>
      </c>
      <c r="I15" s="376">
        <v>3236</v>
      </c>
      <c r="J15" s="376">
        <v>2085</v>
      </c>
      <c r="K15" s="376">
        <v>4057</v>
      </c>
      <c r="L15" s="376">
        <v>16197</v>
      </c>
      <c r="M15" s="376">
        <v>20156</v>
      </c>
      <c r="N15" s="376">
        <v>11143</v>
      </c>
      <c r="O15" s="376" t="s">
        <v>490</v>
      </c>
      <c r="P15" s="376">
        <v>24021</v>
      </c>
      <c r="Q15" s="376">
        <v>24172</v>
      </c>
      <c r="R15" s="376">
        <v>8750</v>
      </c>
      <c r="S15" s="376">
        <v>67066</v>
      </c>
      <c r="T15" s="376">
        <v>11631</v>
      </c>
      <c r="U15" s="376">
        <v>17622</v>
      </c>
      <c r="V15" s="376">
        <v>14060</v>
      </c>
      <c r="W15" s="376">
        <v>23753</v>
      </c>
      <c r="X15" s="36"/>
    </row>
    <row r="16" spans="1:24" ht="16.5" customHeight="1">
      <c r="A16" s="342" t="s">
        <v>461</v>
      </c>
      <c r="B16" s="375">
        <v>224508</v>
      </c>
      <c r="C16" s="376">
        <v>154524</v>
      </c>
      <c r="D16" s="376">
        <v>12309</v>
      </c>
      <c r="E16" s="376">
        <v>82505</v>
      </c>
      <c r="F16" s="376">
        <v>6369</v>
      </c>
      <c r="G16" s="376">
        <v>11416</v>
      </c>
      <c r="H16" s="376">
        <v>5860</v>
      </c>
      <c r="I16" s="376">
        <v>3315</v>
      </c>
      <c r="J16" s="376">
        <v>2136</v>
      </c>
      <c r="K16" s="376">
        <v>4182</v>
      </c>
      <c r="L16" s="376">
        <v>16713</v>
      </c>
      <c r="M16" s="376">
        <v>21142</v>
      </c>
      <c r="N16" s="376">
        <v>11372</v>
      </c>
      <c r="O16" s="376" t="s">
        <v>490</v>
      </c>
      <c r="P16" s="376">
        <v>24148</v>
      </c>
      <c r="Q16" s="376">
        <v>24438</v>
      </c>
      <c r="R16" s="376">
        <v>8932</v>
      </c>
      <c r="S16" s="376">
        <v>69984</v>
      </c>
      <c r="T16" s="376">
        <v>11832</v>
      </c>
      <c r="U16" s="376">
        <v>18534</v>
      </c>
      <c r="V16" s="376">
        <v>14523</v>
      </c>
      <c r="W16" s="376">
        <v>25095</v>
      </c>
      <c r="X16" s="36"/>
    </row>
    <row r="17" spans="1:24" ht="16.5" customHeight="1">
      <c r="A17" s="38"/>
      <c r="B17" s="375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6"/>
    </row>
    <row r="18" spans="1:24" ht="16.5" customHeight="1">
      <c r="A18" s="342" t="s">
        <v>473</v>
      </c>
      <c r="B18" s="375">
        <v>225523</v>
      </c>
      <c r="C18" s="376">
        <v>154977</v>
      </c>
      <c r="D18" s="376">
        <v>12315</v>
      </c>
      <c r="E18" s="376">
        <v>82729</v>
      </c>
      <c r="F18" s="376">
        <v>6327</v>
      </c>
      <c r="G18" s="376">
        <v>11259</v>
      </c>
      <c r="H18" s="376">
        <v>5847</v>
      </c>
      <c r="I18" s="376">
        <v>3320</v>
      </c>
      <c r="J18" s="376">
        <v>2129</v>
      </c>
      <c r="K18" s="376">
        <v>4172</v>
      </c>
      <c r="L18" s="376">
        <v>16639</v>
      </c>
      <c r="M18" s="376">
        <v>21735</v>
      </c>
      <c r="N18" s="376">
        <v>11301</v>
      </c>
      <c r="O18" s="376" t="s">
        <v>490</v>
      </c>
      <c r="P18" s="376">
        <v>23862</v>
      </c>
      <c r="Q18" s="376">
        <v>25000</v>
      </c>
      <c r="R18" s="376">
        <v>8849</v>
      </c>
      <c r="S18" s="376">
        <v>70546</v>
      </c>
      <c r="T18" s="376">
        <v>12079</v>
      </c>
      <c r="U18" s="376">
        <v>18681</v>
      </c>
      <c r="V18" s="376">
        <v>14553</v>
      </c>
      <c r="W18" s="376">
        <v>25233</v>
      </c>
      <c r="X18" s="36"/>
    </row>
    <row r="19" spans="1:24" ht="16.5" customHeight="1">
      <c r="A19" s="342" t="s">
        <v>463</v>
      </c>
      <c r="B19" s="375">
        <v>224188</v>
      </c>
      <c r="C19" s="376">
        <v>153171</v>
      </c>
      <c r="D19" s="376">
        <v>12427</v>
      </c>
      <c r="E19" s="376">
        <v>80865</v>
      </c>
      <c r="F19" s="376">
        <v>6325</v>
      </c>
      <c r="G19" s="376">
        <v>11199</v>
      </c>
      <c r="H19" s="376">
        <v>5922</v>
      </c>
      <c r="I19" s="376">
        <v>3276</v>
      </c>
      <c r="J19" s="376">
        <v>2132</v>
      </c>
      <c r="K19" s="376">
        <v>4163</v>
      </c>
      <c r="L19" s="376">
        <v>16498</v>
      </c>
      <c r="M19" s="376">
        <v>20145</v>
      </c>
      <c r="N19" s="376">
        <v>11205</v>
      </c>
      <c r="O19" s="376" t="s">
        <v>490</v>
      </c>
      <c r="P19" s="376">
        <v>24155</v>
      </c>
      <c r="Q19" s="376">
        <v>24660</v>
      </c>
      <c r="R19" s="376">
        <v>8817</v>
      </c>
      <c r="S19" s="376">
        <v>71017</v>
      </c>
      <c r="T19" s="376">
        <v>12092</v>
      </c>
      <c r="U19" s="376">
        <v>18789</v>
      </c>
      <c r="V19" s="376">
        <v>14735</v>
      </c>
      <c r="W19" s="376">
        <v>25401</v>
      </c>
      <c r="X19" s="36"/>
    </row>
    <row r="20" spans="1:24" ht="16.5" customHeight="1">
      <c r="A20" s="342" t="s">
        <v>474</v>
      </c>
      <c r="B20" s="375">
        <v>225120</v>
      </c>
      <c r="C20" s="376">
        <v>154319</v>
      </c>
      <c r="D20" s="376">
        <v>12443</v>
      </c>
      <c r="E20" s="376">
        <v>80637</v>
      </c>
      <c r="F20" s="376">
        <v>6309</v>
      </c>
      <c r="G20" s="376">
        <v>11151</v>
      </c>
      <c r="H20" s="376">
        <v>5861</v>
      </c>
      <c r="I20" s="376">
        <v>3272</v>
      </c>
      <c r="J20" s="376">
        <v>2124</v>
      </c>
      <c r="K20" s="376">
        <v>4191</v>
      </c>
      <c r="L20" s="376">
        <v>16446</v>
      </c>
      <c r="M20" s="376">
        <v>20040</v>
      </c>
      <c r="N20" s="376">
        <v>11243</v>
      </c>
      <c r="O20" s="376" t="s">
        <v>490</v>
      </c>
      <c r="P20" s="376">
        <v>24103</v>
      </c>
      <c r="Q20" s="376">
        <v>26245</v>
      </c>
      <c r="R20" s="376">
        <v>8723</v>
      </c>
      <c r="S20" s="376">
        <v>70801</v>
      </c>
      <c r="T20" s="376">
        <v>11921</v>
      </c>
      <c r="U20" s="376">
        <v>18760</v>
      </c>
      <c r="V20" s="376">
        <v>14662</v>
      </c>
      <c r="W20" s="376">
        <v>25458</v>
      </c>
      <c r="X20" s="36"/>
    </row>
    <row r="21" spans="1:24" ht="16.5" customHeight="1">
      <c r="A21" s="342" t="s">
        <v>475</v>
      </c>
      <c r="B21" s="375">
        <v>223936</v>
      </c>
      <c r="C21" s="376">
        <v>153398</v>
      </c>
      <c r="D21" s="376">
        <v>12372</v>
      </c>
      <c r="E21" s="376">
        <v>80165</v>
      </c>
      <c r="F21" s="376">
        <v>6315</v>
      </c>
      <c r="G21" s="376">
        <v>11078</v>
      </c>
      <c r="H21" s="376">
        <v>5745</v>
      </c>
      <c r="I21" s="376">
        <v>3260</v>
      </c>
      <c r="J21" s="376">
        <v>2098</v>
      </c>
      <c r="K21" s="376">
        <v>4193</v>
      </c>
      <c r="L21" s="376">
        <v>16415</v>
      </c>
      <c r="M21" s="376">
        <v>19952</v>
      </c>
      <c r="N21" s="376">
        <v>11109</v>
      </c>
      <c r="O21" s="376" t="s">
        <v>490</v>
      </c>
      <c r="P21" s="376">
        <v>23849</v>
      </c>
      <c r="Q21" s="376">
        <v>26111</v>
      </c>
      <c r="R21" s="376">
        <v>8736</v>
      </c>
      <c r="S21" s="376">
        <v>70538</v>
      </c>
      <c r="T21" s="376">
        <v>11909</v>
      </c>
      <c r="U21" s="376">
        <v>18756</v>
      </c>
      <c r="V21" s="376">
        <v>14410</v>
      </c>
      <c r="W21" s="376">
        <v>25463</v>
      </c>
      <c r="X21" s="36"/>
    </row>
    <row r="22" spans="1:24" ht="16.5" customHeight="1">
      <c r="A22" s="38"/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6"/>
    </row>
    <row r="23" spans="1:24" ht="16.5" customHeight="1">
      <c r="A23" s="342" t="s">
        <v>481</v>
      </c>
      <c r="B23" s="375">
        <v>222597</v>
      </c>
      <c r="C23" s="376">
        <v>152274</v>
      </c>
      <c r="D23" s="376">
        <v>12320</v>
      </c>
      <c r="E23" s="376">
        <v>79634</v>
      </c>
      <c r="F23" s="376">
        <v>6267</v>
      </c>
      <c r="G23" s="376">
        <v>11032</v>
      </c>
      <c r="H23" s="376">
        <v>5717</v>
      </c>
      <c r="I23" s="376">
        <v>3237</v>
      </c>
      <c r="J23" s="376">
        <v>2076</v>
      </c>
      <c r="K23" s="376">
        <v>4195</v>
      </c>
      <c r="L23" s="376">
        <v>16252</v>
      </c>
      <c r="M23" s="376">
        <v>19848</v>
      </c>
      <c r="N23" s="376">
        <v>11010</v>
      </c>
      <c r="O23" s="376" t="s">
        <v>490</v>
      </c>
      <c r="P23" s="376">
        <v>23676</v>
      </c>
      <c r="Q23" s="376">
        <v>25957</v>
      </c>
      <c r="R23" s="376">
        <v>8543</v>
      </c>
      <c r="S23" s="376">
        <v>70323</v>
      </c>
      <c r="T23" s="376">
        <v>11763</v>
      </c>
      <c r="U23" s="376">
        <v>18715</v>
      </c>
      <c r="V23" s="376">
        <v>14584</v>
      </c>
      <c r="W23" s="376">
        <v>25261</v>
      </c>
      <c r="X23" s="36"/>
    </row>
    <row r="24" spans="1:24" ht="16.5" customHeight="1">
      <c r="A24" s="342" t="s">
        <v>482</v>
      </c>
      <c r="B24" s="375">
        <v>221724</v>
      </c>
      <c r="C24" s="376">
        <v>151225</v>
      </c>
      <c r="D24" s="376">
        <v>12228</v>
      </c>
      <c r="E24" s="376">
        <v>79070</v>
      </c>
      <c r="F24" s="376">
        <v>6317</v>
      </c>
      <c r="G24" s="376">
        <v>10985</v>
      </c>
      <c r="H24" s="376">
        <v>5726</v>
      </c>
      <c r="I24" s="376">
        <v>3258</v>
      </c>
      <c r="J24" s="376">
        <v>2060</v>
      </c>
      <c r="K24" s="376">
        <v>4197</v>
      </c>
      <c r="L24" s="376">
        <v>15905</v>
      </c>
      <c r="M24" s="376">
        <v>19733</v>
      </c>
      <c r="N24" s="376">
        <v>10889</v>
      </c>
      <c r="O24" s="376" t="s">
        <v>490</v>
      </c>
      <c r="P24" s="376">
        <v>23788</v>
      </c>
      <c r="Q24" s="376">
        <v>25433</v>
      </c>
      <c r="R24" s="376">
        <v>8526</v>
      </c>
      <c r="S24" s="376">
        <v>70499</v>
      </c>
      <c r="T24" s="376">
        <v>11706</v>
      </c>
      <c r="U24" s="376">
        <v>18789</v>
      </c>
      <c r="V24" s="376">
        <v>14672</v>
      </c>
      <c r="W24" s="376">
        <v>25332</v>
      </c>
      <c r="X24" s="36"/>
    </row>
    <row r="25" spans="1:24" ht="16.5" customHeight="1">
      <c r="A25" s="342" t="s">
        <v>483</v>
      </c>
      <c r="B25" s="375">
        <v>220641</v>
      </c>
      <c r="C25" s="376">
        <v>150365</v>
      </c>
      <c r="D25" s="376">
        <v>12136</v>
      </c>
      <c r="E25" s="376">
        <v>78619</v>
      </c>
      <c r="F25" s="376">
        <v>6297</v>
      </c>
      <c r="G25" s="376">
        <v>10966</v>
      </c>
      <c r="H25" s="376">
        <v>5725</v>
      </c>
      <c r="I25" s="376">
        <v>3225</v>
      </c>
      <c r="J25" s="376">
        <v>2060</v>
      </c>
      <c r="K25" s="376">
        <v>4199</v>
      </c>
      <c r="L25" s="376">
        <v>15768</v>
      </c>
      <c r="M25" s="376">
        <v>19537</v>
      </c>
      <c r="N25" s="376">
        <v>10842</v>
      </c>
      <c r="O25" s="376" t="s">
        <v>490</v>
      </c>
      <c r="P25" s="376">
        <v>23603</v>
      </c>
      <c r="Q25" s="376">
        <v>25306</v>
      </c>
      <c r="R25" s="376">
        <v>8524</v>
      </c>
      <c r="S25" s="376">
        <v>70276</v>
      </c>
      <c r="T25" s="376">
        <v>11687</v>
      </c>
      <c r="U25" s="376">
        <v>18816</v>
      </c>
      <c r="V25" s="376">
        <v>14491</v>
      </c>
      <c r="W25" s="376">
        <v>25282</v>
      </c>
      <c r="X25" s="36"/>
    </row>
    <row r="26" spans="1:24" ht="16.5" customHeight="1">
      <c r="A26" s="342" t="s">
        <v>484</v>
      </c>
      <c r="B26" s="375">
        <v>219094</v>
      </c>
      <c r="C26" s="376">
        <v>149369</v>
      </c>
      <c r="D26" s="376">
        <v>12191</v>
      </c>
      <c r="E26" s="376">
        <v>78276</v>
      </c>
      <c r="F26" s="376">
        <v>6316</v>
      </c>
      <c r="G26" s="376">
        <v>10908</v>
      </c>
      <c r="H26" s="376">
        <v>5713</v>
      </c>
      <c r="I26" s="376">
        <v>3227</v>
      </c>
      <c r="J26" s="376">
        <v>2048</v>
      </c>
      <c r="K26" s="376">
        <v>4197</v>
      </c>
      <c r="L26" s="376">
        <v>15653</v>
      </c>
      <c r="M26" s="376">
        <v>19434</v>
      </c>
      <c r="N26" s="376">
        <v>10780</v>
      </c>
      <c r="O26" s="376" t="s">
        <v>490</v>
      </c>
      <c r="P26" s="376">
        <v>23418</v>
      </c>
      <c r="Q26" s="376">
        <v>24937</v>
      </c>
      <c r="R26" s="376">
        <v>8414</v>
      </c>
      <c r="S26" s="376">
        <v>69725</v>
      </c>
      <c r="T26" s="376">
        <v>11682</v>
      </c>
      <c r="U26" s="376">
        <v>18685</v>
      </c>
      <c r="V26" s="376">
        <v>14561</v>
      </c>
      <c r="W26" s="376">
        <v>24797</v>
      </c>
      <c r="X26" s="36"/>
    </row>
    <row r="27" spans="1:24" ht="16.5" customHeight="1">
      <c r="A27" s="62"/>
      <c r="B27" s="375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6"/>
    </row>
    <row r="28" spans="1:24" ht="16.5" customHeight="1">
      <c r="A28" s="341" t="s">
        <v>31</v>
      </c>
      <c r="B28" s="375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6"/>
    </row>
    <row r="29" spans="1:24" ht="16.5" customHeight="1">
      <c r="A29" s="38" t="s">
        <v>380</v>
      </c>
      <c r="B29" s="377">
        <v>117493</v>
      </c>
      <c r="C29" s="378">
        <v>87270</v>
      </c>
      <c r="D29" s="378">
        <v>9882</v>
      </c>
      <c r="E29" s="378">
        <v>42004</v>
      </c>
      <c r="F29" s="378">
        <v>2208</v>
      </c>
      <c r="G29" s="378">
        <v>5453</v>
      </c>
      <c r="H29" s="378">
        <v>1018</v>
      </c>
      <c r="I29" s="378">
        <v>1723</v>
      </c>
      <c r="J29" s="378">
        <v>963</v>
      </c>
      <c r="K29" s="378">
        <v>1468</v>
      </c>
      <c r="L29" s="378">
        <v>12066</v>
      </c>
      <c r="M29" s="378">
        <v>10282</v>
      </c>
      <c r="N29" s="378">
        <v>6822</v>
      </c>
      <c r="O29" s="378" t="s">
        <v>223</v>
      </c>
      <c r="P29" s="378">
        <v>16781</v>
      </c>
      <c r="Q29" s="378">
        <v>14109</v>
      </c>
      <c r="R29" s="378">
        <v>2726</v>
      </c>
      <c r="S29" s="378">
        <v>30224</v>
      </c>
      <c r="T29" s="378">
        <v>4941</v>
      </c>
      <c r="U29" s="378">
        <v>4446</v>
      </c>
      <c r="V29" s="378">
        <v>10178</v>
      </c>
      <c r="W29" s="378">
        <v>10659</v>
      </c>
      <c r="X29" s="36"/>
    </row>
    <row r="30" spans="1:39" ht="16.5" customHeight="1">
      <c r="A30" s="49">
        <v>4</v>
      </c>
      <c r="B30" s="377">
        <v>120452</v>
      </c>
      <c r="C30" s="378">
        <v>90324</v>
      </c>
      <c r="D30" s="378">
        <v>9207</v>
      </c>
      <c r="E30" s="378">
        <v>44311</v>
      </c>
      <c r="F30" s="378">
        <v>2305</v>
      </c>
      <c r="G30" s="378">
        <v>5483</v>
      </c>
      <c r="H30" s="378">
        <v>1093</v>
      </c>
      <c r="I30" s="378">
        <v>1764</v>
      </c>
      <c r="J30" s="378">
        <v>974</v>
      </c>
      <c r="K30" s="378">
        <v>1496</v>
      </c>
      <c r="L30" s="378">
        <v>12212</v>
      </c>
      <c r="M30" s="378">
        <v>11989</v>
      </c>
      <c r="N30" s="378">
        <v>6995</v>
      </c>
      <c r="O30" s="378" t="s">
        <v>223</v>
      </c>
      <c r="P30" s="378">
        <v>17023</v>
      </c>
      <c r="Q30" s="378">
        <v>15581</v>
      </c>
      <c r="R30" s="378">
        <v>2347</v>
      </c>
      <c r="S30" s="378">
        <v>30128</v>
      </c>
      <c r="T30" s="378">
        <v>4870</v>
      </c>
      <c r="U30" s="378">
        <v>4408</v>
      </c>
      <c r="V30" s="378">
        <v>10156</v>
      </c>
      <c r="W30" s="378">
        <v>10695</v>
      </c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</row>
    <row r="31" spans="1:24" s="310" customFormat="1" ht="16.5" customHeight="1">
      <c r="A31" s="315">
        <v>5</v>
      </c>
      <c r="B31" s="380">
        <f>AVERAGE(B33:B46)</f>
        <v>127775</v>
      </c>
      <c r="C31" s="330">
        <f aca="true" t="shared" si="1" ref="C31:W31">AVERAGE(C33:C46)</f>
        <v>96673.08333333333</v>
      </c>
      <c r="D31" s="330">
        <f t="shared" si="1"/>
        <v>10338.833333333334</v>
      </c>
      <c r="E31" s="330">
        <f t="shared" si="1"/>
        <v>47265.75</v>
      </c>
      <c r="F31" s="330">
        <v>2500</v>
      </c>
      <c r="G31" s="330">
        <f t="shared" si="1"/>
        <v>5834.25</v>
      </c>
      <c r="H31" s="330">
        <v>1044</v>
      </c>
      <c r="I31" s="330">
        <f t="shared" si="1"/>
        <v>2227.0833333333335</v>
      </c>
      <c r="J31" s="330">
        <v>983</v>
      </c>
      <c r="K31" s="330">
        <f t="shared" si="1"/>
        <v>3048</v>
      </c>
      <c r="L31" s="330">
        <f t="shared" si="1"/>
        <v>13872.5</v>
      </c>
      <c r="M31" s="330">
        <f t="shared" si="1"/>
        <v>9927.75</v>
      </c>
      <c r="N31" s="330">
        <v>7832</v>
      </c>
      <c r="O31" s="330" t="s">
        <v>223</v>
      </c>
      <c r="P31" s="330">
        <f t="shared" si="1"/>
        <v>20438.083333333332</v>
      </c>
      <c r="Q31" s="330">
        <f t="shared" si="1"/>
        <v>13400.833333333334</v>
      </c>
      <c r="R31" s="330">
        <v>3634</v>
      </c>
      <c r="S31" s="330">
        <v>31103</v>
      </c>
      <c r="T31" s="330">
        <v>5260</v>
      </c>
      <c r="U31" s="330">
        <f t="shared" si="1"/>
        <v>4354.333333333333</v>
      </c>
      <c r="V31" s="330">
        <f t="shared" si="1"/>
        <v>9000.666666666666</v>
      </c>
      <c r="W31" s="330">
        <f t="shared" si="1"/>
        <v>12486.333333333334</v>
      </c>
      <c r="X31" s="308"/>
    </row>
    <row r="32" spans="1:24" ht="16.5" customHeight="1">
      <c r="A32" s="38"/>
      <c r="B32" s="375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6"/>
    </row>
    <row r="33" spans="1:24" ht="16.5" customHeight="1">
      <c r="A33" s="38" t="s">
        <v>381</v>
      </c>
      <c r="B33" s="377">
        <v>127100</v>
      </c>
      <c r="C33" s="378">
        <v>96150</v>
      </c>
      <c r="D33" s="378">
        <v>10053</v>
      </c>
      <c r="E33" s="376">
        <v>46809</v>
      </c>
      <c r="F33" s="378">
        <v>2415</v>
      </c>
      <c r="G33" s="378">
        <v>5909</v>
      </c>
      <c r="H33" s="378">
        <v>1000</v>
      </c>
      <c r="I33" s="378">
        <v>2214</v>
      </c>
      <c r="J33" s="378">
        <v>963</v>
      </c>
      <c r="K33" s="378">
        <v>2994</v>
      </c>
      <c r="L33" s="378">
        <v>13686</v>
      </c>
      <c r="M33" s="378">
        <v>9803</v>
      </c>
      <c r="N33" s="378">
        <v>7825</v>
      </c>
      <c r="O33" s="378" t="s">
        <v>223</v>
      </c>
      <c r="P33" s="378">
        <v>20618</v>
      </c>
      <c r="Q33" s="378">
        <v>13533</v>
      </c>
      <c r="R33" s="378">
        <v>3574</v>
      </c>
      <c r="S33" s="376">
        <v>30950</v>
      </c>
      <c r="T33" s="378">
        <v>5295</v>
      </c>
      <c r="U33" s="378">
        <v>4283</v>
      </c>
      <c r="V33" s="378">
        <v>9208</v>
      </c>
      <c r="W33" s="378">
        <v>12164</v>
      </c>
      <c r="X33" s="36"/>
    </row>
    <row r="34" spans="1:24" ht="16.5" customHeight="1">
      <c r="A34" s="342" t="s">
        <v>459</v>
      </c>
      <c r="B34" s="377">
        <v>126856</v>
      </c>
      <c r="C34" s="378">
        <v>96251</v>
      </c>
      <c r="D34" s="378">
        <v>10172</v>
      </c>
      <c r="E34" s="376">
        <v>47088</v>
      </c>
      <c r="F34" s="378">
        <v>2474</v>
      </c>
      <c r="G34" s="378">
        <v>5876</v>
      </c>
      <c r="H34" s="378">
        <v>943</v>
      </c>
      <c r="I34" s="378">
        <v>2173</v>
      </c>
      <c r="J34" s="378">
        <v>964</v>
      </c>
      <c r="K34" s="378">
        <v>2960</v>
      </c>
      <c r="L34" s="378">
        <v>13690</v>
      </c>
      <c r="M34" s="378">
        <v>10168</v>
      </c>
      <c r="N34" s="378">
        <v>7840</v>
      </c>
      <c r="O34" s="378" t="s">
        <v>223</v>
      </c>
      <c r="P34" s="378">
        <v>20651</v>
      </c>
      <c r="Q34" s="378">
        <v>13143</v>
      </c>
      <c r="R34" s="378">
        <v>3628</v>
      </c>
      <c r="S34" s="376">
        <v>30605</v>
      </c>
      <c r="T34" s="378">
        <v>5106</v>
      </c>
      <c r="U34" s="378">
        <v>4283</v>
      </c>
      <c r="V34" s="378">
        <v>9161</v>
      </c>
      <c r="W34" s="378">
        <v>12055</v>
      </c>
      <c r="X34" s="36"/>
    </row>
    <row r="35" spans="1:24" ht="16.5" customHeight="1">
      <c r="A35" s="342" t="s">
        <v>472</v>
      </c>
      <c r="B35" s="377">
        <v>125586</v>
      </c>
      <c r="C35" s="378">
        <v>95399</v>
      </c>
      <c r="D35" s="378">
        <v>10204</v>
      </c>
      <c r="E35" s="376">
        <v>46881</v>
      </c>
      <c r="F35" s="378">
        <v>2478</v>
      </c>
      <c r="G35" s="378">
        <v>5849</v>
      </c>
      <c r="H35" s="378">
        <v>900</v>
      </c>
      <c r="I35" s="378">
        <v>2254</v>
      </c>
      <c r="J35" s="378">
        <v>962</v>
      </c>
      <c r="K35" s="378">
        <v>3010</v>
      </c>
      <c r="L35" s="378">
        <v>13804</v>
      </c>
      <c r="M35" s="378">
        <v>9660</v>
      </c>
      <c r="N35" s="378">
        <v>7874</v>
      </c>
      <c r="O35" s="378" t="s">
        <v>223</v>
      </c>
      <c r="P35" s="378">
        <v>20670</v>
      </c>
      <c r="Q35" s="378">
        <v>12504</v>
      </c>
      <c r="R35" s="378">
        <v>3583</v>
      </c>
      <c r="S35" s="376">
        <v>30187</v>
      </c>
      <c r="T35" s="378">
        <v>5112</v>
      </c>
      <c r="U35" s="378">
        <v>4165</v>
      </c>
      <c r="V35" s="378">
        <v>8844</v>
      </c>
      <c r="W35" s="378">
        <v>12066</v>
      </c>
      <c r="X35" s="36"/>
    </row>
    <row r="36" spans="1:24" ht="16.5" customHeight="1">
      <c r="A36" s="342" t="s">
        <v>461</v>
      </c>
      <c r="B36" s="377">
        <v>128291</v>
      </c>
      <c r="C36" s="378">
        <v>97346</v>
      </c>
      <c r="D36" s="378">
        <v>10434</v>
      </c>
      <c r="E36" s="376">
        <v>48330</v>
      </c>
      <c r="F36" s="378">
        <v>2567</v>
      </c>
      <c r="G36" s="378">
        <v>5999</v>
      </c>
      <c r="H36" s="378">
        <v>1009</v>
      </c>
      <c r="I36" s="378">
        <v>2235</v>
      </c>
      <c r="J36" s="378">
        <v>992</v>
      </c>
      <c r="K36" s="378">
        <v>3060</v>
      </c>
      <c r="L36" s="378">
        <v>14238</v>
      </c>
      <c r="M36" s="378">
        <v>10214</v>
      </c>
      <c r="N36" s="378">
        <v>8016</v>
      </c>
      <c r="O36" s="378" t="s">
        <v>223</v>
      </c>
      <c r="P36" s="378">
        <v>20553</v>
      </c>
      <c r="Q36" s="378">
        <v>12481</v>
      </c>
      <c r="R36" s="378">
        <v>3753</v>
      </c>
      <c r="S36" s="376">
        <v>30945</v>
      </c>
      <c r="T36" s="378">
        <v>5237</v>
      </c>
      <c r="U36" s="378">
        <v>4310</v>
      </c>
      <c r="V36" s="378">
        <v>8970</v>
      </c>
      <c r="W36" s="378">
        <v>12428</v>
      </c>
      <c r="X36" s="36"/>
    </row>
    <row r="37" spans="1:24" ht="16.5" customHeight="1">
      <c r="A37" s="38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6"/>
    </row>
    <row r="38" spans="1:24" ht="16.5" customHeight="1">
      <c r="A38" s="342" t="s">
        <v>473</v>
      </c>
      <c r="B38" s="377">
        <v>128440</v>
      </c>
      <c r="C38" s="378">
        <v>97278</v>
      </c>
      <c r="D38" s="378">
        <v>10415</v>
      </c>
      <c r="E38" s="376">
        <v>48514</v>
      </c>
      <c r="F38" s="378">
        <v>2466</v>
      </c>
      <c r="G38" s="378">
        <v>5907</v>
      </c>
      <c r="H38" s="378">
        <v>978</v>
      </c>
      <c r="I38" s="378">
        <v>2235</v>
      </c>
      <c r="J38" s="378">
        <v>996</v>
      </c>
      <c r="K38" s="378">
        <v>3047</v>
      </c>
      <c r="L38" s="378">
        <v>14183</v>
      </c>
      <c r="M38" s="378">
        <v>10760</v>
      </c>
      <c r="N38" s="378">
        <v>7942</v>
      </c>
      <c r="O38" s="378" t="s">
        <v>223</v>
      </c>
      <c r="P38" s="378">
        <v>20344</v>
      </c>
      <c r="Q38" s="378">
        <v>12682</v>
      </c>
      <c r="R38" s="378">
        <v>3676</v>
      </c>
      <c r="S38" s="376">
        <v>31162</v>
      </c>
      <c r="T38" s="378">
        <v>5257</v>
      </c>
      <c r="U38" s="378">
        <v>4376</v>
      </c>
      <c r="V38" s="378">
        <v>8991</v>
      </c>
      <c r="W38" s="378">
        <v>12538</v>
      </c>
      <c r="X38" s="36"/>
    </row>
    <row r="39" spans="1:24" ht="16.5" customHeight="1">
      <c r="A39" s="342" t="s">
        <v>463</v>
      </c>
      <c r="B39" s="377">
        <v>128222</v>
      </c>
      <c r="C39" s="378">
        <v>96854</v>
      </c>
      <c r="D39" s="378">
        <v>10530</v>
      </c>
      <c r="E39" s="376">
        <v>47644</v>
      </c>
      <c r="F39" s="378">
        <v>2548</v>
      </c>
      <c r="G39" s="378">
        <v>5870</v>
      </c>
      <c r="H39" s="378">
        <v>980</v>
      </c>
      <c r="I39" s="378">
        <v>2259</v>
      </c>
      <c r="J39" s="378">
        <v>994</v>
      </c>
      <c r="K39" s="378">
        <v>3050</v>
      </c>
      <c r="L39" s="378">
        <v>14037</v>
      </c>
      <c r="M39" s="378">
        <v>10027</v>
      </c>
      <c r="N39" s="378">
        <v>7879</v>
      </c>
      <c r="O39" s="378" t="s">
        <v>223</v>
      </c>
      <c r="P39" s="378">
        <v>20718</v>
      </c>
      <c r="Q39" s="378">
        <v>12651</v>
      </c>
      <c r="R39" s="378">
        <v>3677</v>
      </c>
      <c r="S39" s="376">
        <v>31368</v>
      </c>
      <c r="T39" s="378">
        <v>5447</v>
      </c>
      <c r="U39" s="378">
        <v>4380</v>
      </c>
      <c r="V39" s="378">
        <v>9002</v>
      </c>
      <c r="W39" s="378">
        <v>12539</v>
      </c>
      <c r="X39" s="36"/>
    </row>
    <row r="40" spans="1:24" ht="16.5" customHeight="1">
      <c r="A40" s="342" t="s">
        <v>474</v>
      </c>
      <c r="B40" s="377">
        <v>129753</v>
      </c>
      <c r="C40" s="378">
        <v>98307</v>
      </c>
      <c r="D40" s="378">
        <v>10534</v>
      </c>
      <c r="E40" s="376">
        <v>47688</v>
      </c>
      <c r="F40" s="378">
        <v>2546</v>
      </c>
      <c r="G40" s="378">
        <v>5841</v>
      </c>
      <c r="H40" s="378">
        <v>1084</v>
      </c>
      <c r="I40" s="378">
        <v>2258</v>
      </c>
      <c r="J40" s="378">
        <v>994</v>
      </c>
      <c r="K40" s="378">
        <v>3078</v>
      </c>
      <c r="L40" s="378">
        <v>14004</v>
      </c>
      <c r="M40" s="378">
        <v>9984</v>
      </c>
      <c r="N40" s="378">
        <v>7899</v>
      </c>
      <c r="O40" s="378" t="s">
        <v>223</v>
      </c>
      <c r="P40" s="378">
        <v>20585</v>
      </c>
      <c r="Q40" s="378">
        <v>14298</v>
      </c>
      <c r="R40" s="378">
        <v>3639</v>
      </c>
      <c r="S40" s="376">
        <v>31446</v>
      </c>
      <c r="T40" s="378">
        <v>5412</v>
      </c>
      <c r="U40" s="378">
        <v>4436</v>
      </c>
      <c r="V40" s="378">
        <v>9017</v>
      </c>
      <c r="W40" s="378">
        <v>12581</v>
      </c>
      <c r="X40" s="36"/>
    </row>
    <row r="41" spans="1:24" ht="16.5" customHeight="1">
      <c r="A41" s="342" t="s">
        <v>475</v>
      </c>
      <c r="B41" s="377">
        <v>129016</v>
      </c>
      <c r="C41" s="378">
        <v>97799</v>
      </c>
      <c r="D41" s="378">
        <v>10464</v>
      </c>
      <c r="E41" s="376">
        <v>47496</v>
      </c>
      <c r="F41" s="378">
        <v>2536</v>
      </c>
      <c r="G41" s="378">
        <v>5794</v>
      </c>
      <c r="H41" s="378">
        <v>1097</v>
      </c>
      <c r="I41" s="378">
        <v>2252</v>
      </c>
      <c r="J41" s="378">
        <v>987</v>
      </c>
      <c r="K41" s="378">
        <v>3088</v>
      </c>
      <c r="L41" s="378">
        <v>13963</v>
      </c>
      <c r="M41" s="378">
        <v>9936</v>
      </c>
      <c r="N41" s="378">
        <v>7843</v>
      </c>
      <c r="O41" s="378" t="s">
        <v>223</v>
      </c>
      <c r="P41" s="378">
        <v>20338</v>
      </c>
      <c r="Q41" s="378">
        <v>14303</v>
      </c>
      <c r="R41" s="378">
        <v>3634</v>
      </c>
      <c r="S41" s="376">
        <v>31217</v>
      </c>
      <c r="T41" s="378">
        <v>5326</v>
      </c>
      <c r="U41" s="378">
        <v>4416</v>
      </c>
      <c r="V41" s="378">
        <v>8836</v>
      </c>
      <c r="W41" s="378">
        <v>12639</v>
      </c>
      <c r="X41" s="36"/>
    </row>
    <row r="42" spans="1:24" ht="16.5" customHeight="1">
      <c r="A42" s="38"/>
      <c r="B42" s="375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6"/>
    </row>
    <row r="43" spans="1:24" ht="16.5" customHeight="1">
      <c r="A43" s="342" t="s">
        <v>481</v>
      </c>
      <c r="B43" s="377">
        <v>128328</v>
      </c>
      <c r="C43" s="378">
        <v>97149</v>
      </c>
      <c r="D43" s="378">
        <v>10403</v>
      </c>
      <c r="E43" s="376">
        <v>47248</v>
      </c>
      <c r="F43" s="378">
        <v>2522</v>
      </c>
      <c r="G43" s="378">
        <v>5766</v>
      </c>
      <c r="H43" s="378">
        <v>1112</v>
      </c>
      <c r="I43" s="378">
        <v>2240</v>
      </c>
      <c r="J43" s="378">
        <v>983</v>
      </c>
      <c r="K43" s="378">
        <v>3089</v>
      </c>
      <c r="L43" s="378">
        <v>13893</v>
      </c>
      <c r="M43" s="378">
        <v>9857</v>
      </c>
      <c r="N43" s="378">
        <v>7786</v>
      </c>
      <c r="O43" s="378" t="s">
        <v>223</v>
      </c>
      <c r="P43" s="378">
        <v>20159</v>
      </c>
      <c r="Q43" s="378">
        <v>14138</v>
      </c>
      <c r="R43" s="378">
        <v>3638</v>
      </c>
      <c r="S43" s="376">
        <v>31179</v>
      </c>
      <c r="T43" s="378">
        <v>5266</v>
      </c>
      <c r="U43" s="378">
        <v>4377</v>
      </c>
      <c r="V43" s="378">
        <v>8971</v>
      </c>
      <c r="W43" s="378">
        <v>12565</v>
      </c>
      <c r="X43" s="36"/>
    </row>
    <row r="44" spans="1:24" ht="16.5" customHeight="1">
      <c r="A44" s="342" t="s">
        <v>482</v>
      </c>
      <c r="B44" s="377">
        <v>127774</v>
      </c>
      <c r="C44" s="378">
        <v>96386</v>
      </c>
      <c r="D44" s="378">
        <v>10327</v>
      </c>
      <c r="E44" s="376">
        <v>46775</v>
      </c>
      <c r="F44" s="378">
        <v>2437</v>
      </c>
      <c r="G44" s="378">
        <v>5757</v>
      </c>
      <c r="H44" s="378">
        <v>1112</v>
      </c>
      <c r="I44" s="378">
        <v>2209</v>
      </c>
      <c r="J44" s="378">
        <v>979</v>
      </c>
      <c r="K44" s="378">
        <v>3080</v>
      </c>
      <c r="L44" s="378">
        <v>13755</v>
      </c>
      <c r="M44" s="378">
        <v>9635</v>
      </c>
      <c r="N44" s="378">
        <v>7811</v>
      </c>
      <c r="O44" s="378" t="s">
        <v>223</v>
      </c>
      <c r="P44" s="378">
        <v>20338</v>
      </c>
      <c r="Q44" s="378">
        <v>13758</v>
      </c>
      <c r="R44" s="378">
        <v>3614</v>
      </c>
      <c r="S44" s="376">
        <v>31388</v>
      </c>
      <c r="T44" s="378">
        <v>5198</v>
      </c>
      <c r="U44" s="378">
        <v>4415</v>
      </c>
      <c r="V44" s="378">
        <v>9026</v>
      </c>
      <c r="W44" s="378">
        <v>12749</v>
      </c>
      <c r="X44" s="36"/>
    </row>
    <row r="45" spans="1:24" ht="16.5" customHeight="1">
      <c r="A45" s="342" t="s">
        <v>483</v>
      </c>
      <c r="B45" s="377">
        <v>127018</v>
      </c>
      <c r="C45" s="378">
        <v>95580</v>
      </c>
      <c r="D45" s="378">
        <v>10236</v>
      </c>
      <c r="E45" s="376">
        <v>46447</v>
      </c>
      <c r="F45" s="378">
        <v>2529</v>
      </c>
      <c r="G45" s="378">
        <v>5740</v>
      </c>
      <c r="H45" s="378">
        <v>1112</v>
      </c>
      <c r="I45" s="378">
        <v>2226</v>
      </c>
      <c r="J45" s="378">
        <v>988</v>
      </c>
      <c r="K45" s="378">
        <v>3058</v>
      </c>
      <c r="L45" s="378">
        <v>13653</v>
      </c>
      <c r="M45" s="378">
        <v>9464</v>
      </c>
      <c r="N45" s="378">
        <v>7677</v>
      </c>
      <c r="O45" s="378" t="s">
        <v>223</v>
      </c>
      <c r="P45" s="378">
        <v>20186</v>
      </c>
      <c r="Q45" s="378">
        <v>13535</v>
      </c>
      <c r="R45" s="378">
        <v>3595</v>
      </c>
      <c r="S45" s="376">
        <v>31438</v>
      </c>
      <c r="T45" s="378">
        <v>5222</v>
      </c>
      <c r="U45" s="378">
        <v>4414</v>
      </c>
      <c r="V45" s="378">
        <v>8970</v>
      </c>
      <c r="W45" s="378">
        <v>12832</v>
      </c>
      <c r="X45" s="36"/>
    </row>
    <row r="46" spans="1:24" ht="16.5" customHeight="1">
      <c r="A46" s="342" t="s">
        <v>484</v>
      </c>
      <c r="B46" s="377">
        <v>126916</v>
      </c>
      <c r="C46" s="378">
        <v>95578</v>
      </c>
      <c r="D46" s="378">
        <v>10294</v>
      </c>
      <c r="E46" s="376">
        <v>46269</v>
      </c>
      <c r="F46" s="378">
        <v>2470</v>
      </c>
      <c r="G46" s="378">
        <v>5703</v>
      </c>
      <c r="H46" s="378">
        <v>1112</v>
      </c>
      <c r="I46" s="378">
        <v>2170</v>
      </c>
      <c r="J46" s="378">
        <v>982</v>
      </c>
      <c r="K46" s="378">
        <v>3062</v>
      </c>
      <c r="L46" s="378">
        <v>13564</v>
      </c>
      <c r="M46" s="378">
        <v>9625</v>
      </c>
      <c r="N46" s="378">
        <v>7581</v>
      </c>
      <c r="O46" s="378" t="s">
        <v>223</v>
      </c>
      <c r="P46" s="378">
        <v>20097</v>
      </c>
      <c r="Q46" s="378">
        <v>13784</v>
      </c>
      <c r="R46" s="378">
        <v>3609</v>
      </c>
      <c r="S46" s="376">
        <v>31338</v>
      </c>
      <c r="T46" s="378">
        <v>5249</v>
      </c>
      <c r="U46" s="378">
        <v>4397</v>
      </c>
      <c r="V46" s="378">
        <v>9012</v>
      </c>
      <c r="W46" s="378">
        <v>12680</v>
      </c>
      <c r="X46" s="36"/>
    </row>
    <row r="47" spans="1:24" ht="16.5" customHeight="1">
      <c r="A47" s="62"/>
      <c r="B47" s="375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6"/>
    </row>
    <row r="48" spans="1:24" ht="16.5" customHeight="1">
      <c r="A48" s="341" t="s">
        <v>32</v>
      </c>
      <c r="B48" s="375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6"/>
    </row>
    <row r="49" spans="1:24" ht="16.5" customHeight="1">
      <c r="A49" s="38" t="s">
        <v>380</v>
      </c>
      <c r="B49" s="377">
        <v>82394</v>
      </c>
      <c r="C49" s="378">
        <v>52478</v>
      </c>
      <c r="D49" s="378">
        <v>2100</v>
      </c>
      <c r="E49" s="378">
        <v>31070</v>
      </c>
      <c r="F49" s="378">
        <v>3024</v>
      </c>
      <c r="G49" s="378">
        <v>5457</v>
      </c>
      <c r="H49" s="378">
        <v>4708</v>
      </c>
      <c r="I49" s="378">
        <v>800</v>
      </c>
      <c r="J49" s="378">
        <v>1297</v>
      </c>
      <c r="K49" s="378">
        <v>451</v>
      </c>
      <c r="L49" s="378">
        <v>2170</v>
      </c>
      <c r="M49" s="378">
        <v>10224</v>
      </c>
      <c r="N49" s="378">
        <v>2941</v>
      </c>
      <c r="O49" s="378" t="s">
        <v>223</v>
      </c>
      <c r="P49" s="378">
        <v>2664</v>
      </c>
      <c r="Q49" s="378">
        <v>12845</v>
      </c>
      <c r="R49" s="378">
        <v>3417</v>
      </c>
      <c r="S49" s="378">
        <v>29917</v>
      </c>
      <c r="T49" s="378">
        <v>6516</v>
      </c>
      <c r="U49" s="378">
        <v>10352</v>
      </c>
      <c r="V49" s="378">
        <v>3539</v>
      </c>
      <c r="W49" s="378">
        <v>9511</v>
      </c>
      <c r="X49" s="36"/>
    </row>
    <row r="50" spans="1:24" ht="16.5" customHeight="1">
      <c r="A50" s="49">
        <v>4</v>
      </c>
      <c r="B50" s="377">
        <v>82097</v>
      </c>
      <c r="C50" s="378">
        <v>50883</v>
      </c>
      <c r="D50" s="378">
        <v>2156</v>
      </c>
      <c r="E50" s="378">
        <v>30188</v>
      </c>
      <c r="F50" s="378">
        <v>2950</v>
      </c>
      <c r="G50" s="378">
        <v>5118</v>
      </c>
      <c r="H50" s="378">
        <v>4529</v>
      </c>
      <c r="I50" s="378">
        <v>873</v>
      </c>
      <c r="J50" s="378">
        <v>1267</v>
      </c>
      <c r="K50" s="378">
        <v>470</v>
      </c>
      <c r="L50" s="378">
        <v>2172</v>
      </c>
      <c r="M50" s="378">
        <v>9765</v>
      </c>
      <c r="N50" s="378">
        <v>3045</v>
      </c>
      <c r="O50" s="378" t="s">
        <v>223</v>
      </c>
      <c r="P50" s="378">
        <v>2587</v>
      </c>
      <c r="Q50" s="378">
        <v>11919</v>
      </c>
      <c r="R50" s="378">
        <v>3700</v>
      </c>
      <c r="S50" s="378">
        <v>31214</v>
      </c>
      <c r="T50" s="378">
        <v>6753</v>
      </c>
      <c r="U50" s="378">
        <v>11169</v>
      </c>
      <c r="V50" s="378">
        <v>3506</v>
      </c>
      <c r="W50" s="378">
        <v>9786</v>
      </c>
      <c r="X50" s="36"/>
    </row>
    <row r="51" spans="1:24" s="310" customFormat="1" ht="16.5" customHeight="1">
      <c r="A51" s="315">
        <v>5</v>
      </c>
      <c r="B51" s="380">
        <f>AVERAGE(B53:B66)</f>
        <v>94201.16666666667</v>
      </c>
      <c r="C51" s="330">
        <f aca="true" t="shared" si="2" ref="C51:K51">AVERAGE(C53:C66)</f>
        <v>55609.666666666664</v>
      </c>
      <c r="D51" s="330">
        <f t="shared" si="2"/>
        <v>1884.75</v>
      </c>
      <c r="E51" s="330">
        <f t="shared" si="2"/>
        <v>32832.333333333336</v>
      </c>
      <c r="F51" s="330">
        <f t="shared" si="2"/>
        <v>3754.4166666666665</v>
      </c>
      <c r="G51" s="330">
        <f t="shared" si="2"/>
        <v>5286.25</v>
      </c>
      <c r="H51" s="330">
        <f t="shared" si="2"/>
        <v>4707.25</v>
      </c>
      <c r="I51" s="330">
        <f t="shared" si="2"/>
        <v>1016.0833333333334</v>
      </c>
      <c r="J51" s="330">
        <f t="shared" si="2"/>
        <v>1114.0833333333333</v>
      </c>
      <c r="K51" s="330">
        <f t="shared" si="2"/>
        <v>1106</v>
      </c>
      <c r="L51" s="330">
        <v>2341</v>
      </c>
      <c r="M51" s="330">
        <v>10248</v>
      </c>
      <c r="N51" s="330">
        <v>3258</v>
      </c>
      <c r="O51" s="330" t="s">
        <v>223</v>
      </c>
      <c r="P51" s="330">
        <v>3458</v>
      </c>
      <c r="Q51" s="330">
        <f aca="true" t="shared" si="3" ref="Q51:W51">AVERAGE(Q53:Q66)</f>
        <v>11813.083333333334</v>
      </c>
      <c r="R51" s="330">
        <f t="shared" si="3"/>
        <v>5062.916666666667</v>
      </c>
      <c r="S51" s="330">
        <f t="shared" si="3"/>
        <v>38591.5</v>
      </c>
      <c r="T51" s="330">
        <f t="shared" si="3"/>
        <v>6561</v>
      </c>
      <c r="U51" s="330">
        <v>14144</v>
      </c>
      <c r="V51" s="330">
        <v>5565</v>
      </c>
      <c r="W51" s="330">
        <f t="shared" si="3"/>
        <v>12320.333333333334</v>
      </c>
      <c r="X51" s="308"/>
    </row>
    <row r="52" spans="1:24" ht="16.5" customHeight="1">
      <c r="A52" s="38"/>
      <c r="B52" s="1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36"/>
    </row>
    <row r="53" spans="1:24" ht="16.5" customHeight="1">
      <c r="A53" s="38" t="s">
        <v>381</v>
      </c>
      <c r="B53" s="114">
        <v>93123</v>
      </c>
      <c r="C53" s="77">
        <v>55531</v>
      </c>
      <c r="D53" s="77">
        <v>1824</v>
      </c>
      <c r="E53" s="43">
        <v>32687</v>
      </c>
      <c r="F53" s="77">
        <v>3641</v>
      </c>
      <c r="G53" s="77">
        <v>5269</v>
      </c>
      <c r="H53" s="77">
        <v>4632</v>
      </c>
      <c r="I53" s="77">
        <v>930</v>
      </c>
      <c r="J53" s="77">
        <v>1144</v>
      </c>
      <c r="K53" s="77">
        <v>1043</v>
      </c>
      <c r="L53" s="77">
        <v>2358</v>
      </c>
      <c r="M53" s="77">
        <v>10430</v>
      </c>
      <c r="N53" s="77">
        <v>3240</v>
      </c>
      <c r="O53" s="77" t="s">
        <v>223</v>
      </c>
      <c r="P53" s="77">
        <v>3421</v>
      </c>
      <c r="Q53" s="77">
        <v>11887</v>
      </c>
      <c r="R53" s="77">
        <v>5196</v>
      </c>
      <c r="S53" s="43">
        <v>37592</v>
      </c>
      <c r="T53" s="77">
        <v>6653</v>
      </c>
      <c r="U53" s="77">
        <v>13622</v>
      </c>
      <c r="V53" s="77">
        <v>5591</v>
      </c>
      <c r="W53" s="77">
        <v>11726</v>
      </c>
      <c r="X53" s="36"/>
    </row>
    <row r="54" spans="1:24" ht="16.5" customHeight="1">
      <c r="A54" s="342" t="s">
        <v>459</v>
      </c>
      <c r="B54" s="114">
        <v>91418</v>
      </c>
      <c r="C54" s="77">
        <v>55019</v>
      </c>
      <c r="D54" s="77">
        <v>1826</v>
      </c>
      <c r="E54" s="43">
        <v>32349</v>
      </c>
      <c r="F54" s="77">
        <v>3610</v>
      </c>
      <c r="G54" s="77">
        <v>5240</v>
      </c>
      <c r="H54" s="77">
        <v>4672</v>
      </c>
      <c r="I54" s="77">
        <v>975</v>
      </c>
      <c r="J54" s="77">
        <v>1134</v>
      </c>
      <c r="K54" s="77">
        <v>1105</v>
      </c>
      <c r="L54" s="77">
        <v>2355</v>
      </c>
      <c r="M54" s="77">
        <v>9979</v>
      </c>
      <c r="N54" s="77">
        <v>3279</v>
      </c>
      <c r="O54" s="77" t="s">
        <v>223</v>
      </c>
      <c r="P54" s="77">
        <v>3429</v>
      </c>
      <c r="Q54" s="77">
        <v>11745</v>
      </c>
      <c r="R54" s="77">
        <v>5163</v>
      </c>
      <c r="S54" s="43">
        <v>36399</v>
      </c>
      <c r="T54" s="77">
        <v>6503</v>
      </c>
      <c r="U54" s="77">
        <v>13652</v>
      </c>
      <c r="V54" s="77">
        <v>5584</v>
      </c>
      <c r="W54" s="77">
        <v>10660</v>
      </c>
      <c r="X54" s="36"/>
    </row>
    <row r="55" spans="1:24" ht="16.5" customHeight="1">
      <c r="A55" s="342" t="s">
        <v>472</v>
      </c>
      <c r="B55" s="114">
        <v>92300</v>
      </c>
      <c r="C55" s="77">
        <v>55421</v>
      </c>
      <c r="D55" s="77">
        <v>1863</v>
      </c>
      <c r="E55" s="43">
        <v>32863</v>
      </c>
      <c r="F55" s="77">
        <v>3581</v>
      </c>
      <c r="G55" s="77">
        <v>5309</v>
      </c>
      <c r="H55" s="77">
        <v>4663</v>
      </c>
      <c r="I55" s="77">
        <v>982</v>
      </c>
      <c r="J55" s="77">
        <v>1123</v>
      </c>
      <c r="K55" s="77">
        <v>1047</v>
      </c>
      <c r="L55" s="77">
        <v>2393</v>
      </c>
      <c r="M55" s="77">
        <v>10496</v>
      </c>
      <c r="N55" s="77">
        <v>3269</v>
      </c>
      <c r="O55" s="77" t="s">
        <v>223</v>
      </c>
      <c r="P55" s="77">
        <v>3351</v>
      </c>
      <c r="Q55" s="77">
        <v>11668</v>
      </c>
      <c r="R55" s="77">
        <v>5167</v>
      </c>
      <c r="S55" s="43">
        <v>36879</v>
      </c>
      <c r="T55" s="77">
        <v>6519</v>
      </c>
      <c r="U55" s="77">
        <v>13457</v>
      </c>
      <c r="V55" s="77">
        <v>5216</v>
      </c>
      <c r="W55" s="77">
        <v>11687</v>
      </c>
      <c r="X55" s="36"/>
    </row>
    <row r="56" spans="1:24" ht="16.5" customHeight="1">
      <c r="A56" s="342" t="s">
        <v>461</v>
      </c>
      <c r="B56" s="114">
        <v>96217</v>
      </c>
      <c r="C56" s="77">
        <v>57178</v>
      </c>
      <c r="D56" s="77">
        <v>1875</v>
      </c>
      <c r="E56" s="43">
        <v>34175</v>
      </c>
      <c r="F56" s="77">
        <v>3802</v>
      </c>
      <c r="G56" s="77">
        <v>5417</v>
      </c>
      <c r="H56" s="77">
        <v>4851</v>
      </c>
      <c r="I56" s="77">
        <v>1080</v>
      </c>
      <c r="J56" s="77">
        <v>1144</v>
      </c>
      <c r="K56" s="77">
        <v>1122</v>
      </c>
      <c r="L56" s="77">
        <v>2475</v>
      </c>
      <c r="M56" s="77">
        <v>10928</v>
      </c>
      <c r="N56" s="77">
        <v>3356</v>
      </c>
      <c r="O56" s="77" t="s">
        <v>223</v>
      </c>
      <c r="P56" s="77">
        <v>3595</v>
      </c>
      <c r="Q56" s="77">
        <v>11957</v>
      </c>
      <c r="R56" s="77">
        <v>5179</v>
      </c>
      <c r="S56" s="43">
        <v>39039</v>
      </c>
      <c r="T56" s="77">
        <v>6595</v>
      </c>
      <c r="U56" s="77">
        <v>14224</v>
      </c>
      <c r="V56" s="77">
        <v>5553</v>
      </c>
      <c r="W56" s="77">
        <v>12667</v>
      </c>
      <c r="X56" s="36"/>
    </row>
    <row r="57" spans="1:24" ht="16.5" customHeight="1">
      <c r="A57" s="38"/>
      <c r="B57" s="1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36"/>
    </row>
    <row r="58" spans="1:24" ht="16.5" customHeight="1">
      <c r="A58" s="342" t="s">
        <v>473</v>
      </c>
      <c r="B58" s="114">
        <v>97083</v>
      </c>
      <c r="C58" s="77">
        <v>57699</v>
      </c>
      <c r="D58" s="77">
        <v>1900</v>
      </c>
      <c r="E58" s="43">
        <v>34215</v>
      </c>
      <c r="F58" s="77">
        <v>3861</v>
      </c>
      <c r="G58" s="77">
        <v>5352</v>
      </c>
      <c r="H58" s="77">
        <v>4869</v>
      </c>
      <c r="I58" s="77">
        <v>1085</v>
      </c>
      <c r="J58" s="77">
        <v>1133</v>
      </c>
      <c r="K58" s="77">
        <v>1125</v>
      </c>
      <c r="L58" s="77">
        <v>2456</v>
      </c>
      <c r="M58" s="77">
        <v>10975</v>
      </c>
      <c r="N58" s="77">
        <v>3359</v>
      </c>
      <c r="O58" s="77" t="s">
        <v>223</v>
      </c>
      <c r="P58" s="77">
        <v>3518</v>
      </c>
      <c r="Q58" s="77">
        <v>12318</v>
      </c>
      <c r="R58" s="77">
        <v>5173</v>
      </c>
      <c r="S58" s="43">
        <v>39384</v>
      </c>
      <c r="T58" s="77">
        <v>6822</v>
      </c>
      <c r="U58" s="77">
        <v>14305</v>
      </c>
      <c r="V58" s="77">
        <v>5562</v>
      </c>
      <c r="W58" s="77">
        <v>12695</v>
      </c>
      <c r="X58" s="36"/>
    </row>
    <row r="59" spans="1:24" ht="16.5" customHeight="1">
      <c r="A59" s="342" t="s">
        <v>463</v>
      </c>
      <c r="B59" s="114">
        <v>95966</v>
      </c>
      <c r="C59" s="77">
        <v>56317</v>
      </c>
      <c r="D59" s="77">
        <v>1897</v>
      </c>
      <c r="E59" s="43">
        <v>33221</v>
      </c>
      <c r="F59" s="77">
        <v>3777</v>
      </c>
      <c r="G59" s="77">
        <v>5329</v>
      </c>
      <c r="H59" s="77">
        <v>4942</v>
      </c>
      <c r="I59" s="77">
        <v>1017</v>
      </c>
      <c r="J59" s="77">
        <v>1138</v>
      </c>
      <c r="K59" s="77">
        <v>1113</v>
      </c>
      <c r="L59" s="77">
        <v>2461</v>
      </c>
      <c r="M59" s="77">
        <v>10118</v>
      </c>
      <c r="N59" s="77">
        <v>3326</v>
      </c>
      <c r="O59" s="77" t="s">
        <v>223</v>
      </c>
      <c r="P59" s="77">
        <v>3437</v>
      </c>
      <c r="Q59" s="77">
        <v>12009</v>
      </c>
      <c r="R59" s="77">
        <v>5140</v>
      </c>
      <c r="S59" s="43">
        <v>39649</v>
      </c>
      <c r="T59" s="77">
        <v>6645</v>
      </c>
      <c r="U59" s="77">
        <v>14409</v>
      </c>
      <c r="V59" s="77">
        <v>5733</v>
      </c>
      <c r="W59" s="77">
        <v>12862</v>
      </c>
      <c r="X59" s="36"/>
    </row>
    <row r="60" spans="1:24" ht="16.5" customHeight="1">
      <c r="A60" s="342" t="s">
        <v>474</v>
      </c>
      <c r="B60" s="114">
        <v>95367</v>
      </c>
      <c r="C60" s="77">
        <v>56012</v>
      </c>
      <c r="D60" s="77">
        <v>1909</v>
      </c>
      <c r="E60" s="43">
        <v>32949</v>
      </c>
      <c r="F60" s="77">
        <v>3763</v>
      </c>
      <c r="G60" s="77">
        <v>5310</v>
      </c>
      <c r="H60" s="77">
        <v>4777</v>
      </c>
      <c r="I60" s="77">
        <v>1014</v>
      </c>
      <c r="J60" s="77">
        <v>1130</v>
      </c>
      <c r="K60" s="77">
        <v>1113</v>
      </c>
      <c r="L60" s="77">
        <v>2442</v>
      </c>
      <c r="M60" s="77">
        <v>10056</v>
      </c>
      <c r="N60" s="77">
        <v>3344</v>
      </c>
      <c r="O60" s="77" t="s">
        <v>223</v>
      </c>
      <c r="P60" s="77">
        <v>3518</v>
      </c>
      <c r="Q60" s="77">
        <v>11947</v>
      </c>
      <c r="R60" s="77">
        <v>5084</v>
      </c>
      <c r="S60" s="43">
        <v>39355</v>
      </c>
      <c r="T60" s="77">
        <v>6509</v>
      </c>
      <c r="U60" s="77">
        <v>14324</v>
      </c>
      <c r="V60" s="77">
        <v>5645</v>
      </c>
      <c r="W60" s="77">
        <v>12877</v>
      </c>
      <c r="X60" s="36"/>
    </row>
    <row r="61" spans="1:24" ht="16.5" customHeight="1">
      <c r="A61" s="342" t="s">
        <v>475</v>
      </c>
      <c r="B61" s="114">
        <v>94920</v>
      </c>
      <c r="C61" s="77">
        <v>55599</v>
      </c>
      <c r="D61" s="77">
        <v>1908</v>
      </c>
      <c r="E61" s="43">
        <v>32669</v>
      </c>
      <c r="F61" s="77">
        <v>3779</v>
      </c>
      <c r="G61" s="77">
        <v>5284</v>
      </c>
      <c r="H61" s="77">
        <v>4648</v>
      </c>
      <c r="I61" s="77">
        <v>1008</v>
      </c>
      <c r="J61" s="77">
        <v>1111</v>
      </c>
      <c r="K61" s="77">
        <v>1105</v>
      </c>
      <c r="L61" s="77">
        <v>2452</v>
      </c>
      <c r="M61" s="77">
        <v>10016</v>
      </c>
      <c r="N61" s="77">
        <v>3266</v>
      </c>
      <c r="O61" s="77" t="s">
        <v>223</v>
      </c>
      <c r="P61" s="77">
        <v>3511</v>
      </c>
      <c r="Q61" s="77">
        <v>11808</v>
      </c>
      <c r="R61" s="77">
        <v>5102</v>
      </c>
      <c r="S61" s="43">
        <v>39321</v>
      </c>
      <c r="T61" s="77">
        <v>6583</v>
      </c>
      <c r="U61" s="77">
        <v>14340</v>
      </c>
      <c r="V61" s="77">
        <v>5574</v>
      </c>
      <c r="W61" s="77">
        <v>12824</v>
      </c>
      <c r="X61" s="36"/>
    </row>
    <row r="62" spans="1:24" ht="16.5" customHeight="1">
      <c r="A62" s="38"/>
      <c r="B62" s="1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36"/>
    </row>
    <row r="63" spans="1:24" ht="16.5" customHeight="1">
      <c r="A63" s="342" t="s">
        <v>481</v>
      </c>
      <c r="B63" s="114">
        <v>94269</v>
      </c>
      <c r="C63" s="77">
        <v>55125</v>
      </c>
      <c r="D63" s="77">
        <v>1917</v>
      </c>
      <c r="E63" s="43">
        <v>32386</v>
      </c>
      <c r="F63" s="77">
        <v>3745</v>
      </c>
      <c r="G63" s="77">
        <v>5266</v>
      </c>
      <c r="H63" s="77">
        <v>4605</v>
      </c>
      <c r="I63" s="77">
        <v>997</v>
      </c>
      <c r="J63" s="77">
        <v>1093</v>
      </c>
      <c r="K63" s="77">
        <v>1106</v>
      </c>
      <c r="L63" s="77">
        <v>2359</v>
      </c>
      <c r="M63" s="77">
        <v>9991</v>
      </c>
      <c r="N63" s="77">
        <v>3224</v>
      </c>
      <c r="O63" s="77" t="s">
        <v>223</v>
      </c>
      <c r="P63" s="77">
        <v>3517</v>
      </c>
      <c r="Q63" s="77">
        <v>11819</v>
      </c>
      <c r="R63" s="77">
        <v>4905</v>
      </c>
      <c r="S63" s="43">
        <v>39144</v>
      </c>
      <c r="T63" s="77">
        <v>6497</v>
      </c>
      <c r="U63" s="77">
        <v>14338</v>
      </c>
      <c r="V63" s="77">
        <v>5613</v>
      </c>
      <c r="W63" s="77">
        <v>12696</v>
      </c>
      <c r="X63" s="36"/>
    </row>
    <row r="64" spans="1:24" ht="16.5" customHeight="1">
      <c r="A64" s="342" t="s">
        <v>482</v>
      </c>
      <c r="B64" s="114">
        <v>93950</v>
      </c>
      <c r="C64" s="77">
        <v>54839</v>
      </c>
      <c r="D64" s="77">
        <v>1901</v>
      </c>
      <c r="E64" s="43">
        <v>32295</v>
      </c>
      <c r="F64" s="77">
        <v>3880</v>
      </c>
      <c r="G64" s="77">
        <v>5228</v>
      </c>
      <c r="H64" s="77">
        <v>4614</v>
      </c>
      <c r="I64" s="77">
        <v>1049</v>
      </c>
      <c r="J64" s="77">
        <v>1081</v>
      </c>
      <c r="K64" s="77">
        <v>1117</v>
      </c>
      <c r="L64" s="77">
        <v>2150</v>
      </c>
      <c r="M64" s="77">
        <v>10098</v>
      </c>
      <c r="N64" s="77">
        <v>3078</v>
      </c>
      <c r="O64" s="77" t="s">
        <v>223</v>
      </c>
      <c r="P64" s="77">
        <v>3450</v>
      </c>
      <c r="Q64" s="77">
        <v>11675</v>
      </c>
      <c r="R64" s="77">
        <v>4912</v>
      </c>
      <c r="S64" s="43">
        <v>39111</v>
      </c>
      <c r="T64" s="77">
        <v>6508</v>
      </c>
      <c r="U64" s="77">
        <v>14374</v>
      </c>
      <c r="V64" s="77">
        <v>5646</v>
      </c>
      <c r="W64" s="77">
        <v>12583</v>
      </c>
      <c r="X64" s="36"/>
    </row>
    <row r="65" spans="1:24" ht="16.5" customHeight="1">
      <c r="A65" s="342" t="s">
        <v>483</v>
      </c>
      <c r="B65" s="114">
        <v>93623</v>
      </c>
      <c r="C65" s="77">
        <v>54785</v>
      </c>
      <c r="D65" s="77">
        <v>1900</v>
      </c>
      <c r="E65" s="43">
        <v>32172</v>
      </c>
      <c r="F65" s="77">
        <v>3768</v>
      </c>
      <c r="G65" s="77">
        <v>5226</v>
      </c>
      <c r="H65" s="77">
        <v>4613</v>
      </c>
      <c r="I65" s="77">
        <v>999</v>
      </c>
      <c r="J65" s="77">
        <v>1072</v>
      </c>
      <c r="K65" s="77">
        <v>1141</v>
      </c>
      <c r="L65" s="77">
        <v>2115</v>
      </c>
      <c r="M65" s="77">
        <v>10073</v>
      </c>
      <c r="N65" s="77">
        <v>3165</v>
      </c>
      <c r="O65" s="77" t="s">
        <v>223</v>
      </c>
      <c r="P65" s="77">
        <v>3417</v>
      </c>
      <c r="Q65" s="77">
        <v>11771</v>
      </c>
      <c r="R65" s="77">
        <v>4929</v>
      </c>
      <c r="S65" s="43">
        <v>38838</v>
      </c>
      <c r="T65" s="77">
        <v>6465</v>
      </c>
      <c r="U65" s="77">
        <v>14402</v>
      </c>
      <c r="V65" s="77">
        <v>5521</v>
      </c>
      <c r="W65" s="77">
        <v>12450</v>
      </c>
      <c r="X65" s="36"/>
    </row>
    <row r="66" spans="1:24" ht="16.5" customHeight="1">
      <c r="A66" s="363" t="s">
        <v>484</v>
      </c>
      <c r="B66" s="115">
        <v>92178</v>
      </c>
      <c r="C66" s="116">
        <v>53791</v>
      </c>
      <c r="D66" s="116">
        <v>1897</v>
      </c>
      <c r="E66" s="40">
        <v>32007</v>
      </c>
      <c r="F66" s="116">
        <v>3846</v>
      </c>
      <c r="G66" s="116">
        <v>5205</v>
      </c>
      <c r="H66" s="116">
        <v>4601</v>
      </c>
      <c r="I66" s="116">
        <v>1057</v>
      </c>
      <c r="J66" s="116">
        <v>1066</v>
      </c>
      <c r="K66" s="116">
        <v>1135</v>
      </c>
      <c r="L66" s="116">
        <v>2089</v>
      </c>
      <c r="M66" s="116">
        <v>9809</v>
      </c>
      <c r="N66" s="116">
        <v>3199</v>
      </c>
      <c r="O66" s="116" t="s">
        <v>223</v>
      </c>
      <c r="P66" s="116">
        <v>3321</v>
      </c>
      <c r="Q66" s="116">
        <v>11153</v>
      </c>
      <c r="R66" s="116">
        <v>4805</v>
      </c>
      <c r="S66" s="40">
        <v>38387</v>
      </c>
      <c r="T66" s="116">
        <v>6433</v>
      </c>
      <c r="U66" s="116">
        <v>14288</v>
      </c>
      <c r="V66" s="116">
        <v>5549</v>
      </c>
      <c r="W66" s="116">
        <v>12117</v>
      </c>
      <c r="X66" s="36"/>
    </row>
    <row r="67" spans="1:24" ht="15" customHeight="1">
      <c r="A67" s="41" t="s">
        <v>196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36"/>
    </row>
    <row r="68" spans="1:24" ht="14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36"/>
    </row>
  </sheetData>
  <sheetProtection/>
  <mergeCells count="27">
    <mergeCell ref="R4:R7"/>
    <mergeCell ref="B4:B7"/>
    <mergeCell ref="C4:C5"/>
    <mergeCell ref="D4:D7"/>
    <mergeCell ref="E4:N4"/>
    <mergeCell ref="N5:N7"/>
    <mergeCell ref="Q4:Q7"/>
    <mergeCell ref="S4:W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2:W2"/>
    <mergeCell ref="W5:W7"/>
    <mergeCell ref="A6:A7"/>
    <mergeCell ref="C6:C7"/>
    <mergeCell ref="S5:S7"/>
    <mergeCell ref="T5:T7"/>
    <mergeCell ref="U5:U7"/>
    <mergeCell ref="V5:V7"/>
    <mergeCell ref="O4:O7"/>
    <mergeCell ref="P4:P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="60" zoomScaleNormal="75" zoomScalePageLayoutView="0" workbookViewId="0" topLeftCell="A37">
      <selection activeCell="A74" sqref="A74"/>
    </sheetView>
  </sheetViews>
  <sheetFormatPr defaultColWidth="10.59765625" defaultRowHeight="15"/>
  <cols>
    <col min="1" max="1" width="2.59765625" style="96" customWidth="1"/>
    <col min="2" max="2" width="24.59765625" style="96" customWidth="1"/>
    <col min="3" max="5" width="11.8984375" style="96" customWidth="1"/>
    <col min="6" max="6" width="12.5" style="96" customWidth="1"/>
    <col min="7" max="10" width="11.8984375" style="96" customWidth="1"/>
    <col min="11" max="11" width="7.5" style="96" customWidth="1"/>
    <col min="12" max="12" width="24.59765625" style="96" customWidth="1"/>
    <col min="13" max="18" width="16.09765625" style="96" customWidth="1"/>
    <col min="19" max="19" width="16.09765625" style="137" customWidth="1"/>
    <col min="20" max="16384" width="10.59765625" style="96" customWidth="1"/>
  </cols>
  <sheetData>
    <row r="1" spans="1:19" s="11" customFormat="1" ht="19.5" customHeight="1">
      <c r="A1" s="10" t="s">
        <v>240</v>
      </c>
      <c r="S1" s="12" t="s">
        <v>241</v>
      </c>
    </row>
    <row r="2" spans="1:19" s="1" customFormat="1" ht="19.5" customHeight="1">
      <c r="A2" s="395" t="s">
        <v>432</v>
      </c>
      <c r="B2" s="395"/>
      <c r="C2" s="395"/>
      <c r="D2" s="395"/>
      <c r="E2" s="395"/>
      <c r="F2" s="395"/>
      <c r="G2" s="395"/>
      <c r="H2" s="395"/>
      <c r="I2" s="395"/>
      <c r="J2" s="395"/>
      <c r="K2" s="54"/>
      <c r="L2" s="130"/>
      <c r="M2" s="130"/>
      <c r="N2" s="130"/>
      <c r="O2" s="130"/>
      <c r="P2" s="130"/>
      <c r="Q2" s="130"/>
      <c r="R2" s="130"/>
      <c r="S2" s="131"/>
    </row>
    <row r="3" spans="1:19" s="1" customFormat="1" ht="19.5" customHeight="1">
      <c r="A3" s="433" t="s">
        <v>386</v>
      </c>
      <c r="B3" s="433"/>
      <c r="C3" s="433"/>
      <c r="D3" s="433"/>
      <c r="E3" s="433"/>
      <c r="F3" s="433"/>
      <c r="G3" s="433"/>
      <c r="H3" s="433"/>
      <c r="I3" s="433"/>
      <c r="J3" s="433"/>
      <c r="K3" s="120"/>
      <c r="L3" s="433" t="s">
        <v>391</v>
      </c>
      <c r="M3" s="433"/>
      <c r="N3" s="433"/>
      <c r="O3" s="433"/>
      <c r="P3" s="433"/>
      <c r="Q3" s="433"/>
      <c r="R3" s="433"/>
      <c r="S3" s="433"/>
    </row>
    <row r="4" spans="1:19" s="1" customFormat="1" ht="18" customHeight="1" thickBot="1">
      <c r="A4" s="120"/>
      <c r="B4" s="120"/>
      <c r="C4" s="120"/>
      <c r="D4" s="120"/>
      <c r="E4" s="120"/>
      <c r="F4" s="120"/>
      <c r="G4" s="120"/>
      <c r="H4" s="120"/>
      <c r="J4" s="131"/>
      <c r="K4" s="120"/>
      <c r="L4" s="132"/>
      <c r="M4" s="133"/>
      <c r="N4" s="133"/>
      <c r="O4" s="133"/>
      <c r="P4" s="133"/>
      <c r="Q4" s="133"/>
      <c r="R4" s="133"/>
      <c r="S4" s="134"/>
    </row>
    <row r="5" spans="1:19" s="1" customFormat="1" ht="15" customHeight="1">
      <c r="A5" s="436" t="s">
        <v>242</v>
      </c>
      <c r="B5" s="404"/>
      <c r="C5" s="402" t="s">
        <v>125</v>
      </c>
      <c r="D5" s="403"/>
      <c r="E5" s="404"/>
      <c r="F5" s="402" t="s">
        <v>225</v>
      </c>
      <c r="G5" s="441"/>
      <c r="H5" s="402" t="s">
        <v>126</v>
      </c>
      <c r="I5" s="403"/>
      <c r="J5" s="403"/>
      <c r="K5" s="120"/>
      <c r="L5" s="442" t="s">
        <v>226</v>
      </c>
      <c r="M5" s="418" t="s">
        <v>184</v>
      </c>
      <c r="N5" s="419"/>
      <c r="O5" s="419"/>
      <c r="P5" s="419"/>
      <c r="Q5" s="419"/>
      <c r="R5" s="419"/>
      <c r="S5" s="419"/>
    </row>
    <row r="6" spans="1:19" s="2" customFormat="1" ht="15" customHeight="1">
      <c r="A6" s="437"/>
      <c r="B6" s="438"/>
      <c r="C6" s="405"/>
      <c r="D6" s="406"/>
      <c r="E6" s="407"/>
      <c r="F6" s="405" t="s">
        <v>189</v>
      </c>
      <c r="G6" s="407"/>
      <c r="H6" s="405"/>
      <c r="I6" s="406"/>
      <c r="J6" s="406"/>
      <c r="K6" s="50"/>
      <c r="L6" s="443"/>
      <c r="M6" s="420" t="s">
        <v>227</v>
      </c>
      <c r="N6" s="422" t="s">
        <v>128</v>
      </c>
      <c r="O6" s="422" t="s">
        <v>129</v>
      </c>
      <c r="P6" s="424" t="s">
        <v>130</v>
      </c>
      <c r="Q6" s="424" t="s">
        <v>131</v>
      </c>
      <c r="R6" s="422" t="s">
        <v>132</v>
      </c>
      <c r="S6" s="426" t="s">
        <v>183</v>
      </c>
    </row>
    <row r="7" spans="1:19" s="2" customFormat="1" ht="15" customHeight="1">
      <c r="A7" s="439"/>
      <c r="B7" s="440"/>
      <c r="C7" s="51" t="s">
        <v>220</v>
      </c>
      <c r="D7" s="51" t="s">
        <v>221</v>
      </c>
      <c r="E7" s="51" t="s">
        <v>222</v>
      </c>
      <c r="F7" s="48" t="s">
        <v>387</v>
      </c>
      <c r="G7" s="48" t="s">
        <v>388</v>
      </c>
      <c r="H7" s="51" t="s">
        <v>220</v>
      </c>
      <c r="I7" s="51" t="s">
        <v>221</v>
      </c>
      <c r="J7" s="45" t="s">
        <v>222</v>
      </c>
      <c r="K7" s="50"/>
      <c r="L7" s="444"/>
      <c r="M7" s="421"/>
      <c r="N7" s="423"/>
      <c r="O7" s="423"/>
      <c r="P7" s="425"/>
      <c r="Q7" s="425"/>
      <c r="R7" s="423"/>
      <c r="S7" s="427"/>
    </row>
    <row r="8" spans="1:19" ht="15" customHeight="1">
      <c r="A8" s="434" t="s">
        <v>422</v>
      </c>
      <c r="B8" s="435"/>
      <c r="C8" s="324">
        <f>SUM(C31,C54)</f>
        <v>567684</v>
      </c>
      <c r="D8" s="324">
        <f>SUM(D31,D54)</f>
        <v>582600</v>
      </c>
      <c r="E8" s="324">
        <f>SUM(E31,E54)</f>
        <v>606265</v>
      </c>
      <c r="F8" s="348">
        <f>E8-D8</f>
        <v>23665</v>
      </c>
      <c r="G8" s="349">
        <f>100*(E8-D8)/D8</f>
        <v>4.061963611397185</v>
      </c>
      <c r="H8" s="350">
        <f>100*C8/C$8</f>
        <v>100</v>
      </c>
      <c r="I8" s="350">
        <f>100*D8/D$8</f>
        <v>100</v>
      </c>
      <c r="J8" s="350">
        <f>100*E8/E$8</f>
        <v>100</v>
      </c>
      <c r="K8" s="123"/>
      <c r="L8" s="307" t="s">
        <v>423</v>
      </c>
      <c r="M8" s="354">
        <f>SUM(M31,M54)</f>
        <v>606265</v>
      </c>
      <c r="N8" s="355">
        <f aca="true" t="shared" si="0" ref="N8:S8">SUM(N31,N54)</f>
        <v>434546</v>
      </c>
      <c r="O8" s="355">
        <f t="shared" si="0"/>
        <v>29827</v>
      </c>
      <c r="P8" s="355">
        <f t="shared" si="0"/>
        <v>22611</v>
      </c>
      <c r="Q8" s="355">
        <f t="shared" si="0"/>
        <v>59613</v>
      </c>
      <c r="R8" s="355">
        <f t="shared" si="0"/>
        <v>52948</v>
      </c>
      <c r="S8" s="355">
        <f t="shared" si="0"/>
        <v>6689</v>
      </c>
    </row>
    <row r="9" spans="1:19" ht="15" customHeight="1">
      <c r="A9" s="125"/>
      <c r="B9" s="124"/>
      <c r="C9" s="37"/>
      <c r="D9" s="37"/>
      <c r="E9" s="37"/>
      <c r="F9" s="85"/>
      <c r="G9" s="86"/>
      <c r="H9" s="37"/>
      <c r="I9" s="37"/>
      <c r="J9" s="37"/>
      <c r="K9" s="123"/>
      <c r="L9" s="125"/>
      <c r="M9" s="266"/>
      <c r="N9" s="88"/>
      <c r="O9" s="88"/>
      <c r="P9" s="88"/>
      <c r="Q9" s="88"/>
      <c r="R9" s="88"/>
      <c r="S9" s="88"/>
    </row>
    <row r="10" spans="1:19" ht="15" customHeight="1">
      <c r="A10" s="392" t="s">
        <v>133</v>
      </c>
      <c r="B10" s="428"/>
      <c r="C10" s="36">
        <v>62602</v>
      </c>
      <c r="D10" s="36">
        <v>50076</v>
      </c>
      <c r="E10" s="36">
        <v>39104</v>
      </c>
      <c r="F10" s="275">
        <v>-10972</v>
      </c>
      <c r="G10" s="276">
        <v>-21.910695742471443</v>
      </c>
      <c r="H10" s="277">
        <v>11</v>
      </c>
      <c r="I10" s="277">
        <v>8.595262615859939</v>
      </c>
      <c r="J10" s="277">
        <v>6.449984742645542</v>
      </c>
      <c r="K10" s="50"/>
      <c r="L10" s="55" t="s">
        <v>134</v>
      </c>
      <c r="M10" s="113">
        <v>33171</v>
      </c>
      <c r="N10" s="43">
        <v>1740</v>
      </c>
      <c r="O10" s="43">
        <v>117</v>
      </c>
      <c r="P10" s="43">
        <v>596</v>
      </c>
      <c r="Q10" s="43">
        <v>16841</v>
      </c>
      <c r="R10" s="43">
        <v>13869</v>
      </c>
      <c r="S10" s="39" t="s">
        <v>424</v>
      </c>
    </row>
    <row r="11" spans="1:19" ht="15" customHeight="1">
      <c r="A11" s="123"/>
      <c r="B11" s="118" t="s">
        <v>134</v>
      </c>
      <c r="C11" s="36">
        <v>54803</v>
      </c>
      <c r="D11" s="36">
        <v>42570</v>
      </c>
      <c r="E11" s="36">
        <v>33171</v>
      </c>
      <c r="F11" s="275">
        <v>-9399</v>
      </c>
      <c r="G11" s="276">
        <v>-22.078928823114868</v>
      </c>
      <c r="H11" s="277">
        <v>9.7</v>
      </c>
      <c r="I11" s="277">
        <v>7.306900102986612</v>
      </c>
      <c r="J11" s="277">
        <v>5.4713697805415125</v>
      </c>
      <c r="K11" s="123"/>
      <c r="L11" s="117" t="s">
        <v>135</v>
      </c>
      <c r="M11" s="113">
        <v>1161</v>
      </c>
      <c r="N11" s="43">
        <v>693</v>
      </c>
      <c r="O11" s="43">
        <v>41</v>
      </c>
      <c r="P11" s="43">
        <v>42</v>
      </c>
      <c r="Q11" s="43">
        <v>257</v>
      </c>
      <c r="R11" s="43">
        <v>127</v>
      </c>
      <c r="S11" s="39" t="s">
        <v>424</v>
      </c>
    </row>
    <row r="12" spans="1:19" ht="15" customHeight="1">
      <c r="A12" s="123"/>
      <c r="B12" s="118" t="s">
        <v>135</v>
      </c>
      <c r="C12" s="36">
        <v>1350</v>
      </c>
      <c r="D12" s="36">
        <v>1618</v>
      </c>
      <c r="E12" s="36">
        <v>1161</v>
      </c>
      <c r="F12" s="275">
        <v>-457</v>
      </c>
      <c r="G12" s="276">
        <v>-28.244746600741657</v>
      </c>
      <c r="H12" s="277">
        <v>0.2</v>
      </c>
      <c r="I12" s="277">
        <v>0.27772056299347747</v>
      </c>
      <c r="J12" s="277">
        <v>0.19150041648454058</v>
      </c>
      <c r="K12" s="50"/>
      <c r="L12" s="55" t="s">
        <v>136</v>
      </c>
      <c r="M12" s="113">
        <v>4772</v>
      </c>
      <c r="N12" s="43">
        <v>2046</v>
      </c>
      <c r="O12" s="43">
        <v>101</v>
      </c>
      <c r="P12" s="43">
        <v>287</v>
      </c>
      <c r="Q12" s="43">
        <v>1427</v>
      </c>
      <c r="R12" s="43">
        <v>910</v>
      </c>
      <c r="S12" s="39" t="s">
        <v>424</v>
      </c>
    </row>
    <row r="13" spans="1:19" ht="15" customHeight="1">
      <c r="A13" s="123"/>
      <c r="B13" s="118" t="s">
        <v>136</v>
      </c>
      <c r="C13" s="36">
        <v>6449</v>
      </c>
      <c r="D13" s="36">
        <v>5888</v>
      </c>
      <c r="E13" s="36">
        <v>4772</v>
      </c>
      <c r="F13" s="275">
        <v>-1116</v>
      </c>
      <c r="G13" s="276">
        <v>-18.953804347826086</v>
      </c>
      <c r="H13" s="277">
        <v>1.1</v>
      </c>
      <c r="I13" s="277">
        <v>1.010641949879849</v>
      </c>
      <c r="J13" s="277">
        <v>0.7871145456194899</v>
      </c>
      <c r="K13" s="50"/>
      <c r="L13" s="55"/>
      <c r="M13" s="113"/>
      <c r="N13" s="43"/>
      <c r="O13" s="43"/>
      <c r="P13" s="43"/>
      <c r="Q13" s="43"/>
      <c r="R13" s="43"/>
      <c r="S13" s="43"/>
    </row>
    <row r="14" spans="1:19" ht="15" customHeight="1">
      <c r="A14" s="50"/>
      <c r="B14" s="52"/>
      <c r="C14" s="38"/>
      <c r="D14" s="38"/>
      <c r="E14" s="38"/>
      <c r="F14" s="278"/>
      <c r="G14" s="279"/>
      <c r="H14" s="38"/>
      <c r="I14" s="38"/>
      <c r="J14" s="38"/>
      <c r="K14" s="123"/>
      <c r="L14" s="117" t="s">
        <v>137</v>
      </c>
      <c r="M14" s="113">
        <v>393</v>
      </c>
      <c r="N14" s="43">
        <v>306</v>
      </c>
      <c r="O14" s="43">
        <v>69</v>
      </c>
      <c r="P14" s="43">
        <v>7</v>
      </c>
      <c r="Q14" s="43">
        <v>8</v>
      </c>
      <c r="R14" s="43">
        <v>3</v>
      </c>
      <c r="S14" s="39" t="s">
        <v>424</v>
      </c>
    </row>
    <row r="15" spans="1:19" ht="15" customHeight="1">
      <c r="A15" s="392" t="s">
        <v>138</v>
      </c>
      <c r="B15" s="428"/>
      <c r="C15" s="36">
        <v>193667</v>
      </c>
      <c r="D15" s="36">
        <v>198597</v>
      </c>
      <c r="E15" s="36">
        <v>212034</v>
      </c>
      <c r="F15" s="280">
        <v>13437</v>
      </c>
      <c r="G15" s="281">
        <v>6.765963232072993</v>
      </c>
      <c r="H15" s="277">
        <v>34.11528244586777</v>
      </c>
      <c r="I15" s="277">
        <v>34.08805355303811</v>
      </c>
      <c r="J15" s="277">
        <v>34.97381508086398</v>
      </c>
      <c r="K15" s="123"/>
      <c r="L15" s="117" t="s">
        <v>139</v>
      </c>
      <c r="M15" s="113">
        <v>56344</v>
      </c>
      <c r="N15" s="43">
        <v>37474</v>
      </c>
      <c r="O15" s="43">
        <v>4802</v>
      </c>
      <c r="P15" s="43">
        <v>4000</v>
      </c>
      <c r="Q15" s="43">
        <v>6419</v>
      </c>
      <c r="R15" s="43">
        <v>3648</v>
      </c>
      <c r="S15" s="39" t="s">
        <v>424</v>
      </c>
    </row>
    <row r="16" spans="1:19" ht="15" customHeight="1">
      <c r="A16" s="123"/>
      <c r="B16" s="118" t="s">
        <v>137</v>
      </c>
      <c r="C16" s="36">
        <v>394</v>
      </c>
      <c r="D16" s="36">
        <v>392</v>
      </c>
      <c r="E16" s="36">
        <v>393</v>
      </c>
      <c r="F16" s="280">
        <v>1</v>
      </c>
      <c r="G16" s="281">
        <v>0.25510204081632654</v>
      </c>
      <c r="H16" s="277">
        <v>0.06940480971808259</v>
      </c>
      <c r="I16" s="277">
        <v>0.06728458633710951</v>
      </c>
      <c r="J16" s="277">
        <v>0.06482313839657575</v>
      </c>
      <c r="K16" s="123"/>
      <c r="L16" s="117" t="s">
        <v>140</v>
      </c>
      <c r="M16" s="113">
        <v>155297</v>
      </c>
      <c r="N16" s="43">
        <v>117183</v>
      </c>
      <c r="O16" s="43">
        <v>8335</v>
      </c>
      <c r="P16" s="43">
        <v>4780</v>
      </c>
      <c r="Q16" s="43">
        <v>7848</v>
      </c>
      <c r="R16" s="43">
        <v>11912</v>
      </c>
      <c r="S16" s="43">
        <v>5235</v>
      </c>
    </row>
    <row r="17" spans="1:19" ht="15" customHeight="1">
      <c r="A17" s="123"/>
      <c r="B17" s="118" t="s">
        <v>139</v>
      </c>
      <c r="C17" s="36">
        <v>53025</v>
      </c>
      <c r="D17" s="36">
        <v>53866</v>
      </c>
      <c r="E17" s="36">
        <v>56344</v>
      </c>
      <c r="F17" s="280">
        <v>2478</v>
      </c>
      <c r="G17" s="281">
        <v>4.600304459213604</v>
      </c>
      <c r="H17" s="277">
        <v>9.340583845942461</v>
      </c>
      <c r="I17" s="277">
        <v>9.24579471335393</v>
      </c>
      <c r="J17" s="277">
        <v>9.293625724724338</v>
      </c>
      <c r="K17" s="123"/>
      <c r="L17" s="117"/>
      <c r="M17" s="113"/>
      <c r="N17" s="43"/>
      <c r="O17" s="43"/>
      <c r="P17" s="43"/>
      <c r="Q17" s="43"/>
      <c r="R17" s="43"/>
      <c r="S17" s="43"/>
    </row>
    <row r="18" spans="1:19" ht="15" customHeight="1">
      <c r="A18" s="123"/>
      <c r="B18" s="118" t="s">
        <v>140</v>
      </c>
      <c r="C18" s="36">
        <v>140248</v>
      </c>
      <c r="D18" s="36">
        <v>144339</v>
      </c>
      <c r="E18" s="36">
        <v>155297</v>
      </c>
      <c r="F18" s="280">
        <v>10958</v>
      </c>
      <c r="G18" s="281">
        <v>7.5918497426198055</v>
      </c>
      <c r="H18" s="277">
        <v>24.70529379020723</v>
      </c>
      <c r="I18" s="277">
        <v>24.774974253347064</v>
      </c>
      <c r="J18" s="277">
        <v>25.61536621774307</v>
      </c>
      <c r="K18" s="50"/>
      <c r="L18" s="55" t="s">
        <v>141</v>
      </c>
      <c r="M18" s="113">
        <v>2583</v>
      </c>
      <c r="N18" s="43">
        <v>2578</v>
      </c>
      <c r="O18" s="43">
        <v>5</v>
      </c>
      <c r="P18" s="39" t="s">
        <v>424</v>
      </c>
      <c r="Q18" s="39" t="s">
        <v>424</v>
      </c>
      <c r="R18" s="39" t="s">
        <v>424</v>
      </c>
      <c r="S18" s="39" t="s">
        <v>424</v>
      </c>
    </row>
    <row r="19" spans="1:19" ht="15" customHeight="1">
      <c r="A19" s="123"/>
      <c r="B19" s="118"/>
      <c r="C19" s="38"/>
      <c r="D19" s="38"/>
      <c r="E19" s="38"/>
      <c r="F19" s="278"/>
      <c r="G19" s="279"/>
      <c r="H19" s="38"/>
      <c r="I19" s="38"/>
      <c r="J19" s="38"/>
      <c r="K19" s="123"/>
      <c r="L19" s="117" t="s">
        <v>142</v>
      </c>
      <c r="M19" s="113">
        <v>33251</v>
      </c>
      <c r="N19" s="43">
        <v>30376</v>
      </c>
      <c r="O19" s="43">
        <v>1170</v>
      </c>
      <c r="P19" s="43">
        <v>327</v>
      </c>
      <c r="Q19" s="43">
        <v>1100</v>
      </c>
      <c r="R19" s="43">
        <v>278</v>
      </c>
      <c r="S19" s="39" t="s">
        <v>424</v>
      </c>
    </row>
    <row r="20" spans="1:19" ht="15" customHeight="1">
      <c r="A20" s="392" t="s">
        <v>143</v>
      </c>
      <c r="B20" s="428"/>
      <c r="C20" s="36">
        <v>311169</v>
      </c>
      <c r="D20" s="36">
        <v>333410</v>
      </c>
      <c r="E20" s="36">
        <v>354325</v>
      </c>
      <c r="F20" s="280">
        <v>20915</v>
      </c>
      <c r="G20" s="282">
        <v>6.273057196844725</v>
      </c>
      <c r="H20" s="277">
        <v>54.81376963240112</v>
      </c>
      <c r="I20" s="277">
        <v>57.22794370065225</v>
      </c>
      <c r="J20" s="277">
        <v>58.443914789737164</v>
      </c>
      <c r="K20" s="123"/>
      <c r="L20" s="381" t="s">
        <v>492</v>
      </c>
      <c r="M20" s="113">
        <v>133035</v>
      </c>
      <c r="N20" s="43">
        <v>86404</v>
      </c>
      <c r="O20" s="43">
        <v>9258</v>
      </c>
      <c r="P20" s="43">
        <v>7619</v>
      </c>
      <c r="Q20" s="43">
        <v>14080</v>
      </c>
      <c r="R20" s="43">
        <v>15671</v>
      </c>
      <c r="S20" s="39" t="s">
        <v>424</v>
      </c>
    </row>
    <row r="21" spans="1:19" ht="15" customHeight="1">
      <c r="A21" s="123"/>
      <c r="B21" s="118" t="s">
        <v>141</v>
      </c>
      <c r="C21" s="36">
        <v>2869</v>
      </c>
      <c r="D21" s="36">
        <v>2657</v>
      </c>
      <c r="E21" s="36">
        <v>2583</v>
      </c>
      <c r="F21" s="275">
        <v>-74</v>
      </c>
      <c r="G21" s="283">
        <v>-2.785095972901769</v>
      </c>
      <c r="H21" s="277">
        <v>0.5053867996984237</v>
      </c>
      <c r="I21" s="277">
        <v>0.4560590456573979</v>
      </c>
      <c r="J21" s="277">
        <v>0.426051314194288</v>
      </c>
      <c r="K21" s="123"/>
      <c r="L21" s="117" t="s">
        <v>144</v>
      </c>
      <c r="M21" s="113">
        <v>17911</v>
      </c>
      <c r="N21" s="43">
        <v>16886</v>
      </c>
      <c r="O21" s="43">
        <v>342</v>
      </c>
      <c r="P21" s="43">
        <v>136</v>
      </c>
      <c r="Q21" s="43">
        <v>458</v>
      </c>
      <c r="R21" s="43">
        <v>89</v>
      </c>
      <c r="S21" s="39" t="s">
        <v>424</v>
      </c>
    </row>
    <row r="22" spans="1:19" ht="15" customHeight="1">
      <c r="A22" s="123"/>
      <c r="B22" s="118" t="s">
        <v>142</v>
      </c>
      <c r="C22" s="36">
        <v>34184</v>
      </c>
      <c r="D22" s="36">
        <v>33614</v>
      </c>
      <c r="E22" s="36">
        <v>33251</v>
      </c>
      <c r="F22" s="275">
        <v>-363</v>
      </c>
      <c r="G22" s="283">
        <v>-1.0799071815315047</v>
      </c>
      <c r="H22" s="277">
        <v>6.021659937570902</v>
      </c>
      <c r="I22" s="277">
        <v>5.769653278407141</v>
      </c>
      <c r="J22" s="277">
        <v>5.484565330342342</v>
      </c>
      <c r="K22" s="123"/>
      <c r="L22" s="117" t="s">
        <v>145</v>
      </c>
      <c r="M22" s="113">
        <v>3631</v>
      </c>
      <c r="N22" s="43">
        <v>1826</v>
      </c>
      <c r="O22" s="43">
        <v>772</v>
      </c>
      <c r="P22" s="43">
        <v>173</v>
      </c>
      <c r="Q22" s="43">
        <v>615</v>
      </c>
      <c r="R22" s="43">
        <v>245</v>
      </c>
      <c r="S22" s="39" t="s">
        <v>424</v>
      </c>
    </row>
    <row r="23" spans="1:19" ht="15" customHeight="1">
      <c r="A23" s="123"/>
      <c r="B23" s="118" t="s">
        <v>389</v>
      </c>
      <c r="C23" s="36">
        <v>123171</v>
      </c>
      <c r="D23" s="36">
        <v>129739</v>
      </c>
      <c r="E23" s="36">
        <v>133035</v>
      </c>
      <c r="F23" s="280">
        <v>3296</v>
      </c>
      <c r="G23" s="282">
        <v>2.5404851278335734</v>
      </c>
      <c r="H23" s="277">
        <v>21.697106136512566</v>
      </c>
      <c r="I23" s="277">
        <v>22.268966700995538</v>
      </c>
      <c r="J23" s="277">
        <v>21.943374596917188</v>
      </c>
      <c r="K23" s="50"/>
      <c r="L23" s="55" t="s">
        <v>146</v>
      </c>
      <c r="M23" s="113">
        <v>143948</v>
      </c>
      <c r="N23" s="43">
        <v>116426</v>
      </c>
      <c r="O23" s="43">
        <v>4803</v>
      </c>
      <c r="P23" s="43">
        <v>4627</v>
      </c>
      <c r="Q23" s="43">
        <v>10479</v>
      </c>
      <c r="R23" s="43">
        <v>6154</v>
      </c>
      <c r="S23" s="43">
        <v>1454</v>
      </c>
    </row>
    <row r="24" spans="1:19" ht="15" customHeight="1">
      <c r="A24" s="123"/>
      <c r="B24" s="118" t="s">
        <v>144</v>
      </c>
      <c r="C24" s="36">
        <v>15534</v>
      </c>
      <c r="D24" s="36">
        <v>16677</v>
      </c>
      <c r="E24" s="36">
        <v>17911</v>
      </c>
      <c r="F24" s="280">
        <v>1234</v>
      </c>
      <c r="G24" s="282">
        <v>7.399412364334113</v>
      </c>
      <c r="H24" s="277">
        <v>2.7363815080220686</v>
      </c>
      <c r="I24" s="277">
        <v>2.8625128733264673</v>
      </c>
      <c r="J24" s="277">
        <v>2.954318656033253</v>
      </c>
      <c r="K24" s="50"/>
      <c r="L24" s="81" t="s">
        <v>390</v>
      </c>
      <c r="M24" s="113">
        <v>19966</v>
      </c>
      <c r="N24" s="43">
        <v>19966</v>
      </c>
      <c r="O24" s="39" t="s">
        <v>424</v>
      </c>
      <c r="P24" s="39" t="s">
        <v>424</v>
      </c>
      <c r="Q24" s="39" t="s">
        <v>424</v>
      </c>
      <c r="R24" s="39" t="s">
        <v>424</v>
      </c>
      <c r="S24" s="39" t="s">
        <v>424</v>
      </c>
    </row>
    <row r="25" spans="1:19" ht="15" customHeight="1">
      <c r="A25" s="50"/>
      <c r="B25" s="52" t="s">
        <v>145</v>
      </c>
      <c r="C25" s="36">
        <v>2409</v>
      </c>
      <c r="D25" s="36">
        <v>2696</v>
      </c>
      <c r="E25" s="36">
        <v>3631</v>
      </c>
      <c r="F25" s="280">
        <v>935</v>
      </c>
      <c r="G25" s="282">
        <v>34.68100890207715</v>
      </c>
      <c r="H25" s="277">
        <v>0.42435580358086544</v>
      </c>
      <c r="I25" s="277">
        <v>0.4627531754205287</v>
      </c>
      <c r="J25" s="277">
        <v>0.5989130165851566</v>
      </c>
      <c r="K25" s="123"/>
      <c r="L25" s="81"/>
      <c r="M25" s="113"/>
      <c r="N25" s="43"/>
      <c r="O25" s="43"/>
      <c r="P25" s="43"/>
      <c r="Q25" s="43"/>
      <c r="R25" s="43"/>
      <c r="S25" s="43"/>
    </row>
    <row r="26" spans="1:19" ht="15" customHeight="1">
      <c r="A26" s="123"/>
      <c r="B26" s="118" t="s">
        <v>146</v>
      </c>
      <c r="C26" s="36">
        <v>113322</v>
      </c>
      <c r="D26" s="36">
        <v>128237</v>
      </c>
      <c r="E26" s="36">
        <v>143948</v>
      </c>
      <c r="F26" s="280">
        <v>15711</v>
      </c>
      <c r="G26" s="282">
        <v>12.251534268580832</v>
      </c>
      <c r="H26" s="277">
        <v>19.962162047899888</v>
      </c>
      <c r="I26" s="277">
        <v>22.01115688293855</v>
      </c>
      <c r="J26" s="277">
        <v>23.743412534122868</v>
      </c>
      <c r="K26" s="123"/>
      <c r="L26" s="117" t="s">
        <v>147</v>
      </c>
      <c r="M26" s="113">
        <v>802</v>
      </c>
      <c r="N26" s="43">
        <v>642</v>
      </c>
      <c r="O26" s="43">
        <v>12</v>
      </c>
      <c r="P26" s="43">
        <v>17</v>
      </c>
      <c r="Q26" s="43">
        <v>81</v>
      </c>
      <c r="R26" s="43">
        <v>42</v>
      </c>
      <c r="S26" s="39" t="s">
        <v>424</v>
      </c>
    </row>
    <row r="27" spans="1:19" ht="15" customHeight="1">
      <c r="A27" s="123"/>
      <c r="B27" s="56" t="s">
        <v>390</v>
      </c>
      <c r="C27" s="36">
        <v>19680</v>
      </c>
      <c r="D27" s="36">
        <v>19790</v>
      </c>
      <c r="E27" s="36">
        <v>19966</v>
      </c>
      <c r="F27" s="280">
        <v>176</v>
      </c>
      <c r="G27" s="282">
        <v>0.8893380495199597</v>
      </c>
      <c r="H27" s="277">
        <v>3.4667173991164097</v>
      </c>
      <c r="I27" s="277">
        <v>3.3968417439066254</v>
      </c>
      <c r="J27" s="277">
        <v>3.293279341542065</v>
      </c>
      <c r="K27" s="123"/>
      <c r="L27" s="97"/>
      <c r="M27" s="287"/>
      <c r="N27" s="288"/>
      <c r="O27" s="288"/>
      <c r="P27" s="288"/>
      <c r="Q27" s="288"/>
      <c r="R27" s="288"/>
      <c r="S27" s="288"/>
    </row>
    <row r="28" spans="1:19" ht="15" customHeight="1">
      <c r="A28" s="123"/>
      <c r="B28" s="118"/>
      <c r="C28" s="38"/>
      <c r="D28" s="38"/>
      <c r="E28" s="38"/>
      <c r="F28" s="278"/>
      <c r="G28" s="279"/>
      <c r="H28" s="38"/>
      <c r="I28" s="38"/>
      <c r="J28" s="38"/>
      <c r="K28" s="123"/>
      <c r="L28" s="117"/>
      <c r="M28" s="267"/>
      <c r="N28" s="34"/>
      <c r="O28" s="34"/>
      <c r="P28" s="34"/>
      <c r="Q28" s="34"/>
      <c r="R28" s="34"/>
      <c r="S28" s="34"/>
    </row>
    <row r="29" spans="1:19" ht="15" customHeight="1">
      <c r="A29" s="392" t="s">
        <v>148</v>
      </c>
      <c r="B29" s="428"/>
      <c r="C29" s="36">
        <v>246</v>
      </c>
      <c r="D29" s="36">
        <v>517</v>
      </c>
      <c r="E29" s="36">
        <v>802</v>
      </c>
      <c r="F29" s="280">
        <v>285</v>
      </c>
      <c r="G29" s="282">
        <v>55.12572533849129</v>
      </c>
      <c r="H29" s="277">
        <v>0.04333396748895512</v>
      </c>
      <c r="I29" s="277">
        <v>0.0887401304497082</v>
      </c>
      <c r="J29" s="277">
        <v>0.13228538675331744</v>
      </c>
      <c r="K29" s="123"/>
      <c r="L29" s="117"/>
      <c r="M29" s="267"/>
      <c r="N29" s="34"/>
      <c r="O29" s="34"/>
      <c r="P29" s="34"/>
      <c r="Q29" s="34"/>
      <c r="R29" s="34"/>
      <c r="S29" s="34"/>
    </row>
    <row r="30" spans="1:19" ht="15" customHeight="1">
      <c r="A30" s="125"/>
      <c r="B30" s="118"/>
      <c r="C30" s="38"/>
      <c r="D30" s="38"/>
      <c r="E30" s="38"/>
      <c r="F30" s="278"/>
      <c r="G30" s="279"/>
      <c r="H30" s="38"/>
      <c r="I30" s="38"/>
      <c r="J30" s="38"/>
      <c r="K30" s="123"/>
      <c r="M30" s="287"/>
      <c r="N30" s="288"/>
      <c r="O30" s="288"/>
      <c r="P30" s="288"/>
      <c r="Q30" s="288"/>
      <c r="R30" s="288"/>
      <c r="S30" s="288"/>
    </row>
    <row r="31" spans="1:19" ht="15" customHeight="1">
      <c r="A31" s="390" t="s">
        <v>31</v>
      </c>
      <c r="B31" s="429"/>
      <c r="C31" s="324">
        <f>SUM(C33,C38,C43,C52)</f>
        <v>324454</v>
      </c>
      <c r="D31" s="324">
        <f>SUM(D33,D38,D43,D52)</f>
        <v>331010</v>
      </c>
      <c r="E31" s="324">
        <f>SUM(E33,E38,E43,E52)</f>
        <v>341329</v>
      </c>
      <c r="F31" s="351">
        <f>SUM(F33,F38,F43,F52)</f>
        <v>10319</v>
      </c>
      <c r="G31" s="352">
        <f>100*(E31-D31)/D31</f>
        <v>3.117428476481073</v>
      </c>
      <c r="H31" s="350">
        <f>100*C31/C$31</f>
        <v>100</v>
      </c>
      <c r="I31" s="350">
        <f>100*D31/D$31</f>
        <v>100</v>
      </c>
      <c r="J31" s="350">
        <f>100*E31/E$31</f>
        <v>100</v>
      </c>
      <c r="K31" s="50"/>
      <c r="L31" s="307" t="s">
        <v>31</v>
      </c>
      <c r="M31" s="319">
        <v>341329</v>
      </c>
      <c r="N31" s="343">
        <v>243720</v>
      </c>
      <c r="O31" s="343">
        <v>23569</v>
      </c>
      <c r="P31" s="343">
        <v>18596</v>
      </c>
      <c r="Q31" s="343">
        <v>46456</v>
      </c>
      <c r="R31" s="343">
        <v>8618</v>
      </c>
      <c r="S31" s="343">
        <f>SUM(S33:S35,S37:S39,S41:S47,S49,S49)</f>
        <v>357</v>
      </c>
    </row>
    <row r="32" spans="1:19" ht="15" customHeight="1">
      <c r="A32" s="50"/>
      <c r="B32" s="52"/>
      <c r="C32" s="38"/>
      <c r="D32" s="38"/>
      <c r="E32" s="38"/>
      <c r="F32" s="278"/>
      <c r="G32" s="279"/>
      <c r="H32" s="38"/>
      <c r="I32" s="38"/>
      <c r="J32" s="38"/>
      <c r="K32" s="123"/>
      <c r="L32" s="117"/>
      <c r="M32" s="287"/>
      <c r="N32" s="288"/>
      <c r="O32" s="288"/>
      <c r="P32" s="288"/>
      <c r="Q32" s="288"/>
      <c r="R32" s="288"/>
      <c r="S32" s="288"/>
    </row>
    <row r="33" spans="1:19" ht="15" customHeight="1">
      <c r="A33" s="392" t="s">
        <v>133</v>
      </c>
      <c r="B33" s="428"/>
      <c r="C33" s="36">
        <v>32028</v>
      </c>
      <c r="D33" s="36">
        <v>27671</v>
      </c>
      <c r="E33" s="36">
        <v>22049</v>
      </c>
      <c r="F33" s="275">
        <v>-5622</v>
      </c>
      <c r="G33" s="283">
        <v>-20.31729970004698</v>
      </c>
      <c r="H33" s="277">
        <v>9.871353103983923</v>
      </c>
      <c r="I33" s="277">
        <v>8.359566176248451</v>
      </c>
      <c r="J33" s="277">
        <v>6.459749977294633</v>
      </c>
      <c r="K33" s="123"/>
      <c r="L33" s="117" t="s">
        <v>134</v>
      </c>
      <c r="M33" s="113">
        <v>17288</v>
      </c>
      <c r="N33" s="39">
        <v>1036</v>
      </c>
      <c r="O33" s="39">
        <v>98</v>
      </c>
      <c r="P33" s="39">
        <v>547</v>
      </c>
      <c r="Q33" s="39">
        <v>14029</v>
      </c>
      <c r="R33" s="39">
        <v>1572</v>
      </c>
      <c r="S33" s="39" t="s">
        <v>424</v>
      </c>
    </row>
    <row r="34" spans="1:19" ht="15" customHeight="1">
      <c r="A34" s="123"/>
      <c r="B34" s="118" t="s">
        <v>134</v>
      </c>
      <c r="C34" s="36">
        <v>25547</v>
      </c>
      <c r="D34" s="36">
        <v>21458</v>
      </c>
      <c r="E34" s="36">
        <v>17288</v>
      </c>
      <c r="F34" s="275">
        <v>-4170</v>
      </c>
      <c r="G34" s="283">
        <v>-19.433311585422686</v>
      </c>
      <c r="H34" s="277">
        <v>7.873843441597268</v>
      </c>
      <c r="I34" s="277">
        <v>6.4825836077459895</v>
      </c>
      <c r="J34" s="277">
        <v>5.0649080505904855</v>
      </c>
      <c r="K34" s="123"/>
      <c r="L34" s="117" t="s">
        <v>135</v>
      </c>
      <c r="M34" s="113">
        <v>813</v>
      </c>
      <c r="N34" s="39">
        <v>462</v>
      </c>
      <c r="O34" s="39">
        <v>34</v>
      </c>
      <c r="P34" s="39">
        <v>40</v>
      </c>
      <c r="Q34" s="39">
        <v>250</v>
      </c>
      <c r="R34" s="39">
        <v>26</v>
      </c>
      <c r="S34" s="39" t="s">
        <v>424</v>
      </c>
    </row>
    <row r="35" spans="1:19" ht="15" customHeight="1">
      <c r="A35" s="123"/>
      <c r="B35" s="118" t="s">
        <v>135</v>
      </c>
      <c r="C35" s="36">
        <v>967</v>
      </c>
      <c r="D35" s="36">
        <v>1144</v>
      </c>
      <c r="E35" s="36">
        <v>813</v>
      </c>
      <c r="F35" s="275">
        <v>-331</v>
      </c>
      <c r="G35" s="283">
        <v>-28.933566433566433</v>
      </c>
      <c r="H35" s="277">
        <v>0.298039167339592</v>
      </c>
      <c r="I35" s="277">
        <v>0.3456088939911181</v>
      </c>
      <c r="J35" s="277">
        <v>0.2381866176035438</v>
      </c>
      <c r="K35" s="123"/>
      <c r="L35" s="117" t="s">
        <v>136</v>
      </c>
      <c r="M35" s="113">
        <v>3948</v>
      </c>
      <c r="N35" s="39">
        <v>1916</v>
      </c>
      <c r="O35" s="39">
        <v>91</v>
      </c>
      <c r="P35" s="39">
        <v>280</v>
      </c>
      <c r="Q35" s="39">
        <v>1378</v>
      </c>
      <c r="R35" s="39">
        <v>282</v>
      </c>
      <c r="S35" s="39" t="s">
        <v>424</v>
      </c>
    </row>
    <row r="36" spans="1:19" s="2" customFormat="1" ht="15" customHeight="1">
      <c r="A36" s="50"/>
      <c r="B36" s="52" t="s">
        <v>136</v>
      </c>
      <c r="C36" s="36">
        <v>5514</v>
      </c>
      <c r="D36" s="36">
        <v>5069</v>
      </c>
      <c r="E36" s="36">
        <v>3948</v>
      </c>
      <c r="F36" s="275">
        <v>-1121</v>
      </c>
      <c r="G36" s="283">
        <v>-22.11481554547248</v>
      </c>
      <c r="H36" s="277">
        <v>1.6994704950470636</v>
      </c>
      <c r="I36" s="277">
        <v>1.5313736745113442</v>
      </c>
      <c r="J36" s="277">
        <v>1.1566553091006038</v>
      </c>
      <c r="K36" s="50"/>
      <c r="L36" s="55"/>
      <c r="M36" s="113"/>
      <c r="N36" s="43"/>
      <c r="O36" s="43"/>
      <c r="P36" s="43"/>
      <c r="Q36" s="43"/>
      <c r="R36" s="43"/>
      <c r="S36" s="43"/>
    </row>
    <row r="37" spans="1:19" s="2" customFormat="1" ht="15" customHeight="1">
      <c r="A37" s="41"/>
      <c r="B37" s="52"/>
      <c r="C37" s="38"/>
      <c r="D37" s="38"/>
      <c r="E37" s="38"/>
      <c r="F37" s="278"/>
      <c r="G37" s="279"/>
      <c r="H37" s="38"/>
      <c r="I37" s="38"/>
      <c r="J37" s="38"/>
      <c r="K37" s="50"/>
      <c r="L37" s="55" t="s">
        <v>137</v>
      </c>
      <c r="M37" s="113">
        <v>315</v>
      </c>
      <c r="N37" s="39">
        <v>243</v>
      </c>
      <c r="O37" s="39">
        <v>56</v>
      </c>
      <c r="P37" s="39">
        <v>6</v>
      </c>
      <c r="Q37" s="39">
        <v>8</v>
      </c>
      <c r="R37" s="39">
        <v>2</v>
      </c>
      <c r="S37" s="39" t="s">
        <v>424</v>
      </c>
    </row>
    <row r="38" spans="1:19" ht="15" customHeight="1">
      <c r="A38" s="384" t="s">
        <v>138</v>
      </c>
      <c r="B38" s="432"/>
      <c r="C38" s="36">
        <v>121298</v>
      </c>
      <c r="D38" s="36">
        <v>123106</v>
      </c>
      <c r="E38" s="36">
        <v>131448</v>
      </c>
      <c r="F38" s="280">
        <v>8342</v>
      </c>
      <c r="G38" s="282">
        <v>6.776274105242637</v>
      </c>
      <c r="H38" s="277">
        <v>37.38526879002879</v>
      </c>
      <c r="I38" s="277">
        <v>37.19102141929247</v>
      </c>
      <c r="J38" s="277">
        <v>38.51064515467482</v>
      </c>
      <c r="K38" s="123"/>
      <c r="L38" s="117" t="s">
        <v>139</v>
      </c>
      <c r="M38" s="113">
        <v>47234</v>
      </c>
      <c r="N38" s="39">
        <v>31722</v>
      </c>
      <c r="O38" s="39">
        <v>3996</v>
      </c>
      <c r="P38" s="39">
        <v>3954</v>
      </c>
      <c r="Q38" s="39">
        <v>6405</v>
      </c>
      <c r="R38" s="39">
        <v>1156</v>
      </c>
      <c r="S38" s="39" t="s">
        <v>424</v>
      </c>
    </row>
    <row r="39" spans="1:19" ht="15" customHeight="1">
      <c r="A39" s="123"/>
      <c r="B39" s="118" t="s">
        <v>137</v>
      </c>
      <c r="C39" s="36">
        <v>304</v>
      </c>
      <c r="D39" s="36">
        <v>312</v>
      </c>
      <c r="E39" s="36">
        <v>315</v>
      </c>
      <c r="F39" s="280">
        <v>3</v>
      </c>
      <c r="G39" s="282">
        <v>0.9615384615384616</v>
      </c>
      <c r="H39" s="277">
        <v>0.09369587060107135</v>
      </c>
      <c r="I39" s="277">
        <v>0.09425697108848675</v>
      </c>
      <c r="J39" s="277">
        <v>0.09228632785377158</v>
      </c>
      <c r="K39" s="123"/>
      <c r="L39" s="117" t="s">
        <v>140</v>
      </c>
      <c r="M39" s="113">
        <v>83899</v>
      </c>
      <c r="N39" s="39">
        <v>63335</v>
      </c>
      <c r="O39" s="39">
        <v>6570</v>
      </c>
      <c r="P39" s="39">
        <v>4394</v>
      </c>
      <c r="Q39" s="39">
        <v>7080</v>
      </c>
      <c r="R39" s="39">
        <v>2225</v>
      </c>
      <c r="S39" s="39">
        <v>294</v>
      </c>
    </row>
    <row r="40" spans="1:19" s="2" customFormat="1" ht="15" customHeight="1">
      <c r="A40" s="123"/>
      <c r="B40" s="118" t="s">
        <v>139</v>
      </c>
      <c r="C40" s="36">
        <v>45523</v>
      </c>
      <c r="D40" s="36">
        <v>45900</v>
      </c>
      <c r="E40" s="36">
        <v>47234</v>
      </c>
      <c r="F40" s="280">
        <v>1334</v>
      </c>
      <c r="G40" s="282">
        <v>2.906318082788671</v>
      </c>
      <c r="H40" s="277">
        <v>14.030648412409771</v>
      </c>
      <c r="I40" s="277">
        <v>13.866650554363916</v>
      </c>
      <c r="J40" s="277">
        <v>13.838261618555705</v>
      </c>
      <c r="K40" s="50"/>
      <c r="L40" s="55"/>
      <c r="M40" s="113"/>
      <c r="N40" s="43"/>
      <c r="O40" s="43"/>
      <c r="P40" s="43"/>
      <c r="Q40" s="43"/>
      <c r="R40" s="43"/>
      <c r="S40" s="43"/>
    </row>
    <row r="41" spans="1:19" ht="15" customHeight="1">
      <c r="A41" s="41"/>
      <c r="B41" s="52" t="s">
        <v>140</v>
      </c>
      <c r="C41" s="36">
        <v>75471</v>
      </c>
      <c r="D41" s="36">
        <v>76894</v>
      </c>
      <c r="E41" s="36">
        <v>83899</v>
      </c>
      <c r="F41" s="280">
        <v>7005</v>
      </c>
      <c r="G41" s="282">
        <v>9.109943558665174</v>
      </c>
      <c r="H41" s="277">
        <v>23.260924507017943</v>
      </c>
      <c r="I41" s="277">
        <v>23.230113893840066</v>
      </c>
      <c r="J41" s="277">
        <v>24.58009720826534</v>
      </c>
      <c r="K41" s="123"/>
      <c r="L41" s="117" t="s">
        <v>141</v>
      </c>
      <c r="M41" s="113">
        <v>2280</v>
      </c>
      <c r="N41" s="39">
        <v>2275</v>
      </c>
      <c r="O41" s="39">
        <v>5</v>
      </c>
      <c r="P41" s="39" t="s">
        <v>424</v>
      </c>
      <c r="Q41" s="39" t="s">
        <v>424</v>
      </c>
      <c r="R41" s="39" t="s">
        <v>424</v>
      </c>
      <c r="S41" s="39" t="s">
        <v>424</v>
      </c>
    </row>
    <row r="42" spans="1:19" ht="15" customHeight="1">
      <c r="A42" s="123"/>
      <c r="B42" s="118"/>
      <c r="C42" s="38"/>
      <c r="D42" s="38"/>
      <c r="E42" s="38"/>
      <c r="F42" s="278"/>
      <c r="G42" s="279"/>
      <c r="H42" s="38"/>
      <c r="I42" s="38"/>
      <c r="J42" s="38"/>
      <c r="K42" s="123"/>
      <c r="L42" s="117" t="s">
        <v>142</v>
      </c>
      <c r="M42" s="113">
        <v>28122</v>
      </c>
      <c r="N42" s="39">
        <v>25712</v>
      </c>
      <c r="O42" s="39">
        <v>1006</v>
      </c>
      <c r="P42" s="39">
        <v>303</v>
      </c>
      <c r="Q42" s="39">
        <v>1051</v>
      </c>
      <c r="R42" s="39">
        <v>50</v>
      </c>
      <c r="S42" s="39" t="s">
        <v>424</v>
      </c>
    </row>
    <row r="43" spans="1:19" s="2" customFormat="1" ht="15" customHeight="1">
      <c r="A43" s="392" t="s">
        <v>143</v>
      </c>
      <c r="B43" s="428"/>
      <c r="C43" s="36">
        <v>171043</v>
      </c>
      <c r="D43" s="36">
        <v>179982</v>
      </c>
      <c r="E43" s="36">
        <v>187405</v>
      </c>
      <c r="F43" s="280">
        <v>7423</v>
      </c>
      <c r="G43" s="282">
        <v>4.124301319020791</v>
      </c>
      <c r="H43" s="277">
        <v>52.717180247431074</v>
      </c>
      <c r="I43" s="277">
        <v>54.373583879641096</v>
      </c>
      <c r="J43" s="277">
        <v>54.904505623606546</v>
      </c>
      <c r="K43" s="50"/>
      <c r="L43" s="381" t="s">
        <v>492</v>
      </c>
      <c r="M43" s="113">
        <v>66381</v>
      </c>
      <c r="N43" s="39">
        <v>42438</v>
      </c>
      <c r="O43" s="39">
        <v>7003</v>
      </c>
      <c r="P43" s="39">
        <v>5300</v>
      </c>
      <c r="Q43" s="39">
        <v>9221</v>
      </c>
      <c r="R43" s="39">
        <v>2418</v>
      </c>
      <c r="S43" s="39" t="s">
        <v>424</v>
      </c>
    </row>
    <row r="44" spans="1:19" s="2" customFormat="1" ht="15" customHeight="1">
      <c r="A44" s="41"/>
      <c r="B44" s="52" t="s">
        <v>141</v>
      </c>
      <c r="C44" s="36">
        <v>2523</v>
      </c>
      <c r="D44" s="36">
        <v>2354</v>
      </c>
      <c r="E44" s="36">
        <v>2280</v>
      </c>
      <c r="F44" s="275">
        <v>-74</v>
      </c>
      <c r="G44" s="283">
        <v>-3.143585386576041</v>
      </c>
      <c r="H44" s="277">
        <v>0.7776140839687598</v>
      </c>
      <c r="I44" s="277">
        <v>0.7111567626355699</v>
      </c>
      <c r="J44" s="277">
        <v>0.66797723017968</v>
      </c>
      <c r="K44" s="50"/>
      <c r="L44" s="55" t="s">
        <v>144</v>
      </c>
      <c r="M44" s="113">
        <v>8019</v>
      </c>
      <c r="N44" s="39">
        <v>7298</v>
      </c>
      <c r="O44" s="39">
        <v>300</v>
      </c>
      <c r="P44" s="39">
        <v>75</v>
      </c>
      <c r="Q44" s="39">
        <v>336</v>
      </c>
      <c r="R44" s="39">
        <v>10</v>
      </c>
      <c r="S44" s="39" t="s">
        <v>424</v>
      </c>
    </row>
    <row r="45" spans="1:19" ht="15" customHeight="1">
      <c r="A45" s="41"/>
      <c r="B45" s="52" t="s">
        <v>142</v>
      </c>
      <c r="C45" s="36">
        <v>29490</v>
      </c>
      <c r="D45" s="36">
        <v>28793</v>
      </c>
      <c r="E45" s="36">
        <v>28122</v>
      </c>
      <c r="F45" s="275">
        <v>-671</v>
      </c>
      <c r="G45" s="283">
        <v>-2.3304275344701835</v>
      </c>
      <c r="H45" s="277">
        <v>9.089115868505242</v>
      </c>
      <c r="I45" s="277">
        <v>8.698528745355125</v>
      </c>
      <c r="J45" s="277">
        <v>8.238971783821475</v>
      </c>
      <c r="K45" s="123"/>
      <c r="L45" s="117" t="s">
        <v>145</v>
      </c>
      <c r="M45" s="113">
        <v>2185</v>
      </c>
      <c r="N45" s="39">
        <v>978</v>
      </c>
      <c r="O45" s="39">
        <v>565</v>
      </c>
      <c r="P45" s="39">
        <v>150</v>
      </c>
      <c r="Q45" s="39">
        <v>470</v>
      </c>
      <c r="R45" s="39">
        <v>22</v>
      </c>
      <c r="S45" s="39" t="s">
        <v>424</v>
      </c>
    </row>
    <row r="46" spans="1:19" ht="15" customHeight="1">
      <c r="A46" s="123"/>
      <c r="B46" s="118" t="s">
        <v>389</v>
      </c>
      <c r="C46" s="36">
        <v>63264</v>
      </c>
      <c r="D46" s="36">
        <v>65636</v>
      </c>
      <c r="E46" s="36">
        <v>66381</v>
      </c>
      <c r="F46" s="280">
        <v>745</v>
      </c>
      <c r="G46" s="282">
        <v>1.1350478396002193</v>
      </c>
      <c r="H46" s="277">
        <v>19.498603808244003</v>
      </c>
      <c r="I46" s="277">
        <v>19.829008187063835</v>
      </c>
      <c r="J46" s="277">
        <v>19.44780548971813</v>
      </c>
      <c r="K46" s="123"/>
      <c r="L46" s="117" t="s">
        <v>146</v>
      </c>
      <c r="M46" s="113">
        <v>64617</v>
      </c>
      <c r="N46" s="39">
        <v>50162</v>
      </c>
      <c r="O46" s="39">
        <v>3839</v>
      </c>
      <c r="P46" s="39">
        <v>3537</v>
      </c>
      <c r="Q46" s="39">
        <v>6169</v>
      </c>
      <c r="R46" s="39">
        <v>845</v>
      </c>
      <c r="S46" s="39">
        <v>63</v>
      </c>
    </row>
    <row r="47" spans="1:19" ht="15" customHeight="1">
      <c r="A47" s="123"/>
      <c r="B47" s="118" t="s">
        <v>144</v>
      </c>
      <c r="C47" s="36">
        <v>7742</v>
      </c>
      <c r="D47" s="36">
        <v>8262</v>
      </c>
      <c r="E47" s="36">
        <v>8019</v>
      </c>
      <c r="F47" s="275">
        <v>-243</v>
      </c>
      <c r="G47" s="283">
        <v>-2.941176470588235</v>
      </c>
      <c r="H47" s="277">
        <v>2.3861625993207047</v>
      </c>
      <c r="I47" s="277">
        <v>2.495997099785505</v>
      </c>
      <c r="J47" s="277">
        <v>2.349346231934585</v>
      </c>
      <c r="K47" s="123"/>
      <c r="L47" s="81" t="s">
        <v>390</v>
      </c>
      <c r="M47" s="113">
        <v>15801</v>
      </c>
      <c r="N47" s="39">
        <v>15801</v>
      </c>
      <c r="O47" s="39" t="s">
        <v>424</v>
      </c>
      <c r="P47" s="39" t="s">
        <v>424</v>
      </c>
      <c r="Q47" s="39" t="s">
        <v>424</v>
      </c>
      <c r="R47" s="39" t="s">
        <v>424</v>
      </c>
      <c r="S47" s="39" t="s">
        <v>424</v>
      </c>
    </row>
    <row r="48" spans="1:19" ht="15" customHeight="1">
      <c r="A48" s="123"/>
      <c r="B48" s="118" t="s">
        <v>145</v>
      </c>
      <c r="C48" s="36">
        <v>1603</v>
      </c>
      <c r="D48" s="36">
        <v>1709</v>
      </c>
      <c r="E48" s="36">
        <v>2185</v>
      </c>
      <c r="F48" s="280">
        <v>476</v>
      </c>
      <c r="G48" s="282">
        <v>27.852545348156816</v>
      </c>
      <c r="H48" s="277">
        <v>0.4940607913602545</v>
      </c>
      <c r="I48" s="277">
        <v>0.5162986012507175</v>
      </c>
      <c r="J48" s="277">
        <v>0.64014484558886</v>
      </c>
      <c r="K48" s="50"/>
      <c r="L48" s="81"/>
      <c r="M48" s="113"/>
      <c r="N48" s="43"/>
      <c r="O48" s="43"/>
      <c r="P48" s="43"/>
      <c r="Q48" s="43"/>
      <c r="R48" s="43"/>
      <c r="S48" s="43"/>
    </row>
    <row r="49" spans="1:19" ht="15" customHeight="1">
      <c r="A49" s="123"/>
      <c r="B49" s="118" t="s">
        <v>146</v>
      </c>
      <c r="C49" s="36">
        <v>50505</v>
      </c>
      <c r="D49" s="36">
        <v>57205</v>
      </c>
      <c r="E49" s="36">
        <v>64617</v>
      </c>
      <c r="F49" s="280">
        <v>7412</v>
      </c>
      <c r="G49" s="282">
        <v>12.956909361069838</v>
      </c>
      <c r="H49" s="277">
        <v>15.56615113390496</v>
      </c>
      <c r="I49" s="277">
        <v>17.281955227938735</v>
      </c>
      <c r="J49" s="277">
        <v>18.93100205373701</v>
      </c>
      <c r="K49" s="123"/>
      <c r="L49" s="117" t="s">
        <v>147</v>
      </c>
      <c r="M49" s="113">
        <v>427</v>
      </c>
      <c r="N49" s="39">
        <v>342</v>
      </c>
      <c r="O49" s="39">
        <v>6</v>
      </c>
      <c r="P49" s="39">
        <v>8</v>
      </c>
      <c r="Q49" s="39">
        <v>59</v>
      </c>
      <c r="R49" s="39">
        <v>10</v>
      </c>
      <c r="S49" s="39" t="s">
        <v>424</v>
      </c>
    </row>
    <row r="50" spans="1:19" ht="15" customHeight="1">
      <c r="A50" s="123"/>
      <c r="B50" s="56" t="s">
        <v>390</v>
      </c>
      <c r="C50" s="36">
        <v>15916</v>
      </c>
      <c r="D50" s="36">
        <v>16023</v>
      </c>
      <c r="E50" s="36">
        <v>15801</v>
      </c>
      <c r="F50" s="275">
        <v>-222</v>
      </c>
      <c r="G50" s="283">
        <v>-1.3855083317730763</v>
      </c>
      <c r="H50" s="277">
        <v>4.905471962127143</v>
      </c>
      <c r="I50" s="277">
        <v>4.9</v>
      </c>
      <c r="J50" s="277">
        <v>4.629257988626809</v>
      </c>
      <c r="K50" s="123"/>
      <c r="L50" s="97"/>
      <c r="M50" s="287"/>
      <c r="N50" s="288"/>
      <c r="O50" s="288"/>
      <c r="P50" s="288"/>
      <c r="Q50" s="288"/>
      <c r="R50" s="288"/>
      <c r="S50" s="288"/>
    </row>
    <row r="51" spans="1:19" ht="15" customHeight="1">
      <c r="A51" s="123"/>
      <c r="B51" s="118"/>
      <c r="C51" s="38"/>
      <c r="D51" s="38"/>
      <c r="E51" s="38"/>
      <c r="F51" s="278"/>
      <c r="G51" s="279"/>
      <c r="H51" s="38"/>
      <c r="I51" s="38"/>
      <c r="J51" s="38"/>
      <c r="K51" s="123"/>
      <c r="L51" s="117"/>
      <c r="M51" s="267"/>
      <c r="N51" s="34"/>
      <c r="O51" s="34"/>
      <c r="P51" s="34"/>
      <c r="Q51" s="34"/>
      <c r="R51" s="34"/>
      <c r="S51" s="34"/>
    </row>
    <row r="52" spans="1:19" s="2" customFormat="1" ht="15" customHeight="1">
      <c r="A52" s="392" t="s">
        <v>148</v>
      </c>
      <c r="B52" s="428"/>
      <c r="C52" s="36">
        <v>85</v>
      </c>
      <c r="D52" s="36">
        <v>251</v>
      </c>
      <c r="E52" s="36">
        <v>427</v>
      </c>
      <c r="F52" s="280">
        <v>176</v>
      </c>
      <c r="G52" s="282">
        <v>70.1195219123506</v>
      </c>
      <c r="H52" s="277">
        <v>0.026197858556220605</v>
      </c>
      <c r="I52" s="277">
        <v>0.07582852481798133</v>
      </c>
      <c r="J52" s="277">
        <v>0.12509924442400147</v>
      </c>
      <c r="K52" s="50"/>
      <c r="L52" s="55"/>
      <c r="M52" s="267"/>
      <c r="N52" s="34"/>
      <c r="O52" s="34"/>
      <c r="P52" s="34"/>
      <c r="Q52" s="34"/>
      <c r="R52" s="34"/>
      <c r="S52" s="34"/>
    </row>
    <row r="53" spans="1:19" ht="15" customHeight="1">
      <c r="A53" s="42"/>
      <c r="B53" s="52"/>
      <c r="C53" s="38"/>
      <c r="D53" s="38"/>
      <c r="E53" s="38"/>
      <c r="F53" s="278"/>
      <c r="G53" s="279"/>
      <c r="H53" s="38"/>
      <c r="I53" s="38"/>
      <c r="J53" s="38"/>
      <c r="K53" s="123"/>
      <c r="M53" s="287"/>
      <c r="N53" s="288"/>
      <c r="O53" s="288"/>
      <c r="P53" s="288"/>
      <c r="Q53" s="288"/>
      <c r="R53" s="288"/>
      <c r="S53" s="288"/>
    </row>
    <row r="54" spans="1:19" ht="15" customHeight="1">
      <c r="A54" s="390" t="s">
        <v>32</v>
      </c>
      <c r="B54" s="429"/>
      <c r="C54" s="324">
        <f>SUM(C56,C61,C66,C75)</f>
        <v>243230</v>
      </c>
      <c r="D54" s="324">
        <f>SUM(D56,D61,D66,D75)</f>
        <v>251590</v>
      </c>
      <c r="E54" s="324">
        <f>SUM(E56,E61,E66,E75)</f>
        <v>264936</v>
      </c>
      <c r="F54" s="351">
        <f>SUM(F56,F61,F66,F75)</f>
        <v>13346</v>
      </c>
      <c r="G54" s="352">
        <f>100*(E54-D54)/D54</f>
        <v>5.3046623474700905</v>
      </c>
      <c r="H54" s="353">
        <f>100*C54/C$54</f>
        <v>100</v>
      </c>
      <c r="I54" s="350">
        <f>100*D54/D$54</f>
        <v>100</v>
      </c>
      <c r="J54" s="350">
        <f>100*E54/E$54</f>
        <v>100</v>
      </c>
      <c r="K54" s="50"/>
      <c r="L54" s="314" t="s">
        <v>149</v>
      </c>
      <c r="M54" s="319">
        <f>SUM(M56:M58,M60:M62,M64:M70,M72)</f>
        <v>264936</v>
      </c>
      <c r="N54" s="343">
        <f aca="true" t="shared" si="1" ref="N54:S54">SUM(N56:N58,N60:N62,N64:N70,N72)</f>
        <v>190826</v>
      </c>
      <c r="O54" s="343">
        <f t="shared" si="1"/>
        <v>6258</v>
      </c>
      <c r="P54" s="343">
        <f t="shared" si="1"/>
        <v>4015</v>
      </c>
      <c r="Q54" s="343">
        <f t="shared" si="1"/>
        <v>13157</v>
      </c>
      <c r="R54" s="343">
        <f t="shared" si="1"/>
        <v>44330</v>
      </c>
      <c r="S54" s="343">
        <f t="shared" si="1"/>
        <v>6332</v>
      </c>
    </row>
    <row r="55" spans="1:19" ht="15" customHeight="1">
      <c r="A55" s="125"/>
      <c r="B55" s="118"/>
      <c r="C55" s="38"/>
      <c r="D55" s="38"/>
      <c r="E55" s="38"/>
      <c r="F55" s="278"/>
      <c r="G55" s="279"/>
      <c r="H55" s="38"/>
      <c r="I55" s="38"/>
      <c r="J55" s="38"/>
      <c r="K55" s="123"/>
      <c r="L55" s="117"/>
      <c r="M55" s="267"/>
      <c r="N55" s="34"/>
      <c r="O55" s="34"/>
      <c r="P55" s="34"/>
      <c r="Q55" s="34"/>
      <c r="R55" s="34"/>
      <c r="S55" s="34"/>
    </row>
    <row r="56" spans="1:19" ht="15" customHeight="1">
      <c r="A56" s="392" t="s">
        <v>133</v>
      </c>
      <c r="B56" s="428"/>
      <c r="C56" s="36">
        <v>30574</v>
      </c>
      <c r="D56" s="36">
        <v>22405</v>
      </c>
      <c r="E56" s="36">
        <v>17055</v>
      </c>
      <c r="F56" s="275">
        <v>-5350</v>
      </c>
      <c r="G56" s="283">
        <v>-23.878598527114484</v>
      </c>
      <c r="H56" s="277">
        <v>12.569995477531554</v>
      </c>
      <c r="I56" s="277">
        <v>8.905361898326642</v>
      </c>
      <c r="J56" s="277">
        <v>6.437403750339704</v>
      </c>
      <c r="K56" s="123"/>
      <c r="L56" s="117" t="s">
        <v>134</v>
      </c>
      <c r="M56" s="113">
        <v>15883</v>
      </c>
      <c r="N56" s="39">
        <v>704</v>
      </c>
      <c r="O56" s="39">
        <v>19</v>
      </c>
      <c r="P56" s="39">
        <v>47</v>
      </c>
      <c r="Q56" s="39">
        <v>2812</v>
      </c>
      <c r="R56" s="39">
        <v>12297</v>
      </c>
      <c r="S56" s="39" t="s">
        <v>424</v>
      </c>
    </row>
    <row r="57" spans="1:19" ht="15" customHeight="1">
      <c r="A57" s="123"/>
      <c r="B57" s="118" t="s">
        <v>134</v>
      </c>
      <c r="C57" s="36">
        <v>29256</v>
      </c>
      <c r="D57" s="36">
        <v>21112</v>
      </c>
      <c r="E57" s="36">
        <v>15883</v>
      </c>
      <c r="F57" s="275">
        <v>-5229</v>
      </c>
      <c r="G57" s="283">
        <v>-24.76790450928382</v>
      </c>
      <c r="H57" s="277">
        <v>12.028121531061135</v>
      </c>
      <c r="I57" s="277">
        <v>8.391430502007234</v>
      </c>
      <c r="J57" s="277">
        <v>5.9950327626294655</v>
      </c>
      <c r="K57" s="123"/>
      <c r="L57" s="117" t="s">
        <v>135</v>
      </c>
      <c r="M57" s="113">
        <v>348</v>
      </c>
      <c r="N57" s="39">
        <v>231</v>
      </c>
      <c r="O57" s="39">
        <v>7</v>
      </c>
      <c r="P57" s="39">
        <v>2</v>
      </c>
      <c r="Q57" s="39">
        <v>7</v>
      </c>
      <c r="R57" s="39">
        <v>101</v>
      </c>
      <c r="S57" s="39" t="s">
        <v>424</v>
      </c>
    </row>
    <row r="58" spans="1:19" s="2" customFormat="1" ht="15" customHeight="1">
      <c r="A58" s="123"/>
      <c r="B58" s="118" t="s">
        <v>135</v>
      </c>
      <c r="C58" s="36">
        <v>383</v>
      </c>
      <c r="D58" s="36">
        <v>474</v>
      </c>
      <c r="E58" s="36">
        <v>348</v>
      </c>
      <c r="F58" s="275">
        <v>-126</v>
      </c>
      <c r="G58" s="283">
        <v>-26.582278481012654</v>
      </c>
      <c r="H58" s="277">
        <v>0.15746412860255724</v>
      </c>
      <c r="I58" s="277">
        <v>0.1884017647760245</v>
      </c>
      <c r="J58" s="277">
        <v>0.1313524775794909</v>
      </c>
      <c r="K58" s="50"/>
      <c r="L58" s="55" t="s">
        <v>136</v>
      </c>
      <c r="M58" s="113">
        <v>824</v>
      </c>
      <c r="N58" s="39">
        <v>130</v>
      </c>
      <c r="O58" s="39">
        <v>10</v>
      </c>
      <c r="P58" s="39">
        <v>7</v>
      </c>
      <c r="Q58" s="39">
        <v>49</v>
      </c>
      <c r="R58" s="39">
        <v>628</v>
      </c>
      <c r="S58" s="39" t="s">
        <v>424</v>
      </c>
    </row>
    <row r="59" spans="1:19" s="2" customFormat="1" ht="15" customHeight="1">
      <c r="A59" s="50"/>
      <c r="B59" s="52" t="s">
        <v>136</v>
      </c>
      <c r="C59" s="36">
        <v>935</v>
      </c>
      <c r="D59" s="36">
        <v>819</v>
      </c>
      <c r="E59" s="36">
        <v>824</v>
      </c>
      <c r="F59" s="280">
        <v>5</v>
      </c>
      <c r="G59" s="282">
        <v>0.6105006105006106</v>
      </c>
      <c r="H59" s="277">
        <v>0.38440981786786166</v>
      </c>
      <c r="I59" s="277">
        <v>0.3255296315433841</v>
      </c>
      <c r="J59" s="277">
        <v>0.31101851013074855</v>
      </c>
      <c r="K59" s="50"/>
      <c r="L59" s="55"/>
      <c r="M59" s="113"/>
      <c r="N59" s="43"/>
      <c r="O59" s="43"/>
      <c r="P59" s="43"/>
      <c r="Q59" s="43"/>
      <c r="R59" s="43"/>
      <c r="S59" s="43"/>
    </row>
    <row r="60" spans="1:19" ht="15" customHeight="1">
      <c r="A60" s="41"/>
      <c r="B60" s="52"/>
      <c r="C60" s="38"/>
      <c r="D60" s="38"/>
      <c r="E60" s="38"/>
      <c r="F60" s="278"/>
      <c r="G60" s="279"/>
      <c r="H60" s="277"/>
      <c r="I60" s="277"/>
      <c r="J60" s="277"/>
      <c r="K60" s="123"/>
      <c r="L60" s="117" t="s">
        <v>137</v>
      </c>
      <c r="M60" s="113">
        <v>78</v>
      </c>
      <c r="N60" s="39">
        <v>63</v>
      </c>
      <c r="O60" s="39">
        <v>13</v>
      </c>
      <c r="P60" s="39">
        <v>1</v>
      </c>
      <c r="Q60" s="39" t="s">
        <v>424</v>
      </c>
      <c r="R60" s="39">
        <v>1</v>
      </c>
      <c r="S60" s="39" t="s">
        <v>424</v>
      </c>
    </row>
    <row r="61" spans="1:19" s="2" customFormat="1" ht="15" customHeight="1">
      <c r="A61" s="392" t="s">
        <v>138</v>
      </c>
      <c r="B61" s="428"/>
      <c r="C61" s="36">
        <v>72369</v>
      </c>
      <c r="D61" s="36">
        <v>75491</v>
      </c>
      <c r="E61" s="36">
        <v>80586</v>
      </c>
      <c r="F61" s="280">
        <v>5095</v>
      </c>
      <c r="G61" s="282">
        <v>6.749148905167504</v>
      </c>
      <c r="H61" s="277">
        <v>29.753319902972496</v>
      </c>
      <c r="I61" s="277">
        <v>30.00556460908621</v>
      </c>
      <c r="J61" s="277">
        <v>30.41715735120935</v>
      </c>
      <c r="K61" s="50"/>
      <c r="L61" s="55" t="s">
        <v>139</v>
      </c>
      <c r="M61" s="113">
        <v>9110</v>
      </c>
      <c r="N61" s="39">
        <v>5752</v>
      </c>
      <c r="O61" s="39">
        <v>806</v>
      </c>
      <c r="P61" s="39">
        <v>46</v>
      </c>
      <c r="Q61" s="39">
        <v>14</v>
      </c>
      <c r="R61" s="39">
        <v>2492</v>
      </c>
      <c r="S61" s="39" t="s">
        <v>424</v>
      </c>
    </row>
    <row r="62" spans="1:19" ht="15" customHeight="1">
      <c r="A62" s="41"/>
      <c r="B62" s="52" t="s">
        <v>137</v>
      </c>
      <c r="C62" s="36">
        <v>90</v>
      </c>
      <c r="D62" s="36">
        <v>80</v>
      </c>
      <c r="E62" s="36">
        <v>78</v>
      </c>
      <c r="F62" s="275">
        <v>-2</v>
      </c>
      <c r="G62" s="283">
        <v>-2.5</v>
      </c>
      <c r="H62" s="277">
        <v>0.037002014554125724</v>
      </c>
      <c r="I62" s="277">
        <v>0.03179776620692396</v>
      </c>
      <c r="J62" s="277">
        <v>0.029441072560920375</v>
      </c>
      <c r="K62" s="123"/>
      <c r="L62" s="117" t="s">
        <v>140</v>
      </c>
      <c r="M62" s="113">
        <v>71398</v>
      </c>
      <c r="N62" s="39">
        <v>53848</v>
      </c>
      <c r="O62" s="39">
        <v>1765</v>
      </c>
      <c r="P62" s="39">
        <v>386</v>
      </c>
      <c r="Q62" s="39">
        <v>768</v>
      </c>
      <c r="R62" s="39">
        <v>9687</v>
      </c>
      <c r="S62" s="39">
        <v>4941</v>
      </c>
    </row>
    <row r="63" spans="1:19" ht="15" customHeight="1">
      <c r="A63" s="123"/>
      <c r="B63" s="118" t="s">
        <v>139</v>
      </c>
      <c r="C63" s="36">
        <v>7502</v>
      </c>
      <c r="D63" s="36">
        <v>7966</v>
      </c>
      <c r="E63" s="36">
        <v>9110</v>
      </c>
      <c r="F63" s="280">
        <v>1144</v>
      </c>
      <c r="G63" s="282">
        <v>14.361034396183781</v>
      </c>
      <c r="H63" s="277">
        <v>3.084323479833902</v>
      </c>
      <c r="I63" s="277">
        <v>3.166262570054454</v>
      </c>
      <c r="J63" s="277">
        <v>3.438566295256213</v>
      </c>
      <c r="K63" s="123"/>
      <c r="L63" s="117"/>
      <c r="M63" s="113"/>
      <c r="N63" s="43"/>
      <c r="O63" s="43"/>
      <c r="P63" s="43"/>
      <c r="Q63" s="43"/>
      <c r="R63" s="43"/>
      <c r="S63" s="43"/>
    </row>
    <row r="64" spans="1:19" ht="15" customHeight="1">
      <c r="A64" s="123"/>
      <c r="B64" s="118" t="s">
        <v>140</v>
      </c>
      <c r="C64" s="36">
        <v>64777</v>
      </c>
      <c r="D64" s="36">
        <v>67445</v>
      </c>
      <c r="E64" s="36">
        <v>71398</v>
      </c>
      <c r="F64" s="280">
        <v>3953</v>
      </c>
      <c r="G64" s="282">
        <v>5.861071984580028</v>
      </c>
      <c r="H64" s="277">
        <v>26.631994408584468</v>
      </c>
      <c r="I64" s="277">
        <v>26.807504272824833</v>
      </c>
      <c r="J64" s="277">
        <v>26.949149983392218</v>
      </c>
      <c r="K64" s="123"/>
      <c r="L64" s="117" t="s">
        <v>141</v>
      </c>
      <c r="M64" s="113">
        <v>303</v>
      </c>
      <c r="N64" s="39">
        <v>303</v>
      </c>
      <c r="O64" s="39" t="s">
        <v>424</v>
      </c>
      <c r="P64" s="39" t="s">
        <v>424</v>
      </c>
      <c r="Q64" s="39" t="s">
        <v>424</v>
      </c>
      <c r="R64" s="39" t="s">
        <v>424</v>
      </c>
      <c r="S64" s="39" t="s">
        <v>424</v>
      </c>
    </row>
    <row r="65" spans="1:19" ht="15" customHeight="1">
      <c r="A65" s="123"/>
      <c r="B65" s="118"/>
      <c r="C65" s="38"/>
      <c r="D65" s="38"/>
      <c r="E65" s="38"/>
      <c r="F65" s="278"/>
      <c r="G65" s="279"/>
      <c r="H65" s="277"/>
      <c r="I65" s="277"/>
      <c r="J65" s="277"/>
      <c r="K65" s="123"/>
      <c r="L65" s="117" t="s">
        <v>142</v>
      </c>
      <c r="M65" s="113">
        <v>5129</v>
      </c>
      <c r="N65" s="39">
        <v>4664</v>
      </c>
      <c r="O65" s="39">
        <v>164</v>
      </c>
      <c r="P65" s="39">
        <v>24</v>
      </c>
      <c r="Q65" s="39">
        <v>49</v>
      </c>
      <c r="R65" s="39">
        <v>228</v>
      </c>
      <c r="S65" s="39" t="s">
        <v>424</v>
      </c>
    </row>
    <row r="66" spans="1:19" ht="15" customHeight="1">
      <c r="A66" s="392" t="s">
        <v>143</v>
      </c>
      <c r="B66" s="428"/>
      <c r="C66" s="36">
        <v>140126</v>
      </c>
      <c r="D66" s="36">
        <v>153428</v>
      </c>
      <c r="E66" s="36">
        <v>166920</v>
      </c>
      <c r="F66" s="280">
        <v>13492</v>
      </c>
      <c r="G66" s="282">
        <v>8.793701280079254</v>
      </c>
      <c r="H66" s="277">
        <v>57.61049212679357</v>
      </c>
      <c r="I66" s="277">
        <v>60.98334591994913</v>
      </c>
      <c r="J66" s="277">
        <v>63.003895280369605</v>
      </c>
      <c r="K66" s="123"/>
      <c r="L66" s="381" t="s">
        <v>492</v>
      </c>
      <c r="M66" s="113">
        <v>66654</v>
      </c>
      <c r="N66" s="39">
        <v>43966</v>
      </c>
      <c r="O66" s="39">
        <v>2255</v>
      </c>
      <c r="P66" s="39">
        <v>2319</v>
      </c>
      <c r="Q66" s="39">
        <v>4859</v>
      </c>
      <c r="R66" s="39">
        <v>13253</v>
      </c>
      <c r="S66" s="39" t="s">
        <v>424</v>
      </c>
    </row>
    <row r="67" spans="1:19" ht="15" customHeight="1">
      <c r="A67" s="123"/>
      <c r="B67" s="118" t="s">
        <v>141</v>
      </c>
      <c r="C67" s="36">
        <v>346</v>
      </c>
      <c r="D67" s="36">
        <v>303</v>
      </c>
      <c r="E67" s="36">
        <v>303</v>
      </c>
      <c r="F67" s="280">
        <v>0</v>
      </c>
      <c r="G67" s="282" t="s">
        <v>413</v>
      </c>
      <c r="H67" s="277">
        <v>0.1422521892858611</v>
      </c>
      <c r="I67" s="277">
        <v>0.12043403950872451</v>
      </c>
      <c r="J67" s="277">
        <v>0.11436724340972915</v>
      </c>
      <c r="K67" s="123"/>
      <c r="L67" s="117" t="s">
        <v>144</v>
      </c>
      <c r="M67" s="113">
        <v>9892</v>
      </c>
      <c r="N67" s="39">
        <v>9588</v>
      </c>
      <c r="O67" s="39">
        <v>42</v>
      </c>
      <c r="P67" s="39">
        <v>61</v>
      </c>
      <c r="Q67" s="39">
        <v>122</v>
      </c>
      <c r="R67" s="39">
        <v>79</v>
      </c>
      <c r="S67" s="39" t="s">
        <v>424</v>
      </c>
    </row>
    <row r="68" spans="1:19" s="2" customFormat="1" ht="15" customHeight="1">
      <c r="A68" s="123"/>
      <c r="B68" s="118" t="s">
        <v>142</v>
      </c>
      <c r="C68" s="36">
        <v>4694</v>
      </c>
      <c r="D68" s="36">
        <v>4821</v>
      </c>
      <c r="E68" s="36">
        <v>5129</v>
      </c>
      <c r="F68" s="280">
        <v>308</v>
      </c>
      <c r="G68" s="282">
        <v>6.388716034017838</v>
      </c>
      <c r="H68" s="277">
        <v>1.9298606257451796</v>
      </c>
      <c r="I68" s="277">
        <v>1.9162128860447554</v>
      </c>
      <c r="J68" s="277">
        <v>1.935939245704623</v>
      </c>
      <c r="K68" s="50"/>
      <c r="L68" s="55" t="s">
        <v>145</v>
      </c>
      <c r="M68" s="113">
        <v>1446</v>
      </c>
      <c r="N68" s="39">
        <v>848</v>
      </c>
      <c r="O68" s="39">
        <v>207</v>
      </c>
      <c r="P68" s="39">
        <v>23</v>
      </c>
      <c r="Q68" s="39">
        <v>145</v>
      </c>
      <c r="R68" s="39">
        <v>223</v>
      </c>
      <c r="S68" s="39" t="s">
        <v>424</v>
      </c>
    </row>
    <row r="69" spans="1:19" ht="15" customHeight="1">
      <c r="A69" s="41"/>
      <c r="B69" s="52" t="s">
        <v>389</v>
      </c>
      <c r="C69" s="36">
        <v>59907</v>
      </c>
      <c r="D69" s="36">
        <v>64103</v>
      </c>
      <c r="E69" s="36">
        <v>66654</v>
      </c>
      <c r="F69" s="280">
        <v>2551</v>
      </c>
      <c r="G69" s="282">
        <v>3.9795329391760137</v>
      </c>
      <c r="H69" s="277">
        <v>24.62977428771122</v>
      </c>
      <c r="I69" s="277">
        <v>25.479152589530585</v>
      </c>
      <c r="J69" s="277">
        <v>25.15852885225111</v>
      </c>
      <c r="K69" s="123"/>
      <c r="L69" s="117" t="s">
        <v>146</v>
      </c>
      <c r="M69" s="113">
        <v>79331</v>
      </c>
      <c r="N69" s="39">
        <v>66264</v>
      </c>
      <c r="O69" s="39">
        <v>964</v>
      </c>
      <c r="P69" s="39">
        <v>1090</v>
      </c>
      <c r="Q69" s="39">
        <v>4310</v>
      </c>
      <c r="R69" s="39">
        <v>5309</v>
      </c>
      <c r="S69" s="39">
        <v>1391</v>
      </c>
    </row>
    <row r="70" spans="1:19" ht="15" customHeight="1">
      <c r="A70" s="123"/>
      <c r="B70" s="118" t="s">
        <v>144</v>
      </c>
      <c r="C70" s="36">
        <v>7792</v>
      </c>
      <c r="D70" s="36">
        <v>8415</v>
      </c>
      <c r="E70" s="36">
        <v>9892</v>
      </c>
      <c r="F70" s="280">
        <v>1477</v>
      </c>
      <c r="G70" s="282">
        <v>17.551990493166965</v>
      </c>
      <c r="H70" s="277">
        <v>3.2035521933971958</v>
      </c>
      <c r="I70" s="277">
        <v>3.3447275328908144</v>
      </c>
      <c r="J70" s="277">
        <v>3.733731920161851</v>
      </c>
      <c r="K70" s="123"/>
      <c r="L70" s="81" t="s">
        <v>390</v>
      </c>
      <c r="M70" s="113">
        <v>4165</v>
      </c>
      <c r="N70" s="39">
        <v>4165</v>
      </c>
      <c r="O70" s="39" t="s">
        <v>424</v>
      </c>
      <c r="P70" s="39" t="s">
        <v>424</v>
      </c>
      <c r="Q70" s="39" t="s">
        <v>424</v>
      </c>
      <c r="R70" s="39" t="s">
        <v>424</v>
      </c>
      <c r="S70" s="39" t="s">
        <v>424</v>
      </c>
    </row>
    <row r="71" spans="1:19" ht="15" customHeight="1">
      <c r="A71" s="123"/>
      <c r="B71" s="118" t="s">
        <v>145</v>
      </c>
      <c r="C71" s="36">
        <v>806</v>
      </c>
      <c r="D71" s="36">
        <v>987</v>
      </c>
      <c r="E71" s="36">
        <v>1446</v>
      </c>
      <c r="F71" s="280">
        <v>459</v>
      </c>
      <c r="G71" s="282">
        <v>46.504559270516715</v>
      </c>
      <c r="H71" s="277">
        <v>0.3313735970069482</v>
      </c>
      <c r="I71" s="277">
        <v>0.3923049405779244</v>
      </c>
      <c r="J71" s="277">
        <v>0.5457921913216777</v>
      </c>
      <c r="K71" s="123"/>
      <c r="L71" s="81"/>
      <c r="M71" s="113"/>
      <c r="N71" s="43"/>
      <c r="O71" s="43"/>
      <c r="P71" s="43"/>
      <c r="Q71" s="43"/>
      <c r="R71" s="43"/>
      <c r="S71" s="43"/>
    </row>
    <row r="72" spans="1:19" ht="15" customHeight="1">
      <c r="A72" s="123"/>
      <c r="B72" s="118" t="s">
        <v>146</v>
      </c>
      <c r="C72" s="36">
        <v>62817</v>
      </c>
      <c r="D72" s="36">
        <v>71032</v>
      </c>
      <c r="E72" s="36">
        <v>79331</v>
      </c>
      <c r="F72" s="280">
        <v>8299</v>
      </c>
      <c r="G72" s="282">
        <v>11.683466606599842</v>
      </c>
      <c r="H72" s="277">
        <v>25.826172758294618</v>
      </c>
      <c r="I72" s="277">
        <v>28.233236615127787</v>
      </c>
      <c r="J72" s="277">
        <v>29.943458042697102</v>
      </c>
      <c r="K72" s="123"/>
      <c r="L72" s="99" t="s">
        <v>147</v>
      </c>
      <c r="M72" s="113">
        <v>375</v>
      </c>
      <c r="N72" s="39">
        <v>300</v>
      </c>
      <c r="O72" s="39">
        <v>6</v>
      </c>
      <c r="P72" s="39">
        <v>9</v>
      </c>
      <c r="Q72" s="39">
        <v>22</v>
      </c>
      <c r="R72" s="39">
        <v>32</v>
      </c>
      <c r="S72" s="289" t="s">
        <v>424</v>
      </c>
    </row>
    <row r="73" spans="1:18" ht="15" customHeight="1">
      <c r="A73" s="123"/>
      <c r="B73" s="56" t="s">
        <v>390</v>
      </c>
      <c r="C73" s="36">
        <v>3764</v>
      </c>
      <c r="D73" s="36">
        <v>3767</v>
      </c>
      <c r="E73" s="36">
        <v>4165</v>
      </c>
      <c r="F73" s="280">
        <v>398</v>
      </c>
      <c r="G73" s="282">
        <v>10.565436687018847</v>
      </c>
      <c r="H73" s="277">
        <v>1.547506475352547</v>
      </c>
      <c r="I73" s="277">
        <v>1.4972773162685322</v>
      </c>
      <c r="J73" s="277">
        <v>1.5720777848235046</v>
      </c>
      <c r="K73" s="123"/>
      <c r="L73" s="125" t="s">
        <v>150</v>
      </c>
      <c r="M73" s="135"/>
      <c r="N73" s="135"/>
      <c r="O73" s="135"/>
      <c r="P73" s="135"/>
      <c r="Q73" s="136"/>
      <c r="R73" s="136"/>
    </row>
    <row r="74" spans="1:18" ht="15" customHeight="1">
      <c r="A74" s="123"/>
      <c r="B74" s="118"/>
      <c r="C74" s="38"/>
      <c r="D74" s="38"/>
      <c r="E74" s="38"/>
      <c r="F74" s="278"/>
      <c r="G74" s="279"/>
      <c r="H74" s="277"/>
      <c r="I74" s="277"/>
      <c r="J74" s="277"/>
      <c r="K74" s="123"/>
      <c r="L74" s="125" t="s">
        <v>412</v>
      </c>
      <c r="M74" s="123"/>
      <c r="N74" s="125"/>
      <c r="O74" s="123"/>
      <c r="P74" s="123"/>
      <c r="Q74" s="75"/>
      <c r="R74" s="92"/>
    </row>
    <row r="75" spans="1:18" ht="15" customHeight="1">
      <c r="A75" s="430" t="s">
        <v>148</v>
      </c>
      <c r="B75" s="431"/>
      <c r="C75" s="36">
        <v>161</v>
      </c>
      <c r="D75" s="36">
        <v>266</v>
      </c>
      <c r="E75" s="36">
        <v>375</v>
      </c>
      <c r="F75" s="284">
        <v>109</v>
      </c>
      <c r="G75" s="285">
        <v>40.97744360902256</v>
      </c>
      <c r="H75" s="286">
        <v>0.06619249270238046</v>
      </c>
      <c r="I75" s="286">
        <v>0.10572757263802217</v>
      </c>
      <c r="J75" s="286">
        <v>0.14154361808134794</v>
      </c>
      <c r="K75" s="123"/>
      <c r="M75" s="123"/>
      <c r="N75" s="123"/>
      <c r="O75" s="123"/>
      <c r="P75" s="123"/>
      <c r="Q75" s="123"/>
      <c r="R75" s="123"/>
    </row>
    <row r="76" spans="1:11" ht="15" customHeight="1">
      <c r="A76" s="123" t="s">
        <v>385</v>
      </c>
      <c r="B76" s="123"/>
      <c r="C76" s="135"/>
      <c r="D76" s="135"/>
      <c r="E76" s="135"/>
      <c r="F76" s="138"/>
      <c r="G76" s="138"/>
      <c r="H76" s="123"/>
      <c r="I76" s="123"/>
      <c r="J76" s="123"/>
      <c r="K76" s="123"/>
    </row>
    <row r="77" spans="6:18" ht="14.25">
      <c r="F77" s="137"/>
      <c r="G77" s="137"/>
      <c r="L77" s="123"/>
      <c r="M77" s="123"/>
      <c r="N77" s="123"/>
      <c r="O77" s="123"/>
      <c r="P77" s="123"/>
      <c r="Q77" s="75"/>
      <c r="R77" s="92"/>
    </row>
    <row r="78" spans="6:18" ht="14.25">
      <c r="F78" s="137"/>
      <c r="G78" s="137"/>
      <c r="L78" s="123"/>
      <c r="M78" s="123"/>
      <c r="N78" s="123"/>
      <c r="O78" s="123"/>
      <c r="P78" s="123"/>
      <c r="Q78" s="75"/>
      <c r="R78" s="92"/>
    </row>
    <row r="79" spans="6:18" ht="14.25">
      <c r="F79" s="137"/>
      <c r="G79" s="137"/>
      <c r="L79" s="123"/>
      <c r="M79" s="123"/>
      <c r="N79" s="123"/>
      <c r="O79" s="123"/>
      <c r="P79" s="123"/>
      <c r="Q79" s="75"/>
      <c r="R79" s="75"/>
    </row>
    <row r="80" spans="6:7" ht="14.25">
      <c r="F80" s="137"/>
      <c r="G80" s="137"/>
    </row>
    <row r="81" spans="4:6" ht="14.25">
      <c r="D81" s="75"/>
      <c r="F81" s="75"/>
    </row>
    <row r="82" ht="14.25">
      <c r="D82" s="75"/>
    </row>
    <row r="85" spans="4:6" ht="14.25">
      <c r="D85" s="75"/>
      <c r="F85" s="75"/>
    </row>
    <row r="87" spans="4:6" ht="14.25">
      <c r="D87" s="75"/>
      <c r="F87" s="75"/>
    </row>
  </sheetData>
  <sheetProtection/>
  <mergeCells count="32">
    <mergeCell ref="L3:S3"/>
    <mergeCell ref="A2:J2"/>
    <mergeCell ref="A3:J3"/>
    <mergeCell ref="A8:B8"/>
    <mergeCell ref="A5:B7"/>
    <mergeCell ref="C5:E6"/>
    <mergeCell ref="H5:J6"/>
    <mergeCell ref="F5:G5"/>
    <mergeCell ref="L5:L7"/>
    <mergeCell ref="F6:G6"/>
    <mergeCell ref="A75:B75"/>
    <mergeCell ref="A33:B33"/>
    <mergeCell ref="A38:B38"/>
    <mergeCell ref="A43:B43"/>
    <mergeCell ref="A52:B52"/>
    <mergeCell ref="A54:B54"/>
    <mergeCell ref="A56:B56"/>
    <mergeCell ref="A61:B61"/>
    <mergeCell ref="A15:B15"/>
    <mergeCell ref="A20:B20"/>
    <mergeCell ref="A29:B29"/>
    <mergeCell ref="A66:B66"/>
    <mergeCell ref="A31:B31"/>
    <mergeCell ref="A10:B10"/>
    <mergeCell ref="M5:S5"/>
    <mergeCell ref="M6:M7"/>
    <mergeCell ref="N6:N7"/>
    <mergeCell ref="O6:O7"/>
    <mergeCell ref="P6:P7"/>
    <mergeCell ref="Q6:Q7"/>
    <mergeCell ref="R6:R7"/>
    <mergeCell ref="S6:S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7"/>
  <sheetViews>
    <sheetView tabSelected="1" view="pageBreakPreview" zoomScale="60" zoomScaleNormal="75" zoomScalePageLayoutView="0" workbookViewId="0" topLeftCell="A1">
      <selection activeCell="A74" sqref="A74"/>
    </sheetView>
  </sheetViews>
  <sheetFormatPr defaultColWidth="10.59765625" defaultRowHeight="15"/>
  <cols>
    <col min="1" max="1" width="14.59765625" style="3" customWidth="1"/>
    <col min="2" max="2" width="10.59765625" style="3" customWidth="1"/>
    <col min="3" max="13" width="9.59765625" style="3" customWidth="1"/>
    <col min="14" max="14" width="10.59765625" style="3" customWidth="1"/>
    <col min="15" max="15" width="2.59765625" style="3" customWidth="1"/>
    <col min="16" max="16" width="22.59765625" style="3" customWidth="1"/>
    <col min="17" max="25" width="10.69921875" style="3" customWidth="1"/>
    <col min="26" max="16384" width="10.59765625" style="3" customWidth="1"/>
  </cols>
  <sheetData>
    <row r="1" spans="1:25" s="144" customFormat="1" ht="19.5" customHeight="1">
      <c r="A1" s="57" t="s">
        <v>243</v>
      </c>
      <c r="U1" s="58"/>
      <c r="Y1" s="58" t="s">
        <v>244</v>
      </c>
    </row>
    <row r="2" spans="1:25" s="25" customFormat="1" ht="19.5" customHeight="1">
      <c r="A2" s="395" t="s">
        <v>433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121"/>
      <c r="O2" s="395" t="s">
        <v>398</v>
      </c>
      <c r="P2" s="395"/>
      <c r="Q2" s="395"/>
      <c r="R2" s="395"/>
      <c r="S2" s="395"/>
      <c r="T2" s="395"/>
      <c r="U2" s="395"/>
      <c r="V2" s="395"/>
      <c r="W2" s="395"/>
      <c r="X2" s="395"/>
      <c r="Y2" s="395"/>
    </row>
    <row r="3" spans="1:13" s="25" customFormat="1" ht="19.5" customHeight="1">
      <c r="A3" s="433" t="s">
        <v>375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</row>
    <row r="4" spans="1:16" s="25" customFormat="1" ht="18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145"/>
      <c r="K4" s="145"/>
      <c r="L4" s="145"/>
      <c r="M4" s="145"/>
      <c r="O4" s="133"/>
      <c r="P4" s="133"/>
    </row>
    <row r="5" spans="1:25" s="25" customFormat="1" ht="18.75" customHeight="1">
      <c r="A5" s="490" t="s">
        <v>151</v>
      </c>
      <c r="B5" s="491"/>
      <c r="C5" s="496" t="s">
        <v>152</v>
      </c>
      <c r="D5" s="497"/>
      <c r="E5" s="497"/>
      <c r="F5" s="498"/>
      <c r="G5" s="499" t="s">
        <v>245</v>
      </c>
      <c r="H5" s="500"/>
      <c r="I5" s="501"/>
      <c r="J5" s="496" t="s">
        <v>246</v>
      </c>
      <c r="K5" s="497"/>
      <c r="L5" s="497"/>
      <c r="M5" s="497"/>
      <c r="N5" s="121"/>
      <c r="O5" s="87"/>
      <c r="P5" s="146" t="s">
        <v>208</v>
      </c>
      <c r="Q5" s="508" t="s">
        <v>247</v>
      </c>
      <c r="R5" s="402" t="s">
        <v>153</v>
      </c>
      <c r="S5" s="528"/>
      <c r="T5" s="528"/>
      <c r="U5" s="147"/>
      <c r="V5" s="523" t="s">
        <v>248</v>
      </c>
      <c r="W5" s="524"/>
      <c r="X5" s="524"/>
      <c r="Y5" s="525"/>
    </row>
    <row r="6" spans="1:25" s="25" customFormat="1" ht="18.75" customHeight="1">
      <c r="A6" s="492"/>
      <c r="B6" s="493"/>
      <c r="C6" s="502" t="s">
        <v>154</v>
      </c>
      <c r="D6" s="415" t="s">
        <v>155</v>
      </c>
      <c r="E6" s="416"/>
      <c r="F6" s="417"/>
      <c r="G6" s="504" t="s">
        <v>154</v>
      </c>
      <c r="H6" s="482" t="s">
        <v>156</v>
      </c>
      <c r="I6" s="505"/>
      <c r="J6" s="482" t="s">
        <v>157</v>
      </c>
      <c r="K6" s="483"/>
      <c r="L6" s="482" t="s">
        <v>249</v>
      </c>
      <c r="M6" s="484"/>
      <c r="N6" s="121"/>
      <c r="O6" s="148"/>
      <c r="P6" s="149"/>
      <c r="Q6" s="509"/>
      <c r="R6" s="150"/>
      <c r="S6" s="451" t="s">
        <v>399</v>
      </c>
      <c r="T6" s="451" t="s">
        <v>400</v>
      </c>
      <c r="U6" s="451" t="s">
        <v>401</v>
      </c>
      <c r="V6" s="517" t="s">
        <v>210</v>
      </c>
      <c r="W6" s="518"/>
      <c r="X6" s="517" t="s">
        <v>209</v>
      </c>
      <c r="Y6" s="518"/>
    </row>
    <row r="7" spans="1:25" s="25" customFormat="1" ht="18.75" customHeight="1">
      <c r="A7" s="494"/>
      <c r="B7" s="495"/>
      <c r="C7" s="503"/>
      <c r="D7" s="151" t="s">
        <v>158</v>
      </c>
      <c r="E7" s="152" t="s">
        <v>159</v>
      </c>
      <c r="F7" s="151" t="s">
        <v>149</v>
      </c>
      <c r="G7" s="503"/>
      <c r="H7" s="506"/>
      <c r="I7" s="507"/>
      <c r="J7" s="405"/>
      <c r="K7" s="407"/>
      <c r="L7" s="405"/>
      <c r="M7" s="406"/>
      <c r="N7" s="121"/>
      <c r="P7" s="153"/>
      <c r="Q7" s="509"/>
      <c r="R7" s="154"/>
      <c r="S7" s="452"/>
      <c r="T7" s="452"/>
      <c r="U7" s="452"/>
      <c r="V7" s="519"/>
      <c r="W7" s="520"/>
      <c r="X7" s="519"/>
      <c r="Y7" s="520"/>
    </row>
    <row r="8" spans="1:25" s="25" customFormat="1" ht="18.75" customHeight="1">
      <c r="A8" s="485" t="s">
        <v>228</v>
      </c>
      <c r="B8" s="486"/>
      <c r="C8" s="156">
        <v>801</v>
      </c>
      <c r="D8" s="157">
        <v>98784</v>
      </c>
      <c r="E8" s="157">
        <v>63666</v>
      </c>
      <c r="F8" s="157">
        <v>35118</v>
      </c>
      <c r="G8" s="157">
        <v>269</v>
      </c>
      <c r="H8" s="155"/>
      <c r="I8" s="157">
        <v>3717</v>
      </c>
      <c r="J8" s="158"/>
      <c r="K8" s="157">
        <v>279</v>
      </c>
      <c r="L8" s="155"/>
      <c r="M8" s="157">
        <v>15985</v>
      </c>
      <c r="N8" s="121"/>
      <c r="P8" s="153"/>
      <c r="Q8" s="509"/>
      <c r="R8" s="159"/>
      <c r="S8" s="452"/>
      <c r="T8" s="452"/>
      <c r="U8" s="452"/>
      <c r="V8" s="519"/>
      <c r="W8" s="520"/>
      <c r="X8" s="519"/>
      <c r="Y8" s="520"/>
    </row>
    <row r="9" spans="1:25" s="25" customFormat="1" ht="18.75" customHeight="1">
      <c r="A9" s="488">
        <v>2</v>
      </c>
      <c r="B9" s="489"/>
      <c r="C9" s="156">
        <v>827</v>
      </c>
      <c r="D9" s="161">
        <v>99508</v>
      </c>
      <c r="E9" s="161">
        <v>64330</v>
      </c>
      <c r="F9" s="161">
        <v>35178</v>
      </c>
      <c r="G9" s="161">
        <v>294</v>
      </c>
      <c r="H9" s="87"/>
      <c r="I9" s="161">
        <v>4071</v>
      </c>
      <c r="J9" s="87"/>
      <c r="K9" s="161">
        <v>278</v>
      </c>
      <c r="L9" s="87"/>
      <c r="M9" s="161">
        <v>16064</v>
      </c>
      <c r="N9" s="121"/>
      <c r="O9" s="25" t="s">
        <v>206</v>
      </c>
      <c r="P9" s="153"/>
      <c r="Q9" s="509"/>
      <c r="R9" s="159"/>
      <c r="S9" s="452"/>
      <c r="T9" s="452"/>
      <c r="U9" s="452"/>
      <c r="V9" s="521"/>
      <c r="W9" s="522"/>
      <c r="X9" s="521"/>
      <c r="Y9" s="522"/>
    </row>
    <row r="10" spans="1:25" s="25" customFormat="1" ht="18.75" customHeight="1">
      <c r="A10" s="488">
        <v>3</v>
      </c>
      <c r="B10" s="489"/>
      <c r="C10" s="156">
        <v>814</v>
      </c>
      <c r="D10" s="161">
        <v>100944</v>
      </c>
      <c r="E10" s="161">
        <v>65318</v>
      </c>
      <c r="F10" s="161">
        <v>35626</v>
      </c>
      <c r="G10" s="161">
        <v>284</v>
      </c>
      <c r="H10" s="87"/>
      <c r="I10" s="161">
        <v>3971</v>
      </c>
      <c r="J10" s="87"/>
      <c r="K10" s="161">
        <v>271</v>
      </c>
      <c r="L10" s="87"/>
      <c r="M10" s="161">
        <v>15744</v>
      </c>
      <c r="N10" s="121"/>
      <c r="O10" s="162" t="s">
        <v>207</v>
      </c>
      <c r="P10" s="163"/>
      <c r="Q10" s="510"/>
      <c r="R10" s="164"/>
      <c r="S10" s="453"/>
      <c r="T10" s="453"/>
      <c r="U10" s="453"/>
      <c r="V10" s="165" t="s">
        <v>204</v>
      </c>
      <c r="W10" s="165" t="s">
        <v>205</v>
      </c>
      <c r="X10" s="165" t="s">
        <v>204</v>
      </c>
      <c r="Y10" s="165" t="s">
        <v>205</v>
      </c>
    </row>
    <row r="11" spans="1:25" s="97" customFormat="1" ht="18.75" customHeight="1">
      <c r="A11" s="488">
        <v>4</v>
      </c>
      <c r="B11" s="489"/>
      <c r="C11" s="156">
        <v>803</v>
      </c>
      <c r="D11" s="161">
        <v>100742</v>
      </c>
      <c r="E11" s="161">
        <v>65309</v>
      </c>
      <c r="F11" s="161">
        <v>35433</v>
      </c>
      <c r="G11" s="161">
        <v>277</v>
      </c>
      <c r="H11" s="87"/>
      <c r="I11" s="161">
        <v>3839</v>
      </c>
      <c r="J11" s="87"/>
      <c r="K11" s="161">
        <v>268</v>
      </c>
      <c r="L11" s="87"/>
      <c r="M11" s="161">
        <v>15406</v>
      </c>
      <c r="N11" s="121"/>
      <c r="O11" s="433"/>
      <c r="P11" s="487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18.75" customHeight="1">
      <c r="A12" s="467">
        <v>5</v>
      </c>
      <c r="B12" s="468"/>
      <c r="C12" s="323">
        <f>SUM(C14:C25)</f>
        <v>802</v>
      </c>
      <c r="D12" s="324">
        <f>SUM(D14:D25)</f>
        <v>101485</v>
      </c>
      <c r="E12" s="324">
        <f>SUM(E14:E25)</f>
        <v>65378</v>
      </c>
      <c r="F12" s="324">
        <f>SUM(F14:F25)</f>
        <v>36107</v>
      </c>
      <c r="G12" s="324">
        <v>280</v>
      </c>
      <c r="H12" s="53"/>
      <c r="I12" s="324">
        <v>3912</v>
      </c>
      <c r="J12" s="53"/>
      <c r="K12" s="324">
        <v>262</v>
      </c>
      <c r="L12" s="53"/>
      <c r="M12" s="324">
        <v>15232</v>
      </c>
      <c r="N12" s="42"/>
      <c r="O12" s="529" t="s">
        <v>230</v>
      </c>
      <c r="P12" s="530"/>
      <c r="Q12" s="43">
        <v>121</v>
      </c>
      <c r="R12" s="43">
        <v>752</v>
      </c>
      <c r="S12" s="43">
        <v>363</v>
      </c>
      <c r="T12" s="43">
        <v>231</v>
      </c>
      <c r="U12" s="43">
        <v>158</v>
      </c>
      <c r="V12" s="43">
        <v>51</v>
      </c>
      <c r="W12" s="43">
        <v>187</v>
      </c>
      <c r="X12" s="43">
        <v>70</v>
      </c>
      <c r="Y12" s="43">
        <v>565</v>
      </c>
    </row>
    <row r="13" spans="1:25" ht="18.75" customHeight="1">
      <c r="A13" s="33"/>
      <c r="B13" s="33"/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42"/>
      <c r="O13" s="38"/>
      <c r="P13" s="94"/>
      <c r="Q13" s="43"/>
      <c r="R13" s="43"/>
      <c r="S13" s="43"/>
      <c r="T13" s="43"/>
      <c r="U13" s="43"/>
      <c r="V13" s="43"/>
      <c r="W13" s="43"/>
      <c r="X13" s="43"/>
      <c r="Y13" s="43"/>
    </row>
    <row r="14" spans="1:25" s="97" customFormat="1" ht="18.75" customHeight="1">
      <c r="A14" s="384" t="s">
        <v>186</v>
      </c>
      <c r="B14" s="384"/>
      <c r="C14" s="16">
        <v>2</v>
      </c>
      <c r="D14" s="17">
        <v>19</v>
      </c>
      <c r="E14" s="290">
        <v>17</v>
      </c>
      <c r="F14" s="169">
        <v>2</v>
      </c>
      <c r="G14" s="168">
        <v>2</v>
      </c>
      <c r="H14" s="170"/>
      <c r="I14" s="168">
        <v>19</v>
      </c>
      <c r="J14" s="170"/>
      <c r="K14" s="169" t="s">
        <v>425</v>
      </c>
      <c r="L14" s="169"/>
      <c r="M14" s="169" t="s">
        <v>425</v>
      </c>
      <c r="N14" s="125"/>
      <c r="O14" s="465">
        <v>3</v>
      </c>
      <c r="P14" s="514"/>
      <c r="Q14" s="74">
        <v>142</v>
      </c>
      <c r="R14" s="74">
        <v>916</v>
      </c>
      <c r="S14" s="74">
        <v>556</v>
      </c>
      <c r="T14" s="74">
        <v>206</v>
      </c>
      <c r="U14" s="74">
        <v>154</v>
      </c>
      <c r="V14" s="74">
        <v>59</v>
      </c>
      <c r="W14" s="74">
        <v>249</v>
      </c>
      <c r="X14" s="74">
        <v>83</v>
      </c>
      <c r="Y14" s="74">
        <v>667</v>
      </c>
    </row>
    <row r="15" spans="1:25" s="97" customFormat="1" ht="18.75" customHeight="1">
      <c r="A15" s="392" t="s">
        <v>185</v>
      </c>
      <c r="B15" s="481"/>
      <c r="C15" s="291" t="s">
        <v>425</v>
      </c>
      <c r="D15" s="169" t="s">
        <v>425</v>
      </c>
      <c r="E15" s="169" t="s">
        <v>425</v>
      </c>
      <c r="F15" s="169" t="s">
        <v>425</v>
      </c>
      <c r="G15" s="169" t="s">
        <v>425</v>
      </c>
      <c r="H15" s="170"/>
      <c r="I15" s="169" t="s">
        <v>425</v>
      </c>
      <c r="J15" s="170"/>
      <c r="K15" s="169" t="s">
        <v>425</v>
      </c>
      <c r="L15" s="169"/>
      <c r="M15" s="169" t="s">
        <v>425</v>
      </c>
      <c r="N15" s="125"/>
      <c r="O15" s="91"/>
      <c r="P15" s="171"/>
      <c r="Q15" s="74"/>
      <c r="R15" s="74"/>
      <c r="S15" s="74"/>
      <c r="T15" s="74"/>
      <c r="U15" s="74"/>
      <c r="V15" s="74"/>
      <c r="W15" s="74"/>
      <c r="X15" s="74"/>
      <c r="Y15" s="74"/>
    </row>
    <row r="16" spans="1:25" s="97" customFormat="1" ht="18.75" customHeight="1">
      <c r="A16" s="392" t="s">
        <v>250</v>
      </c>
      <c r="B16" s="392"/>
      <c r="C16" s="16">
        <v>17</v>
      </c>
      <c r="D16" s="17">
        <v>2858</v>
      </c>
      <c r="E16" s="290">
        <v>2569</v>
      </c>
      <c r="F16" s="168">
        <v>289</v>
      </c>
      <c r="G16" s="168">
        <v>4</v>
      </c>
      <c r="H16" s="170"/>
      <c r="I16" s="168">
        <v>59</v>
      </c>
      <c r="J16" s="170"/>
      <c r="K16" s="168">
        <v>7</v>
      </c>
      <c r="L16" s="170"/>
      <c r="M16" s="168">
        <v>432</v>
      </c>
      <c r="N16" s="125"/>
      <c r="O16" s="465">
        <v>4</v>
      </c>
      <c r="P16" s="514"/>
      <c r="Q16" s="74">
        <v>232</v>
      </c>
      <c r="R16" s="74">
        <v>1444</v>
      </c>
      <c r="S16" s="74">
        <v>766</v>
      </c>
      <c r="T16" s="74">
        <v>372</v>
      </c>
      <c r="U16" s="74">
        <v>306</v>
      </c>
      <c r="V16" s="74">
        <v>144</v>
      </c>
      <c r="W16" s="74">
        <v>816</v>
      </c>
      <c r="X16" s="74">
        <v>88</v>
      </c>
      <c r="Y16" s="74">
        <v>628</v>
      </c>
    </row>
    <row r="17" spans="1:25" s="97" customFormat="1" ht="18.75" customHeight="1">
      <c r="A17" s="392" t="s">
        <v>251</v>
      </c>
      <c r="B17" s="392"/>
      <c r="C17" s="16">
        <v>242</v>
      </c>
      <c r="D17" s="17">
        <v>28818</v>
      </c>
      <c r="E17" s="290">
        <v>20715</v>
      </c>
      <c r="F17" s="168">
        <v>8103</v>
      </c>
      <c r="G17" s="168">
        <v>89</v>
      </c>
      <c r="H17" s="170"/>
      <c r="I17" s="168">
        <v>1322</v>
      </c>
      <c r="J17" s="170"/>
      <c r="K17" s="168">
        <v>85</v>
      </c>
      <c r="L17" s="170"/>
      <c r="M17" s="168">
        <v>4892</v>
      </c>
      <c r="N17" s="125"/>
      <c r="O17" s="91"/>
      <c r="P17" s="171"/>
      <c r="Q17" s="74"/>
      <c r="R17" s="74"/>
      <c r="S17" s="74"/>
      <c r="T17" s="74"/>
      <c r="U17" s="74"/>
      <c r="V17" s="74"/>
      <c r="W17" s="74"/>
      <c r="X17" s="74"/>
      <c r="Y17" s="74"/>
    </row>
    <row r="18" spans="1:25" ht="18.75" customHeight="1">
      <c r="A18" s="461" t="s">
        <v>141</v>
      </c>
      <c r="B18" s="461"/>
      <c r="C18" s="16">
        <v>13</v>
      </c>
      <c r="D18" s="17">
        <v>1953</v>
      </c>
      <c r="E18" s="290">
        <v>1779</v>
      </c>
      <c r="F18" s="168">
        <v>174</v>
      </c>
      <c r="G18" s="168">
        <v>1</v>
      </c>
      <c r="H18" s="170"/>
      <c r="I18" s="168">
        <v>24</v>
      </c>
      <c r="J18" s="170"/>
      <c r="K18" s="168">
        <v>5</v>
      </c>
      <c r="L18" s="170"/>
      <c r="M18" s="168">
        <v>339</v>
      </c>
      <c r="N18" s="97"/>
      <c r="O18" s="467">
        <v>5</v>
      </c>
      <c r="P18" s="513"/>
      <c r="Q18" s="343">
        <f>SUM(Q23:Q31,Q33:Q35)</f>
        <v>500</v>
      </c>
      <c r="R18" s="343">
        <f aca="true" t="shared" si="0" ref="R18:Y18">SUM(R23:R31,R33:R35)</f>
        <v>2505</v>
      </c>
      <c r="S18" s="343">
        <f t="shared" si="0"/>
        <v>1089</v>
      </c>
      <c r="T18" s="343">
        <f t="shared" si="0"/>
        <v>781</v>
      </c>
      <c r="U18" s="343">
        <f t="shared" si="0"/>
        <v>635</v>
      </c>
      <c r="V18" s="343">
        <f t="shared" si="0"/>
        <v>405</v>
      </c>
      <c r="W18" s="343">
        <f t="shared" si="0"/>
        <v>1771</v>
      </c>
      <c r="X18" s="343">
        <f t="shared" si="0"/>
        <v>95</v>
      </c>
      <c r="Y18" s="343">
        <f t="shared" si="0"/>
        <v>734</v>
      </c>
    </row>
    <row r="19" spans="1:25" ht="18.75" customHeight="1">
      <c r="A19" s="384" t="s">
        <v>252</v>
      </c>
      <c r="B19" s="384"/>
      <c r="C19" s="16">
        <v>151</v>
      </c>
      <c r="D19" s="17">
        <v>16172</v>
      </c>
      <c r="E19" s="290">
        <v>14291</v>
      </c>
      <c r="F19" s="168">
        <v>1881</v>
      </c>
      <c r="G19" s="168">
        <v>61</v>
      </c>
      <c r="H19" s="170"/>
      <c r="I19" s="168">
        <v>804</v>
      </c>
      <c r="J19" s="170"/>
      <c r="K19" s="168">
        <v>43</v>
      </c>
      <c r="L19" s="170"/>
      <c r="M19" s="168">
        <v>2256</v>
      </c>
      <c r="N19" s="125"/>
      <c r="O19" s="65"/>
      <c r="P19" s="95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18.75" customHeight="1">
      <c r="A20" s="384" t="s">
        <v>54</v>
      </c>
      <c r="B20" s="384"/>
      <c r="C20" s="16">
        <v>92</v>
      </c>
      <c r="D20" s="17">
        <v>8102</v>
      </c>
      <c r="E20" s="290">
        <v>4525</v>
      </c>
      <c r="F20" s="168">
        <v>3577</v>
      </c>
      <c r="G20" s="168">
        <v>38</v>
      </c>
      <c r="H20" s="170"/>
      <c r="I20" s="168">
        <v>412</v>
      </c>
      <c r="J20" s="170"/>
      <c r="K20" s="168">
        <v>33</v>
      </c>
      <c r="L20" s="170"/>
      <c r="M20" s="168">
        <v>2055</v>
      </c>
      <c r="N20" s="125"/>
      <c r="O20" s="65"/>
      <c r="P20" s="95"/>
      <c r="Q20" s="93"/>
      <c r="R20" s="93"/>
      <c r="S20" s="93"/>
      <c r="T20" s="93"/>
      <c r="U20" s="93"/>
      <c r="V20" s="93"/>
      <c r="W20" s="93"/>
      <c r="X20" s="93"/>
      <c r="Y20" s="93"/>
    </row>
    <row r="21" spans="1:16" s="97" customFormat="1" ht="18.75" customHeight="1">
      <c r="A21" s="384" t="s">
        <v>253</v>
      </c>
      <c r="B21" s="384"/>
      <c r="C21" s="16">
        <v>75</v>
      </c>
      <c r="D21" s="17">
        <v>11305</v>
      </c>
      <c r="E21" s="290">
        <v>4162</v>
      </c>
      <c r="F21" s="168">
        <v>7143</v>
      </c>
      <c r="G21" s="168">
        <v>22</v>
      </c>
      <c r="H21" s="170"/>
      <c r="I21" s="169">
        <v>361</v>
      </c>
      <c r="J21" s="170"/>
      <c r="K21" s="168">
        <v>29</v>
      </c>
      <c r="L21" s="170"/>
      <c r="M21" s="168">
        <v>1704</v>
      </c>
      <c r="N21" s="125"/>
      <c r="O21" s="103"/>
      <c r="P21" s="172"/>
    </row>
    <row r="22" spans="1:21" s="97" customFormat="1" ht="18.75" customHeight="1">
      <c r="A22" s="392" t="s">
        <v>254</v>
      </c>
      <c r="B22" s="392"/>
      <c r="C22" s="113" t="s">
        <v>425</v>
      </c>
      <c r="D22" s="169" t="s">
        <v>425</v>
      </c>
      <c r="E22" s="169" t="s">
        <v>425</v>
      </c>
      <c r="F22" s="169" t="s">
        <v>425</v>
      </c>
      <c r="G22" s="169" t="s">
        <v>425</v>
      </c>
      <c r="H22" s="170"/>
      <c r="I22" s="169" t="s">
        <v>425</v>
      </c>
      <c r="J22" s="170"/>
      <c r="K22" s="169" t="s">
        <v>425</v>
      </c>
      <c r="L22" s="170"/>
      <c r="M22" s="169" t="s">
        <v>425</v>
      </c>
      <c r="N22" s="125"/>
      <c r="O22" s="103"/>
      <c r="P22" s="172"/>
      <c r="Q22" s="3"/>
      <c r="R22" s="3"/>
      <c r="S22" s="3"/>
      <c r="T22" s="3"/>
      <c r="U22" s="3"/>
    </row>
    <row r="23" spans="1:25" s="97" customFormat="1" ht="18.75" customHeight="1">
      <c r="A23" s="392" t="s">
        <v>255</v>
      </c>
      <c r="B23" s="392"/>
      <c r="C23" s="16">
        <v>138</v>
      </c>
      <c r="D23" s="17">
        <v>18475</v>
      </c>
      <c r="E23" s="290">
        <v>8751</v>
      </c>
      <c r="F23" s="168">
        <v>9724</v>
      </c>
      <c r="G23" s="168">
        <v>49</v>
      </c>
      <c r="H23" s="170"/>
      <c r="I23" s="168">
        <v>685</v>
      </c>
      <c r="J23" s="170"/>
      <c r="K23" s="168">
        <v>41</v>
      </c>
      <c r="L23" s="170"/>
      <c r="M23" s="168">
        <v>2419</v>
      </c>
      <c r="N23" s="125"/>
      <c r="O23" s="526" t="s">
        <v>434</v>
      </c>
      <c r="P23" s="512"/>
      <c r="Q23" s="293">
        <v>28</v>
      </c>
      <c r="R23" s="293">
        <v>109</v>
      </c>
      <c r="S23" s="278">
        <v>61</v>
      </c>
      <c r="T23" s="278">
        <v>26</v>
      </c>
      <c r="U23" s="278">
        <v>22</v>
      </c>
      <c r="V23" s="173">
        <v>23</v>
      </c>
      <c r="W23" s="173">
        <v>87</v>
      </c>
      <c r="X23" s="173">
        <v>5</v>
      </c>
      <c r="Y23" s="173">
        <v>22</v>
      </c>
    </row>
    <row r="24" spans="1:25" s="97" customFormat="1" ht="18.75" customHeight="1">
      <c r="A24" s="392" t="s">
        <v>256</v>
      </c>
      <c r="B24" s="392"/>
      <c r="C24" s="16">
        <v>71</v>
      </c>
      <c r="D24" s="17">
        <v>13747</v>
      </c>
      <c r="E24" s="290">
        <v>8545</v>
      </c>
      <c r="F24" s="168">
        <v>5202</v>
      </c>
      <c r="G24" s="168">
        <v>14</v>
      </c>
      <c r="H24" s="170"/>
      <c r="I24" s="168">
        <v>226</v>
      </c>
      <c r="J24" s="170"/>
      <c r="K24" s="168">
        <v>18</v>
      </c>
      <c r="L24" s="170"/>
      <c r="M24" s="168">
        <v>1099</v>
      </c>
      <c r="N24" s="125"/>
      <c r="O24" s="511" t="s">
        <v>435</v>
      </c>
      <c r="P24" s="514"/>
      <c r="Q24" s="293">
        <v>20</v>
      </c>
      <c r="R24" s="293">
        <v>101</v>
      </c>
      <c r="S24" s="278">
        <v>53</v>
      </c>
      <c r="T24" s="278">
        <v>23</v>
      </c>
      <c r="U24" s="278">
        <v>25</v>
      </c>
      <c r="V24" s="173">
        <v>14</v>
      </c>
      <c r="W24" s="173">
        <v>45</v>
      </c>
      <c r="X24" s="173">
        <v>6</v>
      </c>
      <c r="Y24" s="173">
        <v>56</v>
      </c>
    </row>
    <row r="25" spans="1:25" s="97" customFormat="1" ht="18.75" customHeight="1">
      <c r="A25" s="430" t="s">
        <v>257</v>
      </c>
      <c r="B25" s="430"/>
      <c r="C25" s="16">
        <v>1</v>
      </c>
      <c r="D25" s="17">
        <v>36</v>
      </c>
      <c r="E25" s="292">
        <v>24</v>
      </c>
      <c r="F25" s="175">
        <v>12</v>
      </c>
      <c r="G25" s="316" t="s">
        <v>425</v>
      </c>
      <c r="H25" s="177"/>
      <c r="I25" s="316" t="s">
        <v>425</v>
      </c>
      <c r="J25" s="177"/>
      <c r="K25" s="176">
        <v>1</v>
      </c>
      <c r="L25" s="177"/>
      <c r="M25" s="176">
        <v>36</v>
      </c>
      <c r="N25" s="125"/>
      <c r="O25" s="511" t="s">
        <v>436</v>
      </c>
      <c r="P25" s="514"/>
      <c r="Q25" s="293">
        <v>26</v>
      </c>
      <c r="R25" s="293">
        <v>189</v>
      </c>
      <c r="S25" s="278">
        <v>109</v>
      </c>
      <c r="T25" s="278">
        <v>44</v>
      </c>
      <c r="U25" s="278">
        <v>36</v>
      </c>
      <c r="V25" s="173">
        <v>20</v>
      </c>
      <c r="W25" s="173">
        <v>85</v>
      </c>
      <c r="X25" s="173">
        <v>6</v>
      </c>
      <c r="Y25" s="173">
        <v>104</v>
      </c>
    </row>
    <row r="26" spans="1:25" s="97" customFormat="1" ht="18.75" customHeight="1">
      <c r="A26" s="125" t="s">
        <v>197</v>
      </c>
      <c r="B26" s="96"/>
      <c r="C26" s="178"/>
      <c r="D26" s="178"/>
      <c r="E26" s="96"/>
      <c r="F26" s="96"/>
      <c r="G26" s="96"/>
      <c r="H26" s="96"/>
      <c r="I26" s="96"/>
      <c r="J26" s="96"/>
      <c r="K26" s="96"/>
      <c r="L26" s="96"/>
      <c r="M26" s="96"/>
      <c r="N26" s="125"/>
      <c r="O26" s="511" t="s">
        <v>437</v>
      </c>
      <c r="P26" s="514"/>
      <c r="Q26" s="293">
        <v>35</v>
      </c>
      <c r="R26" s="293">
        <v>118</v>
      </c>
      <c r="S26" s="278">
        <v>52</v>
      </c>
      <c r="T26" s="278">
        <v>30</v>
      </c>
      <c r="U26" s="278">
        <v>36</v>
      </c>
      <c r="V26" s="173">
        <v>25</v>
      </c>
      <c r="W26" s="173">
        <v>86</v>
      </c>
      <c r="X26" s="173">
        <v>10</v>
      </c>
      <c r="Y26" s="173">
        <v>32</v>
      </c>
    </row>
    <row r="27" spans="1:25" s="97" customFormat="1" ht="18.75" customHeight="1" thickBo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511" t="s">
        <v>438</v>
      </c>
      <c r="P27" s="514"/>
      <c r="Q27" s="293">
        <v>54</v>
      </c>
      <c r="R27" s="293">
        <v>284</v>
      </c>
      <c r="S27" s="278">
        <v>106</v>
      </c>
      <c r="T27" s="278">
        <v>103</v>
      </c>
      <c r="U27" s="278">
        <v>75</v>
      </c>
      <c r="V27" s="173">
        <v>40</v>
      </c>
      <c r="W27" s="173">
        <v>201</v>
      </c>
      <c r="X27" s="173">
        <v>14</v>
      </c>
      <c r="Y27" s="173">
        <v>83</v>
      </c>
    </row>
    <row r="28" spans="1:25" s="97" customFormat="1" ht="18.75" customHeight="1">
      <c r="A28" s="469" t="s">
        <v>258</v>
      </c>
      <c r="B28" s="470"/>
      <c r="C28" s="472" t="s">
        <v>259</v>
      </c>
      <c r="D28" s="473"/>
      <c r="E28" s="472" t="s">
        <v>260</v>
      </c>
      <c r="F28" s="473"/>
      <c r="G28" s="474" t="s">
        <v>261</v>
      </c>
      <c r="H28" s="475"/>
      <c r="I28" s="476"/>
      <c r="J28" s="474" t="s">
        <v>262</v>
      </c>
      <c r="K28" s="475"/>
      <c r="L28" s="475"/>
      <c r="M28" s="475"/>
      <c r="N28" s="125"/>
      <c r="O28" s="511" t="s">
        <v>439</v>
      </c>
      <c r="P28" s="514"/>
      <c r="Q28" s="293">
        <v>48</v>
      </c>
      <c r="R28" s="293">
        <v>262</v>
      </c>
      <c r="S28" s="278">
        <v>134</v>
      </c>
      <c r="T28" s="278">
        <v>58</v>
      </c>
      <c r="U28" s="278">
        <v>70</v>
      </c>
      <c r="V28" s="173">
        <v>37</v>
      </c>
      <c r="W28" s="173">
        <v>214</v>
      </c>
      <c r="X28" s="173">
        <v>11</v>
      </c>
      <c r="Y28" s="173">
        <v>48</v>
      </c>
    </row>
    <row r="29" spans="1:25" s="97" customFormat="1" ht="18.75" customHeight="1">
      <c r="A29" s="471"/>
      <c r="B29" s="431"/>
      <c r="C29" s="181" t="s">
        <v>160</v>
      </c>
      <c r="D29" s="181" t="s">
        <v>161</v>
      </c>
      <c r="E29" s="181" t="s">
        <v>160</v>
      </c>
      <c r="F29" s="181" t="s">
        <v>161</v>
      </c>
      <c r="G29" s="182" t="s">
        <v>160</v>
      </c>
      <c r="H29" s="477" t="s">
        <v>162</v>
      </c>
      <c r="I29" s="478"/>
      <c r="J29" s="477" t="s">
        <v>163</v>
      </c>
      <c r="K29" s="478"/>
      <c r="L29" s="479" t="s">
        <v>164</v>
      </c>
      <c r="M29" s="480"/>
      <c r="N29" s="125"/>
      <c r="O29" s="511" t="s">
        <v>440</v>
      </c>
      <c r="P29" s="514"/>
      <c r="Q29" s="293">
        <v>39</v>
      </c>
      <c r="R29" s="293">
        <v>135</v>
      </c>
      <c r="S29" s="278">
        <v>51</v>
      </c>
      <c r="T29" s="278">
        <v>52</v>
      </c>
      <c r="U29" s="278">
        <v>32</v>
      </c>
      <c r="V29" s="173">
        <v>36</v>
      </c>
      <c r="W29" s="173">
        <v>118</v>
      </c>
      <c r="X29" s="173">
        <v>3</v>
      </c>
      <c r="Y29" s="173">
        <v>17</v>
      </c>
    </row>
    <row r="30" spans="1:25" s="97" customFormat="1" ht="18.75" customHeight="1">
      <c r="A30" s="463" t="s">
        <v>228</v>
      </c>
      <c r="B30" s="464"/>
      <c r="C30" s="90">
        <v>183</v>
      </c>
      <c r="D30" s="90">
        <v>31144</v>
      </c>
      <c r="E30" s="90">
        <v>35</v>
      </c>
      <c r="F30" s="90">
        <v>13015</v>
      </c>
      <c r="G30" s="90">
        <v>25</v>
      </c>
      <c r="H30" s="183"/>
      <c r="I30" s="90">
        <v>17091</v>
      </c>
      <c r="J30" s="183"/>
      <c r="K30" s="90">
        <v>10</v>
      </c>
      <c r="L30" s="183"/>
      <c r="M30" s="90">
        <v>17832</v>
      </c>
      <c r="N30" s="125"/>
      <c r="O30" s="511" t="s">
        <v>441</v>
      </c>
      <c r="P30" s="514"/>
      <c r="Q30" s="293">
        <v>38</v>
      </c>
      <c r="R30" s="293">
        <v>166</v>
      </c>
      <c r="S30" s="278">
        <v>68</v>
      </c>
      <c r="T30" s="278">
        <v>42</v>
      </c>
      <c r="U30" s="278">
        <v>56</v>
      </c>
      <c r="V30" s="173">
        <v>30</v>
      </c>
      <c r="W30" s="173">
        <v>91</v>
      </c>
      <c r="X30" s="173">
        <v>8</v>
      </c>
      <c r="Y30" s="173">
        <v>75</v>
      </c>
    </row>
    <row r="31" spans="1:25" s="97" customFormat="1" ht="18.75" customHeight="1">
      <c r="A31" s="465">
        <v>2</v>
      </c>
      <c r="B31" s="466"/>
      <c r="C31" s="92">
        <v>185</v>
      </c>
      <c r="D31" s="92">
        <v>31978</v>
      </c>
      <c r="E31" s="92">
        <v>36</v>
      </c>
      <c r="F31" s="92">
        <v>13312</v>
      </c>
      <c r="G31" s="92">
        <v>24</v>
      </c>
      <c r="H31" s="73"/>
      <c r="I31" s="92">
        <v>16697</v>
      </c>
      <c r="J31" s="73"/>
      <c r="K31" s="92">
        <v>10</v>
      </c>
      <c r="L31" s="73"/>
      <c r="M31" s="92">
        <v>17386</v>
      </c>
      <c r="N31" s="125"/>
      <c r="O31" s="511" t="s">
        <v>442</v>
      </c>
      <c r="P31" s="514"/>
      <c r="Q31" s="293">
        <v>54</v>
      </c>
      <c r="R31" s="293">
        <v>286</v>
      </c>
      <c r="S31" s="278">
        <v>139</v>
      </c>
      <c r="T31" s="278">
        <v>87</v>
      </c>
      <c r="U31" s="278">
        <v>60</v>
      </c>
      <c r="V31" s="173">
        <v>46</v>
      </c>
      <c r="W31" s="173">
        <v>200</v>
      </c>
      <c r="X31" s="173">
        <v>8</v>
      </c>
      <c r="Y31" s="173">
        <v>86</v>
      </c>
    </row>
    <row r="32" spans="1:25" s="97" customFormat="1" ht="18.75" customHeight="1">
      <c r="A32" s="465">
        <v>3</v>
      </c>
      <c r="B32" s="466"/>
      <c r="C32" s="92">
        <v>189</v>
      </c>
      <c r="D32" s="92">
        <v>31998</v>
      </c>
      <c r="E32" s="92">
        <v>33</v>
      </c>
      <c r="F32" s="92">
        <v>12793</v>
      </c>
      <c r="G32" s="92">
        <v>26</v>
      </c>
      <c r="H32" s="73"/>
      <c r="I32" s="92">
        <v>17883</v>
      </c>
      <c r="J32" s="73"/>
      <c r="K32" s="92">
        <v>11</v>
      </c>
      <c r="L32" s="73"/>
      <c r="M32" s="92">
        <v>18555</v>
      </c>
      <c r="O32" s="91"/>
      <c r="P32" s="171"/>
      <c r="Q32" s="293"/>
      <c r="R32" s="293"/>
      <c r="S32" s="278"/>
      <c r="T32" s="278"/>
      <c r="U32" s="278"/>
      <c r="V32" s="173"/>
      <c r="W32" s="173"/>
      <c r="X32" s="173"/>
      <c r="Y32" s="173"/>
    </row>
    <row r="33" spans="1:25" s="97" customFormat="1" ht="18.75" customHeight="1">
      <c r="A33" s="465">
        <v>4</v>
      </c>
      <c r="B33" s="466"/>
      <c r="C33" s="92">
        <v>186</v>
      </c>
      <c r="D33" s="92">
        <v>31567</v>
      </c>
      <c r="E33" s="92">
        <v>35</v>
      </c>
      <c r="F33" s="92">
        <v>13428</v>
      </c>
      <c r="G33" s="92">
        <v>26</v>
      </c>
      <c r="H33" s="73"/>
      <c r="I33" s="92">
        <v>17320</v>
      </c>
      <c r="J33" s="73"/>
      <c r="K33" s="92">
        <v>11</v>
      </c>
      <c r="L33" s="73"/>
      <c r="M33" s="92">
        <v>19182</v>
      </c>
      <c r="N33" s="125"/>
      <c r="O33" s="511" t="s">
        <v>443</v>
      </c>
      <c r="P33" s="512"/>
      <c r="Q33" s="293">
        <v>62</v>
      </c>
      <c r="R33" s="293">
        <v>324</v>
      </c>
      <c r="S33" s="278">
        <v>93</v>
      </c>
      <c r="T33" s="278">
        <v>145</v>
      </c>
      <c r="U33" s="278">
        <v>86</v>
      </c>
      <c r="V33" s="173">
        <v>52</v>
      </c>
      <c r="W33" s="173">
        <v>253</v>
      </c>
      <c r="X33" s="173">
        <v>10</v>
      </c>
      <c r="Y33" s="173">
        <v>71</v>
      </c>
    </row>
    <row r="34" spans="1:25" s="97" customFormat="1" ht="18.75" customHeight="1">
      <c r="A34" s="467">
        <v>5</v>
      </c>
      <c r="B34" s="468"/>
      <c r="C34" s="324">
        <f>SUM(C36:C47)</f>
        <v>183</v>
      </c>
      <c r="D34" s="324">
        <f>SUM(D36:D47)</f>
        <v>31239</v>
      </c>
      <c r="E34" s="324">
        <f>SUM(E36:E47)</f>
        <v>40</v>
      </c>
      <c r="F34" s="324">
        <f>SUM(F36:F47)</f>
        <v>14563</v>
      </c>
      <c r="G34" s="324">
        <f>SUM(G36:G47)</f>
        <v>26</v>
      </c>
      <c r="H34" s="324"/>
      <c r="I34" s="324">
        <f>SUM(I36:I47)</f>
        <v>17420</v>
      </c>
      <c r="J34" s="324"/>
      <c r="K34" s="324">
        <f>SUM(K36:K47)</f>
        <v>11</v>
      </c>
      <c r="L34" s="324"/>
      <c r="M34" s="324">
        <f>SUM(M36:M47)</f>
        <v>19119</v>
      </c>
      <c r="N34" s="42"/>
      <c r="O34" s="511" t="s">
        <v>444</v>
      </c>
      <c r="P34" s="527"/>
      <c r="Q34" s="293">
        <v>49</v>
      </c>
      <c r="R34" s="293">
        <v>358</v>
      </c>
      <c r="S34" s="278">
        <v>149</v>
      </c>
      <c r="T34" s="278">
        <v>110</v>
      </c>
      <c r="U34" s="278">
        <v>99</v>
      </c>
      <c r="V34" s="173">
        <v>41</v>
      </c>
      <c r="W34" s="173">
        <v>267</v>
      </c>
      <c r="X34" s="173">
        <v>8</v>
      </c>
      <c r="Y34" s="173">
        <v>91</v>
      </c>
    </row>
    <row r="35" spans="1:25" s="97" customFormat="1" ht="18.75" customHeight="1">
      <c r="A35" s="184"/>
      <c r="B35" s="185"/>
      <c r="C35" s="107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125"/>
      <c r="O35" s="511" t="s">
        <v>445</v>
      </c>
      <c r="P35" s="514"/>
      <c r="Q35" s="293">
        <v>47</v>
      </c>
      <c r="R35" s="293">
        <v>173</v>
      </c>
      <c r="S35" s="278">
        <v>74</v>
      </c>
      <c r="T35" s="278">
        <v>61</v>
      </c>
      <c r="U35" s="278">
        <v>38</v>
      </c>
      <c r="V35" s="173">
        <v>41</v>
      </c>
      <c r="W35" s="173">
        <v>124</v>
      </c>
      <c r="X35" s="173">
        <v>6</v>
      </c>
      <c r="Y35" s="173">
        <v>49</v>
      </c>
    </row>
    <row r="36" spans="1:25" s="97" customFormat="1" ht="18.75" customHeight="1">
      <c r="A36" s="392" t="s">
        <v>186</v>
      </c>
      <c r="B36" s="392"/>
      <c r="C36" s="186" t="s">
        <v>426</v>
      </c>
      <c r="D36" s="169" t="s">
        <v>426</v>
      </c>
      <c r="E36" s="169" t="s">
        <v>426</v>
      </c>
      <c r="F36" s="169" t="s">
        <v>426</v>
      </c>
      <c r="G36" s="169" t="s">
        <v>426</v>
      </c>
      <c r="H36" s="73"/>
      <c r="I36" s="169" t="s">
        <v>426</v>
      </c>
      <c r="J36" s="73"/>
      <c r="K36" s="169" t="s">
        <v>426</v>
      </c>
      <c r="L36" s="73"/>
      <c r="M36" s="169" t="s">
        <v>426</v>
      </c>
      <c r="N36" s="125"/>
      <c r="O36" s="174"/>
      <c r="P36" s="171"/>
      <c r="Q36" s="293"/>
      <c r="R36" s="293"/>
      <c r="S36" s="278"/>
      <c r="T36" s="278"/>
      <c r="U36" s="278"/>
      <c r="V36" s="173"/>
      <c r="W36" s="173"/>
      <c r="X36" s="173"/>
      <c r="Y36" s="173"/>
    </row>
    <row r="37" spans="1:25" s="97" customFormat="1" ht="18.75" customHeight="1">
      <c r="A37" s="392" t="s">
        <v>185</v>
      </c>
      <c r="B37" s="392"/>
      <c r="C37" s="186" t="s">
        <v>426</v>
      </c>
      <c r="D37" s="169" t="s">
        <v>426</v>
      </c>
      <c r="E37" s="169" t="s">
        <v>426</v>
      </c>
      <c r="F37" s="169" t="s">
        <v>426</v>
      </c>
      <c r="G37" s="169" t="s">
        <v>426</v>
      </c>
      <c r="H37" s="73"/>
      <c r="I37" s="169" t="s">
        <v>426</v>
      </c>
      <c r="J37" s="73"/>
      <c r="K37" s="169" t="s">
        <v>426</v>
      </c>
      <c r="L37" s="73"/>
      <c r="M37" s="169" t="s">
        <v>426</v>
      </c>
      <c r="N37" s="125"/>
      <c r="O37" s="174"/>
      <c r="P37" s="171"/>
      <c r="Q37" s="293"/>
      <c r="R37" s="293"/>
      <c r="S37" s="278"/>
      <c r="T37" s="278"/>
      <c r="U37" s="278"/>
      <c r="V37" s="173"/>
      <c r="W37" s="173"/>
      <c r="X37" s="173"/>
      <c r="Y37" s="173"/>
    </row>
    <row r="38" spans="1:25" s="97" customFormat="1" ht="18.75" customHeight="1">
      <c r="A38" s="392" t="s">
        <v>250</v>
      </c>
      <c r="B38" s="393"/>
      <c r="C38" s="98">
        <v>3</v>
      </c>
      <c r="D38" s="92">
        <v>754</v>
      </c>
      <c r="E38" s="92">
        <v>2</v>
      </c>
      <c r="F38" s="92">
        <v>674</v>
      </c>
      <c r="G38" s="92">
        <v>1</v>
      </c>
      <c r="H38" s="73"/>
      <c r="I38" s="92">
        <v>939</v>
      </c>
      <c r="J38" s="73"/>
      <c r="K38" s="169" t="s">
        <v>426</v>
      </c>
      <c r="L38" s="73"/>
      <c r="M38" s="169" t="s">
        <v>426</v>
      </c>
      <c r="N38" s="125"/>
      <c r="P38" s="179"/>
      <c r="Q38" s="293"/>
      <c r="R38" s="293"/>
      <c r="S38" s="293"/>
      <c r="T38" s="293"/>
      <c r="U38" s="293"/>
      <c r="V38" s="101"/>
      <c r="W38" s="101"/>
      <c r="X38" s="101"/>
      <c r="Y38" s="101"/>
    </row>
    <row r="39" spans="1:25" s="97" customFormat="1" ht="18.75" customHeight="1">
      <c r="A39" s="392" t="s">
        <v>251</v>
      </c>
      <c r="B39" s="393"/>
      <c r="C39" s="98">
        <v>50</v>
      </c>
      <c r="D39" s="92">
        <v>8165</v>
      </c>
      <c r="E39" s="92">
        <v>8</v>
      </c>
      <c r="F39" s="92">
        <v>2866</v>
      </c>
      <c r="G39" s="92">
        <v>5</v>
      </c>
      <c r="H39" s="73"/>
      <c r="I39" s="92">
        <v>3341</v>
      </c>
      <c r="J39" s="73"/>
      <c r="K39" s="92">
        <v>5</v>
      </c>
      <c r="L39" s="73"/>
      <c r="M39" s="92">
        <v>8232</v>
      </c>
      <c r="N39" s="125"/>
      <c r="P39" s="179"/>
      <c r="Q39" s="293"/>
      <c r="R39" s="293"/>
      <c r="S39" s="293"/>
      <c r="T39" s="293"/>
      <c r="U39" s="293"/>
      <c r="V39" s="101"/>
      <c r="W39" s="101"/>
      <c r="X39" s="101"/>
      <c r="Y39" s="101"/>
    </row>
    <row r="40" spans="1:25" s="97" customFormat="1" ht="18.75" customHeight="1">
      <c r="A40" s="461" t="s">
        <v>141</v>
      </c>
      <c r="B40" s="462"/>
      <c r="C40" s="156">
        <v>6</v>
      </c>
      <c r="D40" s="161">
        <v>1210</v>
      </c>
      <c r="E40" s="161">
        <v>1</v>
      </c>
      <c r="F40" s="161">
        <v>380</v>
      </c>
      <c r="G40" s="169" t="s">
        <v>426</v>
      </c>
      <c r="H40" s="131"/>
      <c r="I40" s="169" t="s">
        <v>426</v>
      </c>
      <c r="J40" s="87"/>
      <c r="K40" s="169" t="s">
        <v>426</v>
      </c>
      <c r="L40" s="87"/>
      <c r="M40" s="169" t="s">
        <v>426</v>
      </c>
      <c r="N40" s="121"/>
      <c r="O40" s="515" t="s">
        <v>263</v>
      </c>
      <c r="P40" s="516"/>
      <c r="Q40" s="293">
        <v>42</v>
      </c>
      <c r="R40" s="293">
        <v>137</v>
      </c>
      <c r="S40" s="294">
        <v>55</v>
      </c>
      <c r="T40" s="294">
        <v>30</v>
      </c>
      <c r="U40" s="294">
        <v>52</v>
      </c>
      <c r="V40" s="180">
        <v>36</v>
      </c>
      <c r="W40" s="180">
        <v>117</v>
      </c>
      <c r="X40" s="180">
        <v>6</v>
      </c>
      <c r="Y40" s="180">
        <v>20</v>
      </c>
    </row>
    <row r="41" spans="1:25" s="97" customFormat="1" ht="18.75" customHeight="1">
      <c r="A41" s="392" t="s">
        <v>252</v>
      </c>
      <c r="B41" s="393"/>
      <c r="C41" s="98">
        <v>33</v>
      </c>
      <c r="D41" s="92">
        <v>5362</v>
      </c>
      <c r="E41" s="92">
        <v>10</v>
      </c>
      <c r="F41" s="92">
        <v>3771</v>
      </c>
      <c r="G41" s="169">
        <v>3</v>
      </c>
      <c r="H41" s="73"/>
      <c r="I41" s="169">
        <v>2439</v>
      </c>
      <c r="J41" s="73"/>
      <c r="K41" s="92">
        <v>1</v>
      </c>
      <c r="L41" s="73"/>
      <c r="M41" s="92">
        <v>1540</v>
      </c>
      <c r="N41" s="125"/>
      <c r="O41" s="392" t="s">
        <v>165</v>
      </c>
      <c r="P41" s="481"/>
      <c r="Q41" s="293">
        <v>281</v>
      </c>
      <c r="R41" s="293">
        <v>1580</v>
      </c>
      <c r="S41" s="294">
        <v>631</v>
      </c>
      <c r="T41" s="294">
        <v>514</v>
      </c>
      <c r="U41" s="294">
        <v>435</v>
      </c>
      <c r="V41" s="180">
        <v>231</v>
      </c>
      <c r="W41" s="180">
        <v>1133</v>
      </c>
      <c r="X41" s="180">
        <v>50</v>
      </c>
      <c r="Y41" s="180">
        <v>447</v>
      </c>
    </row>
    <row r="42" spans="1:25" s="97" customFormat="1" ht="18.75" customHeight="1">
      <c r="A42" s="392" t="s">
        <v>54</v>
      </c>
      <c r="B42" s="393"/>
      <c r="C42" s="98">
        <v>15</v>
      </c>
      <c r="D42" s="92">
        <v>2739</v>
      </c>
      <c r="E42" s="92">
        <v>2</v>
      </c>
      <c r="F42" s="92">
        <v>789</v>
      </c>
      <c r="G42" s="92">
        <v>4</v>
      </c>
      <c r="H42" s="73"/>
      <c r="I42" s="92">
        <v>2107</v>
      </c>
      <c r="J42" s="73"/>
      <c r="K42" s="169" t="s">
        <v>426</v>
      </c>
      <c r="L42" s="73"/>
      <c r="M42" s="169" t="s">
        <v>426</v>
      </c>
      <c r="N42" s="125"/>
      <c r="O42" s="188"/>
      <c r="P42" s="187" t="s">
        <v>213</v>
      </c>
      <c r="Q42" s="293">
        <v>14</v>
      </c>
      <c r="R42" s="293">
        <v>51</v>
      </c>
      <c r="S42" s="294">
        <v>18</v>
      </c>
      <c r="T42" s="294">
        <v>19</v>
      </c>
      <c r="U42" s="294">
        <v>14</v>
      </c>
      <c r="V42" s="180">
        <v>11</v>
      </c>
      <c r="W42" s="180">
        <v>34</v>
      </c>
      <c r="X42" s="180">
        <v>3</v>
      </c>
      <c r="Y42" s="180">
        <v>17</v>
      </c>
    </row>
    <row r="43" spans="1:25" s="97" customFormat="1" ht="18.75" customHeight="1">
      <c r="A43" s="392" t="s">
        <v>264</v>
      </c>
      <c r="B43" s="393"/>
      <c r="C43" s="98">
        <v>14</v>
      </c>
      <c r="D43" s="92">
        <v>2415</v>
      </c>
      <c r="E43" s="92">
        <v>3</v>
      </c>
      <c r="F43" s="92">
        <v>1178</v>
      </c>
      <c r="G43" s="92">
        <v>6</v>
      </c>
      <c r="H43" s="73"/>
      <c r="I43" s="92">
        <v>4391</v>
      </c>
      <c r="J43" s="73"/>
      <c r="K43" s="92">
        <v>1</v>
      </c>
      <c r="L43" s="73"/>
      <c r="M43" s="92">
        <v>1256</v>
      </c>
      <c r="N43" s="125"/>
      <c r="O43" s="188"/>
      <c r="P43" s="118" t="s">
        <v>214</v>
      </c>
      <c r="Q43" s="293">
        <v>89</v>
      </c>
      <c r="R43" s="293">
        <v>494</v>
      </c>
      <c r="S43" s="294">
        <v>147</v>
      </c>
      <c r="T43" s="294">
        <v>182</v>
      </c>
      <c r="U43" s="294">
        <v>165</v>
      </c>
      <c r="V43" s="180">
        <v>68</v>
      </c>
      <c r="W43" s="180">
        <v>309</v>
      </c>
      <c r="X43" s="180">
        <v>21</v>
      </c>
      <c r="Y43" s="180">
        <v>185</v>
      </c>
    </row>
    <row r="44" spans="1:25" s="97" customFormat="1" ht="18.75" customHeight="1">
      <c r="A44" s="392" t="s">
        <v>265</v>
      </c>
      <c r="B44" s="393"/>
      <c r="C44" s="186" t="s">
        <v>425</v>
      </c>
      <c r="D44" s="169" t="s">
        <v>426</v>
      </c>
      <c r="E44" s="169" t="s">
        <v>426</v>
      </c>
      <c r="F44" s="169" t="s">
        <v>426</v>
      </c>
      <c r="G44" s="169" t="s">
        <v>426</v>
      </c>
      <c r="H44" s="73"/>
      <c r="I44" s="169" t="s">
        <v>426</v>
      </c>
      <c r="J44" s="73"/>
      <c r="K44" s="169" t="s">
        <v>426</v>
      </c>
      <c r="L44" s="73"/>
      <c r="M44" s="169" t="s">
        <v>426</v>
      </c>
      <c r="N44" s="125"/>
      <c r="O44" s="188"/>
      <c r="P44" s="118" t="s">
        <v>215</v>
      </c>
      <c r="Q44" s="293">
        <v>4</v>
      </c>
      <c r="R44" s="293">
        <v>24</v>
      </c>
      <c r="S44" s="294">
        <v>7</v>
      </c>
      <c r="T44" s="294">
        <v>6</v>
      </c>
      <c r="U44" s="294">
        <v>11</v>
      </c>
      <c r="V44" s="180">
        <v>4</v>
      </c>
      <c r="W44" s="180">
        <v>24</v>
      </c>
      <c r="X44" s="180" t="s">
        <v>266</v>
      </c>
      <c r="Y44" s="180" t="s">
        <v>266</v>
      </c>
    </row>
    <row r="45" spans="1:25" s="97" customFormat="1" ht="18.75" customHeight="1">
      <c r="A45" s="392" t="s">
        <v>267</v>
      </c>
      <c r="B45" s="393"/>
      <c r="C45" s="98">
        <v>33</v>
      </c>
      <c r="D45" s="92">
        <v>5971</v>
      </c>
      <c r="E45" s="92">
        <v>10</v>
      </c>
      <c r="F45" s="92">
        <v>3416</v>
      </c>
      <c r="G45" s="92">
        <v>3</v>
      </c>
      <c r="H45" s="73"/>
      <c r="I45" s="92">
        <v>1910</v>
      </c>
      <c r="J45" s="73"/>
      <c r="K45" s="92">
        <v>2</v>
      </c>
      <c r="L45" s="73"/>
      <c r="M45" s="92">
        <v>4074</v>
      </c>
      <c r="N45" s="125"/>
      <c r="P45" s="118" t="s">
        <v>216</v>
      </c>
      <c r="Q45" s="293">
        <v>9</v>
      </c>
      <c r="R45" s="293">
        <v>60</v>
      </c>
      <c r="S45" s="294">
        <v>30</v>
      </c>
      <c r="T45" s="294">
        <v>13</v>
      </c>
      <c r="U45" s="294">
        <v>17</v>
      </c>
      <c r="V45" s="180">
        <v>7</v>
      </c>
      <c r="W45" s="180">
        <v>39</v>
      </c>
      <c r="X45" s="180">
        <v>2</v>
      </c>
      <c r="Y45" s="180">
        <v>21</v>
      </c>
    </row>
    <row r="46" spans="1:25" s="97" customFormat="1" ht="18.75" customHeight="1">
      <c r="A46" s="392" t="s">
        <v>268</v>
      </c>
      <c r="B46" s="393"/>
      <c r="C46" s="98">
        <v>29</v>
      </c>
      <c r="D46" s="92">
        <v>4623</v>
      </c>
      <c r="E46" s="92">
        <v>4</v>
      </c>
      <c r="F46" s="92">
        <v>1489</v>
      </c>
      <c r="G46" s="92">
        <v>4</v>
      </c>
      <c r="H46" s="73"/>
      <c r="I46" s="92">
        <v>2293</v>
      </c>
      <c r="J46" s="73"/>
      <c r="K46" s="92">
        <v>2</v>
      </c>
      <c r="L46" s="73"/>
      <c r="M46" s="92">
        <v>4017</v>
      </c>
      <c r="N46" s="125"/>
      <c r="O46" s="125"/>
      <c r="P46" s="119" t="s">
        <v>166</v>
      </c>
      <c r="Q46" s="293">
        <v>6</v>
      </c>
      <c r="R46" s="293">
        <v>37</v>
      </c>
      <c r="S46" s="294">
        <v>12</v>
      </c>
      <c r="T46" s="294">
        <v>8</v>
      </c>
      <c r="U46" s="294">
        <v>17</v>
      </c>
      <c r="V46" s="180">
        <v>5</v>
      </c>
      <c r="W46" s="180">
        <v>29</v>
      </c>
      <c r="X46" s="180">
        <v>1</v>
      </c>
      <c r="Y46" s="180">
        <v>8</v>
      </c>
    </row>
    <row r="47" spans="1:25" s="97" customFormat="1" ht="18.75" customHeight="1">
      <c r="A47" s="430" t="s">
        <v>269</v>
      </c>
      <c r="B47" s="457"/>
      <c r="C47" s="189" t="s">
        <v>426</v>
      </c>
      <c r="D47" s="316" t="s">
        <v>426</v>
      </c>
      <c r="E47" s="316" t="s">
        <v>426</v>
      </c>
      <c r="F47" s="316" t="s">
        <v>426</v>
      </c>
      <c r="G47" s="316" t="s">
        <v>426</v>
      </c>
      <c r="H47" s="317"/>
      <c r="I47" s="316" t="s">
        <v>426</v>
      </c>
      <c r="J47" s="317"/>
      <c r="K47" s="316" t="s">
        <v>426</v>
      </c>
      <c r="L47" s="317"/>
      <c r="M47" s="316" t="s">
        <v>426</v>
      </c>
      <c r="N47" s="125"/>
      <c r="O47" s="125"/>
      <c r="P47" s="119" t="s">
        <v>217</v>
      </c>
      <c r="Q47" s="293">
        <v>102</v>
      </c>
      <c r="R47" s="293">
        <v>654</v>
      </c>
      <c r="S47" s="294">
        <v>299</v>
      </c>
      <c r="T47" s="294">
        <v>214</v>
      </c>
      <c r="U47" s="294">
        <v>141</v>
      </c>
      <c r="V47" s="180">
        <v>90</v>
      </c>
      <c r="W47" s="180">
        <v>499</v>
      </c>
      <c r="X47" s="180">
        <v>12</v>
      </c>
      <c r="Y47" s="180">
        <v>155</v>
      </c>
    </row>
    <row r="48" spans="2:25" s="97" customFormat="1" ht="18.75" customHeight="1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P48" s="118" t="s">
        <v>218</v>
      </c>
      <c r="Q48" s="293">
        <v>57</v>
      </c>
      <c r="R48" s="293">
        <v>260</v>
      </c>
      <c r="S48" s="294">
        <v>118</v>
      </c>
      <c r="T48" s="294">
        <v>72</v>
      </c>
      <c r="U48" s="294">
        <v>70</v>
      </c>
      <c r="V48" s="180">
        <v>46</v>
      </c>
      <c r="W48" s="180">
        <v>199</v>
      </c>
      <c r="X48" s="180">
        <v>11</v>
      </c>
      <c r="Y48" s="180">
        <v>61</v>
      </c>
    </row>
    <row r="49" spans="1:25" s="97" customFormat="1" ht="18.75" customHeight="1">
      <c r="A49" s="388" t="s">
        <v>232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125"/>
      <c r="O49" s="392" t="s">
        <v>167</v>
      </c>
      <c r="P49" s="393"/>
      <c r="Q49" s="293">
        <v>91</v>
      </c>
      <c r="R49" s="293">
        <v>334</v>
      </c>
      <c r="S49" s="294">
        <v>188</v>
      </c>
      <c r="T49" s="294">
        <v>98</v>
      </c>
      <c r="U49" s="294">
        <v>48</v>
      </c>
      <c r="V49" s="180">
        <v>67</v>
      </c>
      <c r="W49" s="180">
        <v>198</v>
      </c>
      <c r="X49" s="180">
        <v>24</v>
      </c>
      <c r="Y49" s="180">
        <v>136</v>
      </c>
    </row>
    <row r="50" spans="14:25" s="97" customFormat="1" ht="18.75" customHeight="1" thickBot="1">
      <c r="N50" s="125"/>
      <c r="O50" s="392" t="s">
        <v>54</v>
      </c>
      <c r="P50" s="393"/>
      <c r="Q50" s="293">
        <v>19</v>
      </c>
      <c r="R50" s="293">
        <v>183</v>
      </c>
      <c r="S50" s="294">
        <v>67</v>
      </c>
      <c r="T50" s="294">
        <v>81</v>
      </c>
      <c r="U50" s="294">
        <v>35</v>
      </c>
      <c r="V50" s="180">
        <v>14</v>
      </c>
      <c r="W50" s="180">
        <v>116</v>
      </c>
      <c r="X50" s="180">
        <v>5</v>
      </c>
      <c r="Y50" s="180">
        <v>67</v>
      </c>
    </row>
    <row r="51" spans="1:25" s="97" customFormat="1" ht="18.75" customHeight="1">
      <c r="A51" s="458" t="s">
        <v>392</v>
      </c>
      <c r="B51" s="445" t="s">
        <v>127</v>
      </c>
      <c r="C51" s="445"/>
      <c r="D51" s="445" t="s">
        <v>394</v>
      </c>
      <c r="E51" s="445"/>
      <c r="F51" s="447" t="s">
        <v>493</v>
      </c>
      <c r="G51" s="448"/>
      <c r="H51" s="450" t="s">
        <v>395</v>
      </c>
      <c r="I51" s="450"/>
      <c r="J51" s="454" t="s">
        <v>396</v>
      </c>
      <c r="K51" s="454"/>
      <c r="L51" s="445" t="s">
        <v>397</v>
      </c>
      <c r="M51" s="455"/>
      <c r="N51" s="125"/>
      <c r="O51" s="392" t="s">
        <v>212</v>
      </c>
      <c r="P51" s="481"/>
      <c r="Q51" s="293">
        <v>53</v>
      </c>
      <c r="R51" s="293">
        <v>216</v>
      </c>
      <c r="S51" s="294">
        <v>125</v>
      </c>
      <c r="T51" s="294">
        <v>46</v>
      </c>
      <c r="U51" s="294">
        <v>45</v>
      </c>
      <c r="V51" s="180">
        <v>45</v>
      </c>
      <c r="W51" s="180">
        <v>161</v>
      </c>
      <c r="X51" s="180">
        <v>8</v>
      </c>
      <c r="Y51" s="180">
        <v>55</v>
      </c>
    </row>
    <row r="52" spans="1:25" s="97" customFormat="1" ht="18.75" customHeight="1">
      <c r="A52" s="459"/>
      <c r="B52" s="446"/>
      <c r="C52" s="446"/>
      <c r="D52" s="446"/>
      <c r="E52" s="446"/>
      <c r="F52" s="449"/>
      <c r="G52" s="449"/>
      <c r="H52" s="449"/>
      <c r="I52" s="449"/>
      <c r="J52" s="446"/>
      <c r="K52" s="446"/>
      <c r="L52" s="446"/>
      <c r="M52" s="456"/>
      <c r="N52" s="125"/>
      <c r="O52" s="392" t="s">
        <v>211</v>
      </c>
      <c r="P52" s="481"/>
      <c r="Q52" s="293">
        <v>14</v>
      </c>
      <c r="R52" s="293">
        <v>55</v>
      </c>
      <c r="S52" s="294">
        <v>23</v>
      </c>
      <c r="T52" s="294">
        <v>12</v>
      </c>
      <c r="U52" s="294">
        <v>20</v>
      </c>
      <c r="V52" s="180">
        <v>12</v>
      </c>
      <c r="W52" s="180">
        <v>46</v>
      </c>
      <c r="X52" s="180">
        <v>2</v>
      </c>
      <c r="Y52" s="180">
        <v>9</v>
      </c>
    </row>
    <row r="53" spans="1:21" s="97" customFormat="1" ht="18.75" customHeight="1">
      <c r="A53" s="460"/>
      <c r="B53" s="181" t="s">
        <v>270</v>
      </c>
      <c r="C53" s="181" t="s">
        <v>161</v>
      </c>
      <c r="D53" s="181" t="s">
        <v>270</v>
      </c>
      <c r="E53" s="181" t="s">
        <v>161</v>
      </c>
      <c r="F53" s="181" t="s">
        <v>270</v>
      </c>
      <c r="G53" s="181" t="s">
        <v>161</v>
      </c>
      <c r="H53" s="182" t="s">
        <v>270</v>
      </c>
      <c r="I53" s="182" t="s">
        <v>161</v>
      </c>
      <c r="J53" s="182" t="s">
        <v>270</v>
      </c>
      <c r="K53" s="181" t="s">
        <v>161</v>
      </c>
      <c r="L53" s="181" t="s">
        <v>270</v>
      </c>
      <c r="M53" s="190" t="s">
        <v>161</v>
      </c>
      <c r="N53" s="125"/>
      <c r="P53" s="179"/>
      <c r="Q53" s="295"/>
      <c r="R53" s="295"/>
      <c r="S53" s="3"/>
      <c r="T53" s="3"/>
      <c r="U53" s="3"/>
    </row>
    <row r="54" spans="1:24" s="97" customFormat="1" ht="18.75" customHeight="1">
      <c r="A54" s="183" t="s">
        <v>229</v>
      </c>
      <c r="B54" s="112">
        <v>801</v>
      </c>
      <c r="C54" s="90">
        <v>98784</v>
      </c>
      <c r="D54" s="90">
        <v>671</v>
      </c>
      <c r="E54" s="90">
        <v>68697</v>
      </c>
      <c r="F54" s="90">
        <v>21</v>
      </c>
      <c r="G54" s="90">
        <v>2874</v>
      </c>
      <c r="H54" s="90">
        <v>10</v>
      </c>
      <c r="I54" s="90">
        <v>1516</v>
      </c>
      <c r="J54" s="90">
        <v>35</v>
      </c>
      <c r="K54" s="90">
        <v>3727</v>
      </c>
      <c r="L54" s="90">
        <v>64</v>
      </c>
      <c r="M54" s="90">
        <v>21970</v>
      </c>
      <c r="N54" s="125"/>
      <c r="P54" s="179"/>
      <c r="Q54" s="17"/>
      <c r="R54" s="17"/>
      <c r="S54" s="17"/>
      <c r="T54" s="43"/>
      <c r="U54" s="43"/>
      <c r="V54" s="92"/>
      <c r="X54" s="92"/>
    </row>
    <row r="55" spans="1:21" s="97" customFormat="1" ht="18.75" customHeight="1">
      <c r="A55" s="91">
        <v>2</v>
      </c>
      <c r="B55" s="98">
        <v>827</v>
      </c>
      <c r="C55" s="92">
        <v>99508</v>
      </c>
      <c r="D55" s="92">
        <v>695</v>
      </c>
      <c r="E55" s="92">
        <v>70205</v>
      </c>
      <c r="F55" s="92">
        <v>21</v>
      </c>
      <c r="G55" s="92">
        <v>2887</v>
      </c>
      <c r="H55" s="92">
        <v>10</v>
      </c>
      <c r="I55" s="92">
        <v>1514</v>
      </c>
      <c r="J55" s="92">
        <v>37</v>
      </c>
      <c r="K55" s="92">
        <v>3694</v>
      </c>
      <c r="L55" s="92">
        <v>64</v>
      </c>
      <c r="M55" s="92">
        <v>21208</v>
      </c>
      <c r="N55" s="125"/>
      <c r="P55" s="179"/>
      <c r="Q55" s="3"/>
      <c r="R55" s="3"/>
      <c r="S55" s="3"/>
      <c r="T55" s="3"/>
      <c r="U55" s="3"/>
    </row>
    <row r="56" spans="1:25" s="97" customFormat="1" ht="18.75" customHeight="1">
      <c r="A56" s="91">
        <v>3</v>
      </c>
      <c r="B56" s="98">
        <v>814</v>
      </c>
      <c r="C56" s="92">
        <v>100944</v>
      </c>
      <c r="D56" s="92">
        <v>683</v>
      </c>
      <c r="E56" s="92">
        <v>71785</v>
      </c>
      <c r="F56" s="92">
        <v>21</v>
      </c>
      <c r="G56" s="92">
        <v>2845</v>
      </c>
      <c r="H56" s="92">
        <v>10</v>
      </c>
      <c r="I56" s="92">
        <v>1508</v>
      </c>
      <c r="J56" s="92">
        <v>36</v>
      </c>
      <c r="K56" s="92">
        <v>3635</v>
      </c>
      <c r="L56" s="92">
        <v>64</v>
      </c>
      <c r="M56" s="92">
        <v>21171</v>
      </c>
      <c r="N56" s="125"/>
      <c r="O56" s="192"/>
      <c r="P56" s="193"/>
      <c r="Q56" s="296"/>
      <c r="R56" s="296"/>
      <c r="S56" s="296"/>
      <c r="T56" s="296"/>
      <c r="U56" s="296"/>
      <c r="V56" s="192"/>
      <c r="W56" s="192"/>
      <c r="X56" s="192"/>
      <c r="Y56" s="192"/>
    </row>
    <row r="57" spans="1:15" s="97" customFormat="1" ht="18.75" customHeight="1">
      <c r="A57" s="91">
        <v>4</v>
      </c>
      <c r="B57" s="98">
        <v>803</v>
      </c>
      <c r="C57" s="92">
        <v>100742</v>
      </c>
      <c r="D57" s="92">
        <v>674</v>
      </c>
      <c r="E57" s="92">
        <v>71497</v>
      </c>
      <c r="F57" s="92">
        <v>21</v>
      </c>
      <c r="G57" s="92">
        <v>2967</v>
      </c>
      <c r="H57" s="92">
        <v>10</v>
      </c>
      <c r="I57" s="92">
        <v>1539</v>
      </c>
      <c r="J57" s="92">
        <v>34</v>
      </c>
      <c r="K57" s="92">
        <v>3664</v>
      </c>
      <c r="L57" s="92">
        <v>64</v>
      </c>
      <c r="M57" s="92">
        <v>21075</v>
      </c>
      <c r="N57" s="125"/>
      <c r="O57" s="125" t="s">
        <v>271</v>
      </c>
    </row>
    <row r="58" spans="1:15" ht="18.75" customHeight="1">
      <c r="A58" s="315">
        <v>5</v>
      </c>
      <c r="B58" s="356">
        <f>SUM(D58,F58,H58,J58,L58)</f>
        <v>802</v>
      </c>
      <c r="C58" s="318">
        <f>SUM(E58,G58,I58,K58,M58)</f>
        <v>101485</v>
      </c>
      <c r="D58" s="318">
        <v>671</v>
      </c>
      <c r="E58" s="318">
        <v>72264</v>
      </c>
      <c r="F58" s="318">
        <v>21</v>
      </c>
      <c r="G58" s="318">
        <v>2947</v>
      </c>
      <c r="H58" s="318">
        <v>10</v>
      </c>
      <c r="I58" s="318">
        <v>1541</v>
      </c>
      <c r="J58" s="318">
        <v>36</v>
      </c>
      <c r="K58" s="318">
        <v>3727</v>
      </c>
      <c r="L58" s="318">
        <v>64</v>
      </c>
      <c r="M58" s="318">
        <v>21006</v>
      </c>
      <c r="N58" s="42"/>
      <c r="O58" s="42" t="s">
        <v>198</v>
      </c>
    </row>
    <row r="59" spans="1:14" ht="18.75" customHeight="1">
      <c r="A59" s="64" t="s">
        <v>393</v>
      </c>
      <c r="B59" s="42"/>
      <c r="C59" s="42"/>
      <c r="D59" s="42"/>
      <c r="E59" s="42"/>
      <c r="F59" s="42"/>
      <c r="G59" s="17"/>
      <c r="H59" s="17"/>
      <c r="I59" s="17"/>
      <c r="J59" s="42"/>
      <c r="K59" s="42"/>
      <c r="L59" s="42"/>
      <c r="M59" s="42"/>
      <c r="N59" s="42"/>
    </row>
    <row r="60" spans="1:14" ht="18.75" customHeight="1">
      <c r="A60" s="42"/>
      <c r="B60" s="42"/>
      <c r="C60" s="42"/>
      <c r="D60" s="42"/>
      <c r="E60" s="42"/>
      <c r="F60" s="42"/>
      <c r="G60" s="17"/>
      <c r="H60" s="17"/>
      <c r="I60" s="17"/>
      <c r="J60" s="42"/>
      <c r="K60" s="42"/>
      <c r="L60" s="42"/>
      <c r="M60" s="42"/>
      <c r="N60" s="42"/>
    </row>
    <row r="61" spans="1:14" ht="15" customHeight="1">
      <c r="A61" s="42"/>
      <c r="B61" s="42"/>
      <c r="C61" s="42"/>
      <c r="D61" s="42"/>
      <c r="E61" s="42"/>
      <c r="F61" s="42"/>
      <c r="G61" s="17"/>
      <c r="H61" s="17"/>
      <c r="I61" s="17"/>
      <c r="J61" s="42"/>
      <c r="K61" s="42"/>
      <c r="L61" s="42"/>
      <c r="M61" s="42"/>
      <c r="N61" s="42"/>
    </row>
    <row r="62" spans="1:14" ht="14.25">
      <c r="A62" s="42"/>
      <c r="B62" s="42"/>
      <c r="C62" s="42"/>
      <c r="D62" s="42"/>
      <c r="E62" s="42"/>
      <c r="F62" s="42"/>
      <c r="G62" s="17"/>
      <c r="H62" s="17"/>
      <c r="I62" s="17"/>
      <c r="J62" s="42"/>
      <c r="K62" s="42"/>
      <c r="L62" s="42"/>
      <c r="M62" s="42"/>
      <c r="N62" s="42"/>
    </row>
    <row r="63" spans="1:14" ht="14.25">
      <c r="A63" s="42"/>
      <c r="B63" s="42"/>
      <c r="C63" s="42"/>
      <c r="D63" s="42"/>
      <c r="E63" s="42"/>
      <c r="F63" s="42"/>
      <c r="G63" s="17"/>
      <c r="H63" s="17"/>
      <c r="I63" s="17"/>
      <c r="J63" s="42"/>
      <c r="K63" s="42"/>
      <c r="L63" s="42"/>
      <c r="M63" s="42"/>
      <c r="N63" s="42"/>
    </row>
    <row r="64" spans="1:14" ht="14.25">
      <c r="A64" s="42"/>
      <c r="B64" s="42"/>
      <c r="C64" s="42"/>
      <c r="D64" s="42"/>
      <c r="E64" s="42"/>
      <c r="F64" s="42"/>
      <c r="G64" s="17"/>
      <c r="H64" s="17"/>
      <c r="I64" s="17"/>
      <c r="J64" s="42"/>
      <c r="K64" s="42"/>
      <c r="L64" s="42"/>
      <c r="M64" s="42"/>
      <c r="N64" s="42"/>
    </row>
    <row r="65" spans="1:14" ht="14.25">
      <c r="A65" s="42"/>
      <c r="B65" s="42"/>
      <c r="C65" s="42"/>
      <c r="D65" s="42"/>
      <c r="E65" s="42"/>
      <c r="F65" s="42"/>
      <c r="G65" s="17"/>
      <c r="H65" s="17"/>
      <c r="I65" s="17"/>
      <c r="J65" s="42"/>
      <c r="K65" s="42"/>
      <c r="L65" s="42"/>
      <c r="M65" s="42"/>
      <c r="N65" s="42"/>
    </row>
    <row r="66" spans="1:24" ht="14.25">
      <c r="A66" s="42"/>
      <c r="B66" s="42"/>
      <c r="C66" s="42"/>
      <c r="D66" s="42"/>
      <c r="E66" s="42"/>
      <c r="F66" s="42"/>
      <c r="G66" s="17"/>
      <c r="H66" s="17"/>
      <c r="I66" s="17"/>
      <c r="J66" s="42"/>
      <c r="K66" s="42"/>
      <c r="L66" s="42"/>
      <c r="M66" s="42"/>
      <c r="N66" s="42"/>
      <c r="Q66" s="17"/>
      <c r="R66" s="17"/>
      <c r="S66" s="17"/>
      <c r="T66" s="43"/>
      <c r="U66" s="43"/>
      <c r="V66" s="17"/>
      <c r="X66" s="17"/>
    </row>
    <row r="67" spans="1:25" ht="14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P67" s="42"/>
      <c r="Q67" s="42"/>
      <c r="R67" s="17"/>
      <c r="V67" s="17"/>
      <c r="W67" s="17"/>
      <c r="X67" s="17"/>
      <c r="Y67" s="17"/>
    </row>
    <row r="68" spans="1:25" ht="14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P68" s="42"/>
      <c r="Q68" s="42"/>
      <c r="R68" s="17"/>
      <c r="V68" s="17"/>
      <c r="W68" s="17"/>
      <c r="X68" s="17"/>
      <c r="Y68" s="17"/>
    </row>
    <row r="69" spans="14:25" ht="14.25">
      <c r="N69" s="42"/>
      <c r="O69" s="42"/>
      <c r="P69" s="42"/>
      <c r="Q69" s="42"/>
      <c r="R69" s="17"/>
      <c r="V69" s="17"/>
      <c r="W69" s="17"/>
      <c r="X69" s="17"/>
      <c r="Y69" s="17"/>
    </row>
    <row r="70" spans="14:25" ht="14.25">
      <c r="N70" s="42"/>
      <c r="O70" s="42"/>
      <c r="P70" s="42"/>
      <c r="Q70" s="42"/>
      <c r="R70" s="17"/>
      <c r="V70" s="17"/>
      <c r="W70" s="17"/>
      <c r="X70" s="17"/>
      <c r="Y70" s="17"/>
    </row>
    <row r="71" spans="15:25" ht="14.25">
      <c r="O71" s="42"/>
      <c r="P71" s="42"/>
      <c r="Q71" s="42"/>
      <c r="R71" s="17"/>
      <c r="V71" s="17"/>
      <c r="W71" s="17"/>
      <c r="X71" s="17"/>
      <c r="Y71" s="17"/>
    </row>
    <row r="72" spans="15:25" ht="14.25">
      <c r="O72" s="42"/>
      <c r="P72" s="42"/>
      <c r="Q72" s="42"/>
      <c r="R72" s="17"/>
      <c r="V72" s="17"/>
      <c r="W72" s="17"/>
      <c r="X72" s="17"/>
      <c r="Y72" s="17"/>
    </row>
    <row r="73" spans="15:25" ht="14.25">
      <c r="O73" s="42"/>
      <c r="P73" s="42"/>
      <c r="Q73" s="42"/>
      <c r="R73" s="17"/>
      <c r="V73" s="17"/>
      <c r="W73" s="17"/>
      <c r="X73" s="17"/>
      <c r="Y73" s="17"/>
    </row>
    <row r="74" spans="15:25" ht="14.25">
      <c r="O74" s="42"/>
      <c r="P74" s="42"/>
      <c r="Q74" s="42"/>
      <c r="R74" s="17"/>
      <c r="V74" s="17"/>
      <c r="W74" s="17"/>
      <c r="X74" s="17"/>
      <c r="Y74" s="17"/>
    </row>
    <row r="75" spans="15:25" ht="14.25">
      <c r="O75" s="42"/>
      <c r="P75" s="42"/>
      <c r="Q75" s="42"/>
      <c r="R75" s="17"/>
      <c r="V75" s="17"/>
      <c r="W75" s="17"/>
      <c r="X75" s="17"/>
      <c r="Y75" s="17"/>
    </row>
    <row r="76" spans="15:25" ht="14.25">
      <c r="O76" s="42"/>
      <c r="P76" s="42"/>
      <c r="Q76" s="42"/>
      <c r="R76" s="17"/>
      <c r="V76" s="17"/>
      <c r="W76" s="17"/>
      <c r="X76" s="17"/>
      <c r="Y76" s="17"/>
    </row>
    <row r="77" spans="15:25" ht="14.25">
      <c r="O77" s="42"/>
      <c r="P77" s="42"/>
      <c r="Q77" s="42"/>
      <c r="R77" s="17"/>
      <c r="V77" s="17"/>
      <c r="W77" s="17"/>
      <c r="X77" s="17"/>
      <c r="Y77" s="17"/>
    </row>
  </sheetData>
  <sheetProtection/>
  <mergeCells count="94">
    <mergeCell ref="O34:P34"/>
    <mergeCell ref="O35:P35"/>
    <mergeCell ref="O2:Y2"/>
    <mergeCell ref="O24:P24"/>
    <mergeCell ref="O25:P25"/>
    <mergeCell ref="O26:P26"/>
    <mergeCell ref="R5:T5"/>
    <mergeCell ref="O12:P12"/>
    <mergeCell ref="S6:S10"/>
    <mergeCell ref="T6:T10"/>
    <mergeCell ref="O41:P41"/>
    <mergeCell ref="X6:Y9"/>
    <mergeCell ref="V5:Y5"/>
    <mergeCell ref="V6:W9"/>
    <mergeCell ref="O23:P23"/>
    <mergeCell ref="O27:P27"/>
    <mergeCell ref="O28:P28"/>
    <mergeCell ref="O29:P29"/>
    <mergeCell ref="O30:P30"/>
    <mergeCell ref="O31:P31"/>
    <mergeCell ref="O52:P52"/>
    <mergeCell ref="Q5:Q10"/>
    <mergeCell ref="O33:P33"/>
    <mergeCell ref="O18:P18"/>
    <mergeCell ref="O16:P16"/>
    <mergeCell ref="O40:P40"/>
    <mergeCell ref="O14:P14"/>
    <mergeCell ref="O49:P49"/>
    <mergeCell ref="O50:P50"/>
    <mergeCell ref="O51:P51"/>
    <mergeCell ref="A2:M2"/>
    <mergeCell ref="A3:M3"/>
    <mergeCell ref="A5:B7"/>
    <mergeCell ref="C5:F5"/>
    <mergeCell ref="G5:I5"/>
    <mergeCell ref="J5:M5"/>
    <mergeCell ref="C6:C7"/>
    <mergeCell ref="D6:F6"/>
    <mergeCell ref="G6:G7"/>
    <mergeCell ref="H6:I7"/>
    <mergeCell ref="J6:K7"/>
    <mergeCell ref="L6:M7"/>
    <mergeCell ref="A8:B8"/>
    <mergeCell ref="O11:P11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9"/>
    <mergeCell ref="C28:D28"/>
    <mergeCell ref="E28:F28"/>
    <mergeCell ref="G28:I28"/>
    <mergeCell ref="J28:M28"/>
    <mergeCell ref="H29:I29"/>
    <mergeCell ref="J29:K29"/>
    <mergeCell ref="L29:M29"/>
    <mergeCell ref="A41:B41"/>
    <mergeCell ref="A42:B42"/>
    <mergeCell ref="A30:B30"/>
    <mergeCell ref="A31:B31"/>
    <mergeCell ref="A32:B32"/>
    <mergeCell ref="A33:B33"/>
    <mergeCell ref="A34:B34"/>
    <mergeCell ref="A36:B36"/>
    <mergeCell ref="U6:U10"/>
    <mergeCell ref="J51:K52"/>
    <mergeCell ref="L51:M52"/>
    <mergeCell ref="A46:B46"/>
    <mergeCell ref="A47:B47"/>
    <mergeCell ref="A51:A53"/>
    <mergeCell ref="A37:B37"/>
    <mergeCell ref="A38:B38"/>
    <mergeCell ref="A39:B39"/>
    <mergeCell ref="A40:B40"/>
    <mergeCell ref="B51:C52"/>
    <mergeCell ref="D51:E52"/>
    <mergeCell ref="F51:G52"/>
    <mergeCell ref="A49:M49"/>
    <mergeCell ref="A43:B43"/>
    <mergeCell ref="A44:B44"/>
    <mergeCell ref="A45:B45"/>
    <mergeCell ref="H51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zoomScale="60" zoomScaleNormal="75" zoomScalePageLayoutView="0" workbookViewId="0" topLeftCell="A25">
      <selection activeCell="A74" sqref="A74"/>
    </sheetView>
  </sheetViews>
  <sheetFormatPr defaultColWidth="10.59765625" defaultRowHeight="15"/>
  <cols>
    <col min="1" max="1" width="20.19921875" style="96" customWidth="1"/>
    <col min="2" max="10" width="14" style="96" customWidth="1"/>
    <col min="11" max="11" width="9.5" style="96" bestFit="1" customWidth="1"/>
    <col min="12" max="18" width="8.3984375" style="96" customWidth="1"/>
    <col min="19" max="20" width="12.09765625" style="96" customWidth="1"/>
    <col min="21" max="21" width="12.09765625" style="137" customWidth="1"/>
    <col min="22" max="22" width="12.09765625" style="96" customWidth="1"/>
    <col min="23" max="23" width="12.09765625" style="137" customWidth="1"/>
    <col min="24" max="16384" width="10.59765625" style="96" customWidth="1"/>
  </cols>
  <sheetData>
    <row r="1" spans="1:18" s="11" customFormat="1" ht="19.5" customHeight="1">
      <c r="A1" s="10" t="s">
        <v>272</v>
      </c>
      <c r="R1" s="12" t="s">
        <v>273</v>
      </c>
    </row>
    <row r="2" spans="1:23" s="1" customFormat="1" ht="19.5" customHeight="1">
      <c r="A2" s="395" t="s">
        <v>446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130"/>
      <c r="T2" s="130"/>
      <c r="U2" s="130"/>
      <c r="V2" s="130"/>
      <c r="W2" s="130"/>
    </row>
    <row r="3" spans="1:23" s="1" customFormat="1" ht="19.5" customHeight="1">
      <c r="A3" s="433" t="s">
        <v>376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87"/>
      <c r="T3" s="87"/>
      <c r="U3" s="87"/>
      <c r="V3" s="87"/>
      <c r="W3" s="87"/>
    </row>
    <row r="4" spans="1:23" s="1" customFormat="1" ht="18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3"/>
      <c r="L4" s="133"/>
      <c r="M4" s="194"/>
      <c r="N4" s="133"/>
      <c r="O4" s="194"/>
      <c r="P4" s="194"/>
      <c r="Q4" s="133"/>
      <c r="R4" s="195"/>
      <c r="U4" s="196"/>
      <c r="W4" s="122"/>
    </row>
    <row r="5" spans="1:23" s="1" customFormat="1" ht="15" customHeight="1">
      <c r="A5" s="550" t="s">
        <v>236</v>
      </c>
      <c r="B5" s="496" t="s">
        <v>274</v>
      </c>
      <c r="C5" s="497"/>
      <c r="D5" s="497"/>
      <c r="E5" s="498"/>
      <c r="F5" s="496" t="s">
        <v>275</v>
      </c>
      <c r="G5" s="497"/>
      <c r="H5" s="498"/>
      <c r="I5" s="496" t="s">
        <v>276</v>
      </c>
      <c r="J5" s="497"/>
      <c r="K5" s="552" t="s">
        <v>277</v>
      </c>
      <c r="L5" s="433"/>
      <c r="M5" s="433"/>
      <c r="N5" s="487"/>
      <c r="O5" s="546" t="s">
        <v>278</v>
      </c>
      <c r="P5" s="547"/>
      <c r="Q5" s="547"/>
      <c r="R5" s="547"/>
      <c r="U5" s="122"/>
      <c r="W5" s="122"/>
    </row>
    <row r="6" spans="1:19" s="1" customFormat="1" ht="15" customHeight="1">
      <c r="A6" s="399"/>
      <c r="B6" s="553" t="s">
        <v>201</v>
      </c>
      <c r="C6" s="554"/>
      <c r="D6" s="553" t="s">
        <v>202</v>
      </c>
      <c r="E6" s="557"/>
      <c r="F6" s="120" t="s">
        <v>279</v>
      </c>
      <c r="G6" s="197"/>
      <c r="H6" s="198"/>
      <c r="I6" s="482" t="s">
        <v>1</v>
      </c>
      <c r="J6" s="482" t="s">
        <v>168</v>
      </c>
      <c r="K6" s="542" t="s">
        <v>280</v>
      </c>
      <c r="L6" s="542"/>
      <c r="M6" s="542" t="s">
        <v>234</v>
      </c>
      <c r="N6" s="542"/>
      <c r="O6" s="543" t="s">
        <v>281</v>
      </c>
      <c r="P6" s="543"/>
      <c r="Q6" s="543" t="s">
        <v>235</v>
      </c>
      <c r="R6" s="545"/>
      <c r="S6" s="25"/>
    </row>
    <row r="7" spans="1:19" s="1" customFormat="1" ht="15" customHeight="1">
      <c r="A7" s="551"/>
      <c r="B7" s="555"/>
      <c r="C7" s="556"/>
      <c r="D7" s="558"/>
      <c r="E7" s="551"/>
      <c r="F7" s="198"/>
      <c r="G7" s="344" t="s">
        <v>429</v>
      </c>
      <c r="H7" s="199" t="s">
        <v>203</v>
      </c>
      <c r="I7" s="559"/>
      <c r="J7" s="559"/>
      <c r="K7" s="542"/>
      <c r="L7" s="542"/>
      <c r="M7" s="542"/>
      <c r="N7" s="542"/>
      <c r="O7" s="543"/>
      <c r="P7" s="543"/>
      <c r="Q7" s="543"/>
      <c r="R7" s="545"/>
      <c r="S7" s="25"/>
    </row>
    <row r="8" spans="1:19" s="1" customFormat="1" ht="15" customHeight="1">
      <c r="A8" s="155" t="s">
        <v>233</v>
      </c>
      <c r="B8" s="200"/>
      <c r="C8" s="157">
        <v>45928</v>
      </c>
      <c r="D8" s="201"/>
      <c r="E8" s="157">
        <v>155776</v>
      </c>
      <c r="F8" s="157">
        <v>22135</v>
      </c>
      <c r="G8" s="157">
        <v>2686</v>
      </c>
      <c r="H8" s="157">
        <v>3969</v>
      </c>
      <c r="I8" s="157">
        <v>99435</v>
      </c>
      <c r="J8" s="157">
        <v>264455</v>
      </c>
      <c r="K8" s="544">
        <v>19362</v>
      </c>
      <c r="L8" s="544"/>
      <c r="M8" s="544">
        <v>431</v>
      </c>
      <c r="N8" s="544"/>
      <c r="O8" s="561">
        <v>1.697662027526705</v>
      </c>
      <c r="P8" s="561"/>
      <c r="Q8" s="561" t="s">
        <v>425</v>
      </c>
      <c r="R8" s="561"/>
      <c r="S8" s="25"/>
    </row>
    <row r="9" spans="1:19" s="1" customFormat="1" ht="15" customHeight="1">
      <c r="A9" s="160">
        <v>2</v>
      </c>
      <c r="B9" s="202"/>
      <c r="C9" s="161">
        <v>43075</v>
      </c>
      <c r="D9" s="25"/>
      <c r="E9" s="161">
        <v>145703</v>
      </c>
      <c r="F9" s="161">
        <v>20830</v>
      </c>
      <c r="G9" s="161">
        <v>2731</v>
      </c>
      <c r="H9" s="161">
        <v>4049</v>
      </c>
      <c r="I9" s="161">
        <v>100668</v>
      </c>
      <c r="J9" s="161">
        <v>274981</v>
      </c>
      <c r="K9" s="544">
        <v>18060</v>
      </c>
      <c r="L9" s="544"/>
      <c r="M9" s="544">
        <v>431</v>
      </c>
      <c r="N9" s="544"/>
      <c r="O9" s="561">
        <v>1.8872706807684125</v>
      </c>
      <c r="P9" s="561"/>
      <c r="Q9" s="561" t="s">
        <v>425</v>
      </c>
      <c r="R9" s="561"/>
      <c r="S9" s="25"/>
    </row>
    <row r="10" spans="1:19" s="1" customFormat="1" ht="15" customHeight="1">
      <c r="A10" s="160">
        <v>3</v>
      </c>
      <c r="B10" s="156"/>
      <c r="C10" s="161">
        <v>44641</v>
      </c>
      <c r="D10" s="25"/>
      <c r="E10" s="161">
        <v>148089</v>
      </c>
      <c r="F10" s="161">
        <v>21509</v>
      </c>
      <c r="G10" s="161">
        <v>2662</v>
      </c>
      <c r="H10" s="161">
        <v>4803</v>
      </c>
      <c r="I10" s="161">
        <v>96801</v>
      </c>
      <c r="J10" s="161">
        <v>262433</v>
      </c>
      <c r="K10" s="544">
        <v>18807</v>
      </c>
      <c r="L10" s="544"/>
      <c r="M10" s="544">
        <v>418</v>
      </c>
      <c r="N10" s="544"/>
      <c r="O10" s="561">
        <v>1.7721302730114998</v>
      </c>
      <c r="P10" s="561"/>
      <c r="Q10" s="561" t="s">
        <v>425</v>
      </c>
      <c r="R10" s="561"/>
      <c r="S10" s="25"/>
    </row>
    <row r="11" spans="1:19" s="1" customFormat="1" ht="15" customHeight="1">
      <c r="A11" s="160">
        <v>4</v>
      </c>
      <c r="B11" s="156"/>
      <c r="C11" s="161">
        <v>47804</v>
      </c>
      <c r="D11" s="25"/>
      <c r="E11" s="161">
        <v>161712</v>
      </c>
      <c r="F11" s="161">
        <v>21188</v>
      </c>
      <c r="G11" s="161">
        <v>2351</v>
      </c>
      <c r="H11" s="161">
        <v>5188</v>
      </c>
      <c r="I11" s="161">
        <v>85267</v>
      </c>
      <c r="J11" s="161">
        <v>226716</v>
      </c>
      <c r="K11" s="544">
        <v>18781</v>
      </c>
      <c r="L11" s="544"/>
      <c r="M11" s="544">
        <v>490</v>
      </c>
      <c r="N11" s="544"/>
      <c r="O11" s="561">
        <v>1.4019738794894627</v>
      </c>
      <c r="P11" s="561"/>
      <c r="Q11" s="561" t="s">
        <v>425</v>
      </c>
      <c r="R11" s="561"/>
      <c r="S11" s="25"/>
    </row>
    <row r="12" spans="1:19" s="310" customFormat="1" ht="15" customHeight="1">
      <c r="A12" s="315">
        <v>5</v>
      </c>
      <c r="B12" s="319"/>
      <c r="C12" s="324">
        <f>SUM(C14:C22,C24:C26)</f>
        <v>51959</v>
      </c>
      <c r="D12" s="320"/>
      <c r="E12" s="324">
        <f aca="true" t="shared" si="0" ref="E12:N12">SUM(E14:E22,E24:E26)</f>
        <v>184359</v>
      </c>
      <c r="F12" s="324">
        <f t="shared" si="0"/>
        <v>21531</v>
      </c>
      <c r="G12" s="324">
        <f t="shared" si="0"/>
        <v>1875</v>
      </c>
      <c r="H12" s="324">
        <f t="shared" si="0"/>
        <v>4921</v>
      </c>
      <c r="I12" s="324">
        <f t="shared" si="0"/>
        <v>71513</v>
      </c>
      <c r="J12" s="324">
        <f t="shared" si="0"/>
        <v>164391</v>
      </c>
      <c r="K12" s="548">
        <f t="shared" si="0"/>
        <v>19759</v>
      </c>
      <c r="L12" s="548">
        <f t="shared" si="0"/>
        <v>0</v>
      </c>
      <c r="M12" s="548">
        <f t="shared" si="0"/>
        <v>463</v>
      </c>
      <c r="N12" s="548">
        <f t="shared" si="0"/>
        <v>0</v>
      </c>
      <c r="O12" s="562">
        <v>0.99</v>
      </c>
      <c r="P12" s="562"/>
      <c r="Q12" s="562" t="s">
        <v>427</v>
      </c>
      <c r="R12" s="562"/>
      <c r="S12" s="321"/>
    </row>
    <row r="13" spans="1:23" ht="15" customHeight="1">
      <c r="A13" s="35"/>
      <c r="B13" s="16"/>
      <c r="C13" s="44"/>
      <c r="D13" s="44"/>
      <c r="E13" s="44"/>
      <c r="F13" s="44"/>
      <c r="G13" s="44"/>
      <c r="H13" s="44"/>
      <c r="I13" s="38"/>
      <c r="J13" s="38"/>
      <c r="K13" s="549"/>
      <c r="L13" s="549"/>
      <c r="M13" s="549"/>
      <c r="N13" s="549"/>
      <c r="O13" s="563"/>
      <c r="P13" s="563"/>
      <c r="Q13" s="563"/>
      <c r="R13" s="563"/>
      <c r="U13" s="96"/>
      <c r="W13" s="96"/>
    </row>
    <row r="14" spans="1:23" ht="15" customHeight="1">
      <c r="A14" s="73" t="s">
        <v>231</v>
      </c>
      <c r="B14" s="98"/>
      <c r="C14" s="92">
        <v>6030</v>
      </c>
      <c r="D14" s="97"/>
      <c r="E14" s="92">
        <v>15463</v>
      </c>
      <c r="F14" s="92">
        <v>2047</v>
      </c>
      <c r="G14" s="92">
        <v>67</v>
      </c>
      <c r="H14" s="92">
        <v>474</v>
      </c>
      <c r="I14" s="92">
        <v>6572</v>
      </c>
      <c r="J14" s="92">
        <v>15359</v>
      </c>
      <c r="K14" s="541">
        <v>1977</v>
      </c>
      <c r="L14" s="541"/>
      <c r="M14" s="541">
        <v>24</v>
      </c>
      <c r="N14" s="541"/>
      <c r="O14" s="564">
        <v>1.12</v>
      </c>
      <c r="P14" s="564"/>
      <c r="Q14" s="564">
        <v>1.15</v>
      </c>
      <c r="R14" s="564"/>
      <c r="U14" s="96"/>
      <c r="W14" s="96"/>
    </row>
    <row r="15" spans="1:23" ht="15" customHeight="1">
      <c r="A15" s="358" t="s">
        <v>447</v>
      </c>
      <c r="B15" s="98"/>
      <c r="C15" s="92">
        <v>3789</v>
      </c>
      <c r="D15" s="97"/>
      <c r="E15" s="92">
        <v>14876</v>
      </c>
      <c r="F15" s="92">
        <v>1394</v>
      </c>
      <c r="G15" s="92">
        <v>79</v>
      </c>
      <c r="H15" s="92">
        <v>373</v>
      </c>
      <c r="I15" s="92">
        <v>5241</v>
      </c>
      <c r="J15" s="92">
        <v>14806</v>
      </c>
      <c r="K15" s="541">
        <v>1318</v>
      </c>
      <c r="L15" s="541"/>
      <c r="M15" s="541">
        <v>22</v>
      </c>
      <c r="N15" s="541"/>
      <c r="O15" s="564">
        <v>1.03</v>
      </c>
      <c r="P15" s="564"/>
      <c r="Q15" s="564">
        <v>1.11</v>
      </c>
      <c r="R15" s="564"/>
      <c r="U15" s="96"/>
      <c r="W15" s="96"/>
    </row>
    <row r="16" spans="1:23" ht="15" customHeight="1">
      <c r="A16" s="358" t="s">
        <v>448</v>
      </c>
      <c r="B16" s="98"/>
      <c r="C16" s="92">
        <v>3353</v>
      </c>
      <c r="D16" s="97"/>
      <c r="E16" s="92">
        <v>14526</v>
      </c>
      <c r="F16" s="92">
        <v>1417</v>
      </c>
      <c r="G16" s="92">
        <v>86</v>
      </c>
      <c r="H16" s="92">
        <v>395</v>
      </c>
      <c r="I16" s="92">
        <v>5576</v>
      </c>
      <c r="J16" s="92">
        <v>14481</v>
      </c>
      <c r="K16" s="541">
        <v>1348</v>
      </c>
      <c r="L16" s="541"/>
      <c r="M16" s="541">
        <v>24</v>
      </c>
      <c r="N16" s="541"/>
      <c r="O16" s="564">
        <v>1.02</v>
      </c>
      <c r="P16" s="564"/>
      <c r="Q16" s="564">
        <v>1.05</v>
      </c>
      <c r="R16" s="564"/>
      <c r="U16" s="96"/>
      <c r="W16" s="96"/>
    </row>
    <row r="17" spans="1:23" ht="15" customHeight="1">
      <c r="A17" s="358" t="s">
        <v>449</v>
      </c>
      <c r="B17" s="98"/>
      <c r="C17" s="92">
        <v>3478</v>
      </c>
      <c r="D17" s="97"/>
      <c r="E17" s="92">
        <v>13922</v>
      </c>
      <c r="F17" s="92">
        <v>1364</v>
      </c>
      <c r="G17" s="92">
        <v>59</v>
      </c>
      <c r="H17" s="92">
        <v>326</v>
      </c>
      <c r="I17" s="92">
        <v>5517</v>
      </c>
      <c r="J17" s="92">
        <v>14419</v>
      </c>
      <c r="K17" s="541">
        <v>1306</v>
      </c>
      <c r="L17" s="541"/>
      <c r="M17" s="541">
        <v>24</v>
      </c>
      <c r="N17" s="541"/>
      <c r="O17" s="564">
        <v>1.04</v>
      </c>
      <c r="P17" s="564"/>
      <c r="Q17" s="564">
        <v>1</v>
      </c>
      <c r="R17" s="564"/>
      <c r="U17" s="96"/>
      <c r="W17" s="96"/>
    </row>
    <row r="18" spans="1:23" ht="15" customHeight="1">
      <c r="A18" s="358" t="s">
        <v>450</v>
      </c>
      <c r="B18" s="98"/>
      <c r="C18" s="92">
        <v>3692</v>
      </c>
      <c r="D18" s="97"/>
      <c r="E18" s="92">
        <v>14028</v>
      </c>
      <c r="F18" s="92">
        <v>1389</v>
      </c>
      <c r="G18" s="92">
        <v>79</v>
      </c>
      <c r="H18" s="92">
        <v>362</v>
      </c>
      <c r="I18" s="92">
        <v>5526</v>
      </c>
      <c r="J18" s="92">
        <v>14802</v>
      </c>
      <c r="K18" s="541">
        <v>1323</v>
      </c>
      <c r="L18" s="541"/>
      <c r="M18" s="541">
        <v>24</v>
      </c>
      <c r="N18" s="541"/>
      <c r="O18" s="564">
        <v>1.03</v>
      </c>
      <c r="P18" s="564"/>
      <c r="Q18" s="564">
        <v>0.95</v>
      </c>
      <c r="R18" s="564"/>
      <c r="U18" s="96"/>
      <c r="W18" s="96"/>
    </row>
    <row r="19" spans="1:23" ht="15" customHeight="1">
      <c r="A19" s="358" t="s">
        <v>451</v>
      </c>
      <c r="B19" s="98"/>
      <c r="C19" s="92">
        <v>4143</v>
      </c>
      <c r="D19" s="97"/>
      <c r="E19" s="92">
        <v>14710</v>
      </c>
      <c r="F19" s="92">
        <v>1724</v>
      </c>
      <c r="G19" s="92">
        <v>217</v>
      </c>
      <c r="H19" s="92">
        <v>439</v>
      </c>
      <c r="I19" s="92">
        <v>5691</v>
      </c>
      <c r="J19" s="92">
        <v>14003</v>
      </c>
      <c r="K19" s="541">
        <v>1543</v>
      </c>
      <c r="L19" s="541"/>
      <c r="M19" s="541">
        <v>54</v>
      </c>
      <c r="N19" s="541"/>
      <c r="O19" s="564">
        <v>1.01</v>
      </c>
      <c r="P19" s="564"/>
      <c r="Q19" s="564">
        <v>0.92</v>
      </c>
      <c r="R19" s="564"/>
      <c r="U19" s="96"/>
      <c r="W19" s="96"/>
    </row>
    <row r="20" spans="1:23" ht="15" customHeight="1">
      <c r="A20" s="358" t="s">
        <v>452</v>
      </c>
      <c r="B20" s="98"/>
      <c r="C20" s="92">
        <v>4470</v>
      </c>
      <c r="D20" s="97"/>
      <c r="E20" s="92">
        <v>15196</v>
      </c>
      <c r="F20" s="92">
        <v>2294</v>
      </c>
      <c r="G20" s="92">
        <v>722</v>
      </c>
      <c r="H20" s="92">
        <v>450</v>
      </c>
      <c r="I20" s="92">
        <v>5066</v>
      </c>
      <c r="J20" s="92">
        <v>13455</v>
      </c>
      <c r="K20" s="541">
        <v>1461</v>
      </c>
      <c r="L20" s="541"/>
      <c r="M20" s="541">
        <v>46</v>
      </c>
      <c r="N20" s="541"/>
      <c r="O20" s="564">
        <v>0.92</v>
      </c>
      <c r="P20" s="564"/>
      <c r="Q20" s="564">
        <v>0.9</v>
      </c>
      <c r="R20" s="564"/>
      <c r="U20" s="96"/>
      <c r="W20" s="96"/>
    </row>
    <row r="21" spans="1:23" ht="15" customHeight="1">
      <c r="A21" s="358" t="s">
        <v>453</v>
      </c>
      <c r="B21" s="98"/>
      <c r="C21" s="92">
        <v>3534</v>
      </c>
      <c r="D21" s="97"/>
      <c r="E21" s="92">
        <v>14098</v>
      </c>
      <c r="F21" s="92">
        <v>1622</v>
      </c>
      <c r="G21" s="92">
        <v>287</v>
      </c>
      <c r="H21" s="92">
        <v>394</v>
      </c>
      <c r="I21" s="92">
        <v>4900</v>
      </c>
      <c r="J21" s="92">
        <v>12594</v>
      </c>
      <c r="K21" s="541">
        <v>1349</v>
      </c>
      <c r="L21" s="541"/>
      <c r="M21" s="541">
        <v>51</v>
      </c>
      <c r="N21" s="541"/>
      <c r="O21" s="564">
        <v>0.95</v>
      </c>
      <c r="P21" s="564"/>
      <c r="Q21" s="564">
        <v>0.86</v>
      </c>
      <c r="R21" s="564"/>
      <c r="U21" s="96"/>
      <c r="W21" s="96"/>
    </row>
    <row r="22" spans="1:23" ht="15" customHeight="1">
      <c r="A22" s="358" t="s">
        <v>454</v>
      </c>
      <c r="B22" s="98"/>
      <c r="C22" s="92">
        <v>3974</v>
      </c>
      <c r="D22" s="97"/>
      <c r="E22" s="92">
        <v>14103</v>
      </c>
      <c r="F22" s="92">
        <v>955</v>
      </c>
      <c r="G22" s="92">
        <v>46</v>
      </c>
      <c r="H22" s="92">
        <v>297</v>
      </c>
      <c r="I22" s="92">
        <v>4776</v>
      </c>
      <c r="J22" s="92">
        <v>14066</v>
      </c>
      <c r="K22" s="541">
        <v>929</v>
      </c>
      <c r="L22" s="541"/>
      <c r="M22" s="541">
        <v>28</v>
      </c>
      <c r="N22" s="541"/>
      <c r="O22" s="564">
        <v>0.89</v>
      </c>
      <c r="P22" s="564"/>
      <c r="Q22" s="564">
        <v>0.85</v>
      </c>
      <c r="R22" s="564"/>
      <c r="U22" s="96"/>
      <c r="W22" s="96"/>
    </row>
    <row r="23" spans="1:23" ht="15" customHeight="1">
      <c r="A23" s="91"/>
      <c r="B23" s="98"/>
      <c r="C23" s="92"/>
      <c r="D23" s="97"/>
      <c r="E23" s="92"/>
      <c r="F23" s="92"/>
      <c r="G23" s="92"/>
      <c r="H23" s="92"/>
      <c r="I23" s="92"/>
      <c r="J23" s="92"/>
      <c r="K23" s="74"/>
      <c r="L23" s="74"/>
      <c r="M23" s="74"/>
      <c r="N23" s="74"/>
      <c r="O23" s="273"/>
      <c r="P23" s="273"/>
      <c r="Q23" s="273"/>
      <c r="R23" s="273"/>
      <c r="U23" s="96"/>
      <c r="W23" s="96"/>
    </row>
    <row r="24" spans="1:23" ht="15" customHeight="1">
      <c r="A24" s="342" t="s">
        <v>455</v>
      </c>
      <c r="B24" s="98"/>
      <c r="C24" s="92">
        <v>7017</v>
      </c>
      <c r="D24" s="97"/>
      <c r="E24" s="92">
        <v>18109</v>
      </c>
      <c r="F24" s="92">
        <v>1300</v>
      </c>
      <c r="G24" s="92">
        <v>116</v>
      </c>
      <c r="H24" s="92">
        <v>375</v>
      </c>
      <c r="I24" s="92">
        <v>6276</v>
      </c>
      <c r="J24" s="92">
        <v>16823</v>
      </c>
      <c r="K24" s="541">
        <v>1185</v>
      </c>
      <c r="L24" s="541"/>
      <c r="M24" s="541">
        <v>21</v>
      </c>
      <c r="N24" s="541"/>
      <c r="O24" s="564">
        <v>0.78</v>
      </c>
      <c r="P24" s="564"/>
      <c r="Q24" s="564">
        <v>0.99</v>
      </c>
      <c r="R24" s="564"/>
      <c r="U24" s="96"/>
      <c r="W24" s="96"/>
    </row>
    <row r="25" spans="1:23" ht="15" customHeight="1">
      <c r="A25" s="358" t="s">
        <v>456</v>
      </c>
      <c r="B25" s="98"/>
      <c r="C25" s="92">
        <v>3706</v>
      </c>
      <c r="D25" s="97"/>
      <c r="E25" s="92">
        <v>17335</v>
      </c>
      <c r="F25" s="92">
        <v>2102</v>
      </c>
      <c r="G25" s="92">
        <v>45</v>
      </c>
      <c r="H25" s="92">
        <v>428</v>
      </c>
      <c r="I25" s="92">
        <v>7673</v>
      </c>
      <c r="J25" s="92">
        <v>19583</v>
      </c>
      <c r="K25" s="541">
        <v>2164</v>
      </c>
      <c r="L25" s="541"/>
      <c r="M25" s="541">
        <v>83</v>
      </c>
      <c r="N25" s="541"/>
      <c r="O25" s="564">
        <v>0.97</v>
      </c>
      <c r="P25" s="564"/>
      <c r="Q25" s="564">
        <v>1.01</v>
      </c>
      <c r="R25" s="564"/>
      <c r="U25" s="96"/>
      <c r="W25" s="96"/>
    </row>
    <row r="26" spans="1:23" ht="15" customHeight="1">
      <c r="A26" s="358" t="s">
        <v>457</v>
      </c>
      <c r="B26" s="98"/>
      <c r="C26" s="92">
        <v>4773</v>
      </c>
      <c r="D26" s="97"/>
      <c r="E26" s="92">
        <v>17993</v>
      </c>
      <c r="F26" s="92">
        <v>3923</v>
      </c>
      <c r="G26" s="92">
        <v>72</v>
      </c>
      <c r="H26" s="92">
        <v>608</v>
      </c>
      <c r="I26" s="92">
        <v>8699</v>
      </c>
      <c r="J26" s="74" t="s">
        <v>425</v>
      </c>
      <c r="K26" s="541">
        <v>3856</v>
      </c>
      <c r="L26" s="541"/>
      <c r="M26" s="541">
        <v>62</v>
      </c>
      <c r="N26" s="541"/>
      <c r="O26" s="564">
        <v>1.09</v>
      </c>
      <c r="P26" s="564"/>
      <c r="Q26" s="564">
        <v>1.03</v>
      </c>
      <c r="R26" s="564"/>
      <c r="U26" s="96"/>
      <c r="W26" s="96"/>
    </row>
    <row r="27" spans="1:23" ht="15" customHeight="1">
      <c r="A27" s="124"/>
      <c r="B27" s="98"/>
      <c r="C27" s="203"/>
      <c r="D27" s="203"/>
      <c r="E27" s="203"/>
      <c r="F27" s="203"/>
      <c r="G27" s="203"/>
      <c r="H27" s="203"/>
      <c r="I27" s="204"/>
      <c r="J27" s="203"/>
      <c r="K27" s="560"/>
      <c r="L27" s="560"/>
      <c r="M27" s="560"/>
      <c r="N27" s="560"/>
      <c r="O27" s="565"/>
      <c r="P27" s="565"/>
      <c r="Q27" s="565"/>
      <c r="R27" s="565"/>
      <c r="U27" s="96"/>
      <c r="W27" s="96"/>
    </row>
    <row r="28" spans="1:23" ht="15" customHeight="1">
      <c r="A28" s="191" t="s">
        <v>282</v>
      </c>
      <c r="B28" s="98"/>
      <c r="C28" s="205">
        <v>26110</v>
      </c>
      <c r="D28" s="97"/>
      <c r="E28" s="92">
        <v>100295</v>
      </c>
      <c r="F28" s="92">
        <v>9752</v>
      </c>
      <c r="G28" s="92">
        <v>163</v>
      </c>
      <c r="H28" s="92">
        <v>2317</v>
      </c>
      <c r="I28" s="92">
        <v>36690</v>
      </c>
      <c r="J28" s="92">
        <v>94575</v>
      </c>
      <c r="K28" s="541">
        <v>10156</v>
      </c>
      <c r="L28" s="541"/>
      <c r="M28" s="541">
        <v>256</v>
      </c>
      <c r="N28" s="541"/>
      <c r="O28" s="564">
        <v>0.9429682436811406</v>
      </c>
      <c r="P28" s="564"/>
      <c r="Q28" s="561" t="s">
        <v>425</v>
      </c>
      <c r="R28" s="561"/>
      <c r="U28" s="96"/>
      <c r="W28" s="96"/>
    </row>
    <row r="29" spans="1:23" ht="15" customHeight="1">
      <c r="A29" s="191" t="s">
        <v>283</v>
      </c>
      <c r="B29" s="98"/>
      <c r="C29" s="92">
        <v>6636</v>
      </c>
      <c r="D29" s="97"/>
      <c r="E29" s="92">
        <v>23949</v>
      </c>
      <c r="F29" s="92">
        <v>2862</v>
      </c>
      <c r="G29" s="92">
        <v>20</v>
      </c>
      <c r="H29" s="92">
        <v>704</v>
      </c>
      <c r="I29" s="92">
        <v>9486</v>
      </c>
      <c r="J29" s="92">
        <v>23373</v>
      </c>
      <c r="K29" s="541">
        <v>2758</v>
      </c>
      <c r="L29" s="541"/>
      <c r="M29" s="541">
        <v>12</v>
      </c>
      <c r="N29" s="541"/>
      <c r="O29" s="564">
        <v>0.9759488913942127</v>
      </c>
      <c r="P29" s="564"/>
      <c r="Q29" s="561" t="s">
        <v>425</v>
      </c>
      <c r="R29" s="561"/>
      <c r="U29" s="96"/>
      <c r="W29" s="96"/>
    </row>
    <row r="30" spans="1:23" ht="15" customHeight="1">
      <c r="A30" s="191" t="s">
        <v>284</v>
      </c>
      <c r="B30" s="98"/>
      <c r="C30" s="92">
        <v>3610</v>
      </c>
      <c r="D30" s="97"/>
      <c r="E30" s="92">
        <v>12321</v>
      </c>
      <c r="F30" s="92">
        <v>1752</v>
      </c>
      <c r="G30" s="92">
        <v>35</v>
      </c>
      <c r="H30" s="92">
        <v>449</v>
      </c>
      <c r="I30" s="92">
        <v>6195</v>
      </c>
      <c r="J30" s="92">
        <v>16102</v>
      </c>
      <c r="K30" s="541">
        <v>1635</v>
      </c>
      <c r="L30" s="541"/>
      <c r="M30" s="541">
        <v>19</v>
      </c>
      <c r="N30" s="541"/>
      <c r="O30" s="564">
        <v>1.3068744420095773</v>
      </c>
      <c r="P30" s="564"/>
      <c r="Q30" s="561" t="s">
        <v>425</v>
      </c>
      <c r="R30" s="561"/>
      <c r="U30" s="96"/>
      <c r="W30" s="96"/>
    </row>
    <row r="31" spans="1:23" ht="15" customHeight="1">
      <c r="A31" s="191" t="s">
        <v>285</v>
      </c>
      <c r="B31" s="98"/>
      <c r="C31" s="92">
        <v>5980</v>
      </c>
      <c r="D31" s="97"/>
      <c r="E31" s="92">
        <v>15212</v>
      </c>
      <c r="F31" s="92">
        <v>2764</v>
      </c>
      <c r="G31" s="92">
        <v>1398</v>
      </c>
      <c r="H31" s="92">
        <v>346</v>
      </c>
      <c r="I31" s="92">
        <v>3870</v>
      </c>
      <c r="J31" s="92">
        <v>9936</v>
      </c>
      <c r="K31" s="541">
        <v>1086</v>
      </c>
      <c r="L31" s="541"/>
      <c r="M31" s="541" t="s">
        <v>425</v>
      </c>
      <c r="N31" s="541"/>
      <c r="O31" s="564">
        <v>0.6531685511438338</v>
      </c>
      <c r="P31" s="564"/>
      <c r="Q31" s="561" t="s">
        <v>425</v>
      </c>
      <c r="R31" s="561"/>
      <c r="U31" s="96"/>
      <c r="W31" s="96"/>
    </row>
    <row r="32" spans="1:23" ht="15" customHeight="1">
      <c r="A32" s="191" t="s">
        <v>286</v>
      </c>
      <c r="B32" s="98"/>
      <c r="C32" s="92">
        <v>4572</v>
      </c>
      <c r="D32" s="97"/>
      <c r="E32" s="92">
        <v>16221</v>
      </c>
      <c r="F32" s="92">
        <v>2175</v>
      </c>
      <c r="G32" s="92">
        <v>30</v>
      </c>
      <c r="H32" s="92">
        <v>560</v>
      </c>
      <c r="I32" s="92">
        <v>8758</v>
      </c>
      <c r="J32" s="92">
        <v>21514</v>
      </c>
      <c r="K32" s="541">
        <v>2286</v>
      </c>
      <c r="L32" s="541"/>
      <c r="M32" s="541">
        <v>160</v>
      </c>
      <c r="N32" s="541"/>
      <c r="O32" s="564">
        <v>1.326305406571728</v>
      </c>
      <c r="P32" s="564"/>
      <c r="Q32" s="561" t="s">
        <v>425</v>
      </c>
      <c r="R32" s="561"/>
      <c r="U32" s="96"/>
      <c r="W32" s="96"/>
    </row>
    <row r="33" spans="1:23" ht="15" customHeight="1">
      <c r="A33" s="191" t="s">
        <v>287</v>
      </c>
      <c r="B33" s="98"/>
      <c r="C33" s="92">
        <v>2518</v>
      </c>
      <c r="D33" s="97"/>
      <c r="E33" s="92">
        <v>9127</v>
      </c>
      <c r="F33" s="92">
        <v>1170</v>
      </c>
      <c r="G33" s="92">
        <v>33</v>
      </c>
      <c r="H33" s="92">
        <v>306</v>
      </c>
      <c r="I33" s="92">
        <v>4026</v>
      </c>
      <c r="J33" s="92">
        <v>9979</v>
      </c>
      <c r="K33" s="541">
        <v>1149</v>
      </c>
      <c r="L33" s="541"/>
      <c r="M33" s="541">
        <v>16</v>
      </c>
      <c r="N33" s="541"/>
      <c r="O33" s="564">
        <v>1.0933494028706037</v>
      </c>
      <c r="P33" s="564"/>
      <c r="Q33" s="561" t="s">
        <v>425</v>
      </c>
      <c r="R33" s="561"/>
      <c r="U33" s="96"/>
      <c r="W33" s="96"/>
    </row>
    <row r="34" spans="1:23" ht="15" customHeight="1">
      <c r="A34" s="181" t="s">
        <v>288</v>
      </c>
      <c r="B34" s="206"/>
      <c r="C34" s="207">
        <v>2533</v>
      </c>
      <c r="D34" s="208"/>
      <c r="E34" s="207">
        <v>7234</v>
      </c>
      <c r="F34" s="207">
        <v>1056</v>
      </c>
      <c r="G34" s="207">
        <v>196</v>
      </c>
      <c r="H34" s="207">
        <v>239</v>
      </c>
      <c r="I34" s="207">
        <v>2488</v>
      </c>
      <c r="J34" s="207">
        <v>6277</v>
      </c>
      <c r="K34" s="531">
        <v>689</v>
      </c>
      <c r="L34" s="531"/>
      <c r="M34" s="531" t="s">
        <v>425</v>
      </c>
      <c r="N34" s="531"/>
      <c r="O34" s="566">
        <v>0.8677080453414432</v>
      </c>
      <c r="P34" s="566"/>
      <c r="Q34" s="570" t="s">
        <v>425</v>
      </c>
      <c r="R34" s="570"/>
      <c r="U34" s="96"/>
      <c r="W34" s="96"/>
    </row>
    <row r="35" spans="1:18" ht="15" customHeight="1">
      <c r="A35" s="96" t="s">
        <v>169</v>
      </c>
      <c r="O35" s="97"/>
      <c r="P35" s="97"/>
      <c r="Q35" s="97"/>
      <c r="R35" s="97"/>
    </row>
    <row r="36" spans="1:18" ht="15" customHeight="1">
      <c r="A36" s="96" t="s">
        <v>402</v>
      </c>
      <c r="O36" s="97"/>
      <c r="P36" s="97"/>
      <c r="Q36" s="97"/>
      <c r="R36" s="97"/>
    </row>
    <row r="37" spans="1:18" ht="15" customHeight="1">
      <c r="A37" s="96" t="s">
        <v>198</v>
      </c>
      <c r="O37" s="97"/>
      <c r="P37" s="97"/>
      <c r="Q37" s="97"/>
      <c r="R37" s="97"/>
    </row>
    <row r="38" ht="15" customHeight="1"/>
    <row r="39" ht="15" customHeight="1"/>
    <row r="40" spans="1:23" s="1" customFormat="1" ht="19.5" customHeight="1">
      <c r="A40" s="433" t="s">
        <v>403</v>
      </c>
      <c r="B40" s="433"/>
      <c r="C40" s="433"/>
      <c r="D40" s="433"/>
      <c r="E40" s="433"/>
      <c r="F40" s="433"/>
      <c r="G40" s="132"/>
      <c r="H40" s="437" t="s">
        <v>377</v>
      </c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210"/>
      <c r="T40" s="122"/>
      <c r="U40" s="122"/>
      <c r="V40" s="210"/>
      <c r="W40" s="122"/>
    </row>
    <row r="41" spans="2:21" s="1" customFormat="1" ht="18" customHeight="1" thickBot="1">
      <c r="B41" s="132"/>
      <c r="C41" s="132"/>
      <c r="D41" s="132"/>
      <c r="E41" s="132"/>
      <c r="F41" s="131"/>
      <c r="R41" s="211"/>
      <c r="S41" s="122"/>
      <c r="U41" s="122"/>
    </row>
    <row r="42" spans="1:19" s="1" customFormat="1" ht="15" customHeight="1">
      <c r="A42" s="441" t="s">
        <v>289</v>
      </c>
      <c r="B42" s="523" t="s">
        <v>190</v>
      </c>
      <c r="C42" s="524"/>
      <c r="D42" s="524"/>
      <c r="E42" s="524"/>
      <c r="F42" s="524"/>
      <c r="G42" s="121"/>
      <c r="H42" s="497" t="s">
        <v>290</v>
      </c>
      <c r="I42" s="497"/>
      <c r="J42" s="569"/>
      <c r="K42" s="140" t="s">
        <v>291</v>
      </c>
      <c r="L42" s="140" t="s">
        <v>170</v>
      </c>
      <c r="M42" s="140" t="s">
        <v>171</v>
      </c>
      <c r="N42" s="140" t="s">
        <v>172</v>
      </c>
      <c r="O42" s="140" t="s">
        <v>173</v>
      </c>
      <c r="P42" s="140" t="s">
        <v>174</v>
      </c>
      <c r="Q42" s="140" t="s">
        <v>175</v>
      </c>
      <c r="R42" s="139" t="s">
        <v>176</v>
      </c>
      <c r="S42" s="122"/>
    </row>
    <row r="43" spans="1:23" ht="15" customHeight="1">
      <c r="A43" s="438"/>
      <c r="B43" s="533" t="s">
        <v>191</v>
      </c>
      <c r="C43" s="535" t="s">
        <v>192</v>
      </c>
      <c r="D43" s="535" t="s">
        <v>193</v>
      </c>
      <c r="E43" s="535" t="s">
        <v>194</v>
      </c>
      <c r="F43" s="537" t="s">
        <v>195</v>
      </c>
      <c r="G43" s="212"/>
      <c r="H43" s="213"/>
      <c r="I43" s="214"/>
      <c r="J43" s="155" t="s">
        <v>73</v>
      </c>
      <c r="K43" s="331">
        <v>66</v>
      </c>
      <c r="L43" s="9">
        <v>24</v>
      </c>
      <c r="M43" s="332">
        <v>5</v>
      </c>
      <c r="N43" s="332">
        <v>3</v>
      </c>
      <c r="O43" s="332">
        <v>5</v>
      </c>
      <c r="P43" s="9">
        <v>23</v>
      </c>
      <c r="Q43" s="332">
        <v>3</v>
      </c>
      <c r="R43" s="332">
        <v>3</v>
      </c>
      <c r="S43" s="137"/>
      <c r="U43" s="96"/>
      <c r="W43" s="96"/>
    </row>
    <row r="44" spans="1:23" ht="15" customHeight="1">
      <c r="A44" s="532"/>
      <c r="B44" s="534"/>
      <c r="C44" s="536"/>
      <c r="D44" s="536"/>
      <c r="E44" s="536"/>
      <c r="F44" s="538"/>
      <c r="G44" s="215"/>
      <c r="H44" s="539" t="s">
        <v>178</v>
      </c>
      <c r="I44" s="117" t="s">
        <v>187</v>
      </c>
      <c r="J44" s="73" t="s">
        <v>31</v>
      </c>
      <c r="K44" s="333">
        <v>36</v>
      </c>
      <c r="L44" s="3">
        <v>15</v>
      </c>
      <c r="M44" s="288">
        <v>3</v>
      </c>
      <c r="N44" s="288">
        <v>3</v>
      </c>
      <c r="O44" s="288">
        <v>3</v>
      </c>
      <c r="P44" s="3">
        <v>11</v>
      </c>
      <c r="Q44" s="288" t="s">
        <v>427</v>
      </c>
      <c r="R44" s="288">
        <v>1</v>
      </c>
      <c r="S44" s="137"/>
      <c r="U44" s="96"/>
      <c r="W44" s="96"/>
    </row>
    <row r="45" spans="1:23" ht="15" customHeight="1">
      <c r="A45" s="322" t="s">
        <v>177</v>
      </c>
      <c r="B45" s="359">
        <f>SUM(B47,B49,B51,B53,B55,B57,B59,B61,B63,B65)</f>
        <v>71513</v>
      </c>
      <c r="C45" s="359">
        <f>SUM(C47,C49,C51,C53,C55,C57,C59,C61,C63,C65)</f>
        <v>17389</v>
      </c>
      <c r="D45" s="359">
        <f>SUM(D47,D49,D51,D53,D55,D57,D59,D61,D63,D65)</f>
        <v>16734</v>
      </c>
      <c r="E45" s="359">
        <f>SUM(E47,E49,E51,E53,E55,E57,E59,E61,E63,E65)</f>
        <v>14742</v>
      </c>
      <c r="F45" s="359">
        <f>SUM(F47,F49,F51,F53,F55,F57,F59,F61,F63,F65)</f>
        <v>22648</v>
      </c>
      <c r="G45" s="69"/>
      <c r="H45" s="539"/>
      <c r="I45" s="117"/>
      <c r="J45" s="73" t="s">
        <v>32</v>
      </c>
      <c r="K45" s="333">
        <v>30</v>
      </c>
      <c r="L45" s="288">
        <v>9</v>
      </c>
      <c r="M45" s="288">
        <v>2</v>
      </c>
      <c r="N45" s="288" t="s">
        <v>427</v>
      </c>
      <c r="O45" s="288">
        <v>2</v>
      </c>
      <c r="P45" s="288">
        <v>12</v>
      </c>
      <c r="Q45" s="288">
        <v>3</v>
      </c>
      <c r="R45" s="288">
        <v>2</v>
      </c>
      <c r="S45" s="137"/>
      <c r="U45" s="96"/>
      <c r="W45" s="96"/>
    </row>
    <row r="46" spans="1:23" ht="15" customHeight="1">
      <c r="A46" s="216"/>
      <c r="B46" s="100"/>
      <c r="C46" s="97"/>
      <c r="D46" s="97"/>
      <c r="E46" s="101"/>
      <c r="F46" s="101"/>
      <c r="G46" s="67"/>
      <c r="H46" s="539"/>
      <c r="I46" s="117"/>
      <c r="J46" s="73"/>
      <c r="K46" s="59"/>
      <c r="L46" s="38"/>
      <c r="M46" s="38"/>
      <c r="N46" s="38"/>
      <c r="O46" s="38"/>
      <c r="P46" s="38"/>
      <c r="Q46" s="38"/>
      <c r="R46" s="34"/>
      <c r="S46" s="137"/>
      <c r="U46" s="96"/>
      <c r="W46" s="96"/>
    </row>
    <row r="47" spans="1:23" ht="15" customHeight="1">
      <c r="A47" s="118" t="s">
        <v>292</v>
      </c>
      <c r="B47" s="98">
        <v>1166</v>
      </c>
      <c r="C47" s="92">
        <v>382</v>
      </c>
      <c r="D47" s="92">
        <v>112</v>
      </c>
      <c r="E47" s="92">
        <v>66</v>
      </c>
      <c r="F47" s="92">
        <v>606</v>
      </c>
      <c r="G47" s="68"/>
      <c r="H47" s="539"/>
      <c r="I47" s="392" t="s">
        <v>179</v>
      </c>
      <c r="J47" s="512" t="s">
        <v>73</v>
      </c>
      <c r="K47" s="42">
        <v>400</v>
      </c>
      <c r="L47" s="3">
        <v>163</v>
      </c>
      <c r="M47" s="3">
        <v>31</v>
      </c>
      <c r="N47" s="3">
        <v>38</v>
      </c>
      <c r="O47" s="3">
        <v>24</v>
      </c>
      <c r="P47" s="3">
        <v>81</v>
      </c>
      <c r="Q47" s="3">
        <v>30</v>
      </c>
      <c r="R47" s="288">
        <v>33</v>
      </c>
      <c r="S47" s="137"/>
      <c r="U47" s="96"/>
      <c r="W47" s="96"/>
    </row>
    <row r="48" spans="1:23" ht="15" customHeight="1">
      <c r="A48" s="60"/>
      <c r="B48" s="89"/>
      <c r="C48" s="53"/>
      <c r="D48" s="53"/>
      <c r="E48" s="61"/>
      <c r="F48" s="61"/>
      <c r="G48" s="69"/>
      <c r="H48" s="539"/>
      <c r="I48" s="392"/>
      <c r="J48" s="512"/>
      <c r="K48" s="334">
        <v>199</v>
      </c>
      <c r="L48" s="334">
        <v>96</v>
      </c>
      <c r="M48" s="334">
        <v>13</v>
      </c>
      <c r="N48" s="334">
        <v>15</v>
      </c>
      <c r="O48" s="334">
        <v>1</v>
      </c>
      <c r="P48" s="334">
        <v>65</v>
      </c>
      <c r="Q48" s="334">
        <v>7</v>
      </c>
      <c r="R48" s="334">
        <v>2</v>
      </c>
      <c r="S48" s="137"/>
      <c r="U48" s="96"/>
      <c r="W48" s="96"/>
    </row>
    <row r="49" spans="1:23" ht="15" customHeight="1">
      <c r="A49" s="118" t="s">
        <v>137</v>
      </c>
      <c r="B49" s="98">
        <v>111</v>
      </c>
      <c r="C49" s="92">
        <v>19</v>
      </c>
      <c r="D49" s="92">
        <v>21</v>
      </c>
      <c r="E49" s="92">
        <v>21</v>
      </c>
      <c r="F49" s="92">
        <v>50</v>
      </c>
      <c r="G49" s="68"/>
      <c r="H49" s="539"/>
      <c r="I49" s="125"/>
      <c r="J49" s="73"/>
      <c r="K49" s="59"/>
      <c r="L49" s="38"/>
      <c r="M49" s="38"/>
      <c r="N49" s="38"/>
      <c r="O49" s="38"/>
      <c r="P49" s="38"/>
      <c r="Q49" s="38"/>
      <c r="R49" s="34"/>
      <c r="S49" s="137"/>
      <c r="W49" s="96"/>
    </row>
    <row r="50" spans="1:23" ht="15" customHeight="1">
      <c r="A50" s="119"/>
      <c r="B50" s="100"/>
      <c r="C50" s="97"/>
      <c r="D50" s="97"/>
      <c r="E50" s="101"/>
      <c r="F50" s="101"/>
      <c r="G50" s="67"/>
      <c r="H50" s="539"/>
      <c r="I50" s="125"/>
      <c r="J50" s="73" t="s">
        <v>73</v>
      </c>
      <c r="K50" s="333">
        <v>66</v>
      </c>
      <c r="L50" s="3">
        <v>24</v>
      </c>
      <c r="M50" s="288">
        <v>5</v>
      </c>
      <c r="N50" s="288">
        <v>3</v>
      </c>
      <c r="O50" s="288">
        <v>5</v>
      </c>
      <c r="P50" s="3">
        <v>23</v>
      </c>
      <c r="Q50" s="288">
        <v>3</v>
      </c>
      <c r="R50" s="288">
        <v>3</v>
      </c>
      <c r="S50" s="137"/>
      <c r="W50" s="96"/>
    </row>
    <row r="51" spans="1:23" ht="15" customHeight="1">
      <c r="A51" s="118" t="s">
        <v>139</v>
      </c>
      <c r="B51" s="98">
        <v>12417</v>
      </c>
      <c r="C51" s="92">
        <v>2433</v>
      </c>
      <c r="D51" s="92">
        <v>2514</v>
      </c>
      <c r="E51" s="92">
        <v>2401</v>
      </c>
      <c r="F51" s="92">
        <v>5069</v>
      </c>
      <c r="G51" s="68"/>
      <c r="H51" s="539"/>
      <c r="I51" s="117" t="s">
        <v>188</v>
      </c>
      <c r="J51" s="73" t="s">
        <v>31</v>
      </c>
      <c r="K51" s="333">
        <v>36</v>
      </c>
      <c r="L51" s="3">
        <v>15</v>
      </c>
      <c r="M51" s="288">
        <v>3</v>
      </c>
      <c r="N51" s="288">
        <v>3</v>
      </c>
      <c r="O51" s="288">
        <v>3</v>
      </c>
      <c r="P51" s="3">
        <v>11</v>
      </c>
      <c r="Q51" s="288" t="s">
        <v>427</v>
      </c>
      <c r="R51" s="288">
        <v>1</v>
      </c>
      <c r="S51" s="137"/>
      <c r="W51" s="96"/>
    </row>
    <row r="52" spans="1:23" ht="15" customHeight="1">
      <c r="A52" s="118"/>
      <c r="B52" s="98"/>
      <c r="C52" s="92"/>
      <c r="D52" s="92"/>
      <c r="E52" s="205"/>
      <c r="F52" s="205"/>
      <c r="G52" s="68"/>
      <c r="H52" s="539"/>
      <c r="I52" s="125"/>
      <c r="J52" s="73" t="s">
        <v>32</v>
      </c>
      <c r="K52" s="333">
        <v>30</v>
      </c>
      <c r="L52" s="288">
        <v>9</v>
      </c>
      <c r="M52" s="288">
        <v>2</v>
      </c>
      <c r="N52" s="288" t="s">
        <v>427</v>
      </c>
      <c r="O52" s="288">
        <v>2</v>
      </c>
      <c r="P52" s="288">
        <v>12</v>
      </c>
      <c r="Q52" s="288">
        <v>3</v>
      </c>
      <c r="R52" s="288">
        <v>2</v>
      </c>
      <c r="S52" s="137"/>
      <c r="W52" s="96"/>
    </row>
    <row r="53" spans="1:23" ht="15" customHeight="1">
      <c r="A53" s="118" t="s">
        <v>140</v>
      </c>
      <c r="B53" s="98">
        <v>17595</v>
      </c>
      <c r="C53" s="92">
        <v>4766</v>
      </c>
      <c r="D53" s="92">
        <v>4359</v>
      </c>
      <c r="E53" s="92">
        <v>3758</v>
      </c>
      <c r="F53" s="92">
        <v>4712</v>
      </c>
      <c r="G53" s="68"/>
      <c r="H53" s="540"/>
      <c r="I53" s="217"/>
      <c r="J53" s="218"/>
      <c r="K53" s="59"/>
      <c r="L53" s="38"/>
      <c r="M53" s="38"/>
      <c r="N53" s="38"/>
      <c r="O53" s="38"/>
      <c r="P53" s="38"/>
      <c r="Q53" s="38"/>
      <c r="R53" s="34"/>
      <c r="S53" s="137"/>
      <c r="W53" s="96"/>
    </row>
    <row r="54" spans="1:23" ht="15" customHeight="1">
      <c r="A54" s="118"/>
      <c r="B54" s="98"/>
      <c r="C54" s="92"/>
      <c r="D54" s="92"/>
      <c r="E54" s="205"/>
      <c r="F54" s="205"/>
      <c r="G54" s="68"/>
      <c r="H54" s="219"/>
      <c r="I54" s="125"/>
      <c r="J54" s="73" t="s">
        <v>73</v>
      </c>
      <c r="K54" s="335">
        <v>4082</v>
      </c>
      <c r="L54" s="293">
        <v>2098</v>
      </c>
      <c r="M54" s="293">
        <v>659</v>
      </c>
      <c r="N54" s="293">
        <v>391</v>
      </c>
      <c r="O54" s="293">
        <v>220</v>
      </c>
      <c r="P54" s="293">
        <v>203</v>
      </c>
      <c r="Q54" s="293">
        <v>266</v>
      </c>
      <c r="R54" s="294">
        <v>245</v>
      </c>
      <c r="S54" s="137"/>
      <c r="W54" s="96"/>
    </row>
    <row r="55" spans="1:23" ht="15" customHeight="1">
      <c r="A55" s="268" t="s">
        <v>141</v>
      </c>
      <c r="B55" s="156">
        <v>13</v>
      </c>
      <c r="C55" s="161">
        <v>1</v>
      </c>
      <c r="D55" s="161">
        <v>4</v>
      </c>
      <c r="E55" s="161">
        <v>3</v>
      </c>
      <c r="F55" s="161">
        <v>5</v>
      </c>
      <c r="G55" s="68"/>
      <c r="H55" s="567" t="s">
        <v>180</v>
      </c>
      <c r="I55" s="117" t="s">
        <v>293</v>
      </c>
      <c r="J55" s="73" t="s">
        <v>31</v>
      </c>
      <c r="K55" s="335">
        <v>2047</v>
      </c>
      <c r="L55" s="336">
        <v>1066</v>
      </c>
      <c r="M55" s="336">
        <v>343</v>
      </c>
      <c r="N55" s="336">
        <v>171</v>
      </c>
      <c r="O55" s="336">
        <v>106</v>
      </c>
      <c r="P55" s="336">
        <v>97</v>
      </c>
      <c r="Q55" s="336">
        <v>162</v>
      </c>
      <c r="R55" s="278">
        <v>102</v>
      </c>
      <c r="S55" s="137"/>
      <c r="W55" s="96"/>
    </row>
    <row r="56" spans="1:23" ht="15" customHeight="1">
      <c r="A56" s="216"/>
      <c r="B56" s="100"/>
      <c r="C56" s="97"/>
      <c r="D56" s="97"/>
      <c r="E56" s="205"/>
      <c r="F56" s="205"/>
      <c r="G56" s="68"/>
      <c r="H56" s="567"/>
      <c r="I56" s="125"/>
      <c r="J56" s="73" t="s">
        <v>32</v>
      </c>
      <c r="K56" s="335">
        <v>2035</v>
      </c>
      <c r="L56" s="336">
        <v>1032</v>
      </c>
      <c r="M56" s="336">
        <v>316</v>
      </c>
      <c r="N56" s="336">
        <v>220</v>
      </c>
      <c r="O56" s="336">
        <v>114</v>
      </c>
      <c r="P56" s="336">
        <v>106</v>
      </c>
      <c r="Q56" s="336">
        <v>104</v>
      </c>
      <c r="R56" s="278">
        <v>143</v>
      </c>
      <c r="S56" s="137"/>
      <c r="W56" s="96"/>
    </row>
    <row r="57" spans="1:23" ht="15" customHeight="1">
      <c r="A57" s="118" t="s">
        <v>142</v>
      </c>
      <c r="B57" s="98">
        <v>5038</v>
      </c>
      <c r="C57" s="92">
        <v>1326</v>
      </c>
      <c r="D57" s="92">
        <v>1249</v>
      </c>
      <c r="E57" s="92">
        <v>1180</v>
      </c>
      <c r="F57" s="92">
        <v>1283</v>
      </c>
      <c r="G57" s="68"/>
      <c r="H57" s="567"/>
      <c r="I57" s="125"/>
      <c r="J57" s="73"/>
      <c r="K57" s="337"/>
      <c r="L57" s="338"/>
      <c r="M57" s="338"/>
      <c r="N57" s="338"/>
      <c r="O57" s="338"/>
      <c r="P57" s="338"/>
      <c r="Q57" s="338"/>
      <c r="R57" s="278"/>
      <c r="S57" s="137"/>
      <c r="W57" s="96"/>
    </row>
    <row r="58" spans="1:23" ht="15" customHeight="1">
      <c r="A58" s="216"/>
      <c r="B58" s="100"/>
      <c r="C58" s="97"/>
      <c r="D58" s="97"/>
      <c r="E58" s="101"/>
      <c r="F58" s="101"/>
      <c r="G58" s="67"/>
      <c r="H58" s="567"/>
      <c r="I58" s="392" t="s">
        <v>179</v>
      </c>
      <c r="J58" s="512" t="s">
        <v>73</v>
      </c>
      <c r="K58" s="336">
        <v>17206</v>
      </c>
      <c r="L58" s="336">
        <v>8620</v>
      </c>
      <c r="M58" s="336">
        <v>2415</v>
      </c>
      <c r="N58" s="336">
        <v>1130</v>
      </c>
      <c r="O58" s="336">
        <v>1261</v>
      </c>
      <c r="P58" s="336">
        <v>1039</v>
      </c>
      <c r="Q58" s="336">
        <v>1303</v>
      </c>
      <c r="R58" s="278">
        <v>1438</v>
      </c>
      <c r="S58" s="137"/>
      <c r="W58" s="96"/>
    </row>
    <row r="59" spans="1:23" ht="15" customHeight="1">
      <c r="A59" s="220" t="s">
        <v>54</v>
      </c>
      <c r="B59" s="98">
        <v>14015</v>
      </c>
      <c r="C59" s="92">
        <v>3561</v>
      </c>
      <c r="D59" s="92">
        <v>3519</v>
      </c>
      <c r="E59" s="92">
        <v>2920</v>
      </c>
      <c r="F59" s="92">
        <v>4015</v>
      </c>
      <c r="G59" s="68"/>
      <c r="H59" s="567"/>
      <c r="I59" s="392"/>
      <c r="J59" s="512"/>
      <c r="K59" s="334">
        <v>10524</v>
      </c>
      <c r="L59" s="334">
        <v>6984</v>
      </c>
      <c r="M59" s="334">
        <v>1393</v>
      </c>
      <c r="N59" s="334">
        <v>599</v>
      </c>
      <c r="O59" s="334">
        <v>314</v>
      </c>
      <c r="P59" s="334">
        <v>587</v>
      </c>
      <c r="Q59" s="334">
        <v>417</v>
      </c>
      <c r="R59" s="334">
        <v>230</v>
      </c>
      <c r="S59" s="137"/>
      <c r="W59" s="96"/>
    </row>
    <row r="60" spans="1:23" ht="15" customHeight="1">
      <c r="A60" s="118"/>
      <c r="B60" s="98"/>
      <c r="C60" s="92"/>
      <c r="D60" s="92"/>
      <c r="E60" s="205"/>
      <c r="F60" s="205"/>
      <c r="G60" s="68"/>
      <c r="H60" s="567"/>
      <c r="I60" s="125"/>
      <c r="J60" s="73"/>
      <c r="K60" s="337"/>
      <c r="L60" s="338"/>
      <c r="M60" s="338"/>
      <c r="N60" s="338"/>
      <c r="O60" s="338"/>
      <c r="P60" s="338"/>
      <c r="Q60" s="338"/>
      <c r="R60" s="278"/>
      <c r="S60" s="137"/>
      <c r="W60" s="96"/>
    </row>
    <row r="61" spans="1:23" ht="15" customHeight="1">
      <c r="A61" s="220" t="s">
        <v>404</v>
      </c>
      <c r="B61" s="98">
        <v>1701</v>
      </c>
      <c r="C61" s="92">
        <v>357</v>
      </c>
      <c r="D61" s="92">
        <v>442</v>
      </c>
      <c r="E61" s="92">
        <v>408</v>
      </c>
      <c r="F61" s="92">
        <v>494</v>
      </c>
      <c r="G61" s="68"/>
      <c r="H61" s="567"/>
      <c r="I61" s="125"/>
      <c r="J61" s="73" t="s">
        <v>73</v>
      </c>
      <c r="K61" s="335">
        <v>4082</v>
      </c>
      <c r="L61" s="293">
        <v>2098</v>
      </c>
      <c r="M61" s="293">
        <v>659</v>
      </c>
      <c r="N61" s="293">
        <v>391</v>
      </c>
      <c r="O61" s="293">
        <v>220</v>
      </c>
      <c r="P61" s="293">
        <v>203</v>
      </c>
      <c r="Q61" s="293">
        <v>266</v>
      </c>
      <c r="R61" s="294">
        <v>245</v>
      </c>
      <c r="S61" s="137"/>
      <c r="W61" s="96"/>
    </row>
    <row r="62" spans="1:23" ht="15" customHeight="1">
      <c r="A62" s="118"/>
      <c r="B62" s="98"/>
      <c r="C62" s="92"/>
      <c r="D62" s="92"/>
      <c r="E62" s="205"/>
      <c r="F62" s="205"/>
      <c r="G62" s="68"/>
      <c r="H62" s="567"/>
      <c r="I62" s="117" t="s">
        <v>188</v>
      </c>
      <c r="J62" s="73" t="s">
        <v>31</v>
      </c>
      <c r="K62" s="335">
        <v>2047</v>
      </c>
      <c r="L62" s="336">
        <v>1066</v>
      </c>
      <c r="M62" s="336">
        <v>343</v>
      </c>
      <c r="N62" s="336">
        <v>171</v>
      </c>
      <c r="O62" s="336">
        <v>106</v>
      </c>
      <c r="P62" s="336">
        <v>97</v>
      </c>
      <c r="Q62" s="336">
        <v>162</v>
      </c>
      <c r="R62" s="278">
        <v>102</v>
      </c>
      <c r="S62" s="137"/>
      <c r="W62" s="96"/>
    </row>
    <row r="63" spans="1:23" ht="15" customHeight="1">
      <c r="A63" s="118" t="s">
        <v>146</v>
      </c>
      <c r="B63" s="98">
        <v>19087</v>
      </c>
      <c r="C63" s="92">
        <v>4466</v>
      </c>
      <c r="D63" s="92">
        <v>4420</v>
      </c>
      <c r="E63" s="92">
        <v>3909</v>
      </c>
      <c r="F63" s="92">
        <v>6292</v>
      </c>
      <c r="G63" s="68"/>
      <c r="H63" s="568"/>
      <c r="I63" s="128"/>
      <c r="J63" s="190" t="s">
        <v>32</v>
      </c>
      <c r="K63" s="339">
        <v>2035</v>
      </c>
      <c r="L63" s="340">
        <v>1032</v>
      </c>
      <c r="M63" s="340">
        <v>316</v>
      </c>
      <c r="N63" s="340">
        <v>220</v>
      </c>
      <c r="O63" s="340">
        <v>114</v>
      </c>
      <c r="P63" s="340">
        <v>106</v>
      </c>
      <c r="Q63" s="340">
        <v>104</v>
      </c>
      <c r="R63" s="284">
        <v>143</v>
      </c>
      <c r="S63" s="137"/>
      <c r="W63" s="96"/>
    </row>
    <row r="64" spans="1:20" ht="15" customHeight="1">
      <c r="A64" s="216"/>
      <c r="B64" s="100"/>
      <c r="C64" s="97"/>
      <c r="D64" s="97"/>
      <c r="E64" s="101"/>
      <c r="F64" s="101"/>
      <c r="G64" s="67"/>
      <c r="H64" s="96" t="s">
        <v>294</v>
      </c>
      <c r="T64" s="137"/>
    </row>
    <row r="65" spans="1:20" ht="15" customHeight="1">
      <c r="A65" s="129" t="s">
        <v>390</v>
      </c>
      <c r="B65" s="98">
        <v>370</v>
      </c>
      <c r="C65" s="92">
        <v>78</v>
      </c>
      <c r="D65" s="92">
        <v>94</v>
      </c>
      <c r="E65" s="92">
        <v>76</v>
      </c>
      <c r="F65" s="92">
        <v>122</v>
      </c>
      <c r="G65" s="68"/>
      <c r="H65" s="96" t="s">
        <v>198</v>
      </c>
      <c r="T65" s="137"/>
    </row>
    <row r="66" spans="1:13" ht="15" customHeight="1">
      <c r="A66" s="96" t="s">
        <v>198</v>
      </c>
      <c r="B66" s="178"/>
      <c r="C66" s="178"/>
      <c r="D66" s="178"/>
      <c r="E66" s="178"/>
      <c r="F66" s="178"/>
      <c r="G66" s="97"/>
      <c r="K66" s="137"/>
      <c r="M66" s="137"/>
    </row>
    <row r="67" spans="2:13" ht="14.25">
      <c r="B67" s="97"/>
      <c r="C67" s="97"/>
      <c r="D67" s="97"/>
      <c r="E67" s="97"/>
      <c r="F67" s="97"/>
      <c r="G67" s="97"/>
      <c r="K67" s="137"/>
      <c r="M67" s="137"/>
    </row>
  </sheetData>
  <sheetProtection/>
  <mergeCells count="136">
    <mergeCell ref="A2:R2"/>
    <mergeCell ref="A3:R3"/>
    <mergeCell ref="H40:R40"/>
    <mergeCell ref="A40:F40"/>
    <mergeCell ref="Q31:R31"/>
    <mergeCell ref="Q32:R32"/>
    <mergeCell ref="Q33:R33"/>
    <mergeCell ref="Q34:R34"/>
    <mergeCell ref="Q27:R27"/>
    <mergeCell ref="Q28:R28"/>
    <mergeCell ref="H55:H63"/>
    <mergeCell ref="H42:J42"/>
    <mergeCell ref="I58:I59"/>
    <mergeCell ref="J58:J59"/>
    <mergeCell ref="I47:I48"/>
    <mergeCell ref="J47:J48"/>
    <mergeCell ref="Q30:R30"/>
    <mergeCell ref="Q22:R22"/>
    <mergeCell ref="Q24:R24"/>
    <mergeCell ref="Q25:R25"/>
    <mergeCell ref="Q26:R26"/>
    <mergeCell ref="Q19:R19"/>
    <mergeCell ref="Q20:R20"/>
    <mergeCell ref="Q21:R21"/>
    <mergeCell ref="Q29:R29"/>
    <mergeCell ref="Q15:R15"/>
    <mergeCell ref="Q16:R16"/>
    <mergeCell ref="Q17:R17"/>
    <mergeCell ref="Q18:R18"/>
    <mergeCell ref="O32:P32"/>
    <mergeCell ref="O33:P33"/>
    <mergeCell ref="O30:P30"/>
    <mergeCell ref="O31:P31"/>
    <mergeCell ref="O24:P24"/>
    <mergeCell ref="O25:P25"/>
    <mergeCell ref="O34:P34"/>
    <mergeCell ref="Q8:R8"/>
    <mergeCell ref="Q9:R9"/>
    <mergeCell ref="Q10:R10"/>
    <mergeCell ref="Q11:R11"/>
    <mergeCell ref="Q12:R12"/>
    <mergeCell ref="Q13:R13"/>
    <mergeCell ref="Q14:R14"/>
    <mergeCell ref="O28:P28"/>
    <mergeCell ref="O29:P29"/>
    <mergeCell ref="O26:P26"/>
    <mergeCell ref="O27:P27"/>
    <mergeCell ref="O19:P19"/>
    <mergeCell ref="O20:P20"/>
    <mergeCell ref="O21:P21"/>
    <mergeCell ref="O22:P22"/>
    <mergeCell ref="O15:P15"/>
    <mergeCell ref="O16:P16"/>
    <mergeCell ref="O17:P17"/>
    <mergeCell ref="O18:P18"/>
    <mergeCell ref="M32:N32"/>
    <mergeCell ref="M33:N33"/>
    <mergeCell ref="M30:N30"/>
    <mergeCell ref="M31:N31"/>
    <mergeCell ref="M21:N21"/>
    <mergeCell ref="M25:N25"/>
    <mergeCell ref="M18:N18"/>
    <mergeCell ref="M34:N34"/>
    <mergeCell ref="O8:P8"/>
    <mergeCell ref="O9:P9"/>
    <mergeCell ref="O10:P10"/>
    <mergeCell ref="O11:P11"/>
    <mergeCell ref="O12:P12"/>
    <mergeCell ref="O13:P13"/>
    <mergeCell ref="O14:P14"/>
    <mergeCell ref="M28:N28"/>
    <mergeCell ref="M10:N10"/>
    <mergeCell ref="M11:N11"/>
    <mergeCell ref="M12:N12"/>
    <mergeCell ref="M13:N13"/>
    <mergeCell ref="M26:N26"/>
    <mergeCell ref="M27:N27"/>
    <mergeCell ref="M14:N14"/>
    <mergeCell ref="M15:N15"/>
    <mergeCell ref="M16:N16"/>
    <mergeCell ref="M17:N17"/>
    <mergeCell ref="K31:L31"/>
    <mergeCell ref="K25:L25"/>
    <mergeCell ref="K27:L27"/>
    <mergeCell ref="K26:L26"/>
    <mergeCell ref="M19:N19"/>
    <mergeCell ref="M20:N20"/>
    <mergeCell ref="K28:L28"/>
    <mergeCell ref="M22:N22"/>
    <mergeCell ref="M24:N24"/>
    <mergeCell ref="M29:N29"/>
    <mergeCell ref="K19:L19"/>
    <mergeCell ref="K20:L20"/>
    <mergeCell ref="K21:L21"/>
    <mergeCell ref="K22:L22"/>
    <mergeCell ref="K29:L29"/>
    <mergeCell ref="K30:L30"/>
    <mergeCell ref="A5:A7"/>
    <mergeCell ref="B5:E5"/>
    <mergeCell ref="F5:H5"/>
    <mergeCell ref="K5:N5"/>
    <mergeCell ref="B6:C7"/>
    <mergeCell ref="D6:E7"/>
    <mergeCell ref="I6:I7"/>
    <mergeCell ref="J6:J7"/>
    <mergeCell ref="I5:J5"/>
    <mergeCell ref="K6:L7"/>
    <mergeCell ref="Q6:R7"/>
    <mergeCell ref="O5:R5"/>
    <mergeCell ref="K32:L32"/>
    <mergeCell ref="K12:L12"/>
    <mergeCell ref="K14:L14"/>
    <mergeCell ref="K13:L13"/>
    <mergeCell ref="K15:L15"/>
    <mergeCell ref="K24:L24"/>
    <mergeCell ref="K17:L17"/>
    <mergeCell ref="K18:L18"/>
    <mergeCell ref="K33:L33"/>
    <mergeCell ref="M6:N7"/>
    <mergeCell ref="O6:P7"/>
    <mergeCell ref="K8:L8"/>
    <mergeCell ref="K9:L9"/>
    <mergeCell ref="M8:N8"/>
    <mergeCell ref="M9:N9"/>
    <mergeCell ref="K10:L10"/>
    <mergeCell ref="K11:L11"/>
    <mergeCell ref="K16:L16"/>
    <mergeCell ref="K34:L34"/>
    <mergeCell ref="A42:A44"/>
    <mergeCell ref="B42:F42"/>
    <mergeCell ref="B43:B44"/>
    <mergeCell ref="C43:C44"/>
    <mergeCell ref="D43:D44"/>
    <mergeCell ref="E43:E44"/>
    <mergeCell ref="F43:F44"/>
    <mergeCell ref="H44:H5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tabSelected="1" view="pageBreakPreview" zoomScale="60" zoomScaleNormal="75" zoomScalePageLayoutView="0" workbookViewId="0" topLeftCell="A29">
      <selection activeCell="A74" sqref="A74"/>
    </sheetView>
  </sheetViews>
  <sheetFormatPr defaultColWidth="10.59765625" defaultRowHeight="15"/>
  <cols>
    <col min="1" max="1" width="3" style="1" customWidth="1"/>
    <col min="2" max="2" width="2.09765625" style="1" customWidth="1"/>
    <col min="3" max="3" width="22" style="1" customWidth="1"/>
    <col min="4" max="9" width="13.8984375" style="1" customWidth="1"/>
    <col min="10" max="10" width="8.59765625" style="1" customWidth="1"/>
    <col min="11" max="11" width="2.59765625" style="1" customWidth="1"/>
    <col min="12" max="12" width="15.5" style="1" customWidth="1"/>
    <col min="13" max="13" width="10.59765625" style="1" customWidth="1"/>
    <col min="14" max="14" width="11.09765625" style="1" customWidth="1"/>
    <col min="15" max="16" width="10.59765625" style="1" customWidth="1"/>
    <col min="17" max="17" width="11.09765625" style="1" customWidth="1"/>
    <col min="18" max="16384" width="10.59765625" style="1" customWidth="1"/>
  </cols>
  <sheetData>
    <row r="1" spans="1:21" s="11" customFormat="1" ht="19.5" customHeight="1">
      <c r="A1" s="57" t="s">
        <v>295</v>
      </c>
      <c r="B1" s="57"/>
      <c r="C1" s="144"/>
      <c r="D1" s="87"/>
      <c r="E1" s="144"/>
      <c r="F1" s="144"/>
      <c r="G1" s="144"/>
      <c r="U1" s="12" t="s">
        <v>296</v>
      </c>
    </row>
    <row r="2" spans="1:21" ht="19.5" customHeight="1">
      <c r="A2" s="609"/>
      <c r="B2" s="609"/>
      <c r="C2" s="609"/>
      <c r="D2" s="609"/>
      <c r="E2" s="609"/>
      <c r="F2" s="609"/>
      <c r="G2" s="609"/>
      <c r="H2" s="609"/>
      <c r="I2" s="609"/>
      <c r="K2" s="608" t="s">
        <v>458</v>
      </c>
      <c r="L2" s="608"/>
      <c r="M2" s="608"/>
      <c r="N2" s="608"/>
      <c r="O2" s="608"/>
      <c r="P2" s="608"/>
      <c r="Q2" s="608"/>
      <c r="R2" s="608"/>
      <c r="S2" s="608"/>
      <c r="T2" s="608"/>
      <c r="U2" s="608"/>
    </row>
    <row r="3" spans="1:9" ht="15" customHeight="1">
      <c r="A3" s="599" t="s">
        <v>378</v>
      </c>
      <c r="B3" s="599"/>
      <c r="C3" s="599"/>
      <c r="D3" s="599"/>
      <c r="E3" s="599"/>
      <c r="F3" s="599"/>
      <c r="G3" s="599"/>
      <c r="H3" s="599"/>
      <c r="I3" s="599"/>
    </row>
    <row r="4" spans="1:11" ht="15" customHeight="1">
      <c r="A4" s="221"/>
      <c r="B4" s="221"/>
      <c r="C4" s="221"/>
      <c r="D4" s="221"/>
      <c r="E4" s="221"/>
      <c r="F4" s="221"/>
      <c r="G4" s="221"/>
      <c r="H4" s="221"/>
      <c r="I4" s="221"/>
      <c r="K4" s="83" t="s">
        <v>408</v>
      </c>
    </row>
    <row r="5" spans="1:21" ht="18" customHeight="1" thickBot="1">
      <c r="A5" s="222"/>
      <c r="B5" s="222"/>
      <c r="I5" s="223" t="s">
        <v>405</v>
      </c>
      <c r="K5" s="83" t="s">
        <v>409</v>
      </c>
      <c r="M5" s="145"/>
      <c r="N5" s="145"/>
      <c r="O5" s="145"/>
      <c r="P5" s="145"/>
      <c r="Q5" s="145"/>
      <c r="R5" s="145"/>
      <c r="S5" s="145"/>
      <c r="T5" s="145"/>
      <c r="U5" s="223" t="s">
        <v>410</v>
      </c>
    </row>
    <row r="6" spans="2:21" ht="15" customHeight="1">
      <c r="B6" s="25"/>
      <c r="C6" s="224" t="s">
        <v>0</v>
      </c>
      <c r="D6" s="601" t="s">
        <v>11</v>
      </c>
      <c r="E6" s="601" t="s">
        <v>12</v>
      </c>
      <c r="F6" s="601" t="s">
        <v>1</v>
      </c>
      <c r="G6" s="601" t="s">
        <v>19</v>
      </c>
      <c r="H6" s="604" t="s">
        <v>13</v>
      </c>
      <c r="I6" s="612" t="s">
        <v>406</v>
      </c>
      <c r="K6" s="403" t="s">
        <v>2</v>
      </c>
      <c r="L6" s="404"/>
      <c r="M6" s="601" t="s">
        <v>297</v>
      </c>
      <c r="N6" s="601" t="s">
        <v>14</v>
      </c>
      <c r="O6" s="604" t="s">
        <v>298</v>
      </c>
      <c r="P6" s="604" t="s">
        <v>299</v>
      </c>
      <c r="Q6" s="601" t="s">
        <v>15</v>
      </c>
      <c r="R6" s="601" t="s">
        <v>300</v>
      </c>
      <c r="S6" s="601" t="s">
        <v>301</v>
      </c>
      <c r="T6" s="601" t="s">
        <v>302</v>
      </c>
      <c r="U6" s="584" t="s">
        <v>16</v>
      </c>
    </row>
    <row r="7" spans="1:21" ht="15" customHeight="1">
      <c r="A7" s="26" t="s">
        <v>3</v>
      </c>
      <c r="D7" s="602"/>
      <c r="E7" s="603"/>
      <c r="F7" s="603"/>
      <c r="G7" s="603"/>
      <c r="H7" s="606"/>
      <c r="I7" s="405"/>
      <c r="K7" s="437"/>
      <c r="L7" s="438"/>
      <c r="M7" s="602"/>
      <c r="N7" s="602"/>
      <c r="O7" s="605"/>
      <c r="P7" s="605"/>
      <c r="Q7" s="602"/>
      <c r="R7" s="602"/>
      <c r="S7" s="602"/>
      <c r="T7" s="602"/>
      <c r="U7" s="600"/>
    </row>
    <row r="8" spans="1:21" ht="15" customHeight="1">
      <c r="A8" s="142"/>
      <c r="B8" s="485" t="s">
        <v>233</v>
      </c>
      <c r="C8" s="486"/>
      <c r="D8" s="225">
        <v>3016</v>
      </c>
      <c r="E8" s="157">
        <v>6718</v>
      </c>
      <c r="F8" s="157">
        <v>13540</v>
      </c>
      <c r="G8" s="157">
        <v>35938</v>
      </c>
      <c r="H8" s="157">
        <v>1643</v>
      </c>
      <c r="I8" s="269">
        <v>54.5</v>
      </c>
      <c r="K8" s="406"/>
      <c r="L8" s="407"/>
      <c r="M8" s="603"/>
      <c r="N8" s="603"/>
      <c r="O8" s="606"/>
      <c r="P8" s="606"/>
      <c r="Q8" s="603"/>
      <c r="R8" s="603"/>
      <c r="S8" s="603"/>
      <c r="T8" s="603"/>
      <c r="U8" s="558"/>
    </row>
    <row r="9" spans="1:21" s="2" customFormat="1" ht="15" customHeight="1">
      <c r="A9" s="1"/>
      <c r="B9" s="1"/>
      <c r="C9" s="226"/>
      <c r="D9" s="227"/>
      <c r="E9" s="148"/>
      <c r="F9" s="148"/>
      <c r="G9" s="148"/>
      <c r="H9" s="148"/>
      <c r="I9" s="270"/>
      <c r="J9" s="1"/>
      <c r="K9" s="610" t="s">
        <v>4</v>
      </c>
      <c r="L9" s="611"/>
      <c r="M9" s="27"/>
      <c r="N9" s="28"/>
      <c r="O9" s="28"/>
      <c r="P9" s="28"/>
      <c r="Q9" s="28"/>
      <c r="R9" s="28"/>
      <c r="S9" s="28"/>
      <c r="T9" s="28"/>
      <c r="U9" s="28"/>
    </row>
    <row r="10" spans="2:21" s="2" customFormat="1" ht="15" customHeight="1">
      <c r="B10" s="607">
        <v>2</v>
      </c>
      <c r="C10" s="530"/>
      <c r="D10" s="16">
        <v>2973</v>
      </c>
      <c r="E10" s="17">
        <v>6592</v>
      </c>
      <c r="F10" s="17">
        <v>14612</v>
      </c>
      <c r="G10" s="17">
        <v>40591</v>
      </c>
      <c r="H10" s="17">
        <v>1854</v>
      </c>
      <c r="I10" s="271">
        <v>62.4</v>
      </c>
      <c r="K10" s="3"/>
      <c r="L10" s="35" t="s">
        <v>228</v>
      </c>
      <c r="M10" s="29">
        <v>95.7</v>
      </c>
      <c r="N10" s="24">
        <v>95.6</v>
      </c>
      <c r="O10" s="24">
        <v>96</v>
      </c>
      <c r="P10" s="24">
        <v>94.2</v>
      </c>
      <c r="Q10" s="104">
        <v>96.1</v>
      </c>
      <c r="R10" s="24">
        <v>96.9</v>
      </c>
      <c r="S10" s="24">
        <v>93.7</v>
      </c>
      <c r="T10" s="24">
        <v>93.3</v>
      </c>
      <c r="U10" s="24">
        <v>95.9</v>
      </c>
    </row>
    <row r="11" spans="3:21" s="2" customFormat="1" ht="15" customHeight="1">
      <c r="C11" s="31"/>
      <c r="D11" s="15"/>
      <c r="E11" s="13"/>
      <c r="F11" s="13"/>
      <c r="G11" s="13"/>
      <c r="H11" s="13"/>
      <c r="I11" s="272"/>
      <c r="K11" s="3"/>
      <c r="L11" s="49">
        <v>2</v>
      </c>
      <c r="M11" s="29">
        <v>100</v>
      </c>
      <c r="N11" s="24">
        <v>100</v>
      </c>
      <c r="O11" s="24">
        <v>100</v>
      </c>
      <c r="P11" s="24">
        <v>100</v>
      </c>
      <c r="Q11" s="104">
        <v>100</v>
      </c>
      <c r="R11" s="24">
        <v>100</v>
      </c>
      <c r="S11" s="24">
        <v>100</v>
      </c>
      <c r="T11" s="24">
        <v>100</v>
      </c>
      <c r="U11" s="24">
        <v>100</v>
      </c>
    </row>
    <row r="12" spans="2:21" s="2" customFormat="1" ht="15" customHeight="1">
      <c r="B12" s="607">
        <v>3</v>
      </c>
      <c r="C12" s="530"/>
      <c r="D12" s="16">
        <v>3476</v>
      </c>
      <c r="E12" s="17">
        <v>7570</v>
      </c>
      <c r="F12" s="17">
        <v>15208</v>
      </c>
      <c r="G12" s="17">
        <v>42049</v>
      </c>
      <c r="H12" s="17">
        <v>2058</v>
      </c>
      <c r="I12" s="271">
        <v>59.2</v>
      </c>
      <c r="K12" s="3"/>
      <c r="L12" s="49">
        <v>3</v>
      </c>
      <c r="M12" s="29">
        <v>104.3</v>
      </c>
      <c r="N12" s="24">
        <v>103.9</v>
      </c>
      <c r="O12" s="24">
        <v>114.2</v>
      </c>
      <c r="P12" s="24">
        <v>106.2</v>
      </c>
      <c r="Q12" s="104" t="s">
        <v>303</v>
      </c>
      <c r="R12" s="24">
        <v>93.8</v>
      </c>
      <c r="S12" s="24">
        <v>105.6</v>
      </c>
      <c r="T12" s="24">
        <v>99.9</v>
      </c>
      <c r="U12" s="24">
        <v>105.3</v>
      </c>
    </row>
    <row r="13" spans="3:21" s="2" customFormat="1" ht="15" customHeight="1">
      <c r="C13" s="31"/>
      <c r="D13" s="15"/>
      <c r="E13" s="13"/>
      <c r="F13" s="13"/>
      <c r="G13" s="13"/>
      <c r="H13" s="13"/>
      <c r="I13" s="272"/>
      <c r="K13" s="3"/>
      <c r="L13" s="49">
        <v>4</v>
      </c>
      <c r="M13" s="29">
        <v>107.5</v>
      </c>
      <c r="N13" s="24">
        <v>108.5</v>
      </c>
      <c r="O13" s="24">
        <v>124.5</v>
      </c>
      <c r="P13" s="24">
        <v>108.6</v>
      </c>
      <c r="Q13" s="104" t="s">
        <v>303</v>
      </c>
      <c r="R13" s="24">
        <v>93.1</v>
      </c>
      <c r="S13" s="24">
        <v>119.6</v>
      </c>
      <c r="T13" s="24">
        <v>100.3</v>
      </c>
      <c r="U13" s="24">
        <v>105.5</v>
      </c>
    </row>
    <row r="14" spans="2:21" s="2" customFormat="1" ht="15" customHeight="1">
      <c r="B14" s="607">
        <v>4</v>
      </c>
      <c r="C14" s="530"/>
      <c r="D14" s="16">
        <v>3895</v>
      </c>
      <c r="E14" s="17">
        <v>8540</v>
      </c>
      <c r="F14" s="17">
        <v>13577</v>
      </c>
      <c r="G14" s="17">
        <v>36204</v>
      </c>
      <c r="H14" s="17">
        <v>2413</v>
      </c>
      <c r="I14" s="271">
        <v>62</v>
      </c>
      <c r="K14" s="3"/>
      <c r="L14" s="315">
        <v>5</v>
      </c>
      <c r="M14" s="345">
        <f>AVERAGE(M16:M21,M23:M28)</f>
        <v>106.63333333333333</v>
      </c>
      <c r="N14" s="328">
        <f aca="true" t="shared" si="0" ref="N14:U14">AVERAGE(N16:N21,N23:N28)</f>
        <v>107.39166666666667</v>
      </c>
      <c r="O14" s="328">
        <f t="shared" si="0"/>
        <v>125.71666666666665</v>
      </c>
      <c r="P14" s="328">
        <f t="shared" si="0"/>
        <v>107.65833333333332</v>
      </c>
      <c r="Q14" s="325" t="s">
        <v>303</v>
      </c>
      <c r="R14" s="328">
        <f t="shared" si="0"/>
        <v>95.47500000000001</v>
      </c>
      <c r="S14" s="328">
        <f t="shared" si="0"/>
        <v>110.60833333333333</v>
      </c>
      <c r="T14" s="328">
        <f t="shared" si="0"/>
        <v>95.7</v>
      </c>
      <c r="U14" s="328">
        <f t="shared" si="0"/>
        <v>104.93333333333334</v>
      </c>
    </row>
    <row r="15" spans="2:21" s="2" customFormat="1" ht="15" customHeight="1">
      <c r="B15" s="31"/>
      <c r="C15" s="31"/>
      <c r="D15" s="15"/>
      <c r="E15" s="13"/>
      <c r="F15" s="13"/>
      <c r="G15" s="13"/>
      <c r="H15" s="13"/>
      <c r="I15" s="272"/>
      <c r="K15" s="3"/>
      <c r="L15" s="14"/>
      <c r="M15" s="15"/>
      <c r="N15" s="13"/>
      <c r="O15" s="13"/>
      <c r="P15" s="13"/>
      <c r="Q15" s="13"/>
      <c r="R15" s="13"/>
      <c r="S15" s="13"/>
      <c r="T15" s="13"/>
      <c r="U15" s="13"/>
    </row>
    <row r="16" spans="1:21" s="2" customFormat="1" ht="15" customHeight="1">
      <c r="A16" s="70"/>
      <c r="B16" s="467">
        <v>5</v>
      </c>
      <c r="C16" s="468"/>
      <c r="D16" s="323">
        <v>4543</v>
      </c>
      <c r="E16" s="324">
        <v>10322</v>
      </c>
      <c r="F16" s="324">
        <v>12090</v>
      </c>
      <c r="G16" s="324">
        <v>29653</v>
      </c>
      <c r="H16" s="324">
        <v>2954</v>
      </c>
      <c r="I16" s="360">
        <f>100*H16/D16</f>
        <v>65.0231124807396</v>
      </c>
      <c r="K16" s="3"/>
      <c r="L16" s="38" t="s">
        <v>237</v>
      </c>
      <c r="M16" s="105">
        <v>83</v>
      </c>
      <c r="N16" s="104">
        <v>83.4</v>
      </c>
      <c r="O16" s="104">
        <v>96.5</v>
      </c>
      <c r="P16" s="104">
        <v>82.1</v>
      </c>
      <c r="Q16" s="104" t="s">
        <v>303</v>
      </c>
      <c r="R16" s="104">
        <v>78.9</v>
      </c>
      <c r="S16" s="104">
        <v>90.1</v>
      </c>
      <c r="T16" s="104">
        <v>65.7</v>
      </c>
      <c r="U16" s="104">
        <v>82.1</v>
      </c>
    </row>
    <row r="17" spans="1:21" s="2" customFormat="1" ht="15" customHeight="1">
      <c r="A17" s="32"/>
      <c r="B17" s="32"/>
      <c r="C17" s="14"/>
      <c r="K17" s="3"/>
      <c r="L17" s="361" t="s">
        <v>459</v>
      </c>
      <c r="M17" s="105">
        <v>80.5</v>
      </c>
      <c r="N17" s="104">
        <v>82.4</v>
      </c>
      <c r="O17" s="104">
        <v>102.5</v>
      </c>
      <c r="P17" s="104">
        <v>82.6</v>
      </c>
      <c r="Q17" s="104" t="s">
        <v>303</v>
      </c>
      <c r="R17" s="104">
        <v>72.3</v>
      </c>
      <c r="S17" s="104">
        <v>87.1</v>
      </c>
      <c r="T17" s="104">
        <v>66.4</v>
      </c>
      <c r="U17" s="104">
        <v>76.5</v>
      </c>
    </row>
    <row r="18" spans="1:21" s="96" customFormat="1" ht="15" customHeight="1">
      <c r="A18" s="577" t="s">
        <v>304</v>
      </c>
      <c r="B18" s="577"/>
      <c r="C18" s="578"/>
      <c r="D18" s="588">
        <v>16.6367137355584</v>
      </c>
      <c r="E18" s="588">
        <v>20.866510538641677</v>
      </c>
      <c r="F18" s="590" t="s">
        <v>414</v>
      </c>
      <c r="G18" s="590" t="s">
        <v>415</v>
      </c>
      <c r="H18" s="588">
        <v>22.420223787816013</v>
      </c>
      <c r="I18" s="597" t="s">
        <v>305</v>
      </c>
      <c r="K18" s="97"/>
      <c r="L18" s="361" t="s">
        <v>460</v>
      </c>
      <c r="M18" s="228">
        <v>91.4</v>
      </c>
      <c r="N18" s="111">
        <v>87.9</v>
      </c>
      <c r="O18" s="111">
        <v>99.6</v>
      </c>
      <c r="P18" s="111">
        <v>88</v>
      </c>
      <c r="Q18" s="111" t="s">
        <v>303</v>
      </c>
      <c r="R18" s="111">
        <v>82</v>
      </c>
      <c r="S18" s="111">
        <v>86.2</v>
      </c>
      <c r="T18" s="111">
        <v>78.5</v>
      </c>
      <c r="U18" s="111">
        <v>98.9</v>
      </c>
    </row>
    <row r="19" spans="1:21" s="96" customFormat="1" ht="15" customHeight="1">
      <c r="A19" s="579"/>
      <c r="B19" s="579"/>
      <c r="C19" s="580"/>
      <c r="D19" s="589"/>
      <c r="E19" s="589"/>
      <c r="F19" s="591"/>
      <c r="G19" s="591"/>
      <c r="H19" s="589"/>
      <c r="I19" s="598"/>
      <c r="K19" s="97"/>
      <c r="L19" s="361" t="s">
        <v>461</v>
      </c>
      <c r="M19" s="228">
        <v>83</v>
      </c>
      <c r="N19" s="111">
        <v>84.9</v>
      </c>
      <c r="O19" s="111">
        <v>95.4</v>
      </c>
      <c r="P19" s="111">
        <v>85.8</v>
      </c>
      <c r="Q19" s="111" t="s">
        <v>303</v>
      </c>
      <c r="R19" s="111">
        <v>72.2</v>
      </c>
      <c r="S19" s="111">
        <v>93.2</v>
      </c>
      <c r="T19" s="111">
        <v>72.9</v>
      </c>
      <c r="U19" s="111">
        <v>78.9</v>
      </c>
    </row>
    <row r="20" spans="1:21" s="96" customFormat="1" ht="15" customHeight="1">
      <c r="A20" s="96" t="s">
        <v>198</v>
      </c>
      <c r="K20" s="97"/>
      <c r="L20" s="361" t="s">
        <v>462</v>
      </c>
      <c r="M20" s="228">
        <v>80.9</v>
      </c>
      <c r="N20" s="111">
        <v>82.3</v>
      </c>
      <c r="O20" s="111">
        <v>93.5</v>
      </c>
      <c r="P20" s="111">
        <v>84.1</v>
      </c>
      <c r="Q20" s="111" t="s">
        <v>306</v>
      </c>
      <c r="R20" s="111">
        <v>70.4</v>
      </c>
      <c r="S20" s="111">
        <v>87.2</v>
      </c>
      <c r="T20" s="111">
        <v>69.9</v>
      </c>
      <c r="U20" s="111">
        <v>77.8</v>
      </c>
    </row>
    <row r="21" spans="11:21" s="96" customFormat="1" ht="15" customHeight="1">
      <c r="K21" s="97"/>
      <c r="L21" s="361" t="s">
        <v>463</v>
      </c>
      <c r="M21" s="228">
        <v>149.4</v>
      </c>
      <c r="N21" s="111">
        <v>135.9</v>
      </c>
      <c r="O21" s="111">
        <v>130.3</v>
      </c>
      <c r="P21" s="111">
        <v>125.8</v>
      </c>
      <c r="Q21" s="111" t="s">
        <v>306</v>
      </c>
      <c r="R21" s="111">
        <v>151</v>
      </c>
      <c r="S21" s="111">
        <v>123.3</v>
      </c>
      <c r="T21" s="111">
        <v>166.4</v>
      </c>
      <c r="U21" s="111">
        <v>176.5</v>
      </c>
    </row>
    <row r="22" spans="11:21" s="96" customFormat="1" ht="15" customHeight="1">
      <c r="K22" s="97"/>
      <c r="L22" s="230"/>
      <c r="M22" s="102"/>
      <c r="N22" s="103"/>
      <c r="O22" s="103"/>
      <c r="P22" s="103"/>
      <c r="Q22" s="111"/>
      <c r="R22" s="103"/>
      <c r="S22" s="103"/>
      <c r="T22" s="103"/>
      <c r="U22" s="103"/>
    </row>
    <row r="23" spans="5:21" s="96" customFormat="1" ht="15" customHeight="1">
      <c r="E23" s="97"/>
      <c r="K23" s="97"/>
      <c r="L23" s="361" t="s">
        <v>464</v>
      </c>
      <c r="M23" s="228">
        <v>140</v>
      </c>
      <c r="N23" s="111">
        <v>158.6</v>
      </c>
      <c r="O23" s="111">
        <v>216.8</v>
      </c>
      <c r="P23" s="111">
        <v>170.7</v>
      </c>
      <c r="Q23" s="111" t="s">
        <v>306</v>
      </c>
      <c r="R23" s="111">
        <v>101.5</v>
      </c>
      <c r="S23" s="111">
        <v>178.2</v>
      </c>
      <c r="T23" s="111">
        <v>111</v>
      </c>
      <c r="U23" s="111">
        <v>102.4</v>
      </c>
    </row>
    <row r="24" spans="5:21" s="96" customFormat="1" ht="15" customHeight="1">
      <c r="E24" s="73"/>
      <c r="K24" s="97"/>
      <c r="L24" s="361" t="s">
        <v>465</v>
      </c>
      <c r="M24" s="228">
        <v>93.1</v>
      </c>
      <c r="N24" s="111">
        <v>95.5</v>
      </c>
      <c r="O24" s="111">
        <v>106.6</v>
      </c>
      <c r="P24" s="111">
        <v>99.9</v>
      </c>
      <c r="Q24" s="111" t="s">
        <v>306</v>
      </c>
      <c r="R24" s="111">
        <v>80.7</v>
      </c>
      <c r="S24" s="111">
        <v>102.9</v>
      </c>
      <c r="T24" s="111">
        <v>71.9</v>
      </c>
      <c r="U24" s="111">
        <v>88.1</v>
      </c>
    </row>
    <row r="25" spans="11:21" s="96" customFormat="1" ht="15" customHeight="1">
      <c r="K25" s="97"/>
      <c r="L25" s="361" t="s">
        <v>466</v>
      </c>
      <c r="M25" s="228">
        <v>82.2</v>
      </c>
      <c r="N25" s="111">
        <v>84.5</v>
      </c>
      <c r="O25" s="111">
        <v>96.3</v>
      </c>
      <c r="P25" s="111">
        <v>84.9</v>
      </c>
      <c r="Q25" s="111" t="s">
        <v>306</v>
      </c>
      <c r="R25" s="111">
        <v>75.4</v>
      </c>
      <c r="S25" s="111">
        <v>90.8</v>
      </c>
      <c r="T25" s="111">
        <v>70.6</v>
      </c>
      <c r="U25" s="111">
        <v>77.3</v>
      </c>
    </row>
    <row r="26" spans="11:21" s="96" customFormat="1" ht="15" customHeight="1">
      <c r="K26" s="97"/>
      <c r="L26" s="361" t="s">
        <v>467</v>
      </c>
      <c r="M26" s="228">
        <v>82</v>
      </c>
      <c r="N26" s="111">
        <v>83.4</v>
      </c>
      <c r="O26" s="111">
        <v>97.4</v>
      </c>
      <c r="P26" s="111">
        <v>82.9</v>
      </c>
      <c r="Q26" s="111" t="s">
        <v>306</v>
      </c>
      <c r="R26" s="111">
        <v>74.6</v>
      </c>
      <c r="S26" s="111">
        <v>90.1</v>
      </c>
      <c r="T26" s="111">
        <v>71.2</v>
      </c>
      <c r="U26" s="111">
        <v>79.1</v>
      </c>
    </row>
    <row r="27" spans="11:21" s="96" customFormat="1" ht="15" customHeight="1">
      <c r="K27" s="97"/>
      <c r="L27" s="361" t="s">
        <v>468</v>
      </c>
      <c r="M27" s="228">
        <v>88.3</v>
      </c>
      <c r="N27" s="111">
        <v>90.1</v>
      </c>
      <c r="O27" s="111">
        <v>108.1</v>
      </c>
      <c r="P27" s="111">
        <v>95.6</v>
      </c>
      <c r="Q27" s="111" t="s">
        <v>306</v>
      </c>
      <c r="R27" s="111">
        <v>73.6</v>
      </c>
      <c r="S27" s="111">
        <v>89.8</v>
      </c>
      <c r="T27" s="111">
        <v>73.4</v>
      </c>
      <c r="U27" s="111">
        <v>84.6</v>
      </c>
    </row>
    <row r="28" spans="11:21" s="96" customFormat="1" ht="15" customHeight="1">
      <c r="K28" s="97"/>
      <c r="L28" s="361" t="s">
        <v>469</v>
      </c>
      <c r="M28" s="228">
        <v>225.8</v>
      </c>
      <c r="N28" s="111">
        <v>219.8</v>
      </c>
      <c r="O28" s="111">
        <v>265.6</v>
      </c>
      <c r="P28" s="111">
        <v>209.5</v>
      </c>
      <c r="Q28" s="111" t="s">
        <v>306</v>
      </c>
      <c r="R28" s="111">
        <v>213.1</v>
      </c>
      <c r="S28" s="111">
        <v>208.4</v>
      </c>
      <c r="T28" s="111">
        <v>230.5</v>
      </c>
      <c r="U28" s="111">
        <v>237</v>
      </c>
    </row>
    <row r="29" spans="1:21" s="2" customFormat="1" ht="1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592" t="s">
        <v>5</v>
      </c>
      <c r="L29" s="593"/>
      <c r="M29" s="15"/>
      <c r="N29" s="13"/>
      <c r="O29" s="13"/>
      <c r="P29" s="13"/>
      <c r="Q29" s="13"/>
      <c r="R29" s="13"/>
      <c r="S29" s="13"/>
      <c r="T29" s="13"/>
      <c r="U29" s="13"/>
    </row>
    <row r="30" spans="11:21" s="2" customFormat="1" ht="15" customHeight="1">
      <c r="K30" s="3"/>
      <c r="L30" s="35" t="s">
        <v>228</v>
      </c>
      <c r="M30" s="29">
        <v>98</v>
      </c>
      <c r="N30" s="104">
        <v>97.9</v>
      </c>
      <c r="O30" s="104">
        <v>98.4</v>
      </c>
      <c r="P30" s="104">
        <v>96.5</v>
      </c>
      <c r="Q30" s="104">
        <v>98.4</v>
      </c>
      <c r="R30" s="104">
        <v>99.3</v>
      </c>
      <c r="S30" s="104">
        <v>96</v>
      </c>
      <c r="T30" s="104">
        <v>95.6</v>
      </c>
      <c r="U30" s="104">
        <v>98.3</v>
      </c>
    </row>
    <row r="31" spans="1:21" ht="15" customHeight="1">
      <c r="A31" s="209"/>
      <c r="B31" s="209"/>
      <c r="C31" s="209"/>
      <c r="D31" s="209"/>
      <c r="E31" s="209"/>
      <c r="F31" s="209"/>
      <c r="G31" s="209"/>
      <c r="H31" s="209"/>
      <c r="I31" s="209"/>
      <c r="K31" s="25"/>
      <c r="L31" s="49">
        <v>2</v>
      </c>
      <c r="M31" s="231">
        <v>100</v>
      </c>
      <c r="N31" s="232">
        <v>100</v>
      </c>
      <c r="O31" s="232">
        <v>100</v>
      </c>
      <c r="P31" s="232">
        <v>100</v>
      </c>
      <c r="Q31" s="232">
        <v>100</v>
      </c>
      <c r="R31" s="232">
        <v>100</v>
      </c>
      <c r="S31" s="232">
        <v>100</v>
      </c>
      <c r="T31" s="232">
        <v>100</v>
      </c>
      <c r="U31" s="232">
        <v>100</v>
      </c>
    </row>
    <row r="32" spans="1:21" ht="15" customHeight="1">
      <c r="A32" s="599" t="s">
        <v>379</v>
      </c>
      <c r="B32" s="599"/>
      <c r="C32" s="599"/>
      <c r="D32" s="599"/>
      <c r="E32" s="599"/>
      <c r="F32" s="599"/>
      <c r="G32" s="599"/>
      <c r="H32" s="599"/>
      <c r="I32" s="599"/>
      <c r="K32" s="25"/>
      <c r="L32" s="49">
        <v>3</v>
      </c>
      <c r="M32" s="231">
        <v>101.1</v>
      </c>
      <c r="N32" s="232">
        <v>100.7</v>
      </c>
      <c r="O32" s="232">
        <v>110.7</v>
      </c>
      <c r="P32" s="232">
        <v>102.9</v>
      </c>
      <c r="Q32" s="232" t="s">
        <v>303</v>
      </c>
      <c r="R32" s="232">
        <v>90.9</v>
      </c>
      <c r="S32" s="232">
        <v>102.3</v>
      </c>
      <c r="T32" s="232">
        <v>96.8</v>
      </c>
      <c r="U32" s="232">
        <v>102</v>
      </c>
    </row>
    <row r="33" spans="9:21" ht="15" customHeight="1" thickBot="1">
      <c r="I33" s="211" t="s">
        <v>307</v>
      </c>
      <c r="K33" s="25"/>
      <c r="L33" s="49">
        <v>4</v>
      </c>
      <c r="M33" s="231">
        <v>103</v>
      </c>
      <c r="N33" s="232">
        <v>103.9</v>
      </c>
      <c r="O33" s="232">
        <v>119.3</v>
      </c>
      <c r="P33" s="232">
        <v>104</v>
      </c>
      <c r="Q33" s="232" t="s">
        <v>303</v>
      </c>
      <c r="R33" s="232">
        <v>89.2</v>
      </c>
      <c r="S33" s="232">
        <v>114.6</v>
      </c>
      <c r="T33" s="232">
        <v>96.1</v>
      </c>
      <c r="U33" s="232">
        <v>101.1</v>
      </c>
    </row>
    <row r="34" spans="1:21" s="2" customFormat="1" ht="15" customHeight="1">
      <c r="A34" s="233"/>
      <c r="B34" s="233"/>
      <c r="C34" s="224" t="s">
        <v>308</v>
      </c>
      <c r="D34" s="594" t="s">
        <v>407</v>
      </c>
      <c r="E34" s="581">
        <v>2</v>
      </c>
      <c r="F34" s="581">
        <v>3</v>
      </c>
      <c r="G34" s="581">
        <v>4</v>
      </c>
      <c r="H34" s="581">
        <v>5</v>
      </c>
      <c r="I34" s="584" t="s">
        <v>17</v>
      </c>
      <c r="J34" s="1"/>
      <c r="K34" s="25"/>
      <c r="L34" s="315">
        <v>5</v>
      </c>
      <c r="M34" s="345">
        <v>100.5</v>
      </c>
      <c r="N34" s="325">
        <f>AVERAGE(N36:N41,N43:N48)</f>
        <v>101.16666666666667</v>
      </c>
      <c r="O34" s="325">
        <v>118.5</v>
      </c>
      <c r="P34" s="325">
        <v>101.5</v>
      </c>
      <c r="Q34" s="325" t="s">
        <v>303</v>
      </c>
      <c r="R34" s="325">
        <f>AVERAGE(R36:R41,R43:R48)</f>
        <v>89.95833333333333</v>
      </c>
      <c r="S34" s="325">
        <f>AVERAGE(S36:S41,S43:S48)</f>
        <v>104.19166666666666</v>
      </c>
      <c r="T34" s="325">
        <v>90.2</v>
      </c>
      <c r="U34" s="325">
        <f>AVERAGE(U36:U41,U43:U48)</f>
        <v>98.875</v>
      </c>
    </row>
    <row r="35" spans="3:21" s="2" customFormat="1" ht="15" customHeight="1">
      <c r="C35" s="4"/>
      <c r="D35" s="595"/>
      <c r="E35" s="582"/>
      <c r="F35" s="582"/>
      <c r="G35" s="582"/>
      <c r="H35" s="582"/>
      <c r="I35" s="585"/>
      <c r="K35" s="3"/>
      <c r="L35" s="14"/>
      <c r="M35" s="15"/>
      <c r="N35" s="13"/>
      <c r="O35" s="13"/>
      <c r="P35" s="13"/>
      <c r="Q35" s="30"/>
      <c r="R35" s="13"/>
      <c r="S35" s="13"/>
      <c r="T35" s="13"/>
      <c r="U35" s="13"/>
    </row>
    <row r="36" spans="1:21" s="2" customFormat="1" ht="15" customHeight="1">
      <c r="A36" s="5" t="s">
        <v>18</v>
      </c>
      <c r="B36" s="5"/>
      <c r="C36" s="6"/>
      <c r="D36" s="596"/>
      <c r="E36" s="583"/>
      <c r="F36" s="583"/>
      <c r="G36" s="583"/>
      <c r="H36" s="583"/>
      <c r="I36" s="586"/>
      <c r="K36" s="3"/>
      <c r="L36" s="38" t="s">
        <v>237</v>
      </c>
      <c r="M36" s="105">
        <v>79.3</v>
      </c>
      <c r="N36" s="104">
        <v>79.7</v>
      </c>
      <c r="O36" s="104">
        <v>92.3</v>
      </c>
      <c r="P36" s="104">
        <v>78.5</v>
      </c>
      <c r="Q36" s="104" t="s">
        <v>303</v>
      </c>
      <c r="R36" s="104">
        <v>75.4</v>
      </c>
      <c r="S36" s="104">
        <v>86.1</v>
      </c>
      <c r="T36" s="104">
        <v>62.8</v>
      </c>
      <c r="U36" s="104">
        <v>78.5</v>
      </c>
    </row>
    <row r="37" spans="1:21" s="96" customFormat="1" ht="15" customHeight="1">
      <c r="A37" s="9"/>
      <c r="B37" s="82"/>
      <c r="C37" s="19" t="s">
        <v>6</v>
      </c>
      <c r="D37" s="22">
        <v>42912</v>
      </c>
      <c r="E37" s="23">
        <v>40102</v>
      </c>
      <c r="F37" s="23">
        <v>41165</v>
      </c>
      <c r="G37" s="23">
        <v>43909</v>
      </c>
      <c r="H37" s="23">
        <v>47416</v>
      </c>
      <c r="I37" s="297">
        <v>7.986973057915222</v>
      </c>
      <c r="K37" s="97"/>
      <c r="L37" s="361" t="s">
        <v>459</v>
      </c>
      <c r="M37" s="228">
        <v>77</v>
      </c>
      <c r="N37" s="111">
        <v>78.9</v>
      </c>
      <c r="O37" s="111">
        <v>98.1</v>
      </c>
      <c r="P37" s="111">
        <v>79</v>
      </c>
      <c r="Q37" s="111" t="s">
        <v>303</v>
      </c>
      <c r="R37" s="111">
        <v>69.2</v>
      </c>
      <c r="S37" s="111">
        <v>83.3</v>
      </c>
      <c r="T37" s="111">
        <v>63.5</v>
      </c>
      <c r="U37" s="111">
        <v>73.2</v>
      </c>
    </row>
    <row r="38" spans="1:21" s="96" customFormat="1" ht="15" customHeight="1">
      <c r="A38" s="573" t="s">
        <v>20</v>
      </c>
      <c r="B38" s="574"/>
      <c r="C38" s="234"/>
      <c r="D38" s="102"/>
      <c r="E38" s="103"/>
      <c r="F38" s="103"/>
      <c r="G38" s="103"/>
      <c r="H38" s="103"/>
      <c r="I38" s="298"/>
      <c r="K38" s="97"/>
      <c r="L38" s="361" t="s">
        <v>460</v>
      </c>
      <c r="M38" s="228">
        <v>87.3</v>
      </c>
      <c r="N38" s="111">
        <v>84</v>
      </c>
      <c r="O38" s="111">
        <v>95.1</v>
      </c>
      <c r="P38" s="111">
        <v>84</v>
      </c>
      <c r="Q38" s="111" t="s">
        <v>309</v>
      </c>
      <c r="R38" s="111">
        <v>78.3</v>
      </c>
      <c r="S38" s="111">
        <v>82.3</v>
      </c>
      <c r="T38" s="111">
        <v>75</v>
      </c>
      <c r="U38" s="111">
        <v>94.5</v>
      </c>
    </row>
    <row r="39" spans="1:21" s="96" customFormat="1" ht="15" customHeight="1">
      <c r="A39" s="573"/>
      <c r="B39" s="574"/>
      <c r="C39" s="119" t="s">
        <v>7</v>
      </c>
      <c r="D39" s="98">
        <v>18689</v>
      </c>
      <c r="E39" s="92">
        <v>18266</v>
      </c>
      <c r="F39" s="92">
        <v>18314</v>
      </c>
      <c r="G39" s="92">
        <v>19297</v>
      </c>
      <c r="H39" s="92">
        <v>20877</v>
      </c>
      <c r="I39" s="299">
        <v>8.187801212623725</v>
      </c>
      <c r="K39" s="97"/>
      <c r="L39" s="361" t="s">
        <v>461</v>
      </c>
      <c r="M39" s="228">
        <v>78.5</v>
      </c>
      <c r="N39" s="111">
        <v>80.3</v>
      </c>
      <c r="O39" s="111">
        <v>90.3</v>
      </c>
      <c r="P39" s="111">
        <v>81.2</v>
      </c>
      <c r="Q39" s="111" t="s">
        <v>309</v>
      </c>
      <c r="R39" s="111">
        <v>68.3</v>
      </c>
      <c r="S39" s="111">
        <v>88.2</v>
      </c>
      <c r="T39" s="111">
        <v>69</v>
      </c>
      <c r="U39" s="111">
        <v>74.6</v>
      </c>
    </row>
    <row r="40" spans="1:21" s="96" customFormat="1" ht="15" customHeight="1">
      <c r="A40" s="573"/>
      <c r="B40" s="574"/>
      <c r="C40" s="234"/>
      <c r="D40" s="102"/>
      <c r="E40" s="103"/>
      <c r="F40" s="103"/>
      <c r="G40" s="103"/>
      <c r="H40" s="103"/>
      <c r="I40" s="298"/>
      <c r="K40" s="97"/>
      <c r="L40" s="361" t="s">
        <v>462</v>
      </c>
      <c r="M40" s="228">
        <v>76.2</v>
      </c>
      <c r="N40" s="111">
        <v>77.6</v>
      </c>
      <c r="O40" s="111">
        <v>88.1</v>
      </c>
      <c r="P40" s="111">
        <v>79.3</v>
      </c>
      <c r="Q40" s="111" t="s">
        <v>309</v>
      </c>
      <c r="R40" s="111">
        <v>66.4</v>
      </c>
      <c r="S40" s="111">
        <v>82.2</v>
      </c>
      <c r="T40" s="111">
        <v>65.9</v>
      </c>
      <c r="U40" s="111">
        <v>73.3</v>
      </c>
    </row>
    <row r="41" spans="1:21" s="96" customFormat="1" ht="15" customHeight="1">
      <c r="A41" s="573"/>
      <c r="B41" s="574"/>
      <c r="C41" s="235" t="s">
        <v>310</v>
      </c>
      <c r="D41" s="98">
        <v>10202</v>
      </c>
      <c r="E41" s="92">
        <v>10089</v>
      </c>
      <c r="F41" s="92">
        <v>10224</v>
      </c>
      <c r="G41" s="92">
        <v>11559</v>
      </c>
      <c r="H41" s="92">
        <v>13976</v>
      </c>
      <c r="I41" s="299">
        <v>20.910113331603085</v>
      </c>
      <c r="K41" s="97"/>
      <c r="L41" s="361" t="s">
        <v>463</v>
      </c>
      <c r="M41" s="228">
        <v>140.5</v>
      </c>
      <c r="N41" s="111">
        <v>127.8</v>
      </c>
      <c r="O41" s="111">
        <v>122.6</v>
      </c>
      <c r="P41" s="111">
        <v>118.3</v>
      </c>
      <c r="Q41" s="111" t="s">
        <v>309</v>
      </c>
      <c r="R41" s="111">
        <v>142.1</v>
      </c>
      <c r="S41" s="111">
        <v>116</v>
      </c>
      <c r="T41" s="111">
        <v>156.5</v>
      </c>
      <c r="U41" s="111">
        <v>166</v>
      </c>
    </row>
    <row r="42" spans="1:21" s="96" customFormat="1" ht="15" customHeight="1">
      <c r="A42" s="573"/>
      <c r="B42" s="574"/>
      <c r="C42" s="235"/>
      <c r="D42" s="102"/>
      <c r="E42" s="103"/>
      <c r="F42" s="103"/>
      <c r="G42" s="103"/>
      <c r="H42" s="103"/>
      <c r="I42" s="298"/>
      <c r="K42" s="97"/>
      <c r="L42" s="230"/>
      <c r="M42" s="102"/>
      <c r="N42" s="103"/>
      <c r="O42" s="103"/>
      <c r="P42" s="103"/>
      <c r="Q42" s="111"/>
      <c r="R42" s="103"/>
      <c r="S42" s="103"/>
      <c r="T42" s="103"/>
      <c r="U42" s="103"/>
    </row>
    <row r="43" spans="1:21" s="96" customFormat="1" ht="15" customHeight="1">
      <c r="A43" s="573"/>
      <c r="B43" s="574"/>
      <c r="C43" s="235" t="s">
        <v>311</v>
      </c>
      <c r="D43" s="98">
        <v>8487</v>
      </c>
      <c r="E43" s="92">
        <v>8177</v>
      </c>
      <c r="F43" s="92">
        <v>8090</v>
      </c>
      <c r="G43" s="92">
        <v>7738</v>
      </c>
      <c r="H43" s="92">
        <v>6901</v>
      </c>
      <c r="I43" s="300" t="s">
        <v>416</v>
      </c>
      <c r="K43" s="97"/>
      <c r="L43" s="361" t="s">
        <v>464</v>
      </c>
      <c r="M43" s="228">
        <v>131.2</v>
      </c>
      <c r="N43" s="111">
        <v>148.6</v>
      </c>
      <c r="O43" s="111">
        <v>203.2</v>
      </c>
      <c r="P43" s="111">
        <v>160</v>
      </c>
      <c r="Q43" s="111" t="s">
        <v>309</v>
      </c>
      <c r="R43" s="111">
        <v>95.1</v>
      </c>
      <c r="S43" s="111">
        <v>167</v>
      </c>
      <c r="T43" s="111">
        <v>104</v>
      </c>
      <c r="U43" s="111">
        <v>96</v>
      </c>
    </row>
    <row r="44" spans="1:21" s="96" customFormat="1" ht="15" customHeight="1">
      <c r="A44" s="573"/>
      <c r="B44" s="574"/>
      <c r="C44" s="216"/>
      <c r="D44" s="100"/>
      <c r="E44" s="97"/>
      <c r="F44" s="97"/>
      <c r="G44" s="97"/>
      <c r="H44" s="97"/>
      <c r="I44" s="301"/>
      <c r="K44" s="97"/>
      <c r="L44" s="361" t="s">
        <v>465</v>
      </c>
      <c r="M44" s="228">
        <v>86.8</v>
      </c>
      <c r="N44" s="111">
        <v>89.1</v>
      </c>
      <c r="O44" s="111">
        <v>99.4</v>
      </c>
      <c r="P44" s="111">
        <v>93.2</v>
      </c>
      <c r="Q44" s="111" t="s">
        <v>309</v>
      </c>
      <c r="R44" s="111">
        <v>75.3</v>
      </c>
      <c r="S44" s="111">
        <v>96</v>
      </c>
      <c r="T44" s="111">
        <v>67.1</v>
      </c>
      <c r="U44" s="111">
        <v>82.2</v>
      </c>
    </row>
    <row r="45" spans="1:21" s="96" customFormat="1" ht="15" customHeight="1">
      <c r="A45" s="573"/>
      <c r="B45" s="574"/>
      <c r="C45" s="235" t="s">
        <v>312</v>
      </c>
      <c r="D45" s="98">
        <v>5718</v>
      </c>
      <c r="E45" s="92">
        <v>4733</v>
      </c>
      <c r="F45" s="92">
        <v>4713</v>
      </c>
      <c r="G45" s="92">
        <v>5539</v>
      </c>
      <c r="H45" s="92">
        <v>6949</v>
      </c>
      <c r="I45" s="299">
        <v>25.455858458205455</v>
      </c>
      <c r="K45" s="97"/>
      <c r="L45" s="361" t="s">
        <v>466</v>
      </c>
      <c r="M45" s="228">
        <v>76.5</v>
      </c>
      <c r="N45" s="111">
        <v>78.6</v>
      </c>
      <c r="O45" s="111">
        <v>89.6</v>
      </c>
      <c r="P45" s="111">
        <v>79</v>
      </c>
      <c r="Q45" s="111" t="s">
        <v>313</v>
      </c>
      <c r="R45" s="111">
        <v>70.1</v>
      </c>
      <c r="S45" s="111">
        <v>84.5</v>
      </c>
      <c r="T45" s="111">
        <v>65.7</v>
      </c>
      <c r="U45" s="111">
        <v>71.9</v>
      </c>
    </row>
    <row r="46" spans="1:21" s="96" customFormat="1" ht="15" customHeight="1">
      <c r="A46" s="573"/>
      <c r="B46" s="574"/>
      <c r="C46" s="235"/>
      <c r="D46" s="102"/>
      <c r="E46" s="103"/>
      <c r="F46" s="103"/>
      <c r="G46" s="103"/>
      <c r="H46" s="103"/>
      <c r="I46" s="298"/>
      <c r="K46" s="97"/>
      <c r="L46" s="361" t="s">
        <v>467</v>
      </c>
      <c r="M46" s="228">
        <v>76.7</v>
      </c>
      <c r="N46" s="111">
        <v>78</v>
      </c>
      <c r="O46" s="111">
        <v>91.1</v>
      </c>
      <c r="P46" s="111">
        <v>77.5</v>
      </c>
      <c r="Q46" s="111" t="s">
        <v>313</v>
      </c>
      <c r="R46" s="111">
        <v>69.8</v>
      </c>
      <c r="S46" s="111">
        <v>84.3</v>
      </c>
      <c r="T46" s="111">
        <v>66.6</v>
      </c>
      <c r="U46" s="111">
        <v>74</v>
      </c>
    </row>
    <row r="47" spans="1:21" s="96" customFormat="1" ht="15" customHeight="1">
      <c r="A47" s="573"/>
      <c r="B47" s="574"/>
      <c r="C47" s="571" t="s">
        <v>314</v>
      </c>
      <c r="D47" s="102"/>
      <c r="E47" s="103"/>
      <c r="F47" s="103"/>
      <c r="G47" s="103"/>
      <c r="H47" s="103"/>
      <c r="I47" s="298"/>
      <c r="K47" s="97"/>
      <c r="L47" s="361" t="s">
        <v>468</v>
      </c>
      <c r="M47" s="228">
        <v>83.3</v>
      </c>
      <c r="N47" s="111">
        <v>85</v>
      </c>
      <c r="O47" s="111">
        <v>102</v>
      </c>
      <c r="P47" s="111">
        <v>90.2</v>
      </c>
      <c r="Q47" s="111" t="s">
        <v>315</v>
      </c>
      <c r="R47" s="111">
        <v>69.4</v>
      </c>
      <c r="S47" s="111">
        <v>84.7</v>
      </c>
      <c r="T47" s="111">
        <v>69.2</v>
      </c>
      <c r="U47" s="111">
        <v>79.8</v>
      </c>
    </row>
    <row r="48" spans="1:21" s="96" customFormat="1" ht="15" customHeight="1">
      <c r="A48" s="573"/>
      <c r="B48" s="574"/>
      <c r="C48" s="571"/>
      <c r="D48" s="236">
        <v>43.5519202087994</v>
      </c>
      <c r="E48" s="237">
        <v>45.54885043139993</v>
      </c>
      <c r="F48" s="237">
        <v>44.48925057694644</v>
      </c>
      <c r="G48" s="237">
        <v>43.94771003666674</v>
      </c>
      <c r="H48" s="237">
        <v>44.02944153872111</v>
      </c>
      <c r="I48" s="300" t="s">
        <v>417</v>
      </c>
      <c r="K48" s="97"/>
      <c r="L48" s="361" t="s">
        <v>469</v>
      </c>
      <c r="M48" s="228">
        <v>212</v>
      </c>
      <c r="N48" s="111">
        <v>206.4</v>
      </c>
      <c r="O48" s="111">
        <v>249.4</v>
      </c>
      <c r="P48" s="111">
        <v>196.7</v>
      </c>
      <c r="Q48" s="111" t="s">
        <v>315</v>
      </c>
      <c r="R48" s="111">
        <v>200.1</v>
      </c>
      <c r="S48" s="111">
        <v>195.7</v>
      </c>
      <c r="T48" s="111">
        <v>216.4</v>
      </c>
      <c r="U48" s="111">
        <v>222.5</v>
      </c>
    </row>
    <row r="49" spans="1:21" s="2" customFormat="1" ht="15" customHeight="1">
      <c r="A49" s="192"/>
      <c r="B49" s="193"/>
      <c r="C49" s="587"/>
      <c r="D49" s="239"/>
      <c r="E49" s="229"/>
      <c r="F49" s="229"/>
      <c r="G49" s="229"/>
      <c r="H49" s="229"/>
      <c r="I49" s="302"/>
      <c r="J49" s="96"/>
      <c r="K49" s="592" t="s">
        <v>8</v>
      </c>
      <c r="L49" s="593"/>
      <c r="M49" s="15"/>
      <c r="N49" s="13"/>
      <c r="O49" s="13"/>
      <c r="P49" s="13"/>
      <c r="Q49" s="30"/>
      <c r="R49" s="13"/>
      <c r="S49" s="13"/>
      <c r="T49" s="13"/>
      <c r="U49" s="13"/>
    </row>
    <row r="50" spans="1:21" s="96" customFormat="1" ht="15" customHeight="1">
      <c r="A50" s="3"/>
      <c r="B50" s="78"/>
      <c r="C50" s="20" t="s">
        <v>9</v>
      </c>
      <c r="D50" s="16">
        <v>20492</v>
      </c>
      <c r="E50" s="17">
        <v>18976</v>
      </c>
      <c r="F50" s="17">
        <v>19451</v>
      </c>
      <c r="G50" s="17">
        <v>18775</v>
      </c>
      <c r="H50" s="17">
        <v>18577</v>
      </c>
      <c r="I50" s="300" t="s">
        <v>418</v>
      </c>
      <c r="K50" s="97"/>
      <c r="L50" s="35" t="s">
        <v>228</v>
      </c>
      <c r="M50" s="108">
        <v>96.1</v>
      </c>
      <c r="N50" s="111">
        <v>95.9</v>
      </c>
      <c r="O50" s="111">
        <v>95.6</v>
      </c>
      <c r="P50" s="111">
        <v>95.4</v>
      </c>
      <c r="Q50" s="111">
        <v>105.3</v>
      </c>
      <c r="R50" s="111">
        <v>94.5</v>
      </c>
      <c r="S50" s="111">
        <v>94.6</v>
      </c>
      <c r="T50" s="111">
        <v>110.5</v>
      </c>
      <c r="U50" s="111">
        <v>96.6</v>
      </c>
    </row>
    <row r="51" spans="1:21" s="96" customFormat="1" ht="15" customHeight="1">
      <c r="A51" s="573" t="s">
        <v>21</v>
      </c>
      <c r="B51" s="574"/>
      <c r="C51" s="234"/>
      <c r="D51" s="102"/>
      <c r="E51" s="103"/>
      <c r="F51" s="103"/>
      <c r="G51" s="103"/>
      <c r="H51" s="103"/>
      <c r="I51" s="303"/>
      <c r="K51" s="97"/>
      <c r="L51" s="49">
        <v>2</v>
      </c>
      <c r="M51" s="108">
        <v>100</v>
      </c>
      <c r="N51" s="111">
        <v>100</v>
      </c>
      <c r="O51" s="111">
        <v>100</v>
      </c>
      <c r="P51" s="111">
        <v>100</v>
      </c>
      <c r="Q51" s="111">
        <v>100</v>
      </c>
      <c r="R51" s="111">
        <v>100</v>
      </c>
      <c r="S51" s="111">
        <v>100</v>
      </c>
      <c r="T51" s="111">
        <v>100</v>
      </c>
      <c r="U51" s="111">
        <v>100</v>
      </c>
    </row>
    <row r="52" spans="1:21" s="96" customFormat="1" ht="15" customHeight="1">
      <c r="A52" s="573"/>
      <c r="B52" s="574"/>
      <c r="C52" s="119" t="s">
        <v>7</v>
      </c>
      <c r="D52" s="98">
        <v>8576</v>
      </c>
      <c r="E52" s="92">
        <v>8253</v>
      </c>
      <c r="F52" s="92">
        <v>8524</v>
      </c>
      <c r="G52" s="92">
        <v>8136</v>
      </c>
      <c r="H52" s="92">
        <v>7883</v>
      </c>
      <c r="I52" s="300" t="s">
        <v>419</v>
      </c>
      <c r="K52" s="97"/>
      <c r="L52" s="49">
        <v>3</v>
      </c>
      <c r="M52" s="108">
        <v>104</v>
      </c>
      <c r="N52" s="111">
        <v>103.7</v>
      </c>
      <c r="O52" s="111">
        <v>99</v>
      </c>
      <c r="P52" s="111">
        <v>105</v>
      </c>
      <c r="Q52" s="111" t="s">
        <v>316</v>
      </c>
      <c r="R52" s="111">
        <v>107</v>
      </c>
      <c r="S52" s="111">
        <v>99.8</v>
      </c>
      <c r="T52" s="111">
        <v>103</v>
      </c>
      <c r="U52" s="111">
        <v>104.8</v>
      </c>
    </row>
    <row r="53" spans="1:21" s="96" customFormat="1" ht="15" customHeight="1">
      <c r="A53" s="573"/>
      <c r="B53" s="574"/>
      <c r="C53" s="234"/>
      <c r="D53" s="102"/>
      <c r="E53" s="103"/>
      <c r="F53" s="103"/>
      <c r="G53" s="103"/>
      <c r="H53" s="103"/>
      <c r="I53" s="303"/>
      <c r="K53" s="97"/>
      <c r="L53" s="49">
        <v>4</v>
      </c>
      <c r="M53" s="108">
        <v>107.3</v>
      </c>
      <c r="N53" s="111">
        <v>106.5</v>
      </c>
      <c r="O53" s="111">
        <v>95</v>
      </c>
      <c r="P53" s="111">
        <v>108.5</v>
      </c>
      <c r="Q53" s="111" t="s">
        <v>316</v>
      </c>
      <c r="R53" s="111">
        <v>112.3</v>
      </c>
      <c r="S53" s="111">
        <v>100.3</v>
      </c>
      <c r="T53" s="111">
        <v>108.6</v>
      </c>
      <c r="U53" s="111">
        <v>109.1</v>
      </c>
    </row>
    <row r="54" spans="1:21" s="2" customFormat="1" ht="15" customHeight="1">
      <c r="A54" s="573"/>
      <c r="B54" s="574"/>
      <c r="C54" s="235" t="s">
        <v>317</v>
      </c>
      <c r="D54" s="98">
        <v>3679</v>
      </c>
      <c r="E54" s="92">
        <v>3562</v>
      </c>
      <c r="F54" s="92">
        <v>3561</v>
      </c>
      <c r="G54" s="92">
        <v>3628</v>
      </c>
      <c r="H54" s="92">
        <v>3852</v>
      </c>
      <c r="I54" s="300">
        <v>6.174200661521496</v>
      </c>
      <c r="J54" s="96"/>
      <c r="K54" s="97"/>
      <c r="L54" s="315">
        <v>5</v>
      </c>
      <c r="M54" s="345">
        <f>AVERAGE(M56:M61,M63:M68)</f>
        <v>108.44999999999999</v>
      </c>
      <c r="N54" s="325">
        <f>AVERAGE(N56:N61,N63:N68)</f>
        <v>106.51666666666667</v>
      </c>
      <c r="O54" s="325">
        <f>AVERAGE(O56:O61,O63:O68)</f>
        <v>96.5</v>
      </c>
      <c r="P54" s="325">
        <f>AVERAGE(P56:P61,P63:P68)</f>
        <v>109.25</v>
      </c>
      <c r="Q54" s="325" t="s">
        <v>303</v>
      </c>
      <c r="R54" s="325">
        <f>AVERAGE(R56:R61,R63:R68)</f>
        <v>112.10833333333335</v>
      </c>
      <c r="S54" s="325">
        <f>AVERAGE(S56:S61,S63:S68)</f>
        <v>98.075</v>
      </c>
      <c r="T54" s="325">
        <f>AVERAGE(T56:T61,T63:T68)</f>
        <v>109.32499999999999</v>
      </c>
      <c r="U54" s="325">
        <f>AVERAGE(U56:U61,U63:U68)</f>
        <v>112.74166666666667</v>
      </c>
    </row>
    <row r="55" spans="1:21" s="96" customFormat="1" ht="15" customHeight="1">
      <c r="A55" s="575"/>
      <c r="B55" s="576"/>
      <c r="C55" s="21"/>
      <c r="D55" s="15"/>
      <c r="E55" s="13"/>
      <c r="F55" s="13"/>
      <c r="G55" s="13"/>
      <c r="H55" s="13"/>
      <c r="I55" s="303"/>
      <c r="K55" s="97"/>
      <c r="L55" s="14"/>
      <c r="M55" s="102"/>
      <c r="N55" s="103"/>
      <c r="O55" s="103"/>
      <c r="P55" s="103"/>
      <c r="Q55" s="240"/>
      <c r="R55" s="103"/>
      <c r="S55" s="103"/>
      <c r="T55" s="103"/>
      <c r="U55" s="103"/>
    </row>
    <row r="56" spans="1:21" s="96" customFormat="1" ht="15" customHeight="1">
      <c r="A56" s="573"/>
      <c r="B56" s="574"/>
      <c r="C56" s="235" t="s">
        <v>318</v>
      </c>
      <c r="D56" s="98">
        <v>4897</v>
      </c>
      <c r="E56" s="92">
        <v>4691</v>
      </c>
      <c r="F56" s="92">
        <v>4963</v>
      </c>
      <c r="G56" s="92">
        <v>4508</v>
      </c>
      <c r="H56" s="92">
        <v>4031</v>
      </c>
      <c r="I56" s="300" t="s">
        <v>420</v>
      </c>
      <c r="K56" s="97"/>
      <c r="L56" s="38" t="s">
        <v>237</v>
      </c>
      <c r="M56" s="228">
        <v>107.6</v>
      </c>
      <c r="N56" s="111">
        <v>106.1</v>
      </c>
      <c r="O56" s="111">
        <v>93.8</v>
      </c>
      <c r="P56" s="111">
        <v>108.4</v>
      </c>
      <c r="Q56" s="111" t="s">
        <v>303</v>
      </c>
      <c r="R56" s="111">
        <v>112.8</v>
      </c>
      <c r="S56" s="111">
        <v>98.9</v>
      </c>
      <c r="T56" s="111">
        <v>110.2</v>
      </c>
      <c r="U56" s="111">
        <v>110.9</v>
      </c>
    </row>
    <row r="57" spans="1:21" s="96" customFormat="1" ht="15" customHeight="1">
      <c r="A57" s="573"/>
      <c r="B57" s="574"/>
      <c r="C57" s="216"/>
      <c r="D57" s="102"/>
      <c r="E57" s="103"/>
      <c r="F57" s="103"/>
      <c r="G57" s="103"/>
      <c r="H57" s="103"/>
      <c r="I57" s="303"/>
      <c r="K57" s="97"/>
      <c r="L57" s="361" t="s">
        <v>459</v>
      </c>
      <c r="M57" s="228">
        <v>106.6</v>
      </c>
      <c r="N57" s="111">
        <v>105.8</v>
      </c>
      <c r="O57" s="111">
        <v>94.7</v>
      </c>
      <c r="P57" s="111">
        <v>108.4</v>
      </c>
      <c r="Q57" s="111" t="s">
        <v>303</v>
      </c>
      <c r="R57" s="111">
        <v>113</v>
      </c>
      <c r="S57" s="111">
        <v>96.8</v>
      </c>
      <c r="T57" s="111">
        <v>110.5</v>
      </c>
      <c r="U57" s="111">
        <v>108.4</v>
      </c>
    </row>
    <row r="58" spans="1:21" s="96" customFormat="1" ht="15" customHeight="1">
      <c r="A58" s="573"/>
      <c r="B58" s="574"/>
      <c r="C58" s="235" t="s">
        <v>312</v>
      </c>
      <c r="D58" s="98">
        <v>1436</v>
      </c>
      <c r="E58" s="92">
        <v>1390</v>
      </c>
      <c r="F58" s="92">
        <v>1487</v>
      </c>
      <c r="G58" s="92">
        <v>1664</v>
      </c>
      <c r="H58" s="92">
        <v>1616</v>
      </c>
      <c r="I58" s="300" t="s">
        <v>421</v>
      </c>
      <c r="K58" s="97"/>
      <c r="L58" s="361" t="s">
        <v>460</v>
      </c>
      <c r="M58" s="228">
        <v>106.5</v>
      </c>
      <c r="N58" s="111">
        <v>105.5</v>
      </c>
      <c r="O58" s="111">
        <v>95.3</v>
      </c>
      <c r="P58" s="111">
        <v>108.8</v>
      </c>
      <c r="Q58" s="111" t="s">
        <v>313</v>
      </c>
      <c r="R58" s="111">
        <v>112.7</v>
      </c>
      <c r="S58" s="111">
        <v>94</v>
      </c>
      <c r="T58" s="111">
        <v>110</v>
      </c>
      <c r="U58" s="111">
        <v>108.5</v>
      </c>
    </row>
    <row r="59" spans="1:21" s="96" customFormat="1" ht="15" customHeight="1">
      <c r="A59" s="573"/>
      <c r="B59" s="574"/>
      <c r="C59" s="235"/>
      <c r="D59" s="241"/>
      <c r="E59" s="101"/>
      <c r="F59" s="101"/>
      <c r="G59" s="103"/>
      <c r="H59" s="103"/>
      <c r="I59" s="303"/>
      <c r="K59" s="97"/>
      <c r="L59" s="361" t="s">
        <v>461</v>
      </c>
      <c r="M59" s="228">
        <v>109.7</v>
      </c>
      <c r="N59" s="111">
        <v>108.1</v>
      </c>
      <c r="O59" s="111">
        <v>97.2</v>
      </c>
      <c r="P59" s="111">
        <v>112.5</v>
      </c>
      <c r="Q59" s="111" t="s">
        <v>313</v>
      </c>
      <c r="R59" s="111">
        <v>113.3</v>
      </c>
      <c r="S59" s="111">
        <v>95.1</v>
      </c>
      <c r="T59" s="111">
        <v>112.3</v>
      </c>
      <c r="U59" s="111">
        <v>113.2</v>
      </c>
    </row>
    <row r="60" spans="1:21" s="96" customFormat="1" ht="15" customHeight="1">
      <c r="A60" s="573"/>
      <c r="B60" s="574"/>
      <c r="C60" s="571" t="s">
        <v>314</v>
      </c>
      <c r="D60" s="102"/>
      <c r="E60" s="103"/>
      <c r="F60" s="103"/>
      <c r="G60" s="97"/>
      <c r="H60" s="97"/>
      <c r="I60" s="303"/>
      <c r="K60" s="97"/>
      <c r="L60" s="361" t="s">
        <v>462</v>
      </c>
      <c r="M60" s="228">
        <v>110.2</v>
      </c>
      <c r="N60" s="111">
        <v>108.4</v>
      </c>
      <c r="O60" s="111">
        <v>97.2</v>
      </c>
      <c r="P60" s="111">
        <v>112.8</v>
      </c>
      <c r="Q60" s="111" t="s">
        <v>315</v>
      </c>
      <c r="R60" s="111">
        <v>111.9</v>
      </c>
      <c r="S60" s="111">
        <v>97.2</v>
      </c>
      <c r="T60" s="111">
        <v>111.2</v>
      </c>
      <c r="U60" s="111">
        <v>114.1</v>
      </c>
    </row>
    <row r="61" spans="1:21" s="96" customFormat="1" ht="15" customHeight="1">
      <c r="A61" s="573"/>
      <c r="B61" s="574"/>
      <c r="C61" s="572"/>
      <c r="D61" s="243">
        <v>41.850478235408936</v>
      </c>
      <c r="E61" s="243">
        <v>43.49177908937605</v>
      </c>
      <c r="F61" s="243">
        <v>43.82293969461724</v>
      </c>
      <c r="G61" s="243">
        <v>43.334221038615176</v>
      </c>
      <c r="H61" s="243">
        <v>42.43419281907735</v>
      </c>
      <c r="I61" s="238" t="s">
        <v>319</v>
      </c>
      <c r="K61" s="97"/>
      <c r="L61" s="361" t="s">
        <v>463</v>
      </c>
      <c r="M61" s="228">
        <v>109.5</v>
      </c>
      <c r="N61" s="111">
        <v>107.1</v>
      </c>
      <c r="O61" s="111">
        <v>98.1</v>
      </c>
      <c r="P61" s="111">
        <v>110.3</v>
      </c>
      <c r="Q61" s="111" t="s">
        <v>315</v>
      </c>
      <c r="R61" s="111">
        <v>113.3</v>
      </c>
      <c r="S61" s="111">
        <v>95.9</v>
      </c>
      <c r="T61" s="111">
        <v>110.8</v>
      </c>
      <c r="U61" s="111">
        <v>114.9</v>
      </c>
    </row>
    <row r="62" spans="1:21" s="96" customFormat="1" ht="15" customHeight="1">
      <c r="A62" s="573"/>
      <c r="B62" s="574"/>
      <c r="C62" s="572"/>
      <c r="D62" s="103"/>
      <c r="E62" s="103"/>
      <c r="F62" s="103"/>
      <c r="G62" s="103"/>
      <c r="H62" s="103"/>
      <c r="I62" s="242"/>
      <c r="K62" s="97"/>
      <c r="L62" s="230"/>
      <c r="M62" s="102"/>
      <c r="N62" s="103"/>
      <c r="O62" s="103"/>
      <c r="P62" s="103"/>
      <c r="Q62" s="111"/>
      <c r="R62" s="103"/>
      <c r="S62" s="103"/>
      <c r="T62" s="103"/>
      <c r="U62" s="103"/>
    </row>
    <row r="63" spans="1:21" s="96" customFormat="1" ht="15" customHeight="1">
      <c r="A63" s="208"/>
      <c r="B63" s="244"/>
      <c r="C63" s="141" t="s">
        <v>10</v>
      </c>
      <c r="D63" s="245">
        <v>45.88795548183423</v>
      </c>
      <c r="E63" s="245">
        <v>45.18230592357385</v>
      </c>
      <c r="F63" s="245">
        <v>46.543627825707105</v>
      </c>
      <c r="G63" s="245">
        <v>42.161994092345964</v>
      </c>
      <c r="H63" s="245">
        <v>37.75925659817024</v>
      </c>
      <c r="I63" s="246" t="s">
        <v>320</v>
      </c>
      <c r="K63" s="97"/>
      <c r="L63" s="361" t="s">
        <v>464</v>
      </c>
      <c r="M63" s="228">
        <v>110</v>
      </c>
      <c r="N63" s="111">
        <v>107.9</v>
      </c>
      <c r="O63" s="111">
        <v>98.2</v>
      </c>
      <c r="P63" s="111">
        <v>110</v>
      </c>
      <c r="Q63" s="111" t="s">
        <v>315</v>
      </c>
      <c r="R63" s="111">
        <v>113.1</v>
      </c>
      <c r="S63" s="111">
        <v>102.1</v>
      </c>
      <c r="T63" s="111">
        <v>109.6</v>
      </c>
      <c r="U63" s="111">
        <v>114.5</v>
      </c>
    </row>
    <row r="64" spans="1:21" ht="15" customHeight="1">
      <c r="A64" s="247" t="s">
        <v>199</v>
      </c>
      <c r="B64" s="7"/>
      <c r="K64" s="25"/>
      <c r="L64" s="361" t="s">
        <v>465</v>
      </c>
      <c r="M64" s="248">
        <v>109.4</v>
      </c>
      <c r="N64" s="232">
        <v>107.3</v>
      </c>
      <c r="O64" s="232">
        <v>97.7</v>
      </c>
      <c r="P64" s="232">
        <v>109.3</v>
      </c>
      <c r="Q64" s="232" t="s">
        <v>316</v>
      </c>
      <c r="R64" s="232">
        <v>111.9</v>
      </c>
      <c r="S64" s="232">
        <v>101.6</v>
      </c>
      <c r="T64" s="232">
        <v>109.8</v>
      </c>
      <c r="U64" s="232">
        <v>114.1</v>
      </c>
    </row>
    <row r="65" spans="1:21" ht="15" customHeight="1">
      <c r="A65" s="210" t="s">
        <v>200</v>
      </c>
      <c r="K65" s="25"/>
      <c r="L65" s="361" t="s">
        <v>466</v>
      </c>
      <c r="M65" s="248">
        <v>108.8</v>
      </c>
      <c r="N65" s="232">
        <v>106.5</v>
      </c>
      <c r="O65" s="232">
        <v>97.3</v>
      </c>
      <c r="P65" s="232">
        <v>108.6</v>
      </c>
      <c r="Q65" s="232" t="s">
        <v>313</v>
      </c>
      <c r="R65" s="232">
        <v>111.1</v>
      </c>
      <c r="S65" s="232">
        <v>101</v>
      </c>
      <c r="T65" s="232">
        <v>107.4</v>
      </c>
      <c r="U65" s="232">
        <v>113.8</v>
      </c>
    </row>
    <row r="66" spans="1:21" ht="15" customHeight="1">
      <c r="A66" s="1" t="s">
        <v>198</v>
      </c>
      <c r="I66" s="8"/>
      <c r="K66" s="25"/>
      <c r="L66" s="361" t="s">
        <v>467</v>
      </c>
      <c r="M66" s="248">
        <v>108.3</v>
      </c>
      <c r="N66" s="232">
        <v>105.8</v>
      </c>
      <c r="O66" s="232">
        <v>96.5</v>
      </c>
      <c r="P66" s="232">
        <v>107.9</v>
      </c>
      <c r="Q66" s="232" t="s">
        <v>306</v>
      </c>
      <c r="R66" s="232">
        <v>111.6</v>
      </c>
      <c r="S66" s="232">
        <v>98.9</v>
      </c>
      <c r="T66" s="232">
        <v>107.2</v>
      </c>
      <c r="U66" s="232">
        <v>114</v>
      </c>
    </row>
    <row r="67" spans="1:21" ht="15" customHeight="1">
      <c r="A67" s="226"/>
      <c r="K67" s="25"/>
      <c r="L67" s="361" t="s">
        <v>468</v>
      </c>
      <c r="M67" s="248">
        <v>107.8</v>
      </c>
      <c r="N67" s="232">
        <v>105.2</v>
      </c>
      <c r="O67" s="232">
        <v>95.8</v>
      </c>
      <c r="P67" s="232">
        <v>107.2</v>
      </c>
      <c r="Q67" s="232" t="s">
        <v>306</v>
      </c>
      <c r="R67" s="232">
        <v>110.7</v>
      </c>
      <c r="S67" s="232">
        <v>98.4</v>
      </c>
      <c r="T67" s="232">
        <v>107.1</v>
      </c>
      <c r="U67" s="232">
        <v>113.7</v>
      </c>
    </row>
    <row r="68" spans="11:21" ht="15" customHeight="1">
      <c r="K68" s="26"/>
      <c r="L68" s="362" t="s">
        <v>469</v>
      </c>
      <c r="M68" s="249">
        <v>107</v>
      </c>
      <c r="N68" s="250">
        <v>104.5</v>
      </c>
      <c r="O68" s="250">
        <v>96.2</v>
      </c>
      <c r="P68" s="250">
        <v>106.8</v>
      </c>
      <c r="Q68" s="251" t="s">
        <v>306</v>
      </c>
      <c r="R68" s="250">
        <v>109.9</v>
      </c>
      <c r="S68" s="250">
        <v>97</v>
      </c>
      <c r="T68" s="250">
        <v>105.8</v>
      </c>
      <c r="U68" s="250">
        <v>112.8</v>
      </c>
    </row>
    <row r="69" ht="15" customHeight="1">
      <c r="K69" s="83" t="s">
        <v>411</v>
      </c>
    </row>
    <row r="70" ht="14.25">
      <c r="K70" s="1" t="s">
        <v>196</v>
      </c>
    </row>
  </sheetData>
  <sheetProtection/>
  <mergeCells count="45">
    <mergeCell ref="A3:I3"/>
    <mergeCell ref="B8:C8"/>
    <mergeCell ref="S6:S8"/>
    <mergeCell ref="B12:C12"/>
    <mergeCell ref="B10:C10"/>
    <mergeCell ref="K9:L9"/>
    <mergeCell ref="I6:I7"/>
    <mergeCell ref="B14:C14"/>
    <mergeCell ref="B16:C16"/>
    <mergeCell ref="P6:P8"/>
    <mergeCell ref="K2:U2"/>
    <mergeCell ref="D6:D7"/>
    <mergeCell ref="E6:E7"/>
    <mergeCell ref="F6:F7"/>
    <mergeCell ref="G6:G7"/>
    <mergeCell ref="H6:H7"/>
    <mergeCell ref="A2:I2"/>
    <mergeCell ref="U6:U8"/>
    <mergeCell ref="R6:R8"/>
    <mergeCell ref="T6:T8"/>
    <mergeCell ref="M6:M8"/>
    <mergeCell ref="N6:N8"/>
    <mergeCell ref="K29:L29"/>
    <mergeCell ref="Q6:Q8"/>
    <mergeCell ref="K6:L8"/>
    <mergeCell ref="O6:O8"/>
    <mergeCell ref="K49:L49"/>
    <mergeCell ref="D34:D36"/>
    <mergeCell ref="E34:E36"/>
    <mergeCell ref="F34:F36"/>
    <mergeCell ref="G34:G36"/>
    <mergeCell ref="G18:G19"/>
    <mergeCell ref="H18:H19"/>
    <mergeCell ref="I18:I19"/>
    <mergeCell ref="A32:I32"/>
    <mergeCell ref="D18:D19"/>
    <mergeCell ref="C60:C62"/>
    <mergeCell ref="A38:B48"/>
    <mergeCell ref="A51:B62"/>
    <mergeCell ref="A18:C19"/>
    <mergeCell ref="H34:H36"/>
    <mergeCell ref="I34:I36"/>
    <mergeCell ref="C47:C49"/>
    <mergeCell ref="E18:E19"/>
    <mergeCell ref="F18:F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view="pageBreakPreview" zoomScale="75" zoomScaleNormal="75" zoomScaleSheetLayoutView="75" zoomScalePageLayoutView="0" workbookViewId="0" topLeftCell="A43">
      <selection activeCell="A74" sqref="A74"/>
    </sheetView>
  </sheetViews>
  <sheetFormatPr defaultColWidth="10.59765625" defaultRowHeight="15"/>
  <cols>
    <col min="1" max="1" width="15.09765625" style="96" customWidth="1"/>
    <col min="2" max="4" width="9.8984375" style="96" customWidth="1"/>
    <col min="5" max="7" width="10.3984375" style="96" customWidth="1"/>
    <col min="8" max="25" width="9.8984375" style="96" customWidth="1"/>
    <col min="26" max="16384" width="10.59765625" style="96" customWidth="1"/>
  </cols>
  <sheetData>
    <row r="1" spans="1:25" s="11" customFormat="1" ht="19.5" customHeight="1">
      <c r="A1" s="10" t="s">
        <v>321</v>
      </c>
      <c r="Y1" s="12" t="s">
        <v>471</v>
      </c>
    </row>
    <row r="2" spans="1:25" s="1" customFormat="1" ht="19.5" customHeight="1">
      <c r="A2" s="395" t="s">
        <v>470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</row>
    <row r="3" spans="2:25" s="1" customFormat="1" ht="18" customHeight="1" thickBot="1">
      <c r="B3" s="25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1" t="s">
        <v>22</v>
      </c>
    </row>
    <row r="4" spans="1:25" s="1" customFormat="1" ht="17.25" customHeight="1">
      <c r="A4" s="253" t="s">
        <v>23</v>
      </c>
      <c r="B4" s="402" t="s">
        <v>322</v>
      </c>
      <c r="C4" s="403"/>
      <c r="D4" s="404"/>
      <c r="E4" s="402" t="s">
        <v>24</v>
      </c>
      <c r="F4" s="403"/>
      <c r="G4" s="404"/>
      <c r="H4" s="402" t="s">
        <v>323</v>
      </c>
      <c r="I4" s="403"/>
      <c r="J4" s="404"/>
      <c r="K4" s="496" t="s">
        <v>324</v>
      </c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</row>
    <row r="5" spans="1:25" s="1" customFormat="1" ht="17.25" customHeight="1">
      <c r="A5" s="254"/>
      <c r="B5" s="405"/>
      <c r="C5" s="406"/>
      <c r="D5" s="407"/>
      <c r="E5" s="405"/>
      <c r="F5" s="406"/>
      <c r="G5" s="407"/>
      <c r="H5" s="405"/>
      <c r="I5" s="406"/>
      <c r="J5" s="407"/>
      <c r="K5" s="415" t="s">
        <v>25</v>
      </c>
      <c r="L5" s="416"/>
      <c r="M5" s="417"/>
      <c r="N5" s="415" t="s">
        <v>325</v>
      </c>
      <c r="O5" s="416"/>
      <c r="P5" s="417"/>
      <c r="Q5" s="415" t="s">
        <v>326</v>
      </c>
      <c r="R5" s="416"/>
      <c r="S5" s="417"/>
      <c r="T5" s="415" t="s">
        <v>26</v>
      </c>
      <c r="U5" s="416"/>
      <c r="V5" s="417"/>
      <c r="W5" s="415" t="s">
        <v>327</v>
      </c>
      <c r="X5" s="416"/>
      <c r="Y5" s="416"/>
    </row>
    <row r="6" spans="1:25" s="1" customFormat="1" ht="17.25" customHeight="1">
      <c r="A6" s="614" t="s">
        <v>27</v>
      </c>
      <c r="B6" s="613" t="s">
        <v>28</v>
      </c>
      <c r="C6" s="502" t="s">
        <v>29</v>
      </c>
      <c r="D6" s="502" t="s">
        <v>30</v>
      </c>
      <c r="E6" s="613" t="s">
        <v>28</v>
      </c>
      <c r="F6" s="502" t="s">
        <v>29</v>
      </c>
      <c r="G6" s="502" t="s">
        <v>30</v>
      </c>
      <c r="H6" s="613" t="s">
        <v>28</v>
      </c>
      <c r="I6" s="502" t="s">
        <v>29</v>
      </c>
      <c r="J6" s="502" t="s">
        <v>30</v>
      </c>
      <c r="K6" s="613" t="s">
        <v>28</v>
      </c>
      <c r="L6" s="502" t="s">
        <v>29</v>
      </c>
      <c r="M6" s="502" t="s">
        <v>30</v>
      </c>
      <c r="N6" s="613" t="s">
        <v>28</v>
      </c>
      <c r="O6" s="502" t="s">
        <v>29</v>
      </c>
      <c r="P6" s="502" t="s">
        <v>30</v>
      </c>
      <c r="Q6" s="613" t="s">
        <v>28</v>
      </c>
      <c r="R6" s="502" t="s">
        <v>29</v>
      </c>
      <c r="S6" s="502" t="s">
        <v>30</v>
      </c>
      <c r="T6" s="613" t="s">
        <v>28</v>
      </c>
      <c r="U6" s="502" t="s">
        <v>29</v>
      </c>
      <c r="V6" s="502" t="s">
        <v>30</v>
      </c>
      <c r="W6" s="613" t="s">
        <v>28</v>
      </c>
      <c r="X6" s="502" t="s">
        <v>29</v>
      </c>
      <c r="Y6" s="482" t="s">
        <v>30</v>
      </c>
    </row>
    <row r="7" spans="1:25" s="1" customFormat="1" ht="17.25" customHeight="1">
      <c r="A7" s="615"/>
      <c r="B7" s="603"/>
      <c r="C7" s="606"/>
      <c r="D7" s="606"/>
      <c r="E7" s="603"/>
      <c r="F7" s="606"/>
      <c r="G7" s="606"/>
      <c r="H7" s="603"/>
      <c r="I7" s="606"/>
      <c r="J7" s="606"/>
      <c r="K7" s="603"/>
      <c r="L7" s="606"/>
      <c r="M7" s="606"/>
      <c r="N7" s="603"/>
      <c r="O7" s="606"/>
      <c r="P7" s="606"/>
      <c r="Q7" s="603"/>
      <c r="R7" s="606"/>
      <c r="S7" s="606"/>
      <c r="T7" s="603"/>
      <c r="U7" s="606"/>
      <c r="V7" s="606"/>
      <c r="W7" s="603"/>
      <c r="X7" s="606"/>
      <c r="Y7" s="405"/>
    </row>
    <row r="8" spans="1:25" s="2" customFormat="1" ht="17.25" customHeight="1">
      <c r="A8" s="307" t="s">
        <v>428</v>
      </c>
      <c r="B8" s="7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7.25" customHeight="1">
      <c r="A9" s="38" t="s">
        <v>380</v>
      </c>
      <c r="B9" s="16">
        <v>347909</v>
      </c>
      <c r="C9" s="17">
        <v>254613</v>
      </c>
      <c r="D9" s="17">
        <v>93296</v>
      </c>
      <c r="E9" s="17">
        <v>336155</v>
      </c>
      <c r="F9" s="17">
        <v>248682</v>
      </c>
      <c r="G9" s="17">
        <v>87473</v>
      </c>
      <c r="H9" s="17">
        <v>364742</v>
      </c>
      <c r="I9" s="17">
        <v>271522</v>
      </c>
      <c r="J9" s="17">
        <v>93220</v>
      </c>
      <c r="K9" s="17">
        <v>307234</v>
      </c>
      <c r="L9" s="17">
        <v>229228</v>
      </c>
      <c r="M9" s="17">
        <v>78006</v>
      </c>
      <c r="N9" s="17">
        <v>234142</v>
      </c>
      <c r="O9" s="17">
        <v>185586</v>
      </c>
      <c r="P9" s="17">
        <v>48556</v>
      </c>
      <c r="Q9" s="17">
        <v>303152</v>
      </c>
      <c r="R9" s="17">
        <v>228275</v>
      </c>
      <c r="S9" s="17">
        <v>74877</v>
      </c>
      <c r="T9" s="17">
        <v>186444</v>
      </c>
      <c r="U9" s="17">
        <v>143923</v>
      </c>
      <c r="V9" s="17">
        <v>42521</v>
      </c>
      <c r="W9" s="17">
        <v>385931</v>
      </c>
      <c r="X9" s="17">
        <v>288886</v>
      </c>
      <c r="Y9" s="17">
        <v>97045</v>
      </c>
    </row>
    <row r="10" spans="1:25" ht="17.25" customHeight="1">
      <c r="A10" s="49">
        <v>4</v>
      </c>
      <c r="B10" s="16">
        <v>362541</v>
      </c>
      <c r="C10" s="17">
        <v>266163</v>
      </c>
      <c r="D10" s="17">
        <v>96378</v>
      </c>
      <c r="E10" s="17">
        <v>349823</v>
      </c>
      <c r="F10" s="17">
        <v>259649</v>
      </c>
      <c r="G10" s="17">
        <v>90174</v>
      </c>
      <c r="H10" s="17">
        <v>373305</v>
      </c>
      <c r="I10" s="17">
        <v>278159</v>
      </c>
      <c r="J10" s="17">
        <v>95146</v>
      </c>
      <c r="K10" s="17">
        <v>315688</v>
      </c>
      <c r="L10" s="17">
        <v>238287</v>
      </c>
      <c r="M10" s="17">
        <v>77401</v>
      </c>
      <c r="N10" s="17">
        <v>259191</v>
      </c>
      <c r="O10" s="17">
        <v>196979</v>
      </c>
      <c r="P10" s="17">
        <v>62212</v>
      </c>
      <c r="Q10" s="17">
        <v>306949</v>
      </c>
      <c r="R10" s="17">
        <v>237405</v>
      </c>
      <c r="S10" s="17">
        <v>69544</v>
      </c>
      <c r="T10" s="17">
        <v>202781</v>
      </c>
      <c r="U10" s="17">
        <v>157562</v>
      </c>
      <c r="V10" s="17">
        <v>45219</v>
      </c>
      <c r="W10" s="17">
        <v>388869</v>
      </c>
      <c r="X10" s="17">
        <v>293397</v>
      </c>
      <c r="Y10" s="17">
        <v>95472</v>
      </c>
    </row>
    <row r="11" spans="1:25" s="310" customFormat="1" ht="17.25" customHeight="1">
      <c r="A11" s="315">
        <v>5</v>
      </c>
      <c r="B11" s="323">
        <f>SUM(C11:D11)</f>
        <v>352957</v>
      </c>
      <c r="C11" s="324">
        <v>267777</v>
      </c>
      <c r="D11" s="324">
        <v>85180</v>
      </c>
      <c r="E11" s="324">
        <f>SUM(F11:G11)</f>
        <v>347048</v>
      </c>
      <c r="F11" s="324">
        <v>267015</v>
      </c>
      <c r="G11" s="324">
        <v>80033</v>
      </c>
      <c r="H11" s="324">
        <f>SUM(I11:J11)</f>
        <v>419126</v>
      </c>
      <c r="I11" s="324">
        <v>318143</v>
      </c>
      <c r="J11" s="324">
        <v>100983</v>
      </c>
      <c r="K11" s="324">
        <f>SUM(L11:M11)</f>
        <v>309365</v>
      </c>
      <c r="L11" s="324">
        <v>240050</v>
      </c>
      <c r="M11" s="324">
        <v>69315</v>
      </c>
      <c r="N11" s="324">
        <f>SUM(O11:P11)</f>
        <v>227237</v>
      </c>
      <c r="O11" s="324">
        <v>185905</v>
      </c>
      <c r="P11" s="324">
        <v>41332</v>
      </c>
      <c r="Q11" s="324">
        <f>SUM(R11:S11)</f>
        <v>311438</v>
      </c>
      <c r="R11" s="324">
        <v>243693</v>
      </c>
      <c r="S11" s="324">
        <v>67745</v>
      </c>
      <c r="T11" s="324">
        <f>SUM(U11:V11)</f>
        <v>181752</v>
      </c>
      <c r="U11" s="324">
        <v>150853</v>
      </c>
      <c r="V11" s="324">
        <v>30899</v>
      </c>
      <c r="W11" s="324">
        <f>SUM(X11:Y11)</f>
        <v>398831</v>
      </c>
      <c r="X11" s="324">
        <v>297354</v>
      </c>
      <c r="Y11" s="324">
        <v>101477</v>
      </c>
    </row>
    <row r="12" spans="1:25" ht="17.25" customHeight="1">
      <c r="A12" s="38"/>
      <c r="B12" s="5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17.25" customHeight="1">
      <c r="A13" s="38" t="s">
        <v>381</v>
      </c>
      <c r="B13" s="16">
        <v>274711</v>
      </c>
      <c r="C13" s="17">
        <v>261883</v>
      </c>
      <c r="D13" s="17">
        <v>12828</v>
      </c>
      <c r="E13" s="17">
        <v>269712</v>
      </c>
      <c r="F13" s="17">
        <v>260979</v>
      </c>
      <c r="G13" s="17">
        <v>8733</v>
      </c>
      <c r="H13" s="17">
        <v>321399</v>
      </c>
      <c r="I13" s="17">
        <v>303558</v>
      </c>
      <c r="J13" s="17">
        <v>17841</v>
      </c>
      <c r="K13" s="17">
        <v>236041</v>
      </c>
      <c r="L13" s="17">
        <v>233165</v>
      </c>
      <c r="M13" s="17">
        <v>2876</v>
      </c>
      <c r="N13" s="17">
        <v>188701</v>
      </c>
      <c r="O13" s="17">
        <v>182840</v>
      </c>
      <c r="P13" s="17">
        <v>5861</v>
      </c>
      <c r="Q13" s="17">
        <v>236301</v>
      </c>
      <c r="R13" s="17">
        <v>236024</v>
      </c>
      <c r="S13" s="17">
        <v>277</v>
      </c>
      <c r="T13" s="17">
        <v>147058</v>
      </c>
      <c r="U13" s="17">
        <v>147058</v>
      </c>
      <c r="V13" s="17">
        <v>0</v>
      </c>
      <c r="W13" s="17">
        <v>296773</v>
      </c>
      <c r="X13" s="17">
        <v>296773</v>
      </c>
      <c r="Y13" s="17">
        <v>0</v>
      </c>
    </row>
    <row r="14" spans="1:25" ht="17.25" customHeight="1">
      <c r="A14" s="342" t="s">
        <v>459</v>
      </c>
      <c r="B14" s="16">
        <v>266405</v>
      </c>
      <c r="C14" s="17">
        <v>264214</v>
      </c>
      <c r="D14" s="17">
        <v>2191</v>
      </c>
      <c r="E14" s="17">
        <v>266406</v>
      </c>
      <c r="F14" s="17">
        <v>263676</v>
      </c>
      <c r="G14" s="17">
        <v>2730</v>
      </c>
      <c r="H14" s="17">
        <v>341278</v>
      </c>
      <c r="I14" s="17">
        <v>309150</v>
      </c>
      <c r="J14" s="17">
        <v>32128</v>
      </c>
      <c r="K14" s="17">
        <v>237578</v>
      </c>
      <c r="L14" s="17">
        <v>237557</v>
      </c>
      <c r="M14" s="17">
        <v>21</v>
      </c>
      <c r="N14" s="17">
        <v>184723</v>
      </c>
      <c r="O14" s="17">
        <v>184723</v>
      </c>
      <c r="P14" s="17">
        <v>0</v>
      </c>
      <c r="Q14" s="17">
        <v>242401</v>
      </c>
      <c r="R14" s="17">
        <v>242401</v>
      </c>
      <c r="S14" s="17">
        <v>0</v>
      </c>
      <c r="T14" s="17">
        <v>147265</v>
      </c>
      <c r="U14" s="17">
        <v>147265</v>
      </c>
      <c r="V14" s="17">
        <v>0</v>
      </c>
      <c r="W14" s="17">
        <v>286363</v>
      </c>
      <c r="X14" s="17">
        <v>286363</v>
      </c>
      <c r="Y14" s="17">
        <v>0</v>
      </c>
    </row>
    <row r="15" spans="1:25" ht="17.25" customHeight="1">
      <c r="A15" s="342" t="s">
        <v>472</v>
      </c>
      <c r="B15" s="16">
        <v>302607</v>
      </c>
      <c r="C15" s="17">
        <v>265300</v>
      </c>
      <c r="D15" s="17">
        <v>37307</v>
      </c>
      <c r="E15" s="17">
        <v>284195</v>
      </c>
      <c r="F15" s="17">
        <v>264274</v>
      </c>
      <c r="G15" s="17">
        <v>19921</v>
      </c>
      <c r="H15" s="17">
        <v>331676</v>
      </c>
      <c r="I15" s="17">
        <v>312845</v>
      </c>
      <c r="J15" s="17">
        <v>18831</v>
      </c>
      <c r="K15" s="17">
        <v>253220</v>
      </c>
      <c r="L15" s="17">
        <v>238836</v>
      </c>
      <c r="M15" s="17">
        <v>14384</v>
      </c>
      <c r="N15" s="17">
        <v>186937</v>
      </c>
      <c r="O15" s="17">
        <v>186937</v>
      </c>
      <c r="P15" s="17">
        <v>0</v>
      </c>
      <c r="Q15" s="17">
        <v>243167</v>
      </c>
      <c r="R15" s="17">
        <v>239777</v>
      </c>
      <c r="S15" s="17">
        <v>3390</v>
      </c>
      <c r="T15" s="17">
        <v>150363</v>
      </c>
      <c r="U15" s="17">
        <v>150363</v>
      </c>
      <c r="V15" s="17">
        <v>0</v>
      </c>
      <c r="W15" s="17">
        <v>304502</v>
      </c>
      <c r="X15" s="17">
        <v>300011</v>
      </c>
      <c r="Y15" s="17">
        <v>4491</v>
      </c>
    </row>
    <row r="16" spans="1:25" ht="17.25" customHeight="1">
      <c r="A16" s="342" t="s">
        <v>461</v>
      </c>
      <c r="B16" s="16">
        <v>274678</v>
      </c>
      <c r="C16" s="17">
        <v>269135</v>
      </c>
      <c r="D16" s="17">
        <v>5543</v>
      </c>
      <c r="E16" s="17">
        <v>274687</v>
      </c>
      <c r="F16" s="17">
        <v>267397</v>
      </c>
      <c r="G16" s="17">
        <v>7290</v>
      </c>
      <c r="H16" s="17">
        <v>317641</v>
      </c>
      <c r="I16" s="17">
        <v>317570</v>
      </c>
      <c r="J16" s="17">
        <v>71</v>
      </c>
      <c r="K16" s="17">
        <v>246751</v>
      </c>
      <c r="L16" s="17">
        <v>243257</v>
      </c>
      <c r="M16" s="17">
        <v>3494</v>
      </c>
      <c r="N16" s="17">
        <v>198002</v>
      </c>
      <c r="O16" s="17">
        <v>193583</v>
      </c>
      <c r="P16" s="17">
        <v>4419</v>
      </c>
      <c r="Q16" s="17">
        <v>242775</v>
      </c>
      <c r="R16" s="17">
        <v>242775</v>
      </c>
      <c r="S16" s="17">
        <v>0</v>
      </c>
      <c r="T16" s="17">
        <v>191115</v>
      </c>
      <c r="U16" s="17">
        <v>156348</v>
      </c>
      <c r="V16" s="17">
        <v>34767</v>
      </c>
      <c r="W16" s="17">
        <v>292741</v>
      </c>
      <c r="X16" s="17">
        <v>292741</v>
      </c>
      <c r="Y16" s="17">
        <v>0</v>
      </c>
    </row>
    <row r="17" spans="1:25" ht="17.25" customHeight="1">
      <c r="A17" s="38"/>
      <c r="B17" s="5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7.25" customHeight="1">
      <c r="A18" s="342" t="s">
        <v>473</v>
      </c>
      <c r="B18" s="16">
        <v>267599</v>
      </c>
      <c r="C18" s="17">
        <v>266037</v>
      </c>
      <c r="D18" s="17">
        <v>1562</v>
      </c>
      <c r="E18" s="17">
        <v>266164</v>
      </c>
      <c r="F18" s="17">
        <v>264404</v>
      </c>
      <c r="G18" s="17">
        <v>1760</v>
      </c>
      <c r="H18" s="17">
        <v>311220</v>
      </c>
      <c r="I18" s="17">
        <v>308189</v>
      </c>
      <c r="J18" s="17">
        <v>3031</v>
      </c>
      <c r="K18" s="17">
        <v>241971</v>
      </c>
      <c r="L18" s="17">
        <v>240257</v>
      </c>
      <c r="M18" s="17">
        <v>1714</v>
      </c>
      <c r="N18" s="17">
        <v>179806</v>
      </c>
      <c r="O18" s="17">
        <v>179061</v>
      </c>
      <c r="P18" s="17">
        <v>745</v>
      </c>
      <c r="Q18" s="17">
        <v>247197</v>
      </c>
      <c r="R18" s="17">
        <v>242999</v>
      </c>
      <c r="S18" s="17">
        <v>4198</v>
      </c>
      <c r="T18" s="17">
        <v>149302</v>
      </c>
      <c r="U18" s="17">
        <v>149302</v>
      </c>
      <c r="V18" s="17">
        <v>0</v>
      </c>
      <c r="W18" s="17">
        <v>291866</v>
      </c>
      <c r="X18" s="17">
        <v>291866</v>
      </c>
      <c r="Y18" s="17">
        <v>0</v>
      </c>
    </row>
    <row r="19" spans="1:25" ht="17.25" customHeight="1">
      <c r="A19" s="342" t="s">
        <v>463</v>
      </c>
      <c r="B19" s="16">
        <v>494563</v>
      </c>
      <c r="C19" s="17">
        <v>268778</v>
      </c>
      <c r="D19" s="17">
        <v>225785</v>
      </c>
      <c r="E19" s="17">
        <v>439616</v>
      </c>
      <c r="F19" s="17">
        <v>268243</v>
      </c>
      <c r="G19" s="17">
        <v>171373</v>
      </c>
      <c r="H19" s="17">
        <v>433832</v>
      </c>
      <c r="I19" s="17">
        <v>318151</v>
      </c>
      <c r="J19" s="17">
        <v>115681</v>
      </c>
      <c r="K19" s="17">
        <v>362019</v>
      </c>
      <c r="L19" s="17">
        <v>243290</v>
      </c>
      <c r="M19" s="17">
        <v>118729</v>
      </c>
      <c r="N19" s="17">
        <v>350085</v>
      </c>
      <c r="O19" s="17">
        <v>188401</v>
      </c>
      <c r="P19" s="17">
        <v>161684</v>
      </c>
      <c r="Q19" s="17">
        <v>392332</v>
      </c>
      <c r="R19" s="17">
        <v>248670</v>
      </c>
      <c r="S19" s="17">
        <v>143662</v>
      </c>
      <c r="T19" s="17">
        <v>182274</v>
      </c>
      <c r="U19" s="17">
        <v>149518</v>
      </c>
      <c r="V19" s="17">
        <v>32756</v>
      </c>
      <c r="W19" s="17">
        <v>617908</v>
      </c>
      <c r="X19" s="17">
        <v>301492</v>
      </c>
      <c r="Y19" s="17">
        <v>316416</v>
      </c>
    </row>
    <row r="20" spans="1:25" ht="17.25" customHeight="1">
      <c r="A20" s="342" t="s">
        <v>474</v>
      </c>
      <c r="B20" s="16">
        <v>463516</v>
      </c>
      <c r="C20" s="17">
        <v>268326</v>
      </c>
      <c r="D20" s="17">
        <v>195190</v>
      </c>
      <c r="E20" s="17">
        <v>512961</v>
      </c>
      <c r="F20" s="17">
        <v>268705</v>
      </c>
      <c r="G20" s="17">
        <v>244256</v>
      </c>
      <c r="H20" s="17">
        <v>721824</v>
      </c>
      <c r="I20" s="17">
        <v>321600</v>
      </c>
      <c r="J20" s="17">
        <v>400224</v>
      </c>
      <c r="K20" s="17">
        <v>490992</v>
      </c>
      <c r="L20" s="17">
        <v>243599</v>
      </c>
      <c r="M20" s="17">
        <v>247393</v>
      </c>
      <c r="N20" s="17">
        <v>262188</v>
      </c>
      <c r="O20" s="17">
        <v>190910</v>
      </c>
      <c r="P20" s="17">
        <v>71278</v>
      </c>
      <c r="Q20" s="17">
        <v>460931</v>
      </c>
      <c r="R20" s="17">
        <v>245968</v>
      </c>
      <c r="S20" s="17">
        <v>214963</v>
      </c>
      <c r="T20" s="17">
        <v>268020</v>
      </c>
      <c r="U20" s="17">
        <v>153423</v>
      </c>
      <c r="V20" s="17">
        <v>114597</v>
      </c>
      <c r="W20" s="17">
        <v>541922</v>
      </c>
      <c r="X20" s="17">
        <v>301388</v>
      </c>
      <c r="Y20" s="17">
        <v>240534</v>
      </c>
    </row>
    <row r="21" spans="1:25" ht="17.25" customHeight="1">
      <c r="A21" s="342" t="s">
        <v>475</v>
      </c>
      <c r="B21" s="16">
        <v>308168</v>
      </c>
      <c r="C21" s="17">
        <v>268444</v>
      </c>
      <c r="D21" s="17">
        <v>39724</v>
      </c>
      <c r="E21" s="17">
        <v>308843</v>
      </c>
      <c r="F21" s="17">
        <v>267982</v>
      </c>
      <c r="G21" s="17">
        <v>40861</v>
      </c>
      <c r="H21" s="17">
        <v>354961</v>
      </c>
      <c r="I21" s="17">
        <v>318891</v>
      </c>
      <c r="J21" s="17">
        <v>36070</v>
      </c>
      <c r="K21" s="17">
        <v>287426</v>
      </c>
      <c r="L21" s="17">
        <v>241129</v>
      </c>
      <c r="M21" s="17">
        <v>46297</v>
      </c>
      <c r="N21" s="17">
        <v>210038</v>
      </c>
      <c r="O21" s="17">
        <v>190003</v>
      </c>
      <c r="P21" s="17">
        <v>20035</v>
      </c>
      <c r="Q21" s="17">
        <v>296067</v>
      </c>
      <c r="R21" s="17">
        <v>243039</v>
      </c>
      <c r="S21" s="17">
        <v>53028</v>
      </c>
      <c r="T21" s="17">
        <v>175746</v>
      </c>
      <c r="U21" s="17">
        <v>151134</v>
      </c>
      <c r="V21" s="17">
        <v>24612</v>
      </c>
      <c r="W21" s="17">
        <v>346659</v>
      </c>
      <c r="X21" s="17">
        <v>301708</v>
      </c>
      <c r="Y21" s="17">
        <v>44951</v>
      </c>
    </row>
    <row r="22" spans="1:25" ht="17.25" customHeight="1">
      <c r="A22" s="38"/>
      <c r="B22" s="5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17.25" customHeight="1">
      <c r="A23" s="342" t="s">
        <v>476</v>
      </c>
      <c r="B23" s="16">
        <v>271914</v>
      </c>
      <c r="C23" s="17">
        <v>268615</v>
      </c>
      <c r="D23" s="17">
        <v>3299</v>
      </c>
      <c r="E23" s="17">
        <v>273226</v>
      </c>
      <c r="F23" s="17">
        <v>268585</v>
      </c>
      <c r="G23" s="17">
        <v>4641</v>
      </c>
      <c r="H23" s="17">
        <v>320557</v>
      </c>
      <c r="I23" s="17">
        <v>320491</v>
      </c>
      <c r="J23" s="17">
        <v>66</v>
      </c>
      <c r="K23" s="17">
        <v>244295</v>
      </c>
      <c r="L23" s="17">
        <v>241051</v>
      </c>
      <c r="M23" s="17">
        <v>3244</v>
      </c>
      <c r="N23" s="17">
        <v>188070</v>
      </c>
      <c r="O23" s="17">
        <v>188070</v>
      </c>
      <c r="P23" s="17">
        <v>0</v>
      </c>
      <c r="Q23" s="17">
        <v>244447</v>
      </c>
      <c r="R23" s="17">
        <v>244447</v>
      </c>
      <c r="S23" s="17">
        <v>0</v>
      </c>
      <c r="T23" s="17">
        <v>151117</v>
      </c>
      <c r="U23" s="17">
        <v>151117</v>
      </c>
      <c r="V23" s="17">
        <v>0</v>
      </c>
      <c r="W23" s="17">
        <v>301802</v>
      </c>
      <c r="X23" s="17">
        <v>301802</v>
      </c>
      <c r="Y23" s="17">
        <v>0</v>
      </c>
    </row>
    <row r="24" spans="1:25" ht="17.25" customHeight="1">
      <c r="A24" s="342" t="s">
        <v>477</v>
      </c>
      <c r="B24" s="16">
        <v>271525</v>
      </c>
      <c r="C24" s="17">
        <v>269554</v>
      </c>
      <c r="D24" s="17">
        <v>1971</v>
      </c>
      <c r="E24" s="17">
        <v>269710</v>
      </c>
      <c r="F24" s="17">
        <v>268031</v>
      </c>
      <c r="G24" s="17">
        <v>1679</v>
      </c>
      <c r="H24" s="17">
        <v>324271</v>
      </c>
      <c r="I24" s="17">
        <v>324117</v>
      </c>
      <c r="J24" s="17">
        <v>154</v>
      </c>
      <c r="K24" s="17">
        <v>238526</v>
      </c>
      <c r="L24" s="17">
        <v>238511</v>
      </c>
      <c r="M24" s="17">
        <v>15</v>
      </c>
      <c r="N24" s="17">
        <v>176073</v>
      </c>
      <c r="O24" s="17">
        <v>176073</v>
      </c>
      <c r="P24" s="17">
        <v>0</v>
      </c>
      <c r="Q24" s="17">
        <v>241556</v>
      </c>
      <c r="R24" s="17">
        <v>241556</v>
      </c>
      <c r="S24" s="17">
        <v>0</v>
      </c>
      <c r="T24" s="17">
        <v>151981</v>
      </c>
      <c r="U24" s="17">
        <v>151981</v>
      </c>
      <c r="V24" s="17">
        <v>0</v>
      </c>
      <c r="W24" s="17">
        <v>295514</v>
      </c>
      <c r="X24" s="17">
        <v>295514</v>
      </c>
      <c r="Y24" s="17">
        <v>0</v>
      </c>
    </row>
    <row r="25" spans="1:25" ht="17.25" customHeight="1">
      <c r="A25" s="342" t="s">
        <v>478</v>
      </c>
      <c r="B25" s="16">
        <v>292364</v>
      </c>
      <c r="C25" s="17">
        <v>270990</v>
      </c>
      <c r="D25" s="17">
        <v>21374</v>
      </c>
      <c r="E25" s="17">
        <v>291330</v>
      </c>
      <c r="F25" s="17">
        <v>270326</v>
      </c>
      <c r="G25" s="17">
        <v>21004</v>
      </c>
      <c r="H25" s="17">
        <v>359732</v>
      </c>
      <c r="I25" s="17">
        <v>327993</v>
      </c>
      <c r="J25" s="17">
        <v>31739</v>
      </c>
      <c r="K25" s="17">
        <v>274866</v>
      </c>
      <c r="L25" s="17">
        <v>240488</v>
      </c>
      <c r="M25" s="17">
        <v>34378</v>
      </c>
      <c r="N25" s="17">
        <v>192710</v>
      </c>
      <c r="O25" s="17">
        <v>192710</v>
      </c>
      <c r="P25" s="17">
        <v>0</v>
      </c>
      <c r="Q25" s="17">
        <v>248215</v>
      </c>
      <c r="R25" s="17">
        <v>248215</v>
      </c>
      <c r="S25" s="17">
        <v>0</v>
      </c>
      <c r="T25" s="17">
        <v>190541</v>
      </c>
      <c r="U25" s="17">
        <v>152731</v>
      </c>
      <c r="V25" s="17">
        <v>37810</v>
      </c>
      <c r="W25" s="17">
        <v>569420</v>
      </c>
      <c r="X25" s="17">
        <v>300385</v>
      </c>
      <c r="Y25" s="17">
        <v>269035</v>
      </c>
    </row>
    <row r="26" spans="1:25" ht="17.25" customHeight="1">
      <c r="A26" s="342" t="s">
        <v>479</v>
      </c>
      <c r="B26" s="16">
        <v>747308</v>
      </c>
      <c r="C26" s="17">
        <v>271972</v>
      </c>
      <c r="D26" s="17">
        <v>475336</v>
      </c>
      <c r="E26" s="17">
        <v>711118</v>
      </c>
      <c r="F26" s="17">
        <v>271631</v>
      </c>
      <c r="G26" s="17">
        <v>439487</v>
      </c>
      <c r="H26" s="17">
        <v>884253</v>
      </c>
      <c r="I26" s="17">
        <v>334456</v>
      </c>
      <c r="J26" s="17">
        <v>549797</v>
      </c>
      <c r="K26" s="17">
        <v>602531</v>
      </c>
      <c r="L26" s="17">
        <v>239235</v>
      </c>
      <c r="M26" s="17">
        <v>363296</v>
      </c>
      <c r="N26" s="17">
        <v>404650</v>
      </c>
      <c r="O26" s="17">
        <v>177579</v>
      </c>
      <c r="P26" s="17">
        <v>227071</v>
      </c>
      <c r="Q26" s="17">
        <v>647030</v>
      </c>
      <c r="R26" s="17">
        <v>248595</v>
      </c>
      <c r="S26" s="17">
        <v>398435</v>
      </c>
      <c r="T26" s="17">
        <v>273081</v>
      </c>
      <c r="U26" s="17">
        <v>149845</v>
      </c>
      <c r="V26" s="17">
        <v>123236</v>
      </c>
      <c r="W26" s="17">
        <v>633158</v>
      </c>
      <c r="X26" s="17">
        <v>297938</v>
      </c>
      <c r="Y26" s="17">
        <v>335220</v>
      </c>
    </row>
    <row r="27" spans="1:25" ht="17.25" customHeight="1">
      <c r="A27" s="25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3"/>
      <c r="Q27" s="17"/>
      <c r="R27" s="17"/>
      <c r="S27" s="43"/>
      <c r="T27" s="17"/>
      <c r="U27" s="17"/>
      <c r="V27" s="43"/>
      <c r="W27" s="17"/>
      <c r="X27" s="17"/>
      <c r="Y27" s="43"/>
    </row>
    <row r="28" spans="1:25" s="2" customFormat="1" ht="17.25" customHeight="1">
      <c r="A28" s="341" t="s">
        <v>31</v>
      </c>
      <c r="B28" s="5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7.25" customHeight="1">
      <c r="A29" s="38" t="s">
        <v>380</v>
      </c>
      <c r="B29" s="16">
        <v>424442</v>
      </c>
      <c r="C29" s="17">
        <v>307932</v>
      </c>
      <c r="D29" s="17">
        <v>116510</v>
      </c>
      <c r="E29" s="17">
        <v>415784</v>
      </c>
      <c r="F29" s="17">
        <v>305137</v>
      </c>
      <c r="G29" s="17">
        <v>110647</v>
      </c>
      <c r="H29" s="17">
        <v>399039</v>
      </c>
      <c r="I29" s="17">
        <v>296476</v>
      </c>
      <c r="J29" s="17">
        <v>102563</v>
      </c>
      <c r="K29" s="17">
        <v>395614</v>
      </c>
      <c r="L29" s="17">
        <v>292820</v>
      </c>
      <c r="M29" s="17">
        <v>102794</v>
      </c>
      <c r="N29" s="17">
        <v>337274</v>
      </c>
      <c r="O29" s="17">
        <v>265213</v>
      </c>
      <c r="P29" s="17">
        <v>72061</v>
      </c>
      <c r="Q29" s="17">
        <v>411107</v>
      </c>
      <c r="R29" s="17">
        <v>308825</v>
      </c>
      <c r="S29" s="17">
        <v>102282</v>
      </c>
      <c r="T29" s="17">
        <v>318104</v>
      </c>
      <c r="U29" s="17">
        <v>238443</v>
      </c>
      <c r="V29" s="17">
        <v>79661</v>
      </c>
      <c r="W29" s="17">
        <v>463502</v>
      </c>
      <c r="X29" s="17">
        <v>343150</v>
      </c>
      <c r="Y29" s="17">
        <v>120352</v>
      </c>
    </row>
    <row r="30" spans="1:25" ht="17.25" customHeight="1">
      <c r="A30" s="49">
        <v>4</v>
      </c>
      <c r="B30" s="16">
        <v>438514</v>
      </c>
      <c r="C30" s="17">
        <v>318731</v>
      </c>
      <c r="D30" s="17">
        <v>119783</v>
      </c>
      <c r="E30" s="17">
        <v>427145</v>
      </c>
      <c r="F30" s="17">
        <v>314183</v>
      </c>
      <c r="G30" s="17">
        <v>112962</v>
      </c>
      <c r="H30" s="17">
        <v>412621</v>
      </c>
      <c r="I30" s="17">
        <v>306293</v>
      </c>
      <c r="J30" s="17">
        <v>106328</v>
      </c>
      <c r="K30" s="17">
        <v>397540</v>
      </c>
      <c r="L30" s="17">
        <v>298425</v>
      </c>
      <c r="M30" s="17">
        <v>99115</v>
      </c>
      <c r="N30" s="17">
        <v>370973</v>
      </c>
      <c r="O30" s="17">
        <v>275695</v>
      </c>
      <c r="P30" s="17">
        <v>95278</v>
      </c>
      <c r="Q30" s="17">
        <v>408671</v>
      </c>
      <c r="R30" s="17">
        <v>315194</v>
      </c>
      <c r="S30" s="17">
        <v>93477</v>
      </c>
      <c r="T30" s="17">
        <v>325444</v>
      </c>
      <c r="U30" s="17">
        <v>256549</v>
      </c>
      <c r="V30" s="17">
        <v>68895</v>
      </c>
      <c r="W30" s="17">
        <v>471942</v>
      </c>
      <c r="X30" s="17">
        <v>351449</v>
      </c>
      <c r="Y30" s="17">
        <v>120493</v>
      </c>
    </row>
    <row r="31" spans="1:25" s="310" customFormat="1" ht="17.25" customHeight="1">
      <c r="A31" s="315">
        <v>5</v>
      </c>
      <c r="B31" s="323">
        <f>SUM(C31:D31)</f>
        <v>431432</v>
      </c>
      <c r="C31" s="324">
        <v>326280</v>
      </c>
      <c r="D31" s="324">
        <v>105152</v>
      </c>
      <c r="E31" s="324">
        <f>SUM(F31:G31)</f>
        <v>423793</v>
      </c>
      <c r="F31" s="324">
        <v>324630</v>
      </c>
      <c r="G31" s="324">
        <v>99163</v>
      </c>
      <c r="H31" s="324">
        <f>SUM(I31:J31)</f>
        <v>458489</v>
      </c>
      <c r="I31" s="324">
        <v>346965</v>
      </c>
      <c r="J31" s="324">
        <v>111524</v>
      </c>
      <c r="K31" s="324">
        <f>SUM(L31:M31)</f>
        <v>387813</v>
      </c>
      <c r="L31" s="324">
        <v>300074</v>
      </c>
      <c r="M31" s="324">
        <v>87739</v>
      </c>
      <c r="N31" s="324">
        <f>SUM(O31:P31)</f>
        <v>342384</v>
      </c>
      <c r="O31" s="324">
        <v>273864</v>
      </c>
      <c r="P31" s="324">
        <v>68520</v>
      </c>
      <c r="Q31" s="324">
        <f>SUM(R31:S31)</f>
        <v>408671</v>
      </c>
      <c r="R31" s="324">
        <v>320520</v>
      </c>
      <c r="S31" s="324">
        <v>88151</v>
      </c>
      <c r="T31" s="324">
        <f>SUM(U31:V31)</f>
        <v>291562</v>
      </c>
      <c r="U31" s="324">
        <v>239814</v>
      </c>
      <c r="V31" s="324">
        <v>51748</v>
      </c>
      <c r="W31" s="324">
        <f>SUM(X31:Y31)</f>
        <v>475621</v>
      </c>
      <c r="X31" s="324">
        <v>352231</v>
      </c>
      <c r="Y31" s="324">
        <v>123390</v>
      </c>
    </row>
    <row r="32" spans="1:25" ht="17.25" customHeight="1">
      <c r="A32" s="38"/>
      <c r="B32" s="5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7.25" customHeight="1">
      <c r="A33" s="38" t="s">
        <v>381</v>
      </c>
      <c r="B33" s="16">
        <v>333760</v>
      </c>
      <c r="C33" s="17">
        <v>320312</v>
      </c>
      <c r="D33" s="17">
        <v>13448</v>
      </c>
      <c r="E33" s="17">
        <v>331288</v>
      </c>
      <c r="F33" s="17">
        <v>318690</v>
      </c>
      <c r="G33" s="17">
        <v>12598</v>
      </c>
      <c r="H33" s="17">
        <v>348620</v>
      </c>
      <c r="I33" s="17">
        <v>330231</v>
      </c>
      <c r="J33" s="17">
        <v>18389</v>
      </c>
      <c r="K33" s="17">
        <v>295943</v>
      </c>
      <c r="L33" s="17">
        <v>292071</v>
      </c>
      <c r="M33" s="17">
        <v>3872</v>
      </c>
      <c r="N33" s="17">
        <v>280072</v>
      </c>
      <c r="O33" s="17">
        <v>273603</v>
      </c>
      <c r="P33" s="17">
        <v>6469</v>
      </c>
      <c r="Q33" s="17">
        <v>307530</v>
      </c>
      <c r="R33" s="17">
        <v>307530</v>
      </c>
      <c r="S33" s="17">
        <v>0</v>
      </c>
      <c r="T33" s="17">
        <v>239839</v>
      </c>
      <c r="U33" s="17">
        <v>239839</v>
      </c>
      <c r="V33" s="17">
        <v>0</v>
      </c>
      <c r="W33" s="17">
        <v>351237</v>
      </c>
      <c r="X33" s="17">
        <v>351237</v>
      </c>
      <c r="Y33" s="17">
        <v>0</v>
      </c>
    </row>
    <row r="34" spans="1:25" ht="17.25" customHeight="1">
      <c r="A34" s="342" t="s">
        <v>459</v>
      </c>
      <c r="B34" s="16">
        <v>325738</v>
      </c>
      <c r="C34" s="17">
        <v>322512</v>
      </c>
      <c r="D34" s="17">
        <v>3226</v>
      </c>
      <c r="E34" s="17">
        <v>325147</v>
      </c>
      <c r="F34" s="17">
        <v>321083</v>
      </c>
      <c r="G34" s="17">
        <v>4064</v>
      </c>
      <c r="H34" s="17">
        <v>374095</v>
      </c>
      <c r="I34" s="17">
        <v>337316</v>
      </c>
      <c r="J34" s="17">
        <v>36779</v>
      </c>
      <c r="K34" s="17">
        <v>296660</v>
      </c>
      <c r="L34" s="17">
        <v>296628</v>
      </c>
      <c r="M34" s="17">
        <v>32</v>
      </c>
      <c r="N34" s="17">
        <v>272378</v>
      </c>
      <c r="O34" s="17">
        <v>272378</v>
      </c>
      <c r="P34" s="17">
        <v>0</v>
      </c>
      <c r="Q34" s="17">
        <v>318270</v>
      </c>
      <c r="R34" s="17">
        <v>318270</v>
      </c>
      <c r="S34" s="17">
        <v>0</v>
      </c>
      <c r="T34" s="17">
        <v>230692</v>
      </c>
      <c r="U34" s="17">
        <v>230692</v>
      </c>
      <c r="V34" s="17">
        <v>0</v>
      </c>
      <c r="W34" s="17">
        <v>340089</v>
      </c>
      <c r="X34" s="17">
        <v>340089</v>
      </c>
      <c r="Y34" s="17">
        <v>0</v>
      </c>
    </row>
    <row r="35" spans="1:25" ht="17.25" customHeight="1">
      <c r="A35" s="342" t="s">
        <v>472</v>
      </c>
      <c r="B35" s="16">
        <v>366361</v>
      </c>
      <c r="C35" s="17">
        <v>324409</v>
      </c>
      <c r="D35" s="17">
        <v>41952</v>
      </c>
      <c r="E35" s="17">
        <v>345126</v>
      </c>
      <c r="F35" s="17">
        <v>322257</v>
      </c>
      <c r="G35" s="17">
        <v>22869</v>
      </c>
      <c r="H35" s="17">
        <v>362462</v>
      </c>
      <c r="I35" s="17">
        <v>340753</v>
      </c>
      <c r="J35" s="17">
        <v>21709</v>
      </c>
      <c r="K35" s="17">
        <v>313425</v>
      </c>
      <c r="L35" s="17">
        <v>300342</v>
      </c>
      <c r="M35" s="17">
        <v>13083</v>
      </c>
      <c r="N35" s="17">
        <v>273837</v>
      </c>
      <c r="O35" s="17">
        <v>273837</v>
      </c>
      <c r="P35" s="17">
        <v>0</v>
      </c>
      <c r="Q35" s="17">
        <v>316137</v>
      </c>
      <c r="R35" s="17">
        <v>314632</v>
      </c>
      <c r="S35" s="17">
        <v>1505</v>
      </c>
      <c r="T35" s="17">
        <v>239764</v>
      </c>
      <c r="U35" s="17">
        <v>239764</v>
      </c>
      <c r="V35" s="17">
        <v>0</v>
      </c>
      <c r="W35" s="17">
        <v>360753</v>
      </c>
      <c r="X35" s="17">
        <v>355777</v>
      </c>
      <c r="Y35" s="17">
        <v>4976</v>
      </c>
    </row>
    <row r="36" spans="1:25" ht="17.25" customHeight="1">
      <c r="A36" s="342" t="s">
        <v>461</v>
      </c>
      <c r="B36" s="16">
        <v>334418</v>
      </c>
      <c r="C36" s="17">
        <v>327628</v>
      </c>
      <c r="D36" s="17">
        <v>6790</v>
      </c>
      <c r="E36" s="17">
        <v>332708</v>
      </c>
      <c r="F36" s="17">
        <v>324710</v>
      </c>
      <c r="G36" s="17">
        <v>7998</v>
      </c>
      <c r="H36" s="17">
        <v>345830</v>
      </c>
      <c r="I36" s="17">
        <v>345747</v>
      </c>
      <c r="J36" s="17">
        <v>83</v>
      </c>
      <c r="K36" s="17">
        <v>306125</v>
      </c>
      <c r="L36" s="17">
        <v>303877</v>
      </c>
      <c r="M36" s="17">
        <v>2248</v>
      </c>
      <c r="N36" s="17">
        <v>289200</v>
      </c>
      <c r="O36" s="17">
        <v>281378</v>
      </c>
      <c r="P36" s="17">
        <v>7822</v>
      </c>
      <c r="Q36" s="17">
        <v>319015</v>
      </c>
      <c r="R36" s="17">
        <v>319015</v>
      </c>
      <c r="S36" s="17">
        <v>0</v>
      </c>
      <c r="T36" s="17">
        <v>300679</v>
      </c>
      <c r="U36" s="17">
        <v>253436</v>
      </c>
      <c r="V36" s="17">
        <v>47243</v>
      </c>
      <c r="W36" s="17">
        <v>347074</v>
      </c>
      <c r="X36" s="17">
        <v>347074</v>
      </c>
      <c r="Y36" s="17">
        <v>0</v>
      </c>
    </row>
    <row r="37" spans="1:25" ht="17.25" customHeight="1">
      <c r="A37" s="38"/>
      <c r="B37" s="5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7.25" customHeight="1">
      <c r="A38" s="342" t="s">
        <v>473</v>
      </c>
      <c r="B38" s="16">
        <v>326344</v>
      </c>
      <c r="C38" s="17">
        <v>324344</v>
      </c>
      <c r="D38" s="17">
        <v>2000</v>
      </c>
      <c r="E38" s="17">
        <v>323944</v>
      </c>
      <c r="F38" s="17">
        <v>321826</v>
      </c>
      <c r="G38" s="17">
        <v>2118</v>
      </c>
      <c r="H38" s="17">
        <v>339720</v>
      </c>
      <c r="I38" s="17">
        <v>336399</v>
      </c>
      <c r="J38" s="17">
        <v>3321</v>
      </c>
      <c r="K38" s="17">
        <v>304120</v>
      </c>
      <c r="L38" s="17">
        <v>301882</v>
      </c>
      <c r="M38" s="17">
        <v>2238</v>
      </c>
      <c r="N38" s="17">
        <v>270625</v>
      </c>
      <c r="O38" s="17">
        <v>268909</v>
      </c>
      <c r="P38" s="17">
        <v>1716</v>
      </c>
      <c r="Q38" s="17">
        <v>325595</v>
      </c>
      <c r="R38" s="17">
        <v>320282</v>
      </c>
      <c r="S38" s="17">
        <v>5313</v>
      </c>
      <c r="T38" s="17">
        <v>242831</v>
      </c>
      <c r="U38" s="17">
        <v>242831</v>
      </c>
      <c r="V38" s="17">
        <v>0</v>
      </c>
      <c r="W38" s="17">
        <v>348715</v>
      </c>
      <c r="X38" s="17">
        <v>348715</v>
      </c>
      <c r="Y38" s="17">
        <v>0</v>
      </c>
    </row>
    <row r="39" spans="1:25" ht="17.25" customHeight="1">
      <c r="A39" s="342" t="s">
        <v>463</v>
      </c>
      <c r="B39" s="16">
        <v>607680</v>
      </c>
      <c r="C39" s="17">
        <v>326991</v>
      </c>
      <c r="D39" s="17">
        <v>280689</v>
      </c>
      <c r="E39" s="17">
        <v>547129</v>
      </c>
      <c r="F39" s="17">
        <v>325661</v>
      </c>
      <c r="G39" s="17">
        <v>221468</v>
      </c>
      <c r="H39" s="17">
        <v>474422</v>
      </c>
      <c r="I39" s="17">
        <v>347041</v>
      </c>
      <c r="J39" s="17">
        <v>127381</v>
      </c>
      <c r="K39" s="17">
        <v>467606</v>
      </c>
      <c r="L39" s="17">
        <v>303527</v>
      </c>
      <c r="M39" s="17">
        <v>164079</v>
      </c>
      <c r="N39" s="17">
        <v>556088</v>
      </c>
      <c r="O39" s="17">
        <v>272250</v>
      </c>
      <c r="P39" s="17">
        <v>283838</v>
      </c>
      <c r="Q39" s="17">
        <v>522538</v>
      </c>
      <c r="R39" s="17">
        <v>326920</v>
      </c>
      <c r="S39" s="17">
        <v>195618</v>
      </c>
      <c r="T39" s="17">
        <v>289958</v>
      </c>
      <c r="U39" s="17">
        <v>244504</v>
      </c>
      <c r="V39" s="17">
        <v>45454</v>
      </c>
      <c r="W39" s="17">
        <v>761962</v>
      </c>
      <c r="X39" s="17">
        <v>356695</v>
      </c>
      <c r="Y39" s="17">
        <v>405267</v>
      </c>
    </row>
    <row r="40" spans="1:25" ht="17.25" customHeight="1">
      <c r="A40" s="342" t="s">
        <v>474</v>
      </c>
      <c r="B40" s="16">
        <v>580275</v>
      </c>
      <c r="C40" s="17">
        <v>326473</v>
      </c>
      <c r="D40" s="17">
        <v>253802</v>
      </c>
      <c r="E40" s="17">
        <v>624678</v>
      </c>
      <c r="F40" s="17">
        <v>325532</v>
      </c>
      <c r="G40" s="17">
        <v>299146</v>
      </c>
      <c r="H40" s="17">
        <v>793965</v>
      </c>
      <c r="I40" s="17">
        <v>349249</v>
      </c>
      <c r="J40" s="17">
        <v>444716</v>
      </c>
      <c r="K40" s="17">
        <v>608508</v>
      </c>
      <c r="L40" s="17">
        <v>303426</v>
      </c>
      <c r="M40" s="17">
        <v>305082</v>
      </c>
      <c r="N40" s="17">
        <v>367593</v>
      </c>
      <c r="O40" s="17">
        <v>276845</v>
      </c>
      <c r="P40" s="17">
        <v>90748</v>
      </c>
      <c r="Q40" s="17">
        <v>599702</v>
      </c>
      <c r="R40" s="17">
        <v>323069</v>
      </c>
      <c r="S40" s="17">
        <v>276633</v>
      </c>
      <c r="T40" s="17">
        <v>429843</v>
      </c>
      <c r="U40" s="17">
        <v>235225</v>
      </c>
      <c r="V40" s="17">
        <v>194618</v>
      </c>
      <c r="W40" s="17">
        <v>639339</v>
      </c>
      <c r="X40" s="17">
        <v>356557</v>
      </c>
      <c r="Y40" s="17">
        <v>282782</v>
      </c>
    </row>
    <row r="41" spans="1:25" ht="17.25" customHeight="1">
      <c r="A41" s="342" t="s">
        <v>475</v>
      </c>
      <c r="B41" s="16">
        <v>373291</v>
      </c>
      <c r="C41" s="17">
        <v>326350</v>
      </c>
      <c r="D41" s="17">
        <v>46941</v>
      </c>
      <c r="E41" s="17">
        <v>371949</v>
      </c>
      <c r="F41" s="17">
        <v>324900</v>
      </c>
      <c r="G41" s="17">
        <v>47049</v>
      </c>
      <c r="H41" s="17">
        <v>386063</v>
      </c>
      <c r="I41" s="17">
        <v>346784</v>
      </c>
      <c r="J41" s="17">
        <v>39279</v>
      </c>
      <c r="K41" s="17">
        <v>355535</v>
      </c>
      <c r="L41" s="17">
        <v>300626</v>
      </c>
      <c r="M41" s="17">
        <v>54909</v>
      </c>
      <c r="N41" s="17">
        <v>297256</v>
      </c>
      <c r="O41" s="17">
        <v>274857</v>
      </c>
      <c r="P41" s="17">
        <v>22399</v>
      </c>
      <c r="Q41" s="17">
        <v>384398</v>
      </c>
      <c r="R41" s="17">
        <v>319486</v>
      </c>
      <c r="S41" s="17">
        <v>64912</v>
      </c>
      <c r="T41" s="17">
        <v>257904</v>
      </c>
      <c r="U41" s="17">
        <v>237344</v>
      </c>
      <c r="V41" s="17">
        <v>20560</v>
      </c>
      <c r="W41" s="17">
        <v>403924</v>
      </c>
      <c r="X41" s="17">
        <v>355321</v>
      </c>
      <c r="Y41" s="17">
        <v>48603</v>
      </c>
    </row>
    <row r="42" spans="1:25" ht="17.25" customHeight="1">
      <c r="A42" s="38"/>
      <c r="B42" s="5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17.25" customHeight="1">
      <c r="A43" s="342" t="s">
        <v>476</v>
      </c>
      <c r="B43" s="16">
        <v>331469</v>
      </c>
      <c r="C43" s="17">
        <v>327387</v>
      </c>
      <c r="D43" s="17">
        <v>4082</v>
      </c>
      <c r="E43" s="17">
        <v>331391</v>
      </c>
      <c r="F43" s="17">
        <v>326053</v>
      </c>
      <c r="G43" s="17">
        <v>5338</v>
      </c>
      <c r="H43" s="17">
        <v>350034</v>
      </c>
      <c r="I43" s="17">
        <v>349955</v>
      </c>
      <c r="J43" s="17">
        <v>79</v>
      </c>
      <c r="K43" s="17">
        <v>303951</v>
      </c>
      <c r="L43" s="17">
        <v>300585</v>
      </c>
      <c r="M43" s="17">
        <v>3366</v>
      </c>
      <c r="N43" s="17">
        <v>273788</v>
      </c>
      <c r="O43" s="17">
        <v>273788</v>
      </c>
      <c r="P43" s="17">
        <v>0</v>
      </c>
      <c r="Q43" s="17">
        <v>322512</v>
      </c>
      <c r="R43" s="17">
        <v>322512</v>
      </c>
      <c r="S43" s="17">
        <v>0</v>
      </c>
      <c r="T43" s="17">
        <v>240806</v>
      </c>
      <c r="U43" s="17">
        <v>240806</v>
      </c>
      <c r="V43" s="17">
        <v>0</v>
      </c>
      <c r="W43" s="17">
        <v>354718</v>
      </c>
      <c r="X43" s="17">
        <v>354718</v>
      </c>
      <c r="Y43" s="17">
        <v>0</v>
      </c>
    </row>
    <row r="44" spans="1:25" ht="17.25" customHeight="1">
      <c r="A44" s="342" t="s">
        <v>477</v>
      </c>
      <c r="B44" s="16">
        <v>331185</v>
      </c>
      <c r="C44" s="17">
        <v>328785</v>
      </c>
      <c r="D44" s="17">
        <v>2400</v>
      </c>
      <c r="E44" s="17">
        <v>328551</v>
      </c>
      <c r="F44" s="17">
        <v>326409</v>
      </c>
      <c r="G44" s="17">
        <v>2142</v>
      </c>
      <c r="H44" s="17">
        <v>354978</v>
      </c>
      <c r="I44" s="17">
        <v>354796</v>
      </c>
      <c r="J44" s="17">
        <v>182</v>
      </c>
      <c r="K44" s="17">
        <v>298406</v>
      </c>
      <c r="L44" s="17">
        <v>298386</v>
      </c>
      <c r="M44" s="17">
        <v>20</v>
      </c>
      <c r="N44" s="17">
        <v>266265</v>
      </c>
      <c r="O44" s="17">
        <v>266265</v>
      </c>
      <c r="P44" s="17">
        <v>0</v>
      </c>
      <c r="Q44" s="17">
        <v>318859</v>
      </c>
      <c r="R44" s="17">
        <v>318859</v>
      </c>
      <c r="S44" s="17">
        <v>0</v>
      </c>
      <c r="T44" s="17">
        <v>242114</v>
      </c>
      <c r="U44" s="17">
        <v>242114</v>
      </c>
      <c r="V44" s="17">
        <v>0</v>
      </c>
      <c r="W44" s="17">
        <v>350113</v>
      </c>
      <c r="X44" s="17">
        <v>350113</v>
      </c>
      <c r="Y44" s="17">
        <v>0</v>
      </c>
    </row>
    <row r="45" spans="1:25" ht="17.25" customHeight="1">
      <c r="A45" s="342" t="s">
        <v>478</v>
      </c>
      <c r="B45" s="16">
        <v>359146</v>
      </c>
      <c r="C45" s="17">
        <v>329248</v>
      </c>
      <c r="D45" s="17">
        <v>29898</v>
      </c>
      <c r="E45" s="17">
        <v>357635</v>
      </c>
      <c r="F45" s="17">
        <v>328173</v>
      </c>
      <c r="G45" s="17">
        <v>29462</v>
      </c>
      <c r="H45" s="17">
        <v>395647</v>
      </c>
      <c r="I45" s="17">
        <v>358700</v>
      </c>
      <c r="J45" s="17">
        <v>36947</v>
      </c>
      <c r="K45" s="17">
        <v>350824</v>
      </c>
      <c r="L45" s="17">
        <v>299617</v>
      </c>
      <c r="M45" s="17">
        <v>51207</v>
      </c>
      <c r="N45" s="17">
        <v>280882</v>
      </c>
      <c r="O45" s="17">
        <v>280882</v>
      </c>
      <c r="P45" s="17">
        <v>0</v>
      </c>
      <c r="Q45" s="17">
        <v>327702</v>
      </c>
      <c r="R45" s="17">
        <v>327702</v>
      </c>
      <c r="S45" s="17">
        <v>0</v>
      </c>
      <c r="T45" s="17">
        <v>288133</v>
      </c>
      <c r="U45" s="17">
        <v>238140</v>
      </c>
      <c r="V45" s="17">
        <v>49993</v>
      </c>
      <c r="W45" s="17">
        <v>710248</v>
      </c>
      <c r="X45" s="17">
        <v>355704</v>
      </c>
      <c r="Y45" s="17">
        <v>354544</v>
      </c>
    </row>
    <row r="46" spans="1:25" ht="17.25" customHeight="1">
      <c r="A46" s="342" t="s">
        <v>479</v>
      </c>
      <c r="B46" s="16">
        <v>906425</v>
      </c>
      <c r="C46" s="17">
        <v>330874</v>
      </c>
      <c r="D46" s="17">
        <v>575551</v>
      </c>
      <c r="E46" s="17">
        <v>867001</v>
      </c>
      <c r="F46" s="17">
        <v>330268</v>
      </c>
      <c r="G46" s="17">
        <v>536733</v>
      </c>
      <c r="H46" s="17">
        <v>969831</v>
      </c>
      <c r="I46" s="17">
        <v>366005</v>
      </c>
      <c r="J46" s="17">
        <v>603826</v>
      </c>
      <c r="K46" s="17">
        <v>755526</v>
      </c>
      <c r="L46" s="17">
        <v>299623</v>
      </c>
      <c r="M46" s="17">
        <v>455903</v>
      </c>
      <c r="N46" s="17">
        <v>676070</v>
      </c>
      <c r="O46" s="17">
        <v>270801</v>
      </c>
      <c r="P46" s="17">
        <v>405269</v>
      </c>
      <c r="Q46" s="17">
        <v>851301</v>
      </c>
      <c r="R46" s="17">
        <v>328406</v>
      </c>
      <c r="S46" s="17">
        <v>522895</v>
      </c>
      <c r="T46" s="17">
        <v>473436</v>
      </c>
      <c r="U46" s="17">
        <v>233958</v>
      </c>
      <c r="V46" s="17">
        <v>239478</v>
      </c>
      <c r="W46" s="17">
        <v>733673</v>
      </c>
      <c r="X46" s="17">
        <v>354269</v>
      </c>
      <c r="Y46" s="17">
        <v>379404</v>
      </c>
    </row>
    <row r="47" spans="1:25" ht="17.25" customHeight="1">
      <c r="A47" s="255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43"/>
      <c r="Q47" s="17"/>
      <c r="R47" s="17"/>
      <c r="S47" s="43"/>
      <c r="T47" s="17"/>
      <c r="U47" s="17"/>
      <c r="V47" s="43"/>
      <c r="W47" s="17"/>
      <c r="X47" s="17"/>
      <c r="Y47" s="43"/>
    </row>
    <row r="48" spans="1:25" s="2" customFormat="1" ht="17.25" customHeight="1">
      <c r="A48" s="341" t="s">
        <v>32</v>
      </c>
      <c r="B48" s="59"/>
      <c r="C48" s="38"/>
      <c r="D48" s="38"/>
      <c r="E48" s="38"/>
      <c r="F48" s="38"/>
      <c r="G48" s="38"/>
      <c r="H48" s="38"/>
      <c r="I48" s="38"/>
      <c r="J48" s="38"/>
      <c r="K48" s="17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17.25" customHeight="1">
      <c r="A49" s="38" t="s">
        <v>380</v>
      </c>
      <c r="B49" s="16">
        <v>238853</v>
      </c>
      <c r="C49" s="17">
        <v>178635</v>
      </c>
      <c r="D49" s="17">
        <v>60218</v>
      </c>
      <c r="E49" s="17">
        <v>203935</v>
      </c>
      <c r="F49" s="17">
        <v>154942</v>
      </c>
      <c r="G49" s="17">
        <v>48993</v>
      </c>
      <c r="H49" s="17">
        <v>203172</v>
      </c>
      <c r="I49" s="17">
        <v>153964</v>
      </c>
      <c r="J49" s="17">
        <v>49208</v>
      </c>
      <c r="K49" s="17">
        <v>188115</v>
      </c>
      <c r="L49" s="17">
        <v>143519</v>
      </c>
      <c r="M49" s="17">
        <v>44596</v>
      </c>
      <c r="N49" s="17">
        <v>158930</v>
      </c>
      <c r="O49" s="17">
        <v>127516</v>
      </c>
      <c r="P49" s="17">
        <v>31414</v>
      </c>
      <c r="Q49" s="17">
        <v>195505</v>
      </c>
      <c r="R49" s="17">
        <v>147955</v>
      </c>
      <c r="S49" s="17">
        <v>47550</v>
      </c>
      <c r="T49" s="17">
        <v>158015</v>
      </c>
      <c r="U49" s="17">
        <v>123513</v>
      </c>
      <c r="V49" s="17">
        <v>34502</v>
      </c>
      <c r="W49" s="17">
        <v>218610</v>
      </c>
      <c r="X49" s="17">
        <v>171839</v>
      </c>
      <c r="Y49" s="17">
        <v>46771</v>
      </c>
    </row>
    <row r="50" spans="1:25" ht="17.25" customHeight="1">
      <c r="A50" s="49">
        <v>4</v>
      </c>
      <c r="B50" s="16">
        <v>251142</v>
      </c>
      <c r="C50" s="17">
        <v>189082</v>
      </c>
      <c r="D50" s="17">
        <v>62060</v>
      </c>
      <c r="E50" s="17">
        <v>212803</v>
      </c>
      <c r="F50" s="17">
        <v>163011</v>
      </c>
      <c r="G50" s="17">
        <v>49792</v>
      </c>
      <c r="H50" s="17">
        <v>205498</v>
      </c>
      <c r="I50" s="17">
        <v>158079</v>
      </c>
      <c r="J50" s="17">
        <v>47419</v>
      </c>
      <c r="K50" s="17">
        <v>195865</v>
      </c>
      <c r="L50" s="17">
        <v>150252</v>
      </c>
      <c r="M50" s="17">
        <v>45613</v>
      </c>
      <c r="N50" s="17">
        <v>171767</v>
      </c>
      <c r="O50" s="17">
        <v>135416</v>
      </c>
      <c r="P50" s="17">
        <v>36351</v>
      </c>
      <c r="Q50" s="17">
        <v>198435</v>
      </c>
      <c r="R50" s="17">
        <v>154422</v>
      </c>
      <c r="S50" s="17">
        <v>44013</v>
      </c>
      <c r="T50" s="17">
        <v>173179</v>
      </c>
      <c r="U50" s="17">
        <v>133673</v>
      </c>
      <c r="V50" s="17">
        <v>39506</v>
      </c>
      <c r="W50" s="17">
        <v>220942</v>
      </c>
      <c r="X50" s="17">
        <v>176048</v>
      </c>
      <c r="Y50" s="17">
        <v>44894</v>
      </c>
    </row>
    <row r="51" spans="1:25" s="310" customFormat="1" ht="17.25" customHeight="1">
      <c r="A51" s="315">
        <v>5</v>
      </c>
      <c r="B51" s="323">
        <f>SUM(C51:D51)</f>
        <v>246503</v>
      </c>
      <c r="C51" s="324">
        <v>188416</v>
      </c>
      <c r="D51" s="324">
        <v>58087</v>
      </c>
      <c r="E51" s="324">
        <f>SUM(F51:G51)</f>
        <v>213748</v>
      </c>
      <c r="F51" s="324">
        <v>166942</v>
      </c>
      <c r="G51" s="324">
        <v>46806</v>
      </c>
      <c r="H51" s="324">
        <f>SUM(I51:J51)</f>
        <v>202470</v>
      </c>
      <c r="I51" s="324">
        <v>159507</v>
      </c>
      <c r="J51" s="324">
        <v>42963</v>
      </c>
      <c r="K51" s="324">
        <f>SUM(L51:M51)</f>
        <v>196453</v>
      </c>
      <c r="L51" s="324">
        <v>153656</v>
      </c>
      <c r="M51" s="324">
        <v>42797</v>
      </c>
      <c r="N51" s="324">
        <f>SUM(O51:P51)</f>
        <v>150836</v>
      </c>
      <c r="O51" s="324">
        <v>127543</v>
      </c>
      <c r="P51" s="324">
        <v>23293</v>
      </c>
      <c r="Q51" s="324">
        <f>SUM(R51:S51)</f>
        <v>204040</v>
      </c>
      <c r="R51" s="324">
        <v>158834</v>
      </c>
      <c r="S51" s="324">
        <v>45206</v>
      </c>
      <c r="T51" s="324">
        <f>SUM(U51:V51)</f>
        <v>157444</v>
      </c>
      <c r="U51" s="324">
        <v>131160</v>
      </c>
      <c r="V51" s="324">
        <v>26284</v>
      </c>
      <c r="W51" s="324">
        <f>SUM(X51:Y51)</f>
        <v>229879</v>
      </c>
      <c r="X51" s="324">
        <v>176614</v>
      </c>
      <c r="Y51" s="324">
        <v>53265</v>
      </c>
    </row>
    <row r="52" spans="1:25" ht="17.25" customHeight="1">
      <c r="A52" s="38"/>
      <c r="B52" s="5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7.25" customHeight="1">
      <c r="A53" s="38" t="s">
        <v>381</v>
      </c>
      <c r="B53" s="16">
        <v>194273</v>
      </c>
      <c r="C53" s="17">
        <v>182291</v>
      </c>
      <c r="D53" s="17">
        <v>11982</v>
      </c>
      <c r="E53" s="17">
        <v>163516</v>
      </c>
      <c r="F53" s="17">
        <v>161448</v>
      </c>
      <c r="G53" s="17">
        <v>2068</v>
      </c>
      <c r="H53" s="17">
        <v>168313</v>
      </c>
      <c r="I53" s="17">
        <v>153558</v>
      </c>
      <c r="J53" s="17">
        <v>14755</v>
      </c>
      <c r="K53" s="17">
        <v>150756</v>
      </c>
      <c r="L53" s="17">
        <v>149298</v>
      </c>
      <c r="M53" s="17">
        <v>1458</v>
      </c>
      <c r="N53" s="17">
        <v>129176</v>
      </c>
      <c r="O53" s="17">
        <v>123711</v>
      </c>
      <c r="P53" s="17">
        <v>5465</v>
      </c>
      <c r="Q53" s="17">
        <v>156561</v>
      </c>
      <c r="R53" s="17">
        <v>155973</v>
      </c>
      <c r="S53" s="17">
        <v>588</v>
      </c>
      <c r="T53" s="17">
        <v>127170</v>
      </c>
      <c r="U53" s="17">
        <v>127170</v>
      </c>
      <c r="V53" s="17">
        <v>0</v>
      </c>
      <c r="W53" s="17">
        <v>166962</v>
      </c>
      <c r="X53" s="17">
        <v>166962</v>
      </c>
      <c r="Y53" s="17">
        <v>0</v>
      </c>
    </row>
    <row r="54" spans="1:25" ht="17.25" customHeight="1">
      <c r="A54" s="342" t="s">
        <v>459</v>
      </c>
      <c r="B54" s="16">
        <v>184521</v>
      </c>
      <c r="C54" s="17">
        <v>183759</v>
      </c>
      <c r="D54" s="17">
        <v>762</v>
      </c>
      <c r="E54" s="17">
        <v>163726</v>
      </c>
      <c r="F54" s="17">
        <v>163327</v>
      </c>
      <c r="G54" s="17">
        <v>399</v>
      </c>
      <c r="H54" s="17">
        <v>159553</v>
      </c>
      <c r="I54" s="17">
        <v>153181</v>
      </c>
      <c r="J54" s="17">
        <v>6372</v>
      </c>
      <c r="K54" s="17">
        <v>151646</v>
      </c>
      <c r="L54" s="17">
        <v>151639</v>
      </c>
      <c r="M54" s="17">
        <v>7</v>
      </c>
      <c r="N54" s="17">
        <v>125622</v>
      </c>
      <c r="O54" s="17">
        <v>125622</v>
      </c>
      <c r="P54" s="17">
        <v>0</v>
      </c>
      <c r="Q54" s="17">
        <v>157320</v>
      </c>
      <c r="R54" s="17">
        <v>157320</v>
      </c>
      <c r="S54" s="17">
        <v>0</v>
      </c>
      <c r="T54" s="17">
        <v>130221</v>
      </c>
      <c r="U54" s="17">
        <v>130221</v>
      </c>
      <c r="V54" s="17">
        <v>0</v>
      </c>
      <c r="W54" s="17">
        <v>166376</v>
      </c>
      <c r="X54" s="17">
        <v>166376</v>
      </c>
      <c r="Y54" s="17">
        <v>0</v>
      </c>
    </row>
    <row r="55" spans="1:25" ht="17.25" customHeight="1">
      <c r="A55" s="342" t="s">
        <v>472</v>
      </c>
      <c r="B55" s="16">
        <v>215290</v>
      </c>
      <c r="C55" s="17">
        <v>184345</v>
      </c>
      <c r="D55" s="17">
        <v>30945</v>
      </c>
      <c r="E55" s="17">
        <v>178979</v>
      </c>
      <c r="F55" s="17">
        <v>164149</v>
      </c>
      <c r="G55" s="17">
        <v>14830</v>
      </c>
      <c r="H55" s="17">
        <v>161623</v>
      </c>
      <c r="I55" s="17">
        <v>158693</v>
      </c>
      <c r="J55" s="17">
        <v>2930</v>
      </c>
      <c r="K55" s="17">
        <v>167363</v>
      </c>
      <c r="L55" s="17">
        <v>151124</v>
      </c>
      <c r="M55" s="17">
        <v>16239</v>
      </c>
      <c r="N55" s="17">
        <v>127135</v>
      </c>
      <c r="O55" s="17">
        <v>127135</v>
      </c>
      <c r="P55" s="17">
        <v>0</v>
      </c>
      <c r="Q55" s="17">
        <v>162064</v>
      </c>
      <c r="R55" s="17">
        <v>156578</v>
      </c>
      <c r="S55" s="17">
        <v>5486</v>
      </c>
      <c r="T55" s="17">
        <v>131281</v>
      </c>
      <c r="U55" s="17">
        <v>131281</v>
      </c>
      <c r="V55" s="17">
        <v>0</v>
      </c>
      <c r="W55" s="17">
        <v>173331</v>
      </c>
      <c r="X55" s="17">
        <v>169970</v>
      </c>
      <c r="Y55" s="17">
        <v>3361</v>
      </c>
    </row>
    <row r="56" spans="1:25" ht="17.25" customHeight="1">
      <c r="A56" s="342" t="s">
        <v>461</v>
      </c>
      <c r="B56" s="16">
        <v>194037</v>
      </c>
      <c r="C56" s="17">
        <v>190177</v>
      </c>
      <c r="D56" s="17">
        <v>3860</v>
      </c>
      <c r="E56" s="17">
        <v>175148</v>
      </c>
      <c r="F56" s="17">
        <v>169071</v>
      </c>
      <c r="G56" s="17">
        <v>6077</v>
      </c>
      <c r="H56" s="17">
        <v>157572</v>
      </c>
      <c r="I56" s="17">
        <v>157572</v>
      </c>
      <c r="J56" s="17">
        <v>0</v>
      </c>
      <c r="K56" s="17">
        <v>162504</v>
      </c>
      <c r="L56" s="17">
        <v>157242</v>
      </c>
      <c r="M56" s="17">
        <v>5262</v>
      </c>
      <c r="N56" s="17">
        <v>135684</v>
      </c>
      <c r="O56" s="17">
        <v>133590</v>
      </c>
      <c r="P56" s="17">
        <v>2094</v>
      </c>
      <c r="Q56" s="17">
        <v>158501</v>
      </c>
      <c r="R56" s="17">
        <v>158501</v>
      </c>
      <c r="S56" s="17">
        <v>0</v>
      </c>
      <c r="T56" s="17">
        <v>168095</v>
      </c>
      <c r="U56" s="17">
        <v>135949</v>
      </c>
      <c r="V56" s="17">
        <v>32146</v>
      </c>
      <c r="W56" s="17">
        <v>177903</v>
      </c>
      <c r="X56" s="17">
        <v>177903</v>
      </c>
      <c r="Y56" s="17">
        <v>0</v>
      </c>
    </row>
    <row r="57" spans="1:25" ht="17.25" customHeight="1">
      <c r="A57" s="38"/>
      <c r="B57" s="59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17.25" customHeight="1">
      <c r="A58" s="342" t="s">
        <v>473</v>
      </c>
      <c r="B58" s="16">
        <v>189886</v>
      </c>
      <c r="C58" s="17">
        <v>188904</v>
      </c>
      <c r="D58" s="17">
        <v>982</v>
      </c>
      <c r="E58" s="17">
        <v>168845</v>
      </c>
      <c r="F58" s="17">
        <v>167689</v>
      </c>
      <c r="G58" s="17">
        <v>1156</v>
      </c>
      <c r="H58" s="17">
        <v>155904</v>
      </c>
      <c r="I58" s="17">
        <v>154457</v>
      </c>
      <c r="J58" s="17">
        <v>1447</v>
      </c>
      <c r="K58" s="17">
        <v>154306</v>
      </c>
      <c r="L58" s="17">
        <v>153332</v>
      </c>
      <c r="M58" s="17">
        <v>974</v>
      </c>
      <c r="N58" s="17">
        <v>122134</v>
      </c>
      <c r="O58" s="17">
        <v>122005</v>
      </c>
      <c r="P58" s="17">
        <v>129</v>
      </c>
      <c r="Q58" s="17">
        <v>160582</v>
      </c>
      <c r="R58" s="17">
        <v>157616</v>
      </c>
      <c r="S58" s="17">
        <v>2966</v>
      </c>
      <c r="T58" s="17">
        <v>130771</v>
      </c>
      <c r="U58" s="17">
        <v>130771</v>
      </c>
      <c r="V58" s="17">
        <v>0</v>
      </c>
      <c r="W58" s="17">
        <v>174491</v>
      </c>
      <c r="X58" s="17">
        <v>174491</v>
      </c>
      <c r="Y58" s="17">
        <v>0</v>
      </c>
    </row>
    <row r="59" spans="1:25" ht="17.25" customHeight="1">
      <c r="A59" s="342" t="s">
        <v>463</v>
      </c>
      <c r="B59" s="16">
        <v>342897</v>
      </c>
      <c r="C59" s="17">
        <v>190727</v>
      </c>
      <c r="D59" s="17">
        <v>152170</v>
      </c>
      <c r="E59" s="17">
        <v>254386</v>
      </c>
      <c r="F59" s="17">
        <v>169320</v>
      </c>
      <c r="G59" s="17">
        <v>85066</v>
      </c>
      <c r="H59" s="17">
        <v>209863</v>
      </c>
      <c r="I59" s="17">
        <v>158740</v>
      </c>
      <c r="J59" s="17">
        <v>51123</v>
      </c>
      <c r="K59" s="17">
        <v>208861</v>
      </c>
      <c r="L59" s="17">
        <v>155914</v>
      </c>
      <c r="M59" s="17">
        <v>52947</v>
      </c>
      <c r="N59" s="17">
        <v>210189</v>
      </c>
      <c r="O59" s="17">
        <v>131459</v>
      </c>
      <c r="P59" s="17">
        <v>78730</v>
      </c>
      <c r="Q59" s="17">
        <v>248779</v>
      </c>
      <c r="R59" s="17">
        <v>162398</v>
      </c>
      <c r="S59" s="17">
        <v>86381</v>
      </c>
      <c r="T59" s="17">
        <v>160783</v>
      </c>
      <c r="U59" s="17">
        <v>130561</v>
      </c>
      <c r="V59" s="17">
        <v>30222</v>
      </c>
      <c r="W59" s="17">
        <v>300036</v>
      </c>
      <c r="X59" s="17">
        <v>179679</v>
      </c>
      <c r="Y59" s="17">
        <v>120357</v>
      </c>
    </row>
    <row r="60" spans="1:25" ht="17.25" customHeight="1">
      <c r="A60" s="342" t="s">
        <v>474</v>
      </c>
      <c r="B60" s="16">
        <v>306064</v>
      </c>
      <c r="C60" s="17">
        <v>189913</v>
      </c>
      <c r="D60" s="17">
        <v>116151</v>
      </c>
      <c r="E60" s="17">
        <v>318813</v>
      </c>
      <c r="F60" s="17">
        <v>169948</v>
      </c>
      <c r="G60" s="17">
        <v>148865</v>
      </c>
      <c r="H60" s="17">
        <v>322690</v>
      </c>
      <c r="I60" s="17">
        <v>168628</v>
      </c>
      <c r="J60" s="17">
        <v>154062</v>
      </c>
      <c r="K60" s="17">
        <v>321218</v>
      </c>
      <c r="L60" s="17">
        <v>157168</v>
      </c>
      <c r="M60" s="17">
        <v>164050</v>
      </c>
      <c r="N60" s="17">
        <v>190978</v>
      </c>
      <c r="O60" s="17">
        <v>132853</v>
      </c>
      <c r="P60" s="17">
        <v>58125</v>
      </c>
      <c r="Q60" s="17">
        <v>308205</v>
      </c>
      <c r="R60" s="17">
        <v>161114</v>
      </c>
      <c r="S60" s="17">
        <v>147091</v>
      </c>
      <c r="T60" s="17">
        <v>231490</v>
      </c>
      <c r="U60" s="17">
        <v>134957</v>
      </c>
      <c r="V60" s="17">
        <v>96533</v>
      </c>
      <c r="W60" s="17">
        <v>325109</v>
      </c>
      <c r="X60" s="17">
        <v>178602</v>
      </c>
      <c r="Y60" s="17">
        <v>146507</v>
      </c>
    </row>
    <row r="61" spans="1:25" ht="17.25" customHeight="1">
      <c r="A61" s="342" t="s">
        <v>475</v>
      </c>
      <c r="B61" s="16">
        <v>219590</v>
      </c>
      <c r="C61" s="17">
        <v>189682</v>
      </c>
      <c r="D61" s="17">
        <v>29908</v>
      </c>
      <c r="E61" s="17">
        <v>197932</v>
      </c>
      <c r="F61" s="17">
        <v>167946</v>
      </c>
      <c r="G61" s="17">
        <v>29986</v>
      </c>
      <c r="H61" s="17">
        <v>183862</v>
      </c>
      <c r="I61" s="17">
        <v>165446</v>
      </c>
      <c r="J61" s="17">
        <v>18416</v>
      </c>
      <c r="K61" s="17">
        <v>188581</v>
      </c>
      <c r="L61" s="17">
        <v>154781</v>
      </c>
      <c r="M61" s="17">
        <v>33800</v>
      </c>
      <c r="N61" s="17">
        <v>151269</v>
      </c>
      <c r="O61" s="17">
        <v>132827</v>
      </c>
      <c r="P61" s="17">
        <v>18442</v>
      </c>
      <c r="Q61" s="17">
        <v>199039</v>
      </c>
      <c r="R61" s="17">
        <v>159064</v>
      </c>
      <c r="S61" s="17">
        <v>39975</v>
      </c>
      <c r="T61" s="17">
        <v>156734</v>
      </c>
      <c r="U61" s="17">
        <v>131184</v>
      </c>
      <c r="V61" s="17">
        <v>25550</v>
      </c>
      <c r="W61" s="17">
        <v>218934</v>
      </c>
      <c r="X61" s="17">
        <v>182127</v>
      </c>
      <c r="Y61" s="17">
        <v>36807</v>
      </c>
    </row>
    <row r="62" spans="1:25" ht="17.25" customHeight="1">
      <c r="A62" s="38"/>
      <c r="B62" s="5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7.25" customHeight="1">
      <c r="A63" s="342" t="s">
        <v>476</v>
      </c>
      <c r="B63" s="16">
        <v>190883</v>
      </c>
      <c r="C63" s="17">
        <v>188649</v>
      </c>
      <c r="D63" s="17">
        <v>2234</v>
      </c>
      <c r="E63" s="17">
        <v>170773</v>
      </c>
      <c r="F63" s="17">
        <v>167359</v>
      </c>
      <c r="G63" s="17">
        <v>3414</v>
      </c>
      <c r="H63" s="17">
        <v>159750</v>
      </c>
      <c r="I63" s="17">
        <v>159750</v>
      </c>
      <c r="J63" s="17">
        <v>0</v>
      </c>
      <c r="K63" s="17">
        <v>157360</v>
      </c>
      <c r="L63" s="17">
        <v>154293</v>
      </c>
      <c r="M63" s="17">
        <v>3067</v>
      </c>
      <c r="N63" s="17">
        <v>130446</v>
      </c>
      <c r="O63" s="17">
        <v>130446</v>
      </c>
      <c r="P63" s="17">
        <v>0</v>
      </c>
      <c r="Q63" s="17">
        <v>158907</v>
      </c>
      <c r="R63" s="17">
        <v>158907</v>
      </c>
      <c r="S63" s="17">
        <v>0</v>
      </c>
      <c r="T63" s="17">
        <v>129705</v>
      </c>
      <c r="U63" s="17">
        <v>129705</v>
      </c>
      <c r="V63" s="17">
        <v>0</v>
      </c>
      <c r="W63" s="17">
        <v>183251</v>
      </c>
      <c r="X63" s="17">
        <v>183251</v>
      </c>
      <c r="Y63" s="17">
        <v>0</v>
      </c>
    </row>
    <row r="64" spans="1:25" ht="17.25" customHeight="1">
      <c r="A64" s="342" t="s">
        <v>477</v>
      </c>
      <c r="B64" s="16">
        <v>190343</v>
      </c>
      <c r="C64" s="17">
        <v>188956</v>
      </c>
      <c r="D64" s="17">
        <v>1387</v>
      </c>
      <c r="E64" s="17">
        <v>166337</v>
      </c>
      <c r="F64" s="17">
        <v>165471</v>
      </c>
      <c r="G64" s="17">
        <v>866</v>
      </c>
      <c r="H64" s="17">
        <v>157546</v>
      </c>
      <c r="I64" s="17">
        <v>157546</v>
      </c>
      <c r="J64" s="17">
        <v>0</v>
      </c>
      <c r="K64" s="17">
        <v>151764</v>
      </c>
      <c r="L64" s="17">
        <v>151757</v>
      </c>
      <c r="M64" s="17">
        <v>7</v>
      </c>
      <c r="N64" s="17">
        <v>119570</v>
      </c>
      <c r="O64" s="17">
        <v>119570</v>
      </c>
      <c r="P64" s="17">
        <v>0</v>
      </c>
      <c r="Q64" s="17">
        <v>156689</v>
      </c>
      <c r="R64" s="17">
        <v>156689</v>
      </c>
      <c r="S64" s="17">
        <v>0</v>
      </c>
      <c r="T64" s="17">
        <v>130237</v>
      </c>
      <c r="U64" s="17">
        <v>130237</v>
      </c>
      <c r="V64" s="17">
        <v>0</v>
      </c>
      <c r="W64" s="17">
        <v>180195</v>
      </c>
      <c r="X64" s="17">
        <v>180195</v>
      </c>
      <c r="Y64" s="17">
        <v>0</v>
      </c>
    </row>
    <row r="65" spans="1:25" ht="17.25" customHeight="1">
      <c r="A65" s="342" t="s">
        <v>478</v>
      </c>
      <c r="B65" s="16">
        <v>201875</v>
      </c>
      <c r="C65" s="17">
        <v>192050</v>
      </c>
      <c r="D65" s="17">
        <v>9825</v>
      </c>
      <c r="E65" s="17">
        <v>175795</v>
      </c>
      <c r="F65" s="17">
        <v>169530</v>
      </c>
      <c r="G65" s="17">
        <v>6265</v>
      </c>
      <c r="H65" s="17">
        <v>165500</v>
      </c>
      <c r="I65" s="17">
        <v>161927</v>
      </c>
      <c r="J65" s="17">
        <v>3573</v>
      </c>
      <c r="K65" s="17">
        <v>165227</v>
      </c>
      <c r="L65" s="17">
        <v>155140</v>
      </c>
      <c r="M65" s="17">
        <v>10087</v>
      </c>
      <c r="N65" s="17">
        <v>133765</v>
      </c>
      <c r="O65" s="17">
        <v>133765</v>
      </c>
      <c r="P65" s="17">
        <v>0</v>
      </c>
      <c r="Q65" s="17">
        <v>160781</v>
      </c>
      <c r="R65" s="17">
        <v>160781</v>
      </c>
      <c r="S65" s="17">
        <v>0</v>
      </c>
      <c r="T65" s="17">
        <v>167018</v>
      </c>
      <c r="U65" s="17">
        <v>132144</v>
      </c>
      <c r="V65" s="17">
        <v>34874</v>
      </c>
      <c r="W65" s="17">
        <v>255572</v>
      </c>
      <c r="X65" s="17">
        <v>177101</v>
      </c>
      <c r="Y65" s="17">
        <v>78471</v>
      </c>
    </row>
    <row r="66" spans="1:25" ht="17.25" customHeight="1">
      <c r="A66" s="363" t="s">
        <v>479</v>
      </c>
      <c r="B66" s="304">
        <v>529234</v>
      </c>
      <c r="C66" s="305">
        <v>191245</v>
      </c>
      <c r="D66" s="305">
        <v>337989</v>
      </c>
      <c r="E66" s="305">
        <v>435480</v>
      </c>
      <c r="F66" s="305">
        <v>167945</v>
      </c>
      <c r="G66" s="305">
        <v>267535</v>
      </c>
      <c r="H66" s="305">
        <v>421542</v>
      </c>
      <c r="I66" s="305">
        <v>163874</v>
      </c>
      <c r="J66" s="305">
        <v>257668</v>
      </c>
      <c r="K66" s="305">
        <v>381565</v>
      </c>
      <c r="L66" s="305">
        <v>152019</v>
      </c>
      <c r="M66" s="305">
        <v>229546</v>
      </c>
      <c r="N66" s="305">
        <v>231412</v>
      </c>
      <c r="O66" s="305">
        <v>118079</v>
      </c>
      <c r="P66" s="305">
        <v>113333</v>
      </c>
      <c r="Q66" s="305">
        <v>422983</v>
      </c>
      <c r="R66" s="305">
        <v>161057</v>
      </c>
      <c r="S66" s="305">
        <v>261926</v>
      </c>
      <c r="T66" s="305">
        <v>224720</v>
      </c>
      <c r="U66" s="305">
        <v>129542</v>
      </c>
      <c r="V66" s="305">
        <v>95178</v>
      </c>
      <c r="W66" s="305">
        <v>424558</v>
      </c>
      <c r="X66" s="305">
        <v>181034</v>
      </c>
      <c r="Y66" s="305">
        <v>243524</v>
      </c>
    </row>
    <row r="67" spans="1:25" ht="15" customHeight="1">
      <c r="A67" s="123" t="s">
        <v>196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ht="14.25">
      <c r="A68" s="123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ht="14.25">
      <c r="A69" s="123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ht="14.25">
      <c r="A70" s="123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ht="14.25">
      <c r="A71" s="123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ht="14.25">
      <c r="A72" s="123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5" ht="14.25">
      <c r="A73" s="123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5" ht="14.25">
      <c r="A74" s="123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5" ht="14.25">
      <c r="A75" s="123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5" ht="14.25">
      <c r="A76" s="123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5" ht="14.25">
      <c r="A77" s="123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5" ht="14.25">
      <c r="A78" s="12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4.25">
      <c r="A79" s="123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</sheetData>
  <sheetProtection/>
  <mergeCells count="35">
    <mergeCell ref="A2:Y2"/>
    <mergeCell ref="B4:D5"/>
    <mergeCell ref="E4:G5"/>
    <mergeCell ref="H4:J5"/>
    <mergeCell ref="K4:Y4"/>
    <mergeCell ref="K5:M5"/>
    <mergeCell ref="N5:P5"/>
    <mergeCell ref="Q5:S5"/>
    <mergeCell ref="T5:V5"/>
    <mergeCell ref="W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2"/>
  <ignoredErrors>
    <ignoredError sqref="B11 E11 H11 K11 B51 B31 E31 E51 H31 H51 K31 K51 N31 N51 Q31 Q51 T31 T5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75" zoomScaleNormal="75" zoomScaleSheetLayoutView="75" zoomScalePageLayoutView="0" workbookViewId="0" topLeftCell="A37">
      <selection activeCell="A74" sqref="A74"/>
    </sheetView>
  </sheetViews>
  <sheetFormatPr defaultColWidth="10.59765625" defaultRowHeight="15"/>
  <cols>
    <col min="1" max="1" width="15.09765625" style="96" customWidth="1"/>
    <col min="2" max="25" width="9.8984375" style="96" customWidth="1"/>
    <col min="26" max="16384" width="10.59765625" style="96" customWidth="1"/>
  </cols>
  <sheetData>
    <row r="1" spans="1:25" s="11" customFormat="1" ht="19.5" customHeight="1">
      <c r="A1" s="10" t="s">
        <v>328</v>
      </c>
      <c r="Y1" s="12" t="s">
        <v>329</v>
      </c>
    </row>
    <row r="2" spans="1:25" s="1" customFormat="1" ht="19.5" customHeight="1">
      <c r="A2" s="395" t="s">
        <v>480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</row>
    <row r="3" s="1" customFormat="1" ht="18" customHeight="1" thickBot="1">
      <c r="Y3" s="211" t="s">
        <v>33</v>
      </c>
    </row>
    <row r="4" spans="1:25" s="1" customFormat="1" ht="17.25" customHeight="1">
      <c r="A4" s="253" t="s">
        <v>23</v>
      </c>
      <c r="B4" s="496" t="s">
        <v>330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8"/>
      <c r="Q4" s="402" t="s">
        <v>34</v>
      </c>
      <c r="R4" s="403"/>
      <c r="S4" s="404"/>
      <c r="T4" s="402" t="s">
        <v>331</v>
      </c>
      <c r="U4" s="403"/>
      <c r="V4" s="404"/>
      <c r="W4" s="402" t="s">
        <v>332</v>
      </c>
      <c r="X4" s="403"/>
      <c r="Y4" s="403"/>
    </row>
    <row r="5" spans="1:25" s="1" customFormat="1" ht="17.25" customHeight="1">
      <c r="A5" s="254"/>
      <c r="B5" s="415" t="s">
        <v>333</v>
      </c>
      <c r="C5" s="416"/>
      <c r="D5" s="417"/>
      <c r="E5" s="415" t="s">
        <v>334</v>
      </c>
      <c r="F5" s="416"/>
      <c r="G5" s="417"/>
      <c r="H5" s="415" t="s">
        <v>335</v>
      </c>
      <c r="I5" s="416"/>
      <c r="J5" s="417"/>
      <c r="K5" s="415" t="s">
        <v>336</v>
      </c>
      <c r="L5" s="416"/>
      <c r="M5" s="417"/>
      <c r="N5" s="415" t="s">
        <v>337</v>
      </c>
      <c r="O5" s="416"/>
      <c r="P5" s="417"/>
      <c r="Q5" s="405"/>
      <c r="R5" s="406"/>
      <c r="S5" s="407"/>
      <c r="T5" s="405"/>
      <c r="U5" s="406"/>
      <c r="V5" s="407"/>
      <c r="W5" s="405"/>
      <c r="X5" s="406"/>
      <c r="Y5" s="406"/>
    </row>
    <row r="6" spans="1:36" s="1" customFormat="1" ht="17.25" customHeight="1">
      <c r="A6" s="616" t="s">
        <v>35</v>
      </c>
      <c r="B6" s="613" t="s">
        <v>36</v>
      </c>
      <c r="C6" s="502" t="s">
        <v>29</v>
      </c>
      <c r="D6" s="502" t="s">
        <v>30</v>
      </c>
      <c r="E6" s="613" t="s">
        <v>36</v>
      </c>
      <c r="F6" s="502" t="s">
        <v>29</v>
      </c>
      <c r="G6" s="502" t="s">
        <v>30</v>
      </c>
      <c r="H6" s="613" t="s">
        <v>36</v>
      </c>
      <c r="I6" s="502" t="s">
        <v>29</v>
      </c>
      <c r="J6" s="502" t="s">
        <v>30</v>
      </c>
      <c r="K6" s="613" t="s">
        <v>36</v>
      </c>
      <c r="L6" s="502" t="s">
        <v>29</v>
      </c>
      <c r="M6" s="502" t="s">
        <v>30</v>
      </c>
      <c r="N6" s="613" t="s">
        <v>36</v>
      </c>
      <c r="O6" s="502" t="s">
        <v>29</v>
      </c>
      <c r="P6" s="502" t="s">
        <v>30</v>
      </c>
      <c r="Q6" s="613" t="s">
        <v>36</v>
      </c>
      <c r="R6" s="502" t="s">
        <v>29</v>
      </c>
      <c r="S6" s="502" t="s">
        <v>30</v>
      </c>
      <c r="T6" s="613" t="s">
        <v>36</v>
      </c>
      <c r="U6" s="502" t="s">
        <v>29</v>
      </c>
      <c r="V6" s="502" t="s">
        <v>30</v>
      </c>
      <c r="W6" s="613" t="s">
        <v>36</v>
      </c>
      <c r="X6" s="502" t="s">
        <v>29</v>
      </c>
      <c r="Y6" s="482" t="s">
        <v>30</v>
      </c>
      <c r="Z6" s="87"/>
      <c r="AA6" s="121"/>
      <c r="AB6" s="121"/>
      <c r="AC6" s="121"/>
      <c r="AD6" s="121"/>
      <c r="AE6" s="121"/>
      <c r="AF6" s="121"/>
      <c r="AG6" s="121"/>
      <c r="AH6" s="121"/>
      <c r="AI6" s="121"/>
      <c r="AJ6" s="121"/>
    </row>
    <row r="7" spans="1:36" s="1" customFormat="1" ht="17.25" customHeight="1">
      <c r="A7" s="617"/>
      <c r="B7" s="603"/>
      <c r="C7" s="606"/>
      <c r="D7" s="606"/>
      <c r="E7" s="603"/>
      <c r="F7" s="606"/>
      <c r="G7" s="606"/>
      <c r="H7" s="603"/>
      <c r="I7" s="606"/>
      <c r="J7" s="606"/>
      <c r="K7" s="603"/>
      <c r="L7" s="606"/>
      <c r="M7" s="606"/>
      <c r="N7" s="603"/>
      <c r="O7" s="606"/>
      <c r="P7" s="606"/>
      <c r="Q7" s="603"/>
      <c r="R7" s="606"/>
      <c r="S7" s="606"/>
      <c r="T7" s="603"/>
      <c r="U7" s="606"/>
      <c r="V7" s="606"/>
      <c r="W7" s="603"/>
      <c r="X7" s="606"/>
      <c r="Y7" s="405"/>
      <c r="Z7" s="87"/>
      <c r="AA7" s="121"/>
      <c r="AB7" s="121"/>
      <c r="AC7" s="121"/>
      <c r="AD7" s="121"/>
      <c r="AE7" s="121"/>
      <c r="AF7" s="121"/>
      <c r="AG7" s="121"/>
      <c r="AH7" s="121"/>
      <c r="AI7" s="121"/>
      <c r="AJ7" s="121"/>
    </row>
    <row r="8" spans="1:2" s="2" customFormat="1" ht="17.25" customHeight="1">
      <c r="A8" s="311" t="s">
        <v>37</v>
      </c>
      <c r="B8" s="71"/>
    </row>
    <row r="9" spans="1:25" ht="17.25" customHeight="1">
      <c r="A9" s="38" t="s">
        <v>380</v>
      </c>
      <c r="B9" s="16">
        <v>249158</v>
      </c>
      <c r="C9" s="36">
        <v>190842</v>
      </c>
      <c r="D9" s="36">
        <v>58316</v>
      </c>
      <c r="E9" s="36">
        <v>355179</v>
      </c>
      <c r="F9" s="36">
        <v>264114</v>
      </c>
      <c r="G9" s="36">
        <v>91065</v>
      </c>
      <c r="H9" s="36">
        <v>390148</v>
      </c>
      <c r="I9" s="36">
        <v>282263</v>
      </c>
      <c r="J9" s="36">
        <v>107885</v>
      </c>
      <c r="K9" s="36">
        <v>287288</v>
      </c>
      <c r="L9" s="36">
        <v>214622</v>
      </c>
      <c r="M9" s="36">
        <v>72666</v>
      </c>
      <c r="N9" s="36">
        <v>326681</v>
      </c>
      <c r="O9" s="36">
        <v>243799</v>
      </c>
      <c r="P9" s="36">
        <v>82882</v>
      </c>
      <c r="Q9" s="39" t="s">
        <v>223</v>
      </c>
      <c r="R9" s="39" t="s">
        <v>223</v>
      </c>
      <c r="S9" s="39" t="s">
        <v>223</v>
      </c>
      <c r="T9" s="36">
        <v>418814</v>
      </c>
      <c r="U9" s="36">
        <v>311295</v>
      </c>
      <c r="V9" s="36">
        <v>107519</v>
      </c>
      <c r="W9" s="36">
        <v>298133</v>
      </c>
      <c r="X9" s="36">
        <v>220151</v>
      </c>
      <c r="Y9" s="36">
        <v>77982</v>
      </c>
    </row>
    <row r="10" spans="1:25" ht="17.25" customHeight="1">
      <c r="A10" s="49">
        <v>4</v>
      </c>
      <c r="B10" s="16">
        <v>258537</v>
      </c>
      <c r="C10" s="36">
        <v>197849</v>
      </c>
      <c r="D10" s="36">
        <v>60688</v>
      </c>
      <c r="E10" s="36">
        <v>364174</v>
      </c>
      <c r="F10" s="36">
        <v>271783</v>
      </c>
      <c r="G10" s="36">
        <v>92391</v>
      </c>
      <c r="H10" s="36">
        <v>384203</v>
      </c>
      <c r="I10" s="36">
        <v>286810</v>
      </c>
      <c r="J10" s="36">
        <v>97393</v>
      </c>
      <c r="K10" s="36">
        <v>305645</v>
      </c>
      <c r="L10" s="36">
        <v>227485</v>
      </c>
      <c r="M10" s="36">
        <v>78160</v>
      </c>
      <c r="N10" s="36">
        <v>325319</v>
      </c>
      <c r="O10" s="36">
        <v>247861</v>
      </c>
      <c r="P10" s="36">
        <v>77458</v>
      </c>
      <c r="Q10" s="39" t="s">
        <v>223</v>
      </c>
      <c r="R10" s="39" t="s">
        <v>223</v>
      </c>
      <c r="S10" s="39" t="s">
        <v>223</v>
      </c>
      <c r="T10" s="36">
        <v>423869</v>
      </c>
      <c r="U10" s="36">
        <v>319571</v>
      </c>
      <c r="V10" s="36">
        <v>104298</v>
      </c>
      <c r="W10" s="36">
        <v>335765</v>
      </c>
      <c r="X10" s="36">
        <v>241502</v>
      </c>
      <c r="Y10" s="36">
        <v>94263</v>
      </c>
    </row>
    <row r="11" spans="1:25" s="310" customFormat="1" ht="17.25" customHeight="1">
      <c r="A11" s="315">
        <v>5</v>
      </c>
      <c r="B11" s="323">
        <f>SUM(C11:D11)</f>
        <v>304216</v>
      </c>
      <c r="C11" s="326">
        <v>225857</v>
      </c>
      <c r="D11" s="326">
        <v>78359</v>
      </c>
      <c r="E11" s="326">
        <f>SUM(F11:G11)</f>
        <v>320395</v>
      </c>
      <c r="F11" s="326">
        <v>252822</v>
      </c>
      <c r="G11" s="326">
        <v>67573</v>
      </c>
      <c r="H11" s="326">
        <f>SUM(I11:J11)</f>
        <v>372452</v>
      </c>
      <c r="I11" s="326">
        <v>290870</v>
      </c>
      <c r="J11" s="326">
        <v>81582</v>
      </c>
      <c r="K11" s="326">
        <f>SUM(L11:M11)</f>
        <v>291408</v>
      </c>
      <c r="L11" s="326">
        <v>220558</v>
      </c>
      <c r="M11" s="326">
        <v>70850</v>
      </c>
      <c r="N11" s="326">
        <f>SUM(O11:P11)</f>
        <v>330825</v>
      </c>
      <c r="O11" s="326">
        <v>255458</v>
      </c>
      <c r="P11" s="326">
        <v>75367</v>
      </c>
      <c r="Q11" s="327" t="s">
        <v>223</v>
      </c>
      <c r="R11" s="327" t="s">
        <v>223</v>
      </c>
      <c r="S11" s="327" t="s">
        <v>223</v>
      </c>
      <c r="T11" s="326">
        <f>SUM(U11:V11)</f>
        <v>421092</v>
      </c>
      <c r="U11" s="326">
        <v>319048</v>
      </c>
      <c r="V11" s="326">
        <v>102044</v>
      </c>
      <c r="W11" s="326">
        <f>SUM(X11:Y11)</f>
        <v>313151</v>
      </c>
      <c r="X11" s="326">
        <v>249885</v>
      </c>
      <c r="Y11" s="326">
        <v>63266</v>
      </c>
    </row>
    <row r="12" spans="1:25" ht="17.25" customHeight="1">
      <c r="A12" s="38"/>
      <c r="B12" s="5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3"/>
      <c r="R12" s="43"/>
      <c r="S12" s="43"/>
      <c r="T12" s="38"/>
      <c r="U12" s="38"/>
      <c r="V12" s="38"/>
      <c r="W12" s="38"/>
      <c r="X12" s="38"/>
      <c r="Y12" s="38"/>
    </row>
    <row r="13" spans="1:25" ht="17.25" customHeight="1">
      <c r="A13" s="38" t="s">
        <v>381</v>
      </c>
      <c r="B13" s="16">
        <v>221813</v>
      </c>
      <c r="C13" s="36">
        <v>221813</v>
      </c>
      <c r="D13" s="36">
        <v>0</v>
      </c>
      <c r="E13" s="36">
        <v>243302</v>
      </c>
      <c r="F13" s="36">
        <v>243302</v>
      </c>
      <c r="G13" s="36">
        <v>0</v>
      </c>
      <c r="H13" s="36">
        <v>299169</v>
      </c>
      <c r="I13" s="36">
        <v>287322</v>
      </c>
      <c r="J13" s="36">
        <v>11847</v>
      </c>
      <c r="K13" s="36">
        <v>209347</v>
      </c>
      <c r="L13" s="36">
        <v>209347</v>
      </c>
      <c r="M13" s="36">
        <v>0</v>
      </c>
      <c r="N13" s="36">
        <v>247753</v>
      </c>
      <c r="O13" s="36">
        <v>247753</v>
      </c>
      <c r="P13" s="36">
        <v>0</v>
      </c>
      <c r="Q13" s="39" t="s">
        <v>223</v>
      </c>
      <c r="R13" s="39" t="s">
        <v>223</v>
      </c>
      <c r="S13" s="39" t="s">
        <v>223</v>
      </c>
      <c r="T13" s="36">
        <v>348575</v>
      </c>
      <c r="U13" s="36">
        <v>312993</v>
      </c>
      <c r="V13" s="36">
        <v>35582</v>
      </c>
      <c r="W13" s="36">
        <v>254968</v>
      </c>
      <c r="X13" s="36">
        <v>253770</v>
      </c>
      <c r="Y13" s="36">
        <v>1198</v>
      </c>
    </row>
    <row r="14" spans="1:25" ht="17.25" customHeight="1">
      <c r="A14" s="342" t="s">
        <v>459</v>
      </c>
      <c r="B14" s="16">
        <v>219815</v>
      </c>
      <c r="C14" s="36">
        <v>219815</v>
      </c>
      <c r="D14" s="36">
        <v>0</v>
      </c>
      <c r="E14" s="36">
        <v>247137</v>
      </c>
      <c r="F14" s="36">
        <v>246718</v>
      </c>
      <c r="G14" s="36">
        <v>419</v>
      </c>
      <c r="H14" s="36">
        <v>293304</v>
      </c>
      <c r="I14" s="36">
        <v>293304</v>
      </c>
      <c r="J14" s="36">
        <v>0</v>
      </c>
      <c r="K14" s="36">
        <v>212339</v>
      </c>
      <c r="L14" s="36">
        <v>212339</v>
      </c>
      <c r="M14" s="36">
        <v>0</v>
      </c>
      <c r="N14" s="36">
        <v>258819</v>
      </c>
      <c r="O14" s="36">
        <v>258819</v>
      </c>
      <c r="P14" s="36">
        <v>0</v>
      </c>
      <c r="Q14" s="39" t="s">
        <v>223</v>
      </c>
      <c r="R14" s="39" t="s">
        <v>223</v>
      </c>
      <c r="S14" s="39" t="s">
        <v>223</v>
      </c>
      <c r="T14" s="36">
        <v>319206</v>
      </c>
      <c r="U14" s="36">
        <v>318228</v>
      </c>
      <c r="V14" s="36">
        <v>978</v>
      </c>
      <c r="W14" s="36">
        <v>246619</v>
      </c>
      <c r="X14" s="36">
        <v>246434</v>
      </c>
      <c r="Y14" s="36">
        <v>185</v>
      </c>
    </row>
    <row r="15" spans="1:25" ht="17.25" customHeight="1">
      <c r="A15" s="342" t="s">
        <v>472</v>
      </c>
      <c r="B15" s="16">
        <v>220551</v>
      </c>
      <c r="C15" s="36">
        <v>220551</v>
      </c>
      <c r="D15" s="36">
        <v>0</v>
      </c>
      <c r="E15" s="36">
        <v>249204</v>
      </c>
      <c r="F15" s="36">
        <v>249204</v>
      </c>
      <c r="G15" s="36">
        <v>0</v>
      </c>
      <c r="H15" s="36">
        <v>294218</v>
      </c>
      <c r="I15" s="36">
        <v>292244</v>
      </c>
      <c r="J15" s="36">
        <v>1974</v>
      </c>
      <c r="K15" s="36">
        <v>268430</v>
      </c>
      <c r="L15" s="36">
        <v>215783</v>
      </c>
      <c r="M15" s="36">
        <v>52647</v>
      </c>
      <c r="N15" s="36">
        <v>257476</v>
      </c>
      <c r="O15" s="36">
        <v>257476</v>
      </c>
      <c r="P15" s="36">
        <v>0</v>
      </c>
      <c r="Q15" s="39" t="s">
        <v>223</v>
      </c>
      <c r="R15" s="39" t="s">
        <v>223</v>
      </c>
      <c r="S15" s="39" t="s">
        <v>223</v>
      </c>
      <c r="T15" s="36">
        <v>362134</v>
      </c>
      <c r="U15" s="36">
        <v>319366</v>
      </c>
      <c r="V15" s="36">
        <v>42768</v>
      </c>
      <c r="W15" s="36">
        <v>244096</v>
      </c>
      <c r="X15" s="36">
        <v>240900</v>
      </c>
      <c r="Y15" s="36">
        <v>3196</v>
      </c>
    </row>
    <row r="16" spans="1:25" ht="17.25" customHeight="1">
      <c r="A16" s="342" t="s">
        <v>461</v>
      </c>
      <c r="B16" s="16">
        <v>222068</v>
      </c>
      <c r="C16" s="36">
        <v>222068</v>
      </c>
      <c r="D16" s="36">
        <v>0</v>
      </c>
      <c r="E16" s="36">
        <v>256725</v>
      </c>
      <c r="F16" s="36">
        <v>252488</v>
      </c>
      <c r="G16" s="36">
        <v>4237</v>
      </c>
      <c r="H16" s="36">
        <v>293544</v>
      </c>
      <c r="I16" s="36">
        <v>293544</v>
      </c>
      <c r="J16" s="36">
        <v>0</v>
      </c>
      <c r="K16" s="36">
        <v>229159</v>
      </c>
      <c r="L16" s="36">
        <v>229159</v>
      </c>
      <c r="M16" s="36">
        <v>0</v>
      </c>
      <c r="N16" s="36">
        <v>257561</v>
      </c>
      <c r="O16" s="36">
        <v>254151</v>
      </c>
      <c r="P16" s="36">
        <v>3410</v>
      </c>
      <c r="Q16" s="39" t="s">
        <v>223</v>
      </c>
      <c r="R16" s="39" t="s">
        <v>223</v>
      </c>
      <c r="S16" s="39" t="s">
        <v>223</v>
      </c>
      <c r="T16" s="36">
        <v>319135</v>
      </c>
      <c r="U16" s="36">
        <v>319135</v>
      </c>
      <c r="V16" s="36">
        <v>0</v>
      </c>
      <c r="W16" s="36">
        <v>263969</v>
      </c>
      <c r="X16" s="36">
        <v>240004</v>
      </c>
      <c r="Y16" s="36">
        <v>23965</v>
      </c>
    </row>
    <row r="17" spans="1:25" ht="17.25" customHeight="1">
      <c r="A17" s="38"/>
      <c r="B17" s="5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4"/>
      <c r="R17" s="34"/>
      <c r="S17" s="34"/>
      <c r="T17" s="38"/>
      <c r="U17" s="38"/>
      <c r="V17" s="38"/>
      <c r="W17" s="38"/>
      <c r="X17" s="38"/>
      <c r="Y17" s="38"/>
    </row>
    <row r="18" spans="1:25" ht="17.25" customHeight="1">
      <c r="A18" s="342" t="s">
        <v>473</v>
      </c>
      <c r="B18" s="16">
        <v>230144</v>
      </c>
      <c r="C18" s="36">
        <v>229166</v>
      </c>
      <c r="D18" s="36">
        <v>978</v>
      </c>
      <c r="E18" s="36">
        <v>257542</v>
      </c>
      <c r="F18" s="36">
        <v>257542</v>
      </c>
      <c r="G18" s="36">
        <v>0</v>
      </c>
      <c r="H18" s="36">
        <v>293980</v>
      </c>
      <c r="I18" s="36">
        <v>291435</v>
      </c>
      <c r="J18" s="36">
        <v>2545</v>
      </c>
      <c r="K18" s="36">
        <v>225056</v>
      </c>
      <c r="L18" s="36">
        <v>223846</v>
      </c>
      <c r="M18" s="36">
        <v>1192</v>
      </c>
      <c r="N18" s="36">
        <v>256773</v>
      </c>
      <c r="O18" s="36">
        <v>255080</v>
      </c>
      <c r="P18" s="36">
        <v>1693</v>
      </c>
      <c r="Q18" s="39" t="s">
        <v>223</v>
      </c>
      <c r="R18" s="39" t="s">
        <v>223</v>
      </c>
      <c r="S18" s="39" t="s">
        <v>223</v>
      </c>
      <c r="T18" s="36">
        <v>311190</v>
      </c>
      <c r="U18" s="36">
        <v>311190</v>
      </c>
      <c r="V18" s="36">
        <v>0</v>
      </c>
      <c r="W18" s="36">
        <v>246718</v>
      </c>
      <c r="X18" s="36">
        <v>244463</v>
      </c>
      <c r="Y18" s="36">
        <v>2255</v>
      </c>
    </row>
    <row r="19" spans="1:25" ht="17.25" customHeight="1">
      <c r="A19" s="342" t="s">
        <v>463</v>
      </c>
      <c r="B19" s="16">
        <v>362314</v>
      </c>
      <c r="C19" s="36">
        <v>224875</v>
      </c>
      <c r="D19" s="36">
        <v>137439</v>
      </c>
      <c r="E19" s="36">
        <v>317267</v>
      </c>
      <c r="F19" s="36">
        <v>259136</v>
      </c>
      <c r="G19" s="36">
        <v>58131</v>
      </c>
      <c r="H19" s="36">
        <v>429665</v>
      </c>
      <c r="I19" s="36">
        <v>293733</v>
      </c>
      <c r="J19" s="36">
        <v>135932</v>
      </c>
      <c r="K19" s="36">
        <v>308152</v>
      </c>
      <c r="L19" s="36">
        <v>226592</v>
      </c>
      <c r="M19" s="36">
        <v>81560</v>
      </c>
      <c r="N19" s="36">
        <v>374631</v>
      </c>
      <c r="O19" s="36">
        <v>255175</v>
      </c>
      <c r="P19" s="36">
        <v>119456</v>
      </c>
      <c r="Q19" s="39" t="s">
        <v>223</v>
      </c>
      <c r="R19" s="39" t="s">
        <v>223</v>
      </c>
      <c r="S19" s="39" t="s">
        <v>223</v>
      </c>
      <c r="T19" s="36">
        <v>667044</v>
      </c>
      <c r="U19" s="36">
        <v>323729</v>
      </c>
      <c r="V19" s="36">
        <v>343315</v>
      </c>
      <c r="W19" s="36">
        <v>349083</v>
      </c>
      <c r="X19" s="36">
        <v>242539</v>
      </c>
      <c r="Y19" s="36">
        <v>106544</v>
      </c>
    </row>
    <row r="20" spans="1:25" ht="17.25" customHeight="1">
      <c r="A20" s="342" t="s">
        <v>474</v>
      </c>
      <c r="B20" s="16">
        <v>557699</v>
      </c>
      <c r="C20" s="36">
        <v>228350</v>
      </c>
      <c r="D20" s="36">
        <v>329349</v>
      </c>
      <c r="E20" s="36">
        <v>491558</v>
      </c>
      <c r="F20" s="36">
        <v>256869</v>
      </c>
      <c r="G20" s="36">
        <v>234689</v>
      </c>
      <c r="H20" s="36">
        <v>601823</v>
      </c>
      <c r="I20" s="36">
        <v>294370</v>
      </c>
      <c r="J20" s="36">
        <v>307453</v>
      </c>
      <c r="K20" s="36">
        <v>504493</v>
      </c>
      <c r="L20" s="36">
        <v>225562</v>
      </c>
      <c r="M20" s="36">
        <v>278931</v>
      </c>
      <c r="N20" s="36">
        <v>552202</v>
      </c>
      <c r="O20" s="36">
        <v>257105</v>
      </c>
      <c r="P20" s="36">
        <v>295097</v>
      </c>
      <c r="Q20" s="39" t="s">
        <v>223</v>
      </c>
      <c r="R20" s="39" t="s">
        <v>223</v>
      </c>
      <c r="S20" s="39" t="s">
        <v>223</v>
      </c>
      <c r="T20" s="36">
        <v>448248</v>
      </c>
      <c r="U20" s="36">
        <v>314239</v>
      </c>
      <c r="V20" s="36">
        <v>134009</v>
      </c>
      <c r="W20" s="36">
        <v>504375</v>
      </c>
      <c r="X20" s="36">
        <v>250231</v>
      </c>
      <c r="Y20" s="36">
        <v>254144</v>
      </c>
    </row>
    <row r="21" spans="1:25" ht="17.25" customHeight="1">
      <c r="A21" s="342" t="s">
        <v>475</v>
      </c>
      <c r="B21" s="16">
        <v>227083</v>
      </c>
      <c r="C21" s="36">
        <v>227083</v>
      </c>
      <c r="D21" s="36">
        <v>0</v>
      </c>
      <c r="E21" s="36">
        <v>361002</v>
      </c>
      <c r="F21" s="36">
        <v>252943</v>
      </c>
      <c r="G21" s="36">
        <v>108059</v>
      </c>
      <c r="H21" s="36">
        <v>360171</v>
      </c>
      <c r="I21" s="36">
        <v>291092</v>
      </c>
      <c r="J21" s="36">
        <v>69079</v>
      </c>
      <c r="K21" s="36">
        <v>268537</v>
      </c>
      <c r="L21" s="36">
        <v>221595</v>
      </c>
      <c r="M21" s="36">
        <v>46942</v>
      </c>
      <c r="N21" s="36">
        <v>273869</v>
      </c>
      <c r="O21" s="36">
        <v>256846</v>
      </c>
      <c r="P21" s="36">
        <v>17023</v>
      </c>
      <c r="Q21" s="39" t="s">
        <v>223</v>
      </c>
      <c r="R21" s="39" t="s">
        <v>223</v>
      </c>
      <c r="S21" s="39" t="s">
        <v>223</v>
      </c>
      <c r="T21" s="36">
        <v>356464</v>
      </c>
      <c r="U21" s="36">
        <v>312826</v>
      </c>
      <c r="V21" s="36">
        <v>43638</v>
      </c>
      <c r="W21" s="36">
        <v>291153</v>
      </c>
      <c r="X21" s="36">
        <v>257908</v>
      </c>
      <c r="Y21" s="36">
        <v>33245</v>
      </c>
    </row>
    <row r="22" spans="1:25" ht="17.25" customHeight="1">
      <c r="A22" s="38"/>
      <c r="B22" s="5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4"/>
      <c r="R22" s="34"/>
      <c r="S22" s="34"/>
      <c r="T22" s="38"/>
      <c r="U22" s="38"/>
      <c r="V22" s="38"/>
      <c r="W22" s="38"/>
      <c r="X22" s="38"/>
      <c r="Y22" s="38"/>
    </row>
    <row r="23" spans="1:25" ht="17.25" customHeight="1">
      <c r="A23" s="342" t="s">
        <v>481</v>
      </c>
      <c r="B23" s="16">
        <v>226146</v>
      </c>
      <c r="C23" s="36">
        <v>226146</v>
      </c>
      <c r="D23" s="36">
        <v>0</v>
      </c>
      <c r="E23" s="36">
        <v>252789</v>
      </c>
      <c r="F23" s="36">
        <v>252381</v>
      </c>
      <c r="G23" s="36">
        <v>408</v>
      </c>
      <c r="H23" s="36">
        <v>290879</v>
      </c>
      <c r="I23" s="36">
        <v>290879</v>
      </c>
      <c r="J23" s="36">
        <v>0</v>
      </c>
      <c r="K23" s="36">
        <v>221838</v>
      </c>
      <c r="L23" s="36">
        <v>221377</v>
      </c>
      <c r="M23" s="36">
        <v>461</v>
      </c>
      <c r="N23" s="36">
        <v>279337</v>
      </c>
      <c r="O23" s="36">
        <v>256882</v>
      </c>
      <c r="P23" s="36">
        <v>22455</v>
      </c>
      <c r="Q23" s="39" t="s">
        <v>223</v>
      </c>
      <c r="R23" s="39" t="s">
        <v>223</v>
      </c>
      <c r="S23" s="39" t="s">
        <v>223</v>
      </c>
      <c r="T23" s="36">
        <v>333224</v>
      </c>
      <c r="U23" s="36">
        <v>317238</v>
      </c>
      <c r="V23" s="36">
        <v>15986</v>
      </c>
      <c r="W23" s="36">
        <v>257149</v>
      </c>
      <c r="X23" s="36">
        <v>257149</v>
      </c>
      <c r="Y23" s="36">
        <v>0</v>
      </c>
    </row>
    <row r="24" spans="1:25" ht="17.25" customHeight="1">
      <c r="A24" s="342" t="s">
        <v>482</v>
      </c>
      <c r="B24" s="16">
        <v>228324</v>
      </c>
      <c r="C24" s="36">
        <v>228324</v>
      </c>
      <c r="D24" s="36">
        <v>0</v>
      </c>
      <c r="E24" s="36">
        <v>251044</v>
      </c>
      <c r="F24" s="36">
        <v>251044</v>
      </c>
      <c r="G24" s="36">
        <v>0</v>
      </c>
      <c r="H24" s="36">
        <v>291566</v>
      </c>
      <c r="I24" s="36">
        <v>291566</v>
      </c>
      <c r="J24" s="36">
        <v>0</v>
      </c>
      <c r="K24" s="36">
        <v>218560</v>
      </c>
      <c r="L24" s="36">
        <v>218530</v>
      </c>
      <c r="M24" s="36">
        <v>30</v>
      </c>
      <c r="N24" s="36">
        <v>255016</v>
      </c>
      <c r="O24" s="36">
        <v>254964</v>
      </c>
      <c r="P24" s="36">
        <v>52</v>
      </c>
      <c r="Q24" s="39" t="s">
        <v>223</v>
      </c>
      <c r="R24" s="39" t="s">
        <v>223</v>
      </c>
      <c r="S24" s="39" t="s">
        <v>223</v>
      </c>
      <c r="T24" s="36">
        <v>329431</v>
      </c>
      <c r="U24" s="36">
        <v>322081</v>
      </c>
      <c r="V24" s="36">
        <v>7350</v>
      </c>
      <c r="W24" s="36">
        <v>255054</v>
      </c>
      <c r="X24" s="36">
        <v>253914</v>
      </c>
      <c r="Y24" s="36">
        <v>1140</v>
      </c>
    </row>
    <row r="25" spans="1:25" ht="17.25" customHeight="1">
      <c r="A25" s="342" t="s">
        <v>483</v>
      </c>
      <c r="B25" s="16">
        <v>231645</v>
      </c>
      <c r="C25" s="36">
        <v>231645</v>
      </c>
      <c r="D25" s="36">
        <v>0</v>
      </c>
      <c r="E25" s="36">
        <v>257523</v>
      </c>
      <c r="F25" s="36">
        <v>256740</v>
      </c>
      <c r="G25" s="36">
        <v>783</v>
      </c>
      <c r="H25" s="36">
        <v>371187</v>
      </c>
      <c r="I25" s="36">
        <v>285005</v>
      </c>
      <c r="J25" s="36">
        <v>86182</v>
      </c>
      <c r="K25" s="36">
        <v>220615</v>
      </c>
      <c r="L25" s="36">
        <v>220611</v>
      </c>
      <c r="M25" s="36">
        <v>4</v>
      </c>
      <c r="N25" s="36">
        <v>278584</v>
      </c>
      <c r="O25" s="36">
        <v>255226</v>
      </c>
      <c r="P25" s="36">
        <v>23358</v>
      </c>
      <c r="Q25" s="39" t="s">
        <v>223</v>
      </c>
      <c r="R25" s="39" t="s">
        <v>223</v>
      </c>
      <c r="S25" s="39" t="s">
        <v>223</v>
      </c>
      <c r="T25" s="36">
        <v>325020</v>
      </c>
      <c r="U25" s="36">
        <v>324757</v>
      </c>
      <c r="V25" s="36">
        <v>263</v>
      </c>
      <c r="W25" s="36">
        <v>254312</v>
      </c>
      <c r="X25" s="36">
        <v>254312</v>
      </c>
      <c r="Y25" s="36">
        <v>0</v>
      </c>
    </row>
    <row r="26" spans="1:25" ht="17.25" customHeight="1">
      <c r="A26" s="342" t="s">
        <v>484</v>
      </c>
      <c r="B26" s="16">
        <v>706455</v>
      </c>
      <c r="C26" s="36">
        <v>230634</v>
      </c>
      <c r="D26" s="36">
        <v>475821</v>
      </c>
      <c r="E26" s="36">
        <v>651229</v>
      </c>
      <c r="F26" s="36">
        <v>254901</v>
      </c>
      <c r="G26" s="36">
        <v>396328</v>
      </c>
      <c r="H26" s="36">
        <v>655275</v>
      </c>
      <c r="I26" s="36">
        <v>285467</v>
      </c>
      <c r="J26" s="36">
        <v>369808</v>
      </c>
      <c r="K26" s="36">
        <v>623765</v>
      </c>
      <c r="L26" s="36">
        <v>221412</v>
      </c>
      <c r="M26" s="36">
        <v>402353</v>
      </c>
      <c r="N26" s="36">
        <v>684505</v>
      </c>
      <c r="O26" s="36">
        <v>255990</v>
      </c>
      <c r="P26" s="36">
        <v>428515</v>
      </c>
      <c r="Q26" s="39" t="s">
        <v>223</v>
      </c>
      <c r="R26" s="39" t="s">
        <v>223</v>
      </c>
      <c r="S26" s="39" t="s">
        <v>223</v>
      </c>
      <c r="T26" s="36">
        <v>941658</v>
      </c>
      <c r="U26" s="36">
        <v>333208</v>
      </c>
      <c r="V26" s="36">
        <v>608450</v>
      </c>
      <c r="W26" s="36">
        <v>589833</v>
      </c>
      <c r="X26" s="36">
        <v>255493</v>
      </c>
      <c r="Y26" s="36">
        <v>334340</v>
      </c>
    </row>
    <row r="27" spans="1:25" ht="17.25" customHeight="1">
      <c r="A27" s="255"/>
      <c r="B27" s="16"/>
      <c r="C27" s="36"/>
      <c r="D27" s="39"/>
      <c r="E27" s="36"/>
      <c r="F27" s="36"/>
      <c r="G27" s="39"/>
      <c r="H27" s="36"/>
      <c r="I27" s="36"/>
      <c r="J27" s="39"/>
      <c r="K27" s="36"/>
      <c r="L27" s="36"/>
      <c r="M27" s="36"/>
      <c r="N27" s="36"/>
      <c r="O27" s="36"/>
      <c r="P27" s="39"/>
      <c r="Q27" s="43"/>
      <c r="R27" s="43"/>
      <c r="S27" s="43"/>
      <c r="T27" s="36"/>
      <c r="U27" s="36"/>
      <c r="V27" s="36"/>
      <c r="W27" s="36"/>
      <c r="X27" s="36"/>
      <c r="Y27" s="36"/>
    </row>
    <row r="28" spans="1:25" ht="17.25" customHeight="1">
      <c r="A28" s="341" t="s">
        <v>31</v>
      </c>
      <c r="B28" s="59"/>
      <c r="C28" s="38"/>
      <c r="D28" s="38"/>
      <c r="E28" s="38"/>
      <c r="F28" s="38"/>
      <c r="G28" s="38"/>
      <c r="H28" s="38"/>
      <c r="I28" s="38"/>
      <c r="J28" s="38"/>
      <c r="K28" s="44"/>
      <c r="L28" s="38"/>
      <c r="M28" s="38"/>
      <c r="N28" s="38"/>
      <c r="O28" s="38"/>
      <c r="P28" s="38"/>
      <c r="Q28" s="43"/>
      <c r="R28" s="43"/>
      <c r="S28" s="43"/>
      <c r="T28" s="38"/>
      <c r="U28" s="38"/>
      <c r="V28" s="38"/>
      <c r="W28" s="38"/>
      <c r="X28" s="38"/>
      <c r="Y28" s="38"/>
    </row>
    <row r="29" spans="1:25" ht="17.25" customHeight="1">
      <c r="A29" s="38" t="s">
        <v>380</v>
      </c>
      <c r="B29" s="16">
        <v>333466</v>
      </c>
      <c r="C29" s="39">
        <v>257207</v>
      </c>
      <c r="D29" s="39">
        <v>76259</v>
      </c>
      <c r="E29" s="36">
        <v>396489</v>
      </c>
      <c r="F29" s="39">
        <v>293753</v>
      </c>
      <c r="G29" s="39">
        <v>102736</v>
      </c>
      <c r="H29" s="36">
        <v>419496</v>
      </c>
      <c r="I29" s="39">
        <v>303374</v>
      </c>
      <c r="J29" s="39">
        <v>116122</v>
      </c>
      <c r="K29" s="36">
        <v>388421</v>
      </c>
      <c r="L29" s="39">
        <v>287602</v>
      </c>
      <c r="M29" s="39">
        <v>100819</v>
      </c>
      <c r="N29" s="36">
        <v>373637</v>
      </c>
      <c r="O29" s="39">
        <v>278325</v>
      </c>
      <c r="P29" s="39">
        <v>95312</v>
      </c>
      <c r="Q29" s="39" t="s">
        <v>223</v>
      </c>
      <c r="R29" s="39" t="s">
        <v>223</v>
      </c>
      <c r="S29" s="39" t="s">
        <v>223</v>
      </c>
      <c r="T29" s="36">
        <v>435373</v>
      </c>
      <c r="U29" s="39">
        <v>324436</v>
      </c>
      <c r="V29" s="39">
        <v>110937</v>
      </c>
      <c r="W29" s="36">
        <v>411947</v>
      </c>
      <c r="X29" s="39">
        <v>294464</v>
      </c>
      <c r="Y29" s="39">
        <v>117483</v>
      </c>
    </row>
    <row r="30" spans="1:25" ht="17.25" customHeight="1">
      <c r="A30" s="49">
        <v>4</v>
      </c>
      <c r="B30" s="16">
        <v>341036</v>
      </c>
      <c r="C30" s="39">
        <v>262947</v>
      </c>
      <c r="D30" s="39">
        <v>78089</v>
      </c>
      <c r="E30" s="36">
        <v>407395</v>
      </c>
      <c r="F30" s="39">
        <v>303989</v>
      </c>
      <c r="G30" s="39">
        <v>103406</v>
      </c>
      <c r="H30" s="36">
        <v>411741</v>
      </c>
      <c r="I30" s="39">
        <v>307536</v>
      </c>
      <c r="J30" s="39">
        <v>104205</v>
      </c>
      <c r="K30" s="36">
        <v>396793</v>
      </c>
      <c r="L30" s="39">
        <v>292815</v>
      </c>
      <c r="M30" s="39">
        <v>103978</v>
      </c>
      <c r="N30" s="36">
        <v>372330</v>
      </c>
      <c r="O30" s="39">
        <v>283342</v>
      </c>
      <c r="P30" s="39">
        <v>88988</v>
      </c>
      <c r="Q30" s="39" t="s">
        <v>223</v>
      </c>
      <c r="R30" s="39" t="s">
        <v>223</v>
      </c>
      <c r="S30" s="39" t="s">
        <v>223</v>
      </c>
      <c r="T30" s="36">
        <v>440282</v>
      </c>
      <c r="U30" s="39">
        <v>332636</v>
      </c>
      <c r="V30" s="39">
        <v>107646</v>
      </c>
      <c r="W30" s="36">
        <v>449950</v>
      </c>
      <c r="X30" s="39">
        <v>314227</v>
      </c>
      <c r="Y30" s="39">
        <v>135723</v>
      </c>
    </row>
    <row r="31" spans="1:25" s="310" customFormat="1" ht="17.25" customHeight="1">
      <c r="A31" s="315">
        <v>5</v>
      </c>
      <c r="B31" s="323">
        <f>SUM(C31:D31)</f>
        <v>412094</v>
      </c>
      <c r="C31" s="327">
        <v>303919</v>
      </c>
      <c r="D31" s="327">
        <v>108175</v>
      </c>
      <c r="E31" s="326">
        <f>SUM(F31:G31)</f>
        <v>365864</v>
      </c>
      <c r="F31" s="327">
        <v>288700</v>
      </c>
      <c r="G31" s="327">
        <v>77164</v>
      </c>
      <c r="H31" s="326">
        <f>SUM(I31:J31)</f>
        <v>399775</v>
      </c>
      <c r="I31" s="327">
        <v>311653</v>
      </c>
      <c r="J31" s="327">
        <v>88122</v>
      </c>
      <c r="K31" s="326">
        <f>SUM(L31:M31)</f>
        <v>371387</v>
      </c>
      <c r="L31" s="327">
        <v>281870</v>
      </c>
      <c r="M31" s="327">
        <v>89517</v>
      </c>
      <c r="N31" s="326">
        <f>SUM(O31:P31)</f>
        <v>379726</v>
      </c>
      <c r="O31" s="327">
        <v>292913</v>
      </c>
      <c r="P31" s="327">
        <v>86813</v>
      </c>
      <c r="Q31" s="327" t="s">
        <v>223</v>
      </c>
      <c r="R31" s="327" t="s">
        <v>223</v>
      </c>
      <c r="S31" s="327" t="s">
        <v>223</v>
      </c>
      <c r="T31" s="326">
        <f>SUM(U31:V31)</f>
        <v>436530</v>
      </c>
      <c r="U31" s="327">
        <v>332536</v>
      </c>
      <c r="V31" s="327">
        <v>103994</v>
      </c>
      <c r="W31" s="326">
        <f>SUM(X31:Y31)</f>
        <v>429505</v>
      </c>
      <c r="X31" s="327">
        <v>340549</v>
      </c>
      <c r="Y31" s="327">
        <v>88956</v>
      </c>
    </row>
    <row r="32" spans="1:25" ht="17.25" customHeight="1">
      <c r="A32" s="38"/>
      <c r="B32" s="5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3"/>
      <c r="R32" s="43"/>
      <c r="S32" s="43"/>
      <c r="T32" s="38"/>
      <c r="U32" s="38"/>
      <c r="V32" s="38"/>
      <c r="W32" s="38"/>
      <c r="X32" s="38"/>
      <c r="Y32" s="38"/>
    </row>
    <row r="33" spans="1:25" ht="17.25" customHeight="1">
      <c r="A33" s="38" t="s">
        <v>381</v>
      </c>
      <c r="B33" s="16">
        <v>303503</v>
      </c>
      <c r="C33" s="36">
        <v>303503</v>
      </c>
      <c r="D33" s="36">
        <v>0</v>
      </c>
      <c r="E33" s="36">
        <v>275227</v>
      </c>
      <c r="F33" s="39">
        <v>275227</v>
      </c>
      <c r="G33" s="39">
        <v>0</v>
      </c>
      <c r="H33" s="36">
        <v>319583</v>
      </c>
      <c r="I33" s="39">
        <v>307484</v>
      </c>
      <c r="J33" s="39">
        <v>12099</v>
      </c>
      <c r="K33" s="36">
        <v>267314</v>
      </c>
      <c r="L33" s="39">
        <v>267314</v>
      </c>
      <c r="M33" s="39">
        <v>0</v>
      </c>
      <c r="N33" s="36">
        <v>285124</v>
      </c>
      <c r="O33" s="39">
        <v>285124</v>
      </c>
      <c r="P33" s="39">
        <v>0</v>
      </c>
      <c r="Q33" s="39" t="s">
        <v>223</v>
      </c>
      <c r="R33" s="39" t="s">
        <v>223</v>
      </c>
      <c r="S33" s="39" t="s">
        <v>223</v>
      </c>
      <c r="T33" s="36">
        <v>366759</v>
      </c>
      <c r="U33" s="39">
        <v>326504</v>
      </c>
      <c r="V33" s="39">
        <v>40255</v>
      </c>
      <c r="W33" s="36">
        <v>350683</v>
      </c>
      <c r="X33" s="39">
        <v>349595</v>
      </c>
      <c r="Y33" s="39">
        <v>1088</v>
      </c>
    </row>
    <row r="34" spans="1:25" ht="17.25" customHeight="1">
      <c r="A34" s="342" t="s">
        <v>459</v>
      </c>
      <c r="B34" s="16">
        <v>299735</v>
      </c>
      <c r="C34" s="36">
        <v>299735</v>
      </c>
      <c r="D34" s="36">
        <v>0</v>
      </c>
      <c r="E34" s="36">
        <v>282184</v>
      </c>
      <c r="F34" s="39">
        <v>281685</v>
      </c>
      <c r="G34" s="39">
        <v>499</v>
      </c>
      <c r="H34" s="36">
        <v>313807</v>
      </c>
      <c r="I34" s="39">
        <v>313807</v>
      </c>
      <c r="J34" s="39">
        <v>0</v>
      </c>
      <c r="K34" s="36">
        <v>266332</v>
      </c>
      <c r="L34" s="39">
        <v>266332</v>
      </c>
      <c r="M34" s="39">
        <v>0</v>
      </c>
      <c r="N34" s="36">
        <v>298507</v>
      </c>
      <c r="O34" s="39">
        <v>298507</v>
      </c>
      <c r="P34" s="39">
        <v>0</v>
      </c>
      <c r="Q34" s="39" t="s">
        <v>223</v>
      </c>
      <c r="R34" s="39" t="s">
        <v>223</v>
      </c>
      <c r="S34" s="39" t="s">
        <v>223</v>
      </c>
      <c r="T34" s="36">
        <v>333162</v>
      </c>
      <c r="U34" s="39">
        <v>332370</v>
      </c>
      <c r="V34" s="39">
        <v>792</v>
      </c>
      <c r="W34" s="36">
        <v>338696</v>
      </c>
      <c r="X34" s="39">
        <v>338557</v>
      </c>
      <c r="Y34" s="39">
        <v>139</v>
      </c>
    </row>
    <row r="35" spans="1:25" ht="17.25" customHeight="1">
      <c r="A35" s="342" t="s">
        <v>472</v>
      </c>
      <c r="B35" s="16">
        <v>300773</v>
      </c>
      <c r="C35" s="36">
        <v>300773</v>
      </c>
      <c r="D35" s="36">
        <v>0</v>
      </c>
      <c r="E35" s="36">
        <v>285174</v>
      </c>
      <c r="F35" s="39">
        <v>285174</v>
      </c>
      <c r="G35" s="39">
        <v>0</v>
      </c>
      <c r="H35" s="36">
        <v>315326</v>
      </c>
      <c r="I35" s="39">
        <v>313465</v>
      </c>
      <c r="J35" s="39">
        <v>1861</v>
      </c>
      <c r="K35" s="36">
        <v>338783</v>
      </c>
      <c r="L35" s="39">
        <v>280188</v>
      </c>
      <c r="M35" s="39">
        <v>58595</v>
      </c>
      <c r="N35" s="36">
        <v>297457</v>
      </c>
      <c r="O35" s="39">
        <v>297457</v>
      </c>
      <c r="P35" s="39">
        <v>0</v>
      </c>
      <c r="Q35" s="39" t="s">
        <v>223</v>
      </c>
      <c r="R35" s="39" t="s">
        <v>223</v>
      </c>
      <c r="S35" s="39" t="s">
        <v>223</v>
      </c>
      <c r="T35" s="36">
        <v>373418</v>
      </c>
      <c r="U35" s="39">
        <v>332529</v>
      </c>
      <c r="V35" s="39">
        <v>40889</v>
      </c>
      <c r="W35" s="36">
        <v>334239</v>
      </c>
      <c r="X35" s="39">
        <v>328994</v>
      </c>
      <c r="Y35" s="39">
        <v>5245</v>
      </c>
    </row>
    <row r="36" spans="1:25" ht="17.25" customHeight="1">
      <c r="A36" s="342" t="s">
        <v>461</v>
      </c>
      <c r="B36" s="16">
        <v>300050</v>
      </c>
      <c r="C36" s="36">
        <v>300050</v>
      </c>
      <c r="D36" s="36">
        <v>0</v>
      </c>
      <c r="E36" s="36">
        <v>291058</v>
      </c>
      <c r="F36" s="39">
        <v>285786</v>
      </c>
      <c r="G36" s="39">
        <v>5272</v>
      </c>
      <c r="H36" s="36">
        <v>314717</v>
      </c>
      <c r="I36" s="39">
        <v>314717</v>
      </c>
      <c r="J36" s="39">
        <v>0</v>
      </c>
      <c r="K36" s="36">
        <v>296629</v>
      </c>
      <c r="L36" s="39">
        <v>296628</v>
      </c>
      <c r="M36" s="39">
        <v>1</v>
      </c>
      <c r="N36" s="36">
        <v>294326</v>
      </c>
      <c r="O36" s="39">
        <v>291303</v>
      </c>
      <c r="P36" s="39">
        <v>3023</v>
      </c>
      <c r="Q36" s="39" t="s">
        <v>223</v>
      </c>
      <c r="R36" s="39" t="s">
        <v>223</v>
      </c>
      <c r="S36" s="39" t="s">
        <v>223</v>
      </c>
      <c r="T36" s="36">
        <v>332637</v>
      </c>
      <c r="U36" s="39">
        <v>332637</v>
      </c>
      <c r="V36" s="39">
        <v>0</v>
      </c>
      <c r="W36" s="36">
        <v>364977</v>
      </c>
      <c r="X36" s="39">
        <v>326279</v>
      </c>
      <c r="Y36" s="39">
        <v>38698</v>
      </c>
    </row>
    <row r="37" spans="1:25" ht="17.25" customHeight="1">
      <c r="A37" s="38"/>
      <c r="B37" s="59"/>
      <c r="C37" s="38"/>
      <c r="D37" s="38"/>
      <c r="E37" s="38"/>
      <c r="F37" s="34"/>
      <c r="G37" s="34"/>
      <c r="H37" s="38"/>
      <c r="I37" s="34"/>
      <c r="J37" s="34"/>
      <c r="K37" s="38"/>
      <c r="L37" s="34"/>
      <c r="M37" s="34"/>
      <c r="N37" s="38"/>
      <c r="O37" s="34"/>
      <c r="P37" s="34"/>
      <c r="Q37" s="34"/>
      <c r="R37" s="34"/>
      <c r="S37" s="34"/>
      <c r="T37" s="38"/>
      <c r="U37" s="34"/>
      <c r="V37" s="34"/>
      <c r="W37" s="38"/>
      <c r="X37" s="34"/>
      <c r="Y37" s="34"/>
    </row>
    <row r="38" spans="1:25" ht="17.25" customHeight="1">
      <c r="A38" s="342" t="s">
        <v>473</v>
      </c>
      <c r="B38" s="16">
        <v>310350</v>
      </c>
      <c r="C38" s="36">
        <v>308763</v>
      </c>
      <c r="D38" s="36">
        <v>1587</v>
      </c>
      <c r="E38" s="36">
        <v>295028</v>
      </c>
      <c r="F38" s="39">
        <v>295028</v>
      </c>
      <c r="G38" s="39">
        <v>0</v>
      </c>
      <c r="H38" s="36">
        <v>314809</v>
      </c>
      <c r="I38" s="39">
        <v>312096</v>
      </c>
      <c r="J38" s="39">
        <v>2713</v>
      </c>
      <c r="K38" s="36">
        <v>290325</v>
      </c>
      <c r="L38" s="39">
        <v>288756</v>
      </c>
      <c r="M38" s="39">
        <v>1569</v>
      </c>
      <c r="N38" s="36">
        <v>295198</v>
      </c>
      <c r="O38" s="39">
        <v>293221</v>
      </c>
      <c r="P38" s="39">
        <v>1977</v>
      </c>
      <c r="Q38" s="39" t="s">
        <v>223</v>
      </c>
      <c r="R38" s="39" t="s">
        <v>223</v>
      </c>
      <c r="S38" s="39" t="s">
        <v>223</v>
      </c>
      <c r="T38" s="36">
        <v>323838</v>
      </c>
      <c r="U38" s="39">
        <v>323838</v>
      </c>
      <c r="V38" s="39">
        <v>0</v>
      </c>
      <c r="W38" s="36">
        <v>339247</v>
      </c>
      <c r="X38" s="39">
        <v>336439</v>
      </c>
      <c r="Y38" s="39">
        <v>2808</v>
      </c>
    </row>
    <row r="39" spans="1:25" ht="17.25" customHeight="1">
      <c r="A39" s="342" t="s">
        <v>463</v>
      </c>
      <c r="B39" s="16">
        <v>559443</v>
      </c>
      <c r="C39" s="36">
        <v>300345</v>
      </c>
      <c r="D39" s="36">
        <v>259098</v>
      </c>
      <c r="E39" s="36">
        <v>365504</v>
      </c>
      <c r="F39" s="39">
        <v>297697</v>
      </c>
      <c r="G39" s="39">
        <v>67807</v>
      </c>
      <c r="H39" s="36">
        <v>457990</v>
      </c>
      <c r="I39" s="39">
        <v>314947</v>
      </c>
      <c r="J39" s="39">
        <v>143043</v>
      </c>
      <c r="K39" s="36">
        <v>422531</v>
      </c>
      <c r="L39" s="39">
        <v>286796</v>
      </c>
      <c r="M39" s="39">
        <v>135735</v>
      </c>
      <c r="N39" s="36">
        <v>441314</v>
      </c>
      <c r="O39" s="39">
        <v>293102</v>
      </c>
      <c r="P39" s="39">
        <v>148212</v>
      </c>
      <c r="Q39" s="39" t="s">
        <v>223</v>
      </c>
      <c r="R39" s="39" t="s">
        <v>223</v>
      </c>
      <c r="S39" s="39" t="s">
        <v>223</v>
      </c>
      <c r="T39" s="36">
        <v>675966</v>
      </c>
      <c r="U39" s="39">
        <v>335791</v>
      </c>
      <c r="V39" s="39">
        <v>340175</v>
      </c>
      <c r="W39" s="36">
        <v>504865</v>
      </c>
      <c r="X39" s="39">
        <v>332455</v>
      </c>
      <c r="Y39" s="39">
        <v>172410</v>
      </c>
    </row>
    <row r="40" spans="1:25" ht="17.25" customHeight="1">
      <c r="A40" s="342" t="s">
        <v>474</v>
      </c>
      <c r="B40" s="16">
        <v>676707</v>
      </c>
      <c r="C40" s="36">
        <v>305067</v>
      </c>
      <c r="D40" s="36">
        <v>371640</v>
      </c>
      <c r="E40" s="36">
        <v>544338</v>
      </c>
      <c r="F40" s="39">
        <v>293511</v>
      </c>
      <c r="G40" s="39">
        <v>250827</v>
      </c>
      <c r="H40" s="36">
        <v>653389</v>
      </c>
      <c r="I40" s="39">
        <v>315941</v>
      </c>
      <c r="J40" s="39">
        <v>337448</v>
      </c>
      <c r="K40" s="36">
        <v>616468</v>
      </c>
      <c r="L40" s="39">
        <v>285182</v>
      </c>
      <c r="M40" s="39">
        <v>331286</v>
      </c>
      <c r="N40" s="36">
        <v>635036</v>
      </c>
      <c r="O40" s="39">
        <v>296134</v>
      </c>
      <c r="P40" s="39">
        <v>338902</v>
      </c>
      <c r="Q40" s="39" t="s">
        <v>223</v>
      </c>
      <c r="R40" s="39" t="s">
        <v>223</v>
      </c>
      <c r="S40" s="39" t="s">
        <v>223</v>
      </c>
      <c r="T40" s="36">
        <v>472075</v>
      </c>
      <c r="U40" s="39">
        <v>327606</v>
      </c>
      <c r="V40" s="39">
        <v>144469</v>
      </c>
      <c r="W40" s="36">
        <v>715700</v>
      </c>
      <c r="X40" s="39">
        <v>342434</v>
      </c>
      <c r="Y40" s="39">
        <v>373266</v>
      </c>
    </row>
    <row r="41" spans="1:25" ht="17.25" customHeight="1">
      <c r="A41" s="342" t="s">
        <v>475</v>
      </c>
      <c r="B41" s="16">
        <v>303707</v>
      </c>
      <c r="C41" s="36">
        <v>303707</v>
      </c>
      <c r="D41" s="36">
        <v>0</v>
      </c>
      <c r="E41" s="36">
        <v>427010</v>
      </c>
      <c r="F41" s="39">
        <v>289953</v>
      </c>
      <c r="G41" s="39">
        <v>137057</v>
      </c>
      <c r="H41" s="36">
        <v>386392</v>
      </c>
      <c r="I41" s="39">
        <v>313189</v>
      </c>
      <c r="J41" s="39">
        <v>73203</v>
      </c>
      <c r="K41" s="36">
        <v>328842</v>
      </c>
      <c r="L41" s="39">
        <v>280963</v>
      </c>
      <c r="M41" s="39">
        <v>47879</v>
      </c>
      <c r="N41" s="36">
        <v>310208</v>
      </c>
      <c r="O41" s="39">
        <v>294462</v>
      </c>
      <c r="P41" s="39">
        <v>15746</v>
      </c>
      <c r="Q41" s="39" t="s">
        <v>223</v>
      </c>
      <c r="R41" s="39" t="s">
        <v>223</v>
      </c>
      <c r="S41" s="39" t="s">
        <v>223</v>
      </c>
      <c r="T41" s="36">
        <v>373987</v>
      </c>
      <c r="U41" s="39">
        <v>326645</v>
      </c>
      <c r="V41" s="39">
        <v>47342</v>
      </c>
      <c r="W41" s="36">
        <v>382173</v>
      </c>
      <c r="X41" s="39">
        <v>348049</v>
      </c>
      <c r="Y41" s="39">
        <v>34124</v>
      </c>
    </row>
    <row r="42" spans="1:25" ht="17.25" customHeight="1">
      <c r="A42" s="38"/>
      <c r="B42" s="59"/>
      <c r="C42" s="38"/>
      <c r="D42" s="38"/>
      <c r="E42" s="38"/>
      <c r="F42" s="34"/>
      <c r="G42" s="34"/>
      <c r="H42" s="38"/>
      <c r="I42" s="34"/>
      <c r="J42" s="34"/>
      <c r="K42" s="38"/>
      <c r="L42" s="34"/>
      <c r="M42" s="34"/>
      <c r="N42" s="38"/>
      <c r="O42" s="34"/>
      <c r="P42" s="34"/>
      <c r="Q42" s="34"/>
      <c r="R42" s="34"/>
      <c r="S42" s="34"/>
      <c r="T42" s="38"/>
      <c r="U42" s="34"/>
      <c r="V42" s="34"/>
      <c r="W42" s="38"/>
      <c r="X42" s="34"/>
      <c r="Y42" s="34"/>
    </row>
    <row r="43" spans="1:25" ht="17.25" customHeight="1">
      <c r="A43" s="342" t="s">
        <v>481</v>
      </c>
      <c r="B43" s="16">
        <v>301078</v>
      </c>
      <c r="C43" s="36">
        <v>301078</v>
      </c>
      <c r="D43" s="36">
        <v>0</v>
      </c>
      <c r="E43" s="36">
        <v>287511</v>
      </c>
      <c r="F43" s="39">
        <v>287075</v>
      </c>
      <c r="G43" s="39">
        <v>436</v>
      </c>
      <c r="H43" s="36">
        <v>312988</v>
      </c>
      <c r="I43" s="39">
        <v>312988</v>
      </c>
      <c r="J43" s="39">
        <v>0</v>
      </c>
      <c r="K43" s="36">
        <v>281799</v>
      </c>
      <c r="L43" s="39">
        <v>280873</v>
      </c>
      <c r="M43" s="39">
        <v>926</v>
      </c>
      <c r="N43" s="36">
        <v>313103</v>
      </c>
      <c r="O43" s="39">
        <v>294072</v>
      </c>
      <c r="P43" s="39">
        <v>19031</v>
      </c>
      <c r="Q43" s="39" t="s">
        <v>223</v>
      </c>
      <c r="R43" s="39" t="s">
        <v>223</v>
      </c>
      <c r="S43" s="39" t="s">
        <v>223</v>
      </c>
      <c r="T43" s="36">
        <v>346167</v>
      </c>
      <c r="U43" s="39">
        <v>331072</v>
      </c>
      <c r="V43" s="39">
        <v>15095</v>
      </c>
      <c r="W43" s="36">
        <v>345658</v>
      </c>
      <c r="X43" s="39">
        <v>345658</v>
      </c>
      <c r="Y43" s="39">
        <v>0</v>
      </c>
    </row>
    <row r="44" spans="1:25" ht="17.25" customHeight="1">
      <c r="A44" s="342" t="s">
        <v>482</v>
      </c>
      <c r="B44" s="16">
        <v>305373</v>
      </c>
      <c r="C44" s="36">
        <v>305373</v>
      </c>
      <c r="D44" s="36">
        <v>0</v>
      </c>
      <c r="E44" s="36">
        <v>284966</v>
      </c>
      <c r="F44" s="39">
        <v>284966</v>
      </c>
      <c r="G44" s="39">
        <v>0</v>
      </c>
      <c r="H44" s="36">
        <v>311516</v>
      </c>
      <c r="I44" s="39">
        <v>311516</v>
      </c>
      <c r="J44" s="39">
        <v>0</v>
      </c>
      <c r="K44" s="36">
        <v>280395</v>
      </c>
      <c r="L44" s="39">
        <v>280353</v>
      </c>
      <c r="M44" s="39">
        <v>42</v>
      </c>
      <c r="N44" s="36">
        <v>290182</v>
      </c>
      <c r="O44" s="39">
        <v>290113</v>
      </c>
      <c r="P44" s="39">
        <v>69</v>
      </c>
      <c r="Q44" s="39" t="s">
        <v>223</v>
      </c>
      <c r="R44" s="39" t="s">
        <v>223</v>
      </c>
      <c r="S44" s="39" t="s">
        <v>223</v>
      </c>
      <c r="T44" s="36">
        <v>344922</v>
      </c>
      <c r="U44" s="39">
        <v>336481</v>
      </c>
      <c r="V44" s="39">
        <v>8441</v>
      </c>
      <c r="W44" s="36">
        <v>344855</v>
      </c>
      <c r="X44" s="39">
        <v>344098</v>
      </c>
      <c r="Y44" s="39">
        <v>757</v>
      </c>
    </row>
    <row r="45" spans="1:25" ht="17.25" customHeight="1">
      <c r="A45" s="342" t="s">
        <v>483</v>
      </c>
      <c r="B45" s="16">
        <v>310468</v>
      </c>
      <c r="C45" s="36">
        <v>310468</v>
      </c>
      <c r="D45" s="36">
        <v>0</v>
      </c>
      <c r="E45" s="36">
        <v>294322</v>
      </c>
      <c r="F45" s="39">
        <v>293452</v>
      </c>
      <c r="G45" s="39">
        <v>870</v>
      </c>
      <c r="H45" s="36">
        <v>401793</v>
      </c>
      <c r="I45" s="39">
        <v>304699</v>
      </c>
      <c r="J45" s="39">
        <v>97094</v>
      </c>
      <c r="K45" s="36">
        <v>283363</v>
      </c>
      <c r="L45" s="39">
        <v>283355</v>
      </c>
      <c r="M45" s="39">
        <v>8</v>
      </c>
      <c r="N45" s="36">
        <v>316595</v>
      </c>
      <c r="O45" s="39">
        <v>289597</v>
      </c>
      <c r="P45" s="39">
        <v>26998</v>
      </c>
      <c r="Q45" s="39" t="s">
        <v>223</v>
      </c>
      <c r="R45" s="39" t="s">
        <v>223</v>
      </c>
      <c r="S45" s="39" t="s">
        <v>223</v>
      </c>
      <c r="T45" s="36">
        <v>339271</v>
      </c>
      <c r="U45" s="39">
        <v>338963</v>
      </c>
      <c r="V45" s="39">
        <v>308</v>
      </c>
      <c r="W45" s="36">
        <v>346703</v>
      </c>
      <c r="X45" s="39">
        <v>346703</v>
      </c>
      <c r="Y45" s="39">
        <v>0</v>
      </c>
    </row>
    <row r="46" spans="1:25" ht="17.25" customHeight="1">
      <c r="A46" s="342" t="s">
        <v>484</v>
      </c>
      <c r="B46" s="16">
        <v>962804</v>
      </c>
      <c r="C46" s="36">
        <v>307962</v>
      </c>
      <c r="D46" s="36">
        <v>654842</v>
      </c>
      <c r="E46" s="36">
        <v>751741</v>
      </c>
      <c r="F46" s="39">
        <v>294283</v>
      </c>
      <c r="G46" s="39">
        <v>457458</v>
      </c>
      <c r="H46" s="36">
        <v>697534</v>
      </c>
      <c r="I46" s="39">
        <v>304571</v>
      </c>
      <c r="J46" s="39">
        <v>392963</v>
      </c>
      <c r="K46" s="36">
        <v>789810</v>
      </c>
      <c r="L46" s="39">
        <v>285209</v>
      </c>
      <c r="M46" s="39">
        <v>504601</v>
      </c>
      <c r="N46" s="36">
        <v>791652</v>
      </c>
      <c r="O46" s="39">
        <v>291714</v>
      </c>
      <c r="P46" s="39">
        <v>499938</v>
      </c>
      <c r="Q46" s="39" t="s">
        <v>223</v>
      </c>
      <c r="R46" s="39" t="s">
        <v>223</v>
      </c>
      <c r="S46" s="39" t="s">
        <v>223</v>
      </c>
      <c r="T46" s="36">
        <v>962855</v>
      </c>
      <c r="U46" s="39">
        <v>346376</v>
      </c>
      <c r="V46" s="39">
        <v>616479</v>
      </c>
      <c r="W46" s="36">
        <v>776645</v>
      </c>
      <c r="X46" s="39">
        <v>343936</v>
      </c>
      <c r="Y46" s="39">
        <v>432709</v>
      </c>
    </row>
    <row r="47" spans="1:25" ht="17.25" customHeight="1">
      <c r="A47" s="255"/>
      <c r="B47" s="16"/>
      <c r="C47" s="36"/>
      <c r="D47" s="39"/>
      <c r="E47" s="36"/>
      <c r="F47" s="36"/>
      <c r="G47" s="39"/>
      <c r="H47" s="36"/>
      <c r="I47" s="36"/>
      <c r="J47" s="39"/>
      <c r="K47" s="36"/>
      <c r="L47" s="36"/>
      <c r="M47" s="36"/>
      <c r="N47" s="36"/>
      <c r="O47" s="36"/>
      <c r="P47" s="39"/>
      <c r="Q47" s="43"/>
      <c r="R47" s="43"/>
      <c r="S47" s="43"/>
      <c r="T47" s="36"/>
      <c r="U47" s="36"/>
      <c r="V47" s="36"/>
      <c r="W47" s="36"/>
      <c r="X47" s="36"/>
      <c r="Y47" s="36"/>
    </row>
    <row r="48" spans="1:25" ht="17.25" customHeight="1">
      <c r="A48" s="341" t="s">
        <v>32</v>
      </c>
      <c r="B48" s="1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3"/>
      <c r="R48" s="43"/>
      <c r="S48" s="43"/>
      <c r="T48" s="36"/>
      <c r="U48" s="36"/>
      <c r="V48" s="36"/>
      <c r="W48" s="36"/>
      <c r="X48" s="36"/>
      <c r="Y48" s="36"/>
    </row>
    <row r="49" spans="1:25" ht="17.25" customHeight="1">
      <c r="A49" s="38" t="s">
        <v>380</v>
      </c>
      <c r="B49" s="16">
        <v>186783</v>
      </c>
      <c r="C49" s="39">
        <v>141743</v>
      </c>
      <c r="D49" s="39">
        <v>45040</v>
      </c>
      <c r="E49" s="36">
        <v>219990</v>
      </c>
      <c r="F49" s="39">
        <v>167117</v>
      </c>
      <c r="G49" s="39">
        <v>52873</v>
      </c>
      <c r="H49" s="36">
        <v>226931</v>
      </c>
      <c r="I49" s="39">
        <v>164856</v>
      </c>
      <c r="J49" s="39">
        <v>62075</v>
      </c>
      <c r="K49" s="36">
        <v>186293</v>
      </c>
      <c r="L49" s="39">
        <v>141741</v>
      </c>
      <c r="M49" s="39">
        <v>44552</v>
      </c>
      <c r="N49" s="36">
        <v>217864</v>
      </c>
      <c r="O49" s="39">
        <v>163788</v>
      </c>
      <c r="P49" s="39">
        <v>54076</v>
      </c>
      <c r="Q49" s="39" t="s">
        <v>223</v>
      </c>
      <c r="R49" s="39" t="s">
        <v>223</v>
      </c>
      <c r="S49" s="39" t="s">
        <v>223</v>
      </c>
      <c r="T49" s="36">
        <v>314604</v>
      </c>
      <c r="U49" s="39">
        <v>228594</v>
      </c>
      <c r="V49" s="39">
        <v>86010</v>
      </c>
      <c r="W49" s="36">
        <v>173148</v>
      </c>
      <c r="X49" s="39">
        <v>138544</v>
      </c>
      <c r="Y49" s="39">
        <v>34604</v>
      </c>
    </row>
    <row r="50" spans="1:25" ht="17.25" customHeight="1">
      <c r="A50" s="49">
        <v>4</v>
      </c>
      <c r="B50" s="16">
        <v>195158</v>
      </c>
      <c r="C50" s="39">
        <v>147837</v>
      </c>
      <c r="D50" s="39">
        <v>47321</v>
      </c>
      <c r="E50" s="36">
        <v>226674</v>
      </c>
      <c r="F50" s="39">
        <v>169326</v>
      </c>
      <c r="G50" s="39">
        <v>57348</v>
      </c>
      <c r="H50" s="36">
        <v>229416</v>
      </c>
      <c r="I50" s="39">
        <v>170314</v>
      </c>
      <c r="J50" s="39">
        <v>59102</v>
      </c>
      <c r="K50" s="36">
        <v>194584</v>
      </c>
      <c r="L50" s="39">
        <v>147881</v>
      </c>
      <c r="M50" s="39">
        <v>46703</v>
      </c>
      <c r="N50" s="36">
        <v>217156</v>
      </c>
      <c r="O50" s="39">
        <v>166225</v>
      </c>
      <c r="P50" s="39">
        <v>50931</v>
      </c>
      <c r="Q50" s="39" t="s">
        <v>223</v>
      </c>
      <c r="R50" s="39" t="s">
        <v>223</v>
      </c>
      <c r="S50" s="39" t="s">
        <v>223</v>
      </c>
      <c r="T50" s="36">
        <v>316008</v>
      </c>
      <c r="U50" s="39">
        <v>233714</v>
      </c>
      <c r="V50" s="39">
        <v>82294</v>
      </c>
      <c r="W50" s="36">
        <v>186726</v>
      </c>
      <c r="X50" s="39">
        <v>146578</v>
      </c>
      <c r="Y50" s="39">
        <v>40148</v>
      </c>
    </row>
    <row r="51" spans="1:25" s="310" customFormat="1" ht="17.25" customHeight="1">
      <c r="A51" s="315">
        <v>5</v>
      </c>
      <c r="B51" s="323">
        <f>SUM(C51:D51)</f>
        <v>209449</v>
      </c>
      <c r="C51" s="327">
        <v>157281</v>
      </c>
      <c r="D51" s="327">
        <v>52168</v>
      </c>
      <c r="E51" s="326">
        <f>SUM(F51:G51)</f>
        <v>194931</v>
      </c>
      <c r="F51" s="327">
        <v>153824</v>
      </c>
      <c r="G51" s="327">
        <v>41107</v>
      </c>
      <c r="H51" s="326">
        <f>SUM(I51:J51)</f>
        <v>211387</v>
      </c>
      <c r="I51" s="327">
        <v>168357</v>
      </c>
      <c r="J51" s="327">
        <v>43030</v>
      </c>
      <c r="K51" s="326">
        <f>SUM(L51:M51)</f>
        <v>213810</v>
      </c>
      <c r="L51" s="327">
        <v>161072</v>
      </c>
      <c r="M51" s="327">
        <v>52738</v>
      </c>
      <c r="N51" s="326">
        <f>SUM(O51:P51)</f>
        <v>213305</v>
      </c>
      <c r="O51" s="327">
        <v>165445</v>
      </c>
      <c r="P51" s="327">
        <v>47860</v>
      </c>
      <c r="Q51" s="327" t="s">
        <v>223</v>
      </c>
      <c r="R51" s="327" t="s">
        <v>223</v>
      </c>
      <c r="S51" s="327" t="s">
        <v>223</v>
      </c>
      <c r="T51" s="326">
        <f>SUM(U51:V51)</f>
        <v>329776</v>
      </c>
      <c r="U51" s="327">
        <v>239267</v>
      </c>
      <c r="V51" s="327">
        <v>90509</v>
      </c>
      <c r="W51" s="326">
        <f>SUM(X51:Y51)</f>
        <v>181609</v>
      </c>
      <c r="X51" s="327">
        <v>147387</v>
      </c>
      <c r="Y51" s="327">
        <v>34222</v>
      </c>
    </row>
    <row r="52" spans="1:25" ht="17.25" customHeight="1">
      <c r="A52" s="38"/>
      <c r="B52" s="5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3"/>
      <c r="R52" s="43"/>
      <c r="S52" s="43"/>
      <c r="T52" s="38"/>
      <c r="U52" s="38"/>
      <c r="V52" s="38"/>
      <c r="W52" s="38"/>
      <c r="X52" s="38"/>
      <c r="Y52" s="38"/>
    </row>
    <row r="53" spans="1:25" ht="17.25" customHeight="1">
      <c r="A53" s="38" t="s">
        <v>381</v>
      </c>
      <c r="B53" s="16">
        <v>152832</v>
      </c>
      <c r="C53" s="36">
        <v>152832</v>
      </c>
      <c r="D53" s="36">
        <v>0</v>
      </c>
      <c r="E53" s="36">
        <v>153011</v>
      </c>
      <c r="F53" s="39">
        <v>153011</v>
      </c>
      <c r="G53" s="39">
        <v>0</v>
      </c>
      <c r="H53" s="36">
        <v>180837</v>
      </c>
      <c r="I53" s="39">
        <v>170451</v>
      </c>
      <c r="J53" s="39">
        <v>10386</v>
      </c>
      <c r="K53" s="36">
        <v>155027</v>
      </c>
      <c r="L53" s="39">
        <v>155027</v>
      </c>
      <c r="M53" s="39">
        <v>0</v>
      </c>
      <c r="N53" s="36">
        <v>158070</v>
      </c>
      <c r="O53" s="39">
        <v>158070</v>
      </c>
      <c r="P53" s="39">
        <v>0</v>
      </c>
      <c r="Q53" s="39" t="s">
        <v>223</v>
      </c>
      <c r="R53" s="39" t="s">
        <v>223</v>
      </c>
      <c r="S53" s="39" t="s">
        <v>223</v>
      </c>
      <c r="T53" s="36">
        <v>238688</v>
      </c>
      <c r="U53" s="39">
        <v>231345</v>
      </c>
      <c r="V53" s="39">
        <v>7343</v>
      </c>
      <c r="W53" s="36">
        <v>146545</v>
      </c>
      <c r="X53" s="39">
        <v>145222</v>
      </c>
      <c r="Y53" s="39">
        <v>1323</v>
      </c>
    </row>
    <row r="54" spans="1:25" ht="17.25" customHeight="1">
      <c r="A54" s="342" t="s">
        <v>459</v>
      </c>
      <c r="B54" s="16">
        <v>152143</v>
      </c>
      <c r="C54" s="36">
        <v>152143</v>
      </c>
      <c r="D54" s="36">
        <v>0</v>
      </c>
      <c r="E54" s="36">
        <v>150112</v>
      </c>
      <c r="F54" s="39">
        <v>149914</v>
      </c>
      <c r="G54" s="39">
        <v>198</v>
      </c>
      <c r="H54" s="36">
        <v>174387</v>
      </c>
      <c r="I54" s="39">
        <v>174387</v>
      </c>
      <c r="J54" s="39">
        <v>0</v>
      </c>
      <c r="K54" s="36">
        <v>157544</v>
      </c>
      <c r="L54" s="39">
        <v>157544</v>
      </c>
      <c r="M54" s="39">
        <v>0</v>
      </c>
      <c r="N54" s="36">
        <v>163470</v>
      </c>
      <c r="O54" s="39">
        <v>163470</v>
      </c>
      <c r="P54" s="39">
        <v>0</v>
      </c>
      <c r="Q54" s="39" t="s">
        <v>223</v>
      </c>
      <c r="R54" s="39" t="s">
        <v>223</v>
      </c>
      <c r="S54" s="39" t="s">
        <v>223</v>
      </c>
      <c r="T54" s="36">
        <v>235100</v>
      </c>
      <c r="U54" s="39">
        <v>232999</v>
      </c>
      <c r="V54" s="39">
        <v>2101</v>
      </c>
      <c r="W54" s="36">
        <v>142490</v>
      </c>
      <c r="X54" s="39">
        <v>142254</v>
      </c>
      <c r="Y54" s="39">
        <v>236</v>
      </c>
    </row>
    <row r="55" spans="1:25" ht="17.25" customHeight="1">
      <c r="A55" s="342" t="s">
        <v>472</v>
      </c>
      <c r="B55" s="16">
        <v>152094</v>
      </c>
      <c r="C55" s="36">
        <v>152094</v>
      </c>
      <c r="D55" s="36">
        <v>0</v>
      </c>
      <c r="E55" s="36">
        <v>149417</v>
      </c>
      <c r="F55" s="39">
        <v>149417</v>
      </c>
      <c r="G55" s="39">
        <v>0</v>
      </c>
      <c r="H55" s="36">
        <v>171987</v>
      </c>
      <c r="I55" s="39">
        <v>169360</v>
      </c>
      <c r="J55" s="39">
        <v>2627</v>
      </c>
      <c r="K55" s="36">
        <v>203536</v>
      </c>
      <c r="L55" s="39">
        <v>156376</v>
      </c>
      <c r="M55" s="39">
        <v>47160</v>
      </c>
      <c r="N55" s="36">
        <v>161508</v>
      </c>
      <c r="O55" s="39">
        <v>161508</v>
      </c>
      <c r="P55" s="39">
        <v>0</v>
      </c>
      <c r="Q55" s="39" t="s">
        <v>223</v>
      </c>
      <c r="R55" s="39" t="s">
        <v>223</v>
      </c>
      <c r="S55" s="39" t="s">
        <v>223</v>
      </c>
      <c r="T55" s="36">
        <v>292687</v>
      </c>
      <c r="U55" s="39">
        <v>238356</v>
      </c>
      <c r="V55" s="39">
        <v>54331</v>
      </c>
      <c r="W55" s="36">
        <v>145351</v>
      </c>
      <c r="X55" s="39">
        <v>144400</v>
      </c>
      <c r="Y55" s="39">
        <v>951</v>
      </c>
    </row>
    <row r="56" spans="1:25" ht="17.25" customHeight="1">
      <c r="A56" s="342" t="s">
        <v>461</v>
      </c>
      <c r="B56" s="16">
        <v>154852</v>
      </c>
      <c r="C56" s="36">
        <v>154852</v>
      </c>
      <c r="D56" s="36">
        <v>0</v>
      </c>
      <c r="E56" s="36">
        <v>160583</v>
      </c>
      <c r="F56" s="39">
        <v>159245</v>
      </c>
      <c r="G56" s="39">
        <v>1338</v>
      </c>
      <c r="H56" s="36">
        <v>171577</v>
      </c>
      <c r="I56" s="39">
        <v>171577</v>
      </c>
      <c r="J56" s="39">
        <v>0</v>
      </c>
      <c r="K56" s="36">
        <v>166571</v>
      </c>
      <c r="L56" s="39">
        <v>166571</v>
      </c>
      <c r="M56" s="39">
        <v>0</v>
      </c>
      <c r="N56" s="36">
        <v>169380</v>
      </c>
      <c r="O56" s="39">
        <v>165042</v>
      </c>
      <c r="P56" s="39">
        <v>4338</v>
      </c>
      <c r="Q56" s="39" t="s">
        <v>223</v>
      </c>
      <c r="R56" s="39" t="s">
        <v>223</v>
      </c>
      <c r="S56" s="39" t="s">
        <v>223</v>
      </c>
      <c r="T56" s="36">
        <v>239688</v>
      </c>
      <c r="U56" s="39">
        <v>239688</v>
      </c>
      <c r="V56" s="39">
        <v>0</v>
      </c>
      <c r="W56" s="36">
        <v>157145</v>
      </c>
      <c r="X56" s="39">
        <v>148762</v>
      </c>
      <c r="Y56" s="39">
        <v>8383</v>
      </c>
    </row>
    <row r="57" spans="1:25" ht="17.25" customHeight="1">
      <c r="A57" s="38"/>
      <c r="B57" s="59"/>
      <c r="C57" s="38"/>
      <c r="D57" s="38"/>
      <c r="E57" s="38"/>
      <c r="F57" s="34"/>
      <c r="G57" s="34"/>
      <c r="H57" s="38"/>
      <c r="I57" s="34"/>
      <c r="J57" s="34"/>
      <c r="K57" s="38"/>
      <c r="L57" s="34"/>
      <c r="M57" s="34"/>
      <c r="N57" s="38"/>
      <c r="O57" s="34"/>
      <c r="P57" s="34"/>
      <c r="Q57" s="34"/>
      <c r="R57" s="34"/>
      <c r="S57" s="34"/>
      <c r="T57" s="38"/>
      <c r="U57" s="34"/>
      <c r="V57" s="34"/>
      <c r="W57" s="38"/>
      <c r="X57" s="34"/>
      <c r="Y57" s="34"/>
    </row>
    <row r="58" spans="1:25" ht="17.25" customHeight="1">
      <c r="A58" s="342" t="s">
        <v>473</v>
      </c>
      <c r="B58" s="16">
        <v>160118</v>
      </c>
      <c r="C58" s="36">
        <v>159672</v>
      </c>
      <c r="D58" s="36">
        <v>446</v>
      </c>
      <c r="E58" s="36">
        <v>155662</v>
      </c>
      <c r="F58" s="39">
        <v>155662</v>
      </c>
      <c r="G58" s="39">
        <v>0</v>
      </c>
      <c r="H58" s="36">
        <v>173931</v>
      </c>
      <c r="I58" s="39">
        <v>172352</v>
      </c>
      <c r="J58" s="39">
        <v>1579</v>
      </c>
      <c r="K58" s="36">
        <v>162550</v>
      </c>
      <c r="L58" s="39">
        <v>161719</v>
      </c>
      <c r="M58" s="39">
        <v>831</v>
      </c>
      <c r="N58" s="36">
        <v>165457</v>
      </c>
      <c r="O58" s="39">
        <v>164439</v>
      </c>
      <c r="P58" s="39">
        <v>1018</v>
      </c>
      <c r="Q58" s="39" t="s">
        <v>223</v>
      </c>
      <c r="R58" s="39" t="s">
        <v>223</v>
      </c>
      <c r="S58" s="39" t="s">
        <v>223</v>
      </c>
      <c r="T58" s="36">
        <v>238262</v>
      </c>
      <c r="U58" s="39">
        <v>238262</v>
      </c>
      <c r="V58" s="39">
        <v>0</v>
      </c>
      <c r="W58" s="36">
        <v>151439</v>
      </c>
      <c r="X58" s="39">
        <v>149753</v>
      </c>
      <c r="Y58" s="39">
        <v>1686</v>
      </c>
    </row>
    <row r="59" spans="1:25" ht="17.25" customHeight="1">
      <c r="A59" s="342" t="s">
        <v>463</v>
      </c>
      <c r="B59" s="16">
        <v>189576</v>
      </c>
      <c r="C59" s="36">
        <v>158743</v>
      </c>
      <c r="D59" s="36">
        <v>30833</v>
      </c>
      <c r="E59" s="36">
        <v>185933</v>
      </c>
      <c r="F59" s="39">
        <v>154146</v>
      </c>
      <c r="G59" s="39">
        <v>31787</v>
      </c>
      <c r="H59" s="36">
        <v>267101</v>
      </c>
      <c r="I59" s="39">
        <v>171979</v>
      </c>
      <c r="J59" s="39">
        <v>95122</v>
      </c>
      <c r="K59" s="36">
        <v>189581</v>
      </c>
      <c r="L59" s="39">
        <v>164181</v>
      </c>
      <c r="M59" s="39">
        <v>25400</v>
      </c>
      <c r="N59" s="36">
        <v>216782</v>
      </c>
      <c r="O59" s="39">
        <v>165397</v>
      </c>
      <c r="P59" s="39">
        <v>51385</v>
      </c>
      <c r="Q59" s="39" t="s">
        <v>223</v>
      </c>
      <c r="R59" s="39" t="s">
        <v>223</v>
      </c>
      <c r="S59" s="39" t="s">
        <v>223</v>
      </c>
      <c r="T59" s="36">
        <v>613584</v>
      </c>
      <c r="U59" s="39">
        <v>251459</v>
      </c>
      <c r="V59" s="39">
        <v>362125</v>
      </c>
      <c r="W59" s="36">
        <v>185809</v>
      </c>
      <c r="X59" s="39">
        <v>148299</v>
      </c>
      <c r="Y59" s="39">
        <v>37510</v>
      </c>
    </row>
    <row r="60" spans="1:25" ht="17.25" customHeight="1">
      <c r="A60" s="342" t="s">
        <v>474</v>
      </c>
      <c r="B60" s="16">
        <v>453382</v>
      </c>
      <c r="C60" s="36">
        <v>161103</v>
      </c>
      <c r="D60" s="36">
        <v>292279</v>
      </c>
      <c r="E60" s="36">
        <v>346171</v>
      </c>
      <c r="F60" s="39">
        <v>155934</v>
      </c>
      <c r="G60" s="39">
        <v>190237</v>
      </c>
      <c r="H60" s="36">
        <v>306837</v>
      </c>
      <c r="I60" s="39">
        <v>170971</v>
      </c>
      <c r="J60" s="39">
        <v>135866</v>
      </c>
      <c r="K60" s="36">
        <v>393422</v>
      </c>
      <c r="L60" s="39">
        <v>166424</v>
      </c>
      <c r="M60" s="39">
        <v>226998</v>
      </c>
      <c r="N60" s="36">
        <v>356255</v>
      </c>
      <c r="O60" s="39">
        <v>164782</v>
      </c>
      <c r="P60" s="39">
        <v>191473</v>
      </c>
      <c r="Q60" s="39" t="s">
        <v>223</v>
      </c>
      <c r="R60" s="39" t="s">
        <v>223</v>
      </c>
      <c r="S60" s="39" t="s">
        <v>223</v>
      </c>
      <c r="T60" s="36">
        <v>308787</v>
      </c>
      <c r="U60" s="39">
        <v>236001</v>
      </c>
      <c r="V60" s="39">
        <v>72786</v>
      </c>
      <c r="W60" s="36">
        <v>266668</v>
      </c>
      <c r="X60" s="39">
        <v>146518</v>
      </c>
      <c r="Y60" s="39">
        <v>120150</v>
      </c>
    </row>
    <row r="61" spans="1:25" ht="17.25" customHeight="1">
      <c r="A61" s="342" t="s">
        <v>475</v>
      </c>
      <c r="B61" s="16">
        <v>159349</v>
      </c>
      <c r="C61" s="36">
        <v>159349</v>
      </c>
      <c r="D61" s="36">
        <v>0</v>
      </c>
      <c r="E61" s="36">
        <v>177500</v>
      </c>
      <c r="F61" s="39">
        <v>150054</v>
      </c>
      <c r="G61" s="39">
        <v>27446</v>
      </c>
      <c r="H61" s="36">
        <v>210326</v>
      </c>
      <c r="I61" s="39">
        <v>164815</v>
      </c>
      <c r="J61" s="39">
        <v>45511</v>
      </c>
      <c r="K61" s="36">
        <v>208688</v>
      </c>
      <c r="L61" s="39">
        <v>162676</v>
      </c>
      <c r="M61" s="39">
        <v>46012</v>
      </c>
      <c r="N61" s="36">
        <v>186990</v>
      </c>
      <c r="O61" s="39">
        <v>166916</v>
      </c>
      <c r="P61" s="39">
        <v>20074</v>
      </c>
      <c r="Q61" s="39" t="s">
        <v>223</v>
      </c>
      <c r="R61" s="39" t="s">
        <v>223</v>
      </c>
      <c r="S61" s="39" t="s">
        <v>223</v>
      </c>
      <c r="T61" s="36">
        <v>254445</v>
      </c>
      <c r="U61" s="39">
        <v>232370</v>
      </c>
      <c r="V61" s="39">
        <v>22075</v>
      </c>
      <c r="W61" s="36">
        <v>181564</v>
      </c>
      <c r="X61" s="39">
        <v>149377</v>
      </c>
      <c r="Y61" s="39">
        <v>32187</v>
      </c>
    </row>
    <row r="62" spans="1:25" ht="17.25" customHeight="1">
      <c r="A62" s="38"/>
      <c r="B62" s="59"/>
      <c r="C62" s="38"/>
      <c r="D62" s="38"/>
      <c r="E62" s="38"/>
      <c r="F62" s="34"/>
      <c r="G62" s="34"/>
      <c r="H62" s="38"/>
      <c r="I62" s="34"/>
      <c r="J62" s="34"/>
      <c r="K62" s="38"/>
      <c r="L62" s="34"/>
      <c r="M62" s="34"/>
      <c r="N62" s="38"/>
      <c r="O62" s="34"/>
      <c r="P62" s="34"/>
      <c r="Q62" s="34"/>
      <c r="R62" s="34"/>
      <c r="S62" s="34"/>
      <c r="T62" s="38"/>
      <c r="U62" s="34"/>
      <c r="V62" s="34"/>
      <c r="W62" s="38"/>
      <c r="X62" s="34"/>
      <c r="Y62" s="34"/>
    </row>
    <row r="63" spans="1:25" ht="17.25" customHeight="1">
      <c r="A63" s="342" t="s">
        <v>481</v>
      </c>
      <c r="B63" s="16">
        <v>159169</v>
      </c>
      <c r="C63" s="17">
        <v>159169</v>
      </c>
      <c r="D63" s="17">
        <v>0</v>
      </c>
      <c r="E63" s="36">
        <v>155844</v>
      </c>
      <c r="F63" s="43">
        <v>155514</v>
      </c>
      <c r="G63" s="43">
        <v>330</v>
      </c>
      <c r="H63" s="36">
        <v>162869</v>
      </c>
      <c r="I63" s="43">
        <v>162869</v>
      </c>
      <c r="J63" s="43">
        <v>0</v>
      </c>
      <c r="K63" s="36">
        <v>162517</v>
      </c>
      <c r="L63" s="43">
        <v>162517</v>
      </c>
      <c r="M63" s="43">
        <v>0</v>
      </c>
      <c r="N63" s="36">
        <v>197558</v>
      </c>
      <c r="O63" s="43">
        <v>166812</v>
      </c>
      <c r="P63" s="43">
        <v>30746</v>
      </c>
      <c r="Q63" s="43" t="s">
        <v>223</v>
      </c>
      <c r="R63" s="43" t="s">
        <v>223</v>
      </c>
      <c r="S63" s="43" t="s">
        <v>223</v>
      </c>
      <c r="T63" s="36">
        <v>258578</v>
      </c>
      <c r="U63" s="43">
        <v>237456</v>
      </c>
      <c r="V63" s="43">
        <v>21122</v>
      </c>
      <c r="W63" s="36">
        <v>150597</v>
      </c>
      <c r="X63" s="43">
        <v>150597</v>
      </c>
      <c r="Y63" s="43">
        <v>0</v>
      </c>
    </row>
    <row r="64" spans="1:25" ht="17.25" customHeight="1">
      <c r="A64" s="342" t="s">
        <v>482</v>
      </c>
      <c r="B64" s="16">
        <v>158788</v>
      </c>
      <c r="C64" s="17">
        <v>158788</v>
      </c>
      <c r="D64" s="17">
        <v>0</v>
      </c>
      <c r="E64" s="36">
        <v>156966</v>
      </c>
      <c r="F64" s="43">
        <v>156966</v>
      </c>
      <c r="G64" s="43">
        <v>0</v>
      </c>
      <c r="H64" s="36">
        <v>166041</v>
      </c>
      <c r="I64" s="43">
        <v>166041</v>
      </c>
      <c r="J64" s="43">
        <v>0</v>
      </c>
      <c r="K64" s="36">
        <v>159590</v>
      </c>
      <c r="L64" s="43">
        <v>159572</v>
      </c>
      <c r="M64" s="43">
        <v>18</v>
      </c>
      <c r="N64" s="36">
        <v>165976</v>
      </c>
      <c r="O64" s="43">
        <v>165964</v>
      </c>
      <c r="P64" s="43">
        <v>12</v>
      </c>
      <c r="Q64" s="43" t="s">
        <v>223</v>
      </c>
      <c r="R64" s="43" t="s">
        <v>223</v>
      </c>
      <c r="S64" s="43" t="s">
        <v>223</v>
      </c>
      <c r="T64" s="36">
        <v>239385</v>
      </c>
      <c r="U64" s="43">
        <v>238379</v>
      </c>
      <c r="V64" s="43">
        <v>1006</v>
      </c>
      <c r="W64" s="36">
        <v>148429</v>
      </c>
      <c r="X64" s="43">
        <v>146833</v>
      </c>
      <c r="Y64" s="43">
        <v>1596</v>
      </c>
    </row>
    <row r="65" spans="1:25" ht="17.25" customHeight="1">
      <c r="A65" s="342" t="s">
        <v>483</v>
      </c>
      <c r="B65" s="16">
        <v>159632</v>
      </c>
      <c r="C65" s="17">
        <v>159632</v>
      </c>
      <c r="D65" s="17">
        <v>0</v>
      </c>
      <c r="E65" s="36">
        <v>157428</v>
      </c>
      <c r="F65" s="43">
        <v>156883</v>
      </c>
      <c r="G65" s="43">
        <v>545</v>
      </c>
      <c r="H65" s="36">
        <v>179758</v>
      </c>
      <c r="I65" s="43">
        <v>161829</v>
      </c>
      <c r="J65" s="43">
        <v>17929</v>
      </c>
      <c r="K65" s="36">
        <v>161202</v>
      </c>
      <c r="L65" s="43">
        <v>161201</v>
      </c>
      <c r="M65" s="43">
        <v>1</v>
      </c>
      <c r="N65" s="36">
        <v>186331</v>
      </c>
      <c r="O65" s="43">
        <v>171806</v>
      </c>
      <c r="P65" s="43">
        <v>14525</v>
      </c>
      <c r="Q65" s="43" t="s">
        <v>223</v>
      </c>
      <c r="R65" s="43" t="s">
        <v>223</v>
      </c>
      <c r="S65" s="43" t="s">
        <v>223</v>
      </c>
      <c r="T65" s="36">
        <v>240954</v>
      </c>
      <c r="U65" s="43">
        <v>240954</v>
      </c>
      <c r="V65" s="43">
        <v>0</v>
      </c>
      <c r="W65" s="36">
        <v>149089</v>
      </c>
      <c r="X65" s="43">
        <v>149089</v>
      </c>
      <c r="Y65" s="43">
        <v>0</v>
      </c>
    </row>
    <row r="66" spans="1:25" ht="17.25" customHeight="1">
      <c r="A66" s="363" t="s">
        <v>484</v>
      </c>
      <c r="B66" s="304">
        <v>470251</v>
      </c>
      <c r="C66" s="306">
        <v>159383</v>
      </c>
      <c r="D66" s="306">
        <v>310868</v>
      </c>
      <c r="E66" s="305">
        <v>380963</v>
      </c>
      <c r="F66" s="289">
        <v>149007</v>
      </c>
      <c r="G66" s="289">
        <v>231956</v>
      </c>
      <c r="H66" s="305">
        <v>382215</v>
      </c>
      <c r="I66" s="289">
        <v>162026</v>
      </c>
      <c r="J66" s="289">
        <v>220189</v>
      </c>
      <c r="K66" s="305">
        <v>461285</v>
      </c>
      <c r="L66" s="289">
        <v>158985</v>
      </c>
      <c r="M66" s="289">
        <v>302300</v>
      </c>
      <c r="N66" s="305">
        <v>431015</v>
      </c>
      <c r="O66" s="289">
        <v>171473</v>
      </c>
      <c r="P66" s="289">
        <v>259542</v>
      </c>
      <c r="Q66" s="289" t="s">
        <v>223</v>
      </c>
      <c r="R66" s="289" t="s">
        <v>223</v>
      </c>
      <c r="S66" s="289" t="s">
        <v>223</v>
      </c>
      <c r="T66" s="305">
        <v>814917</v>
      </c>
      <c r="U66" s="289">
        <v>254472</v>
      </c>
      <c r="V66" s="289">
        <v>560445</v>
      </c>
      <c r="W66" s="305">
        <v>361593</v>
      </c>
      <c r="X66" s="289">
        <v>147437</v>
      </c>
      <c r="Y66" s="289">
        <v>214156</v>
      </c>
    </row>
    <row r="67" spans="1:25" ht="15" customHeight="1">
      <c r="A67" s="123"/>
      <c r="B67" s="75"/>
      <c r="C67" s="75"/>
      <c r="D67" s="75"/>
      <c r="E67" s="75"/>
      <c r="F67" s="75"/>
      <c r="G67" s="75"/>
      <c r="H67" s="75"/>
      <c r="I67" s="75"/>
      <c r="J67" s="75"/>
      <c r="K67" s="73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ht="14.25">
      <c r="A68" s="123"/>
      <c r="B68" s="75"/>
      <c r="C68" s="75"/>
      <c r="D68" s="75"/>
      <c r="E68" s="75"/>
      <c r="F68" s="75"/>
      <c r="G68" s="75"/>
      <c r="H68" s="75"/>
      <c r="I68" s="75"/>
      <c r="J68" s="75"/>
      <c r="K68" s="73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ht="14.25">
      <c r="A69" s="123"/>
      <c r="B69" s="75"/>
      <c r="C69" s="75"/>
      <c r="D69" s="75"/>
      <c r="E69" s="75"/>
      <c r="F69" s="75"/>
      <c r="G69" s="75"/>
      <c r="H69" s="75"/>
      <c r="I69" s="75"/>
      <c r="J69" s="75"/>
      <c r="K69" s="73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ht="14.25">
      <c r="A70" s="123"/>
      <c r="B70" s="75"/>
      <c r="C70" s="75"/>
      <c r="D70" s="75"/>
      <c r="E70" s="75"/>
      <c r="F70" s="75"/>
      <c r="G70" s="75"/>
      <c r="H70" s="75"/>
      <c r="I70" s="75"/>
      <c r="J70" s="75"/>
      <c r="K70" s="73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ht="14.25">
      <c r="A71" s="123"/>
      <c r="B71" s="75"/>
      <c r="C71" s="75"/>
      <c r="D71" s="75"/>
      <c r="E71" s="75"/>
      <c r="F71" s="75"/>
      <c r="G71" s="75"/>
      <c r="H71" s="75"/>
      <c r="I71" s="75"/>
      <c r="J71" s="75"/>
      <c r="K71" s="73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ht="14.25">
      <c r="A72" s="123"/>
      <c r="B72" s="75"/>
      <c r="C72" s="75"/>
      <c r="D72" s="75"/>
      <c r="E72" s="75"/>
      <c r="F72" s="75"/>
      <c r="G72" s="75"/>
      <c r="H72" s="75"/>
      <c r="I72" s="75"/>
      <c r="J72" s="75"/>
      <c r="K72" s="73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5" ht="14.25">
      <c r="A73" s="123"/>
      <c r="B73" s="75"/>
      <c r="C73" s="75"/>
      <c r="D73" s="75"/>
      <c r="E73" s="75"/>
      <c r="F73" s="75"/>
      <c r="G73" s="75"/>
      <c r="H73" s="75"/>
      <c r="I73" s="75"/>
      <c r="J73" s="75"/>
      <c r="K73" s="73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5" ht="14.25">
      <c r="A74" s="123"/>
      <c r="B74" s="75"/>
      <c r="C74" s="75"/>
      <c r="D74" s="75"/>
      <c r="E74" s="75"/>
      <c r="F74" s="75"/>
      <c r="G74" s="75"/>
      <c r="H74" s="75"/>
      <c r="I74" s="75"/>
      <c r="J74" s="75"/>
      <c r="K74" s="73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5" ht="14.25">
      <c r="A75" s="123"/>
      <c r="B75" s="75"/>
      <c r="C75" s="75"/>
      <c r="D75" s="75"/>
      <c r="E75" s="75"/>
      <c r="F75" s="75"/>
      <c r="G75" s="75"/>
      <c r="H75" s="75"/>
      <c r="I75" s="75"/>
      <c r="J75" s="75"/>
      <c r="K75" s="73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5" ht="14.25">
      <c r="A76" s="123"/>
      <c r="B76" s="75"/>
      <c r="C76" s="75"/>
      <c r="D76" s="75"/>
      <c r="E76" s="75"/>
      <c r="F76" s="75"/>
      <c r="G76" s="75"/>
      <c r="H76" s="75"/>
      <c r="I76" s="75"/>
      <c r="J76" s="75"/>
      <c r="K76" s="73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5" ht="14.25">
      <c r="A77" s="123"/>
      <c r="B77" s="75"/>
      <c r="C77" s="75"/>
      <c r="D77" s="75"/>
      <c r="E77" s="75"/>
      <c r="F77" s="75"/>
      <c r="G77" s="75"/>
      <c r="H77" s="75"/>
      <c r="I77" s="75"/>
      <c r="J77" s="75"/>
      <c r="K77" s="73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5" ht="14.25">
      <c r="A78" s="123"/>
      <c r="B78" s="75"/>
      <c r="C78" s="75"/>
      <c r="D78" s="75"/>
      <c r="E78" s="75"/>
      <c r="F78" s="75"/>
      <c r="G78" s="75"/>
      <c r="H78" s="75"/>
      <c r="I78" s="75"/>
      <c r="J78" s="75"/>
      <c r="K78" s="73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4.25">
      <c r="A79" s="123"/>
      <c r="B79" s="75"/>
      <c r="C79" s="75"/>
      <c r="D79" s="75"/>
      <c r="E79" s="75"/>
      <c r="F79" s="75"/>
      <c r="G79" s="75"/>
      <c r="H79" s="75"/>
      <c r="I79" s="75"/>
      <c r="J79" s="75"/>
      <c r="K79" s="73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  <row r="80" spans="1:11" ht="14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73"/>
    </row>
    <row r="81" spans="1:11" ht="14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73"/>
    </row>
    <row r="82" spans="1:11" ht="14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73"/>
    </row>
    <row r="83" spans="1:11" ht="14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73"/>
    </row>
    <row r="84" spans="1:11" ht="14.2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73"/>
    </row>
  </sheetData>
  <sheetProtection/>
  <mergeCells count="35">
    <mergeCell ref="A2:Y2"/>
    <mergeCell ref="B4:P4"/>
    <mergeCell ref="Q4:S5"/>
    <mergeCell ref="T4:V5"/>
    <mergeCell ref="W4:Y5"/>
    <mergeCell ref="B5:D5"/>
    <mergeCell ref="E5:G5"/>
    <mergeCell ref="H5:J5"/>
    <mergeCell ref="K5:M5"/>
    <mergeCell ref="N5:P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4" r:id="rId2"/>
  <ignoredErrors>
    <ignoredError sqref="B11 B31 B51 E11 E31 E51 H31 H51 K31 K51 T31 T5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7"/>
  <sheetViews>
    <sheetView tabSelected="1" view="pageBreakPreview" zoomScale="75" zoomScaleNormal="75" zoomScaleSheetLayoutView="75" zoomScalePageLayoutView="0" workbookViewId="0" topLeftCell="A37">
      <selection activeCell="A74" sqref="A74"/>
    </sheetView>
  </sheetViews>
  <sheetFormatPr defaultColWidth="10.59765625" defaultRowHeight="15"/>
  <cols>
    <col min="1" max="1" width="15.09765625" style="96" customWidth="1"/>
    <col min="2" max="19" width="11.5" style="96" customWidth="1"/>
    <col min="20" max="16384" width="10.59765625" style="96" customWidth="1"/>
  </cols>
  <sheetData>
    <row r="1" spans="1:19" s="11" customFormat="1" ht="19.5" customHeight="1">
      <c r="A1" s="10" t="s">
        <v>338</v>
      </c>
      <c r="S1" s="12" t="s">
        <v>339</v>
      </c>
    </row>
    <row r="2" spans="1:19" s="1" customFormat="1" ht="19.5" customHeight="1">
      <c r="A2" s="395" t="s">
        <v>485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</row>
    <row r="3" s="1" customFormat="1" ht="18" customHeight="1" thickBot="1">
      <c r="S3" s="122" t="s">
        <v>340</v>
      </c>
    </row>
    <row r="4" spans="1:19" s="1" customFormat="1" ht="15" customHeight="1">
      <c r="A4" s="253" t="s">
        <v>23</v>
      </c>
      <c r="B4" s="402" t="s">
        <v>341</v>
      </c>
      <c r="C4" s="403"/>
      <c r="D4" s="404"/>
      <c r="E4" s="496" t="s">
        <v>342</v>
      </c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</row>
    <row r="5" spans="1:19" s="1" customFormat="1" ht="15" customHeight="1">
      <c r="A5" s="256"/>
      <c r="B5" s="405"/>
      <c r="C5" s="406"/>
      <c r="D5" s="407"/>
      <c r="E5" s="415" t="s">
        <v>343</v>
      </c>
      <c r="F5" s="416"/>
      <c r="G5" s="417"/>
      <c r="H5" s="415" t="s">
        <v>58</v>
      </c>
      <c r="I5" s="416"/>
      <c r="J5" s="417"/>
      <c r="K5" s="415" t="s">
        <v>181</v>
      </c>
      <c r="L5" s="416"/>
      <c r="M5" s="417"/>
      <c r="N5" s="415" t="s">
        <v>344</v>
      </c>
      <c r="O5" s="416"/>
      <c r="P5" s="417"/>
      <c r="Q5" s="415" t="s">
        <v>59</v>
      </c>
      <c r="R5" s="416"/>
      <c r="S5" s="416"/>
    </row>
    <row r="6" spans="1:27" s="1" customFormat="1" ht="15" customHeight="1">
      <c r="A6" s="614" t="s">
        <v>182</v>
      </c>
      <c r="B6" s="613" t="s">
        <v>36</v>
      </c>
      <c r="C6" s="502" t="s">
        <v>29</v>
      </c>
      <c r="D6" s="502" t="s">
        <v>30</v>
      </c>
      <c r="E6" s="613" t="s">
        <v>36</v>
      </c>
      <c r="F6" s="502" t="s">
        <v>29</v>
      </c>
      <c r="G6" s="502" t="s">
        <v>30</v>
      </c>
      <c r="H6" s="613" t="s">
        <v>36</v>
      </c>
      <c r="I6" s="502" t="s">
        <v>29</v>
      </c>
      <c r="J6" s="502" t="s">
        <v>30</v>
      </c>
      <c r="K6" s="613" t="s">
        <v>36</v>
      </c>
      <c r="L6" s="502" t="s">
        <v>29</v>
      </c>
      <c r="M6" s="502" t="s">
        <v>30</v>
      </c>
      <c r="N6" s="613" t="s">
        <v>36</v>
      </c>
      <c r="O6" s="502" t="s">
        <v>29</v>
      </c>
      <c r="P6" s="502" t="s">
        <v>30</v>
      </c>
      <c r="Q6" s="613" t="s">
        <v>36</v>
      </c>
      <c r="R6" s="502" t="s">
        <v>29</v>
      </c>
      <c r="S6" s="482" t="s">
        <v>30</v>
      </c>
      <c r="T6" s="121"/>
      <c r="U6" s="121"/>
      <c r="V6" s="121"/>
      <c r="W6" s="121"/>
      <c r="X6" s="121"/>
      <c r="Y6" s="121"/>
      <c r="Z6" s="121"/>
      <c r="AA6" s="121"/>
    </row>
    <row r="7" spans="1:27" s="1" customFormat="1" ht="15" customHeight="1">
      <c r="A7" s="615"/>
      <c r="B7" s="603"/>
      <c r="C7" s="606"/>
      <c r="D7" s="606"/>
      <c r="E7" s="603"/>
      <c r="F7" s="606"/>
      <c r="G7" s="606"/>
      <c r="H7" s="603"/>
      <c r="I7" s="606"/>
      <c r="J7" s="606"/>
      <c r="K7" s="603"/>
      <c r="L7" s="606"/>
      <c r="M7" s="606"/>
      <c r="N7" s="603"/>
      <c r="O7" s="606"/>
      <c r="P7" s="606"/>
      <c r="Q7" s="603"/>
      <c r="R7" s="606"/>
      <c r="S7" s="405"/>
      <c r="T7" s="121"/>
      <c r="U7" s="121"/>
      <c r="V7" s="121"/>
      <c r="W7" s="121"/>
      <c r="X7" s="121"/>
      <c r="Y7" s="121"/>
      <c r="Z7" s="121"/>
      <c r="AA7" s="121"/>
    </row>
    <row r="8" spans="1:2" s="2" customFormat="1" ht="15" customHeight="1">
      <c r="A8" s="311" t="s">
        <v>37</v>
      </c>
      <c r="B8" s="71"/>
    </row>
    <row r="9" spans="1:19" ht="15" customHeight="1">
      <c r="A9" s="38" t="s">
        <v>380</v>
      </c>
      <c r="B9" s="16">
        <v>485311</v>
      </c>
      <c r="C9" s="36">
        <v>329896</v>
      </c>
      <c r="D9" s="36">
        <v>155415</v>
      </c>
      <c r="E9" s="36">
        <v>375223</v>
      </c>
      <c r="F9" s="36">
        <v>268394</v>
      </c>
      <c r="G9" s="36">
        <v>106829</v>
      </c>
      <c r="H9" s="36">
        <v>254387</v>
      </c>
      <c r="I9" s="36">
        <v>212150</v>
      </c>
      <c r="J9" s="36">
        <v>42237</v>
      </c>
      <c r="K9" s="36">
        <v>425519</v>
      </c>
      <c r="L9" s="36">
        <v>298575</v>
      </c>
      <c r="M9" s="36">
        <v>126944</v>
      </c>
      <c r="N9" s="36">
        <v>531186</v>
      </c>
      <c r="O9" s="36">
        <v>359217</v>
      </c>
      <c r="P9" s="36">
        <v>171969</v>
      </c>
      <c r="Q9" s="36">
        <v>300720</v>
      </c>
      <c r="R9" s="36">
        <v>216337</v>
      </c>
      <c r="S9" s="36">
        <v>84383</v>
      </c>
    </row>
    <row r="10" spans="1:19" ht="15" customHeight="1">
      <c r="A10" s="49">
        <v>4</v>
      </c>
      <c r="B10" s="16">
        <v>497402</v>
      </c>
      <c r="C10" s="36">
        <v>337121</v>
      </c>
      <c r="D10" s="36">
        <v>160281</v>
      </c>
      <c r="E10" s="36">
        <v>391844</v>
      </c>
      <c r="F10" s="36">
        <v>281170</v>
      </c>
      <c r="G10" s="36">
        <v>110674</v>
      </c>
      <c r="H10" s="36">
        <v>264453</v>
      </c>
      <c r="I10" s="36">
        <v>219796</v>
      </c>
      <c r="J10" s="36">
        <v>44657</v>
      </c>
      <c r="K10" s="36">
        <v>447864</v>
      </c>
      <c r="L10" s="36">
        <v>317190</v>
      </c>
      <c r="M10" s="36">
        <v>130674</v>
      </c>
      <c r="N10" s="36">
        <v>558282</v>
      </c>
      <c r="O10" s="36">
        <v>376442</v>
      </c>
      <c r="P10" s="36">
        <v>181840</v>
      </c>
      <c r="Q10" s="36">
        <v>310512</v>
      </c>
      <c r="R10" s="36">
        <v>225051</v>
      </c>
      <c r="S10" s="36">
        <v>85461</v>
      </c>
    </row>
    <row r="11" spans="1:19" s="310" customFormat="1" ht="15" customHeight="1">
      <c r="A11" s="315">
        <v>5</v>
      </c>
      <c r="B11" s="323">
        <f>SUM(C11:D11)</f>
        <v>460349</v>
      </c>
      <c r="C11" s="326">
        <v>332197</v>
      </c>
      <c r="D11" s="326">
        <v>128152</v>
      </c>
      <c r="E11" s="326">
        <f>SUM(F11:G11)</f>
        <v>365891</v>
      </c>
      <c r="F11" s="326">
        <v>269446</v>
      </c>
      <c r="G11" s="326">
        <v>96445</v>
      </c>
      <c r="H11" s="326">
        <f>SUM(I11:J11)</f>
        <v>305809</v>
      </c>
      <c r="I11" s="326">
        <v>241862</v>
      </c>
      <c r="J11" s="326">
        <v>63947</v>
      </c>
      <c r="K11" s="326">
        <f>SUM(L11:M11)</f>
        <v>398695</v>
      </c>
      <c r="L11" s="326">
        <v>292332</v>
      </c>
      <c r="M11" s="326">
        <v>106363</v>
      </c>
      <c r="N11" s="326">
        <f>SUM(O11:P11)</f>
        <v>490515</v>
      </c>
      <c r="O11" s="326">
        <v>337725</v>
      </c>
      <c r="P11" s="326">
        <v>152790</v>
      </c>
      <c r="Q11" s="326">
        <f>SUM(R11:S11)</f>
        <v>296881</v>
      </c>
      <c r="R11" s="326">
        <v>225428</v>
      </c>
      <c r="S11" s="326">
        <v>71453</v>
      </c>
    </row>
    <row r="12" spans="1:19" s="2" customFormat="1" ht="15" customHeight="1">
      <c r="A12" s="38"/>
      <c r="B12" s="366"/>
      <c r="C12" s="357"/>
      <c r="D12" s="357"/>
      <c r="E12" s="365"/>
      <c r="F12" s="357"/>
      <c r="G12" s="357"/>
      <c r="H12" s="367"/>
      <c r="I12" s="357"/>
      <c r="J12" s="357"/>
      <c r="K12" s="367"/>
      <c r="L12" s="357"/>
      <c r="M12" s="357"/>
      <c r="N12" s="367"/>
      <c r="O12" s="357"/>
      <c r="P12" s="357"/>
      <c r="Q12" s="367"/>
      <c r="R12" s="357"/>
      <c r="S12" s="357"/>
    </row>
    <row r="13" spans="1:19" ht="15" customHeight="1">
      <c r="A13" s="38" t="s">
        <v>381</v>
      </c>
      <c r="B13" s="364">
        <v>316877</v>
      </c>
      <c r="C13" s="365">
        <v>316859</v>
      </c>
      <c r="D13" s="365">
        <v>18</v>
      </c>
      <c r="E13" s="365">
        <v>285806</v>
      </c>
      <c r="F13" s="365">
        <v>263890</v>
      </c>
      <c r="G13" s="365">
        <v>21916</v>
      </c>
      <c r="H13" s="365">
        <v>247295</v>
      </c>
      <c r="I13" s="365">
        <v>236904</v>
      </c>
      <c r="J13" s="365">
        <v>10391</v>
      </c>
      <c r="K13" s="365">
        <v>341578</v>
      </c>
      <c r="L13" s="365">
        <v>289103</v>
      </c>
      <c r="M13" s="365">
        <v>52475</v>
      </c>
      <c r="N13" s="365">
        <v>331591</v>
      </c>
      <c r="O13" s="365">
        <v>331591</v>
      </c>
      <c r="P13" s="365">
        <v>0</v>
      </c>
      <c r="Q13" s="365">
        <v>235470</v>
      </c>
      <c r="R13" s="365">
        <v>217169</v>
      </c>
      <c r="S13" s="365">
        <v>18301</v>
      </c>
    </row>
    <row r="14" spans="1:19" ht="15" customHeight="1">
      <c r="A14" s="342" t="s">
        <v>459</v>
      </c>
      <c r="B14" s="364">
        <v>320508</v>
      </c>
      <c r="C14" s="365">
        <v>320491</v>
      </c>
      <c r="D14" s="365">
        <v>17</v>
      </c>
      <c r="E14" s="365">
        <v>266402</v>
      </c>
      <c r="F14" s="365">
        <v>265417</v>
      </c>
      <c r="G14" s="365">
        <v>985</v>
      </c>
      <c r="H14" s="365">
        <v>234877</v>
      </c>
      <c r="I14" s="365">
        <v>234369</v>
      </c>
      <c r="J14" s="365">
        <v>508</v>
      </c>
      <c r="K14" s="365">
        <v>287546</v>
      </c>
      <c r="L14" s="365">
        <v>287092</v>
      </c>
      <c r="M14" s="365">
        <v>454</v>
      </c>
      <c r="N14" s="365">
        <v>330182</v>
      </c>
      <c r="O14" s="365">
        <v>330050</v>
      </c>
      <c r="P14" s="365">
        <v>132</v>
      </c>
      <c r="Q14" s="365">
        <v>225647</v>
      </c>
      <c r="R14" s="365">
        <v>223470</v>
      </c>
      <c r="S14" s="365">
        <v>2177</v>
      </c>
    </row>
    <row r="15" spans="1:19" ht="15" customHeight="1">
      <c r="A15" s="342" t="s">
        <v>472</v>
      </c>
      <c r="B15" s="364">
        <v>378573</v>
      </c>
      <c r="C15" s="365">
        <v>323747</v>
      </c>
      <c r="D15" s="365">
        <v>54826</v>
      </c>
      <c r="E15" s="365">
        <v>344095</v>
      </c>
      <c r="F15" s="365">
        <v>267612</v>
      </c>
      <c r="G15" s="365">
        <v>76483</v>
      </c>
      <c r="H15" s="365">
        <v>285293</v>
      </c>
      <c r="I15" s="365">
        <v>229710</v>
      </c>
      <c r="J15" s="365">
        <v>55583</v>
      </c>
      <c r="K15" s="365">
        <v>372888</v>
      </c>
      <c r="L15" s="365">
        <v>291626</v>
      </c>
      <c r="M15" s="365">
        <v>81262</v>
      </c>
      <c r="N15" s="365">
        <v>492438</v>
      </c>
      <c r="O15" s="365">
        <v>340616</v>
      </c>
      <c r="P15" s="365">
        <v>151822</v>
      </c>
      <c r="Q15" s="365">
        <v>259515</v>
      </c>
      <c r="R15" s="365">
        <v>222939</v>
      </c>
      <c r="S15" s="365">
        <v>36576</v>
      </c>
    </row>
    <row r="16" spans="1:19" ht="15" customHeight="1">
      <c r="A16" s="342" t="s">
        <v>461</v>
      </c>
      <c r="B16" s="364">
        <v>351582</v>
      </c>
      <c r="C16" s="365">
        <v>323726</v>
      </c>
      <c r="D16" s="365">
        <v>27856</v>
      </c>
      <c r="E16" s="365">
        <v>274658</v>
      </c>
      <c r="F16" s="365">
        <v>273007</v>
      </c>
      <c r="G16" s="365">
        <v>1651</v>
      </c>
      <c r="H16" s="365">
        <v>236956</v>
      </c>
      <c r="I16" s="365">
        <v>236956</v>
      </c>
      <c r="J16" s="365">
        <v>0</v>
      </c>
      <c r="K16" s="365">
        <v>297465</v>
      </c>
      <c r="L16" s="365">
        <v>297203</v>
      </c>
      <c r="M16" s="365">
        <v>262</v>
      </c>
      <c r="N16" s="365">
        <v>346472</v>
      </c>
      <c r="O16" s="365">
        <v>346472</v>
      </c>
      <c r="P16" s="365">
        <v>0</v>
      </c>
      <c r="Q16" s="365">
        <v>233863</v>
      </c>
      <c r="R16" s="365">
        <v>229426</v>
      </c>
      <c r="S16" s="365">
        <v>4437</v>
      </c>
    </row>
    <row r="17" spans="1:19" ht="15" customHeight="1">
      <c r="A17" s="38"/>
      <c r="B17" s="366"/>
      <c r="C17" s="367"/>
      <c r="D17" s="367"/>
      <c r="E17" s="365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</row>
    <row r="18" spans="1:19" ht="15" customHeight="1">
      <c r="A18" s="342" t="s">
        <v>473</v>
      </c>
      <c r="B18" s="364">
        <v>337182</v>
      </c>
      <c r="C18" s="365">
        <v>335118</v>
      </c>
      <c r="D18" s="365">
        <v>2064</v>
      </c>
      <c r="E18" s="365">
        <v>270759</v>
      </c>
      <c r="F18" s="365">
        <v>269633</v>
      </c>
      <c r="G18" s="365">
        <v>1126</v>
      </c>
      <c r="H18" s="365">
        <v>242914</v>
      </c>
      <c r="I18" s="365">
        <v>240267</v>
      </c>
      <c r="J18" s="365">
        <v>2647</v>
      </c>
      <c r="K18" s="365">
        <v>295318</v>
      </c>
      <c r="L18" s="365">
        <v>294656</v>
      </c>
      <c r="M18" s="365">
        <v>662</v>
      </c>
      <c r="N18" s="365">
        <v>338124</v>
      </c>
      <c r="O18" s="365">
        <v>338124</v>
      </c>
      <c r="P18" s="365">
        <v>0</v>
      </c>
      <c r="Q18" s="365">
        <v>226909</v>
      </c>
      <c r="R18" s="365">
        <v>225512</v>
      </c>
      <c r="S18" s="365">
        <v>1397</v>
      </c>
    </row>
    <row r="19" spans="1:19" ht="15" customHeight="1">
      <c r="A19" s="342" t="s">
        <v>463</v>
      </c>
      <c r="B19" s="364">
        <v>802423</v>
      </c>
      <c r="C19" s="365">
        <v>333715</v>
      </c>
      <c r="D19" s="365">
        <v>468708</v>
      </c>
      <c r="E19" s="365">
        <v>614167</v>
      </c>
      <c r="F19" s="365">
        <v>269941</v>
      </c>
      <c r="G19" s="365">
        <v>344226</v>
      </c>
      <c r="H19" s="365">
        <v>453434</v>
      </c>
      <c r="I19" s="365">
        <v>245533</v>
      </c>
      <c r="J19" s="365">
        <v>207901</v>
      </c>
      <c r="K19" s="365">
        <v>636551</v>
      </c>
      <c r="L19" s="365">
        <v>294095</v>
      </c>
      <c r="M19" s="365">
        <v>342456</v>
      </c>
      <c r="N19" s="365">
        <v>1018227</v>
      </c>
      <c r="O19" s="365">
        <v>335472</v>
      </c>
      <c r="P19" s="365">
        <v>682755</v>
      </c>
      <c r="Q19" s="365">
        <v>440615</v>
      </c>
      <c r="R19" s="365">
        <v>225814</v>
      </c>
      <c r="S19" s="365">
        <v>214801</v>
      </c>
    </row>
    <row r="20" spans="1:19" ht="15" customHeight="1">
      <c r="A20" s="342" t="s">
        <v>474</v>
      </c>
      <c r="B20" s="364">
        <v>535515</v>
      </c>
      <c r="C20" s="365">
        <v>338988</v>
      </c>
      <c r="D20" s="365">
        <v>196527</v>
      </c>
      <c r="E20" s="365">
        <v>356309</v>
      </c>
      <c r="F20" s="365">
        <v>267503</v>
      </c>
      <c r="G20" s="365">
        <v>88806</v>
      </c>
      <c r="H20" s="365">
        <v>374330</v>
      </c>
      <c r="I20" s="365">
        <v>240133</v>
      </c>
      <c r="J20" s="365">
        <v>134197</v>
      </c>
      <c r="K20" s="365">
        <v>377914</v>
      </c>
      <c r="L20" s="365">
        <v>289807</v>
      </c>
      <c r="M20" s="365">
        <v>88107</v>
      </c>
      <c r="N20" s="365">
        <v>334631</v>
      </c>
      <c r="O20" s="365">
        <v>334631</v>
      </c>
      <c r="P20" s="365">
        <v>0</v>
      </c>
      <c r="Q20" s="365">
        <v>344380</v>
      </c>
      <c r="R20" s="365">
        <v>225160</v>
      </c>
      <c r="S20" s="365">
        <v>119220</v>
      </c>
    </row>
    <row r="21" spans="1:19" ht="15" customHeight="1">
      <c r="A21" s="342" t="s">
        <v>475</v>
      </c>
      <c r="B21" s="364">
        <v>346758</v>
      </c>
      <c r="C21" s="365">
        <v>335097</v>
      </c>
      <c r="D21" s="365">
        <v>11661</v>
      </c>
      <c r="E21" s="365">
        <v>306699</v>
      </c>
      <c r="F21" s="365">
        <v>269450</v>
      </c>
      <c r="G21" s="365">
        <v>37249</v>
      </c>
      <c r="H21" s="365">
        <v>252220</v>
      </c>
      <c r="I21" s="365">
        <v>246069</v>
      </c>
      <c r="J21" s="365">
        <v>6151</v>
      </c>
      <c r="K21" s="365">
        <v>344827</v>
      </c>
      <c r="L21" s="365">
        <v>290727</v>
      </c>
      <c r="M21" s="365">
        <v>54100</v>
      </c>
      <c r="N21" s="365">
        <v>399052</v>
      </c>
      <c r="O21" s="365">
        <v>337999</v>
      </c>
      <c r="P21" s="365">
        <v>61053</v>
      </c>
      <c r="Q21" s="365">
        <v>251376</v>
      </c>
      <c r="R21" s="365">
        <v>225581</v>
      </c>
      <c r="S21" s="365">
        <v>25795</v>
      </c>
    </row>
    <row r="22" spans="1:19" ht="15" customHeight="1">
      <c r="A22" s="38"/>
      <c r="B22" s="366"/>
      <c r="C22" s="367"/>
      <c r="D22" s="367"/>
      <c r="E22" s="365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</row>
    <row r="23" spans="1:19" ht="15" customHeight="1">
      <c r="A23" s="342" t="s">
        <v>481</v>
      </c>
      <c r="B23" s="364">
        <v>340602</v>
      </c>
      <c r="C23" s="365">
        <v>332567</v>
      </c>
      <c r="D23" s="365">
        <v>8035</v>
      </c>
      <c r="E23" s="365">
        <v>269069</v>
      </c>
      <c r="F23" s="365">
        <v>268682</v>
      </c>
      <c r="G23" s="365">
        <v>387</v>
      </c>
      <c r="H23" s="365">
        <v>243148</v>
      </c>
      <c r="I23" s="365">
        <v>243148</v>
      </c>
      <c r="J23" s="365">
        <v>0</v>
      </c>
      <c r="K23" s="365">
        <v>290942</v>
      </c>
      <c r="L23" s="365">
        <v>290942</v>
      </c>
      <c r="M23" s="365">
        <v>0</v>
      </c>
      <c r="N23" s="365">
        <v>338445</v>
      </c>
      <c r="O23" s="365">
        <v>338445</v>
      </c>
      <c r="P23" s="365">
        <v>0</v>
      </c>
      <c r="Q23" s="365">
        <v>225353</v>
      </c>
      <c r="R23" s="365">
        <v>224279</v>
      </c>
      <c r="S23" s="365">
        <v>1074</v>
      </c>
    </row>
    <row r="24" spans="1:19" ht="15" customHeight="1">
      <c r="A24" s="342" t="s">
        <v>482</v>
      </c>
      <c r="B24" s="364">
        <v>343633</v>
      </c>
      <c r="C24" s="365">
        <v>338006</v>
      </c>
      <c r="D24" s="365">
        <v>5627</v>
      </c>
      <c r="E24" s="365">
        <v>275438</v>
      </c>
      <c r="F24" s="365">
        <v>272838</v>
      </c>
      <c r="G24" s="365">
        <v>2600</v>
      </c>
      <c r="H24" s="365">
        <v>248542</v>
      </c>
      <c r="I24" s="365">
        <v>248542</v>
      </c>
      <c r="J24" s="365">
        <v>0</v>
      </c>
      <c r="K24" s="365">
        <v>296320</v>
      </c>
      <c r="L24" s="365">
        <v>292265</v>
      </c>
      <c r="M24" s="365">
        <v>4055</v>
      </c>
      <c r="N24" s="365">
        <v>346866</v>
      </c>
      <c r="O24" s="365">
        <v>339786</v>
      </c>
      <c r="P24" s="365">
        <v>7080</v>
      </c>
      <c r="Q24" s="365">
        <v>231131</v>
      </c>
      <c r="R24" s="365">
        <v>230993</v>
      </c>
      <c r="S24" s="365">
        <v>138</v>
      </c>
    </row>
    <row r="25" spans="1:19" ht="15" customHeight="1">
      <c r="A25" s="342" t="s">
        <v>483</v>
      </c>
      <c r="B25" s="364">
        <v>353933</v>
      </c>
      <c r="C25" s="365">
        <v>346447</v>
      </c>
      <c r="D25" s="365">
        <v>7486</v>
      </c>
      <c r="E25" s="365">
        <v>294579</v>
      </c>
      <c r="F25" s="365">
        <v>272411</v>
      </c>
      <c r="G25" s="365">
        <v>22168</v>
      </c>
      <c r="H25" s="365">
        <v>252332</v>
      </c>
      <c r="I25" s="365">
        <v>252332</v>
      </c>
      <c r="J25" s="365">
        <v>0</v>
      </c>
      <c r="K25" s="365">
        <v>315789</v>
      </c>
      <c r="L25" s="365">
        <v>293374</v>
      </c>
      <c r="M25" s="365">
        <v>22415</v>
      </c>
      <c r="N25" s="365">
        <v>360971</v>
      </c>
      <c r="O25" s="365">
        <v>338590</v>
      </c>
      <c r="P25" s="365">
        <v>22381</v>
      </c>
      <c r="Q25" s="365">
        <v>260092</v>
      </c>
      <c r="R25" s="365">
        <v>227985</v>
      </c>
      <c r="S25" s="365">
        <v>32107</v>
      </c>
    </row>
    <row r="26" spans="1:19" ht="15" customHeight="1">
      <c r="A26" s="342" t="s">
        <v>484</v>
      </c>
      <c r="B26" s="364">
        <v>1111706</v>
      </c>
      <c r="C26" s="365">
        <v>342661</v>
      </c>
      <c r="D26" s="365">
        <v>769045</v>
      </c>
      <c r="E26" s="365">
        <v>824790</v>
      </c>
      <c r="F26" s="365">
        <v>272704</v>
      </c>
      <c r="G26" s="365">
        <v>552086</v>
      </c>
      <c r="H26" s="365">
        <v>597172</v>
      </c>
      <c r="I26" s="365">
        <v>248333</v>
      </c>
      <c r="J26" s="365">
        <v>348839</v>
      </c>
      <c r="K26" s="365">
        <v>914254</v>
      </c>
      <c r="L26" s="365">
        <v>296866</v>
      </c>
      <c r="M26" s="365">
        <v>617388</v>
      </c>
      <c r="N26" s="365">
        <v>1250150</v>
      </c>
      <c r="O26" s="365">
        <v>341324</v>
      </c>
      <c r="P26" s="365">
        <v>908826</v>
      </c>
      <c r="Q26" s="365">
        <v>617253</v>
      </c>
      <c r="R26" s="365">
        <v>226175</v>
      </c>
      <c r="S26" s="365">
        <v>391078</v>
      </c>
    </row>
    <row r="27" spans="1:19" ht="15" customHeight="1">
      <c r="A27" s="255"/>
      <c r="B27" s="364"/>
      <c r="C27" s="365"/>
      <c r="D27" s="365"/>
      <c r="E27" s="365"/>
      <c r="F27" s="365"/>
      <c r="G27" s="365"/>
      <c r="H27" s="365"/>
      <c r="I27" s="365"/>
      <c r="J27" s="368"/>
      <c r="K27" s="365"/>
      <c r="L27" s="365"/>
      <c r="M27" s="368"/>
      <c r="N27" s="365"/>
      <c r="O27" s="365"/>
      <c r="P27" s="368"/>
      <c r="Q27" s="365"/>
      <c r="R27" s="365"/>
      <c r="S27" s="365"/>
    </row>
    <row r="28" spans="1:19" s="2" customFormat="1" ht="15" customHeight="1">
      <c r="A28" s="341" t="s">
        <v>31</v>
      </c>
      <c r="B28" s="366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</row>
    <row r="29" spans="1:19" ht="15" customHeight="1">
      <c r="A29" s="38" t="s">
        <v>380</v>
      </c>
      <c r="B29" s="364">
        <v>623730</v>
      </c>
      <c r="C29" s="365">
        <v>416497</v>
      </c>
      <c r="D29" s="365">
        <v>207233</v>
      </c>
      <c r="E29" s="365">
        <v>449411</v>
      </c>
      <c r="F29" s="365">
        <v>315991</v>
      </c>
      <c r="G29" s="365">
        <v>133420</v>
      </c>
      <c r="H29" s="365">
        <v>296380</v>
      </c>
      <c r="I29" s="365">
        <v>229114</v>
      </c>
      <c r="J29" s="365">
        <v>67266</v>
      </c>
      <c r="K29" s="365">
        <v>514708</v>
      </c>
      <c r="L29" s="365">
        <v>369392</v>
      </c>
      <c r="M29" s="365">
        <v>145316</v>
      </c>
      <c r="N29" s="365">
        <v>566254</v>
      </c>
      <c r="O29" s="365">
        <v>384320</v>
      </c>
      <c r="P29" s="365">
        <v>181934</v>
      </c>
      <c r="Q29" s="365">
        <v>381212</v>
      </c>
      <c r="R29" s="365">
        <v>268539</v>
      </c>
      <c r="S29" s="365">
        <v>112673</v>
      </c>
    </row>
    <row r="30" spans="1:19" ht="15" customHeight="1">
      <c r="A30" s="49">
        <v>4</v>
      </c>
      <c r="B30" s="364">
        <v>711823</v>
      </c>
      <c r="C30" s="365">
        <v>443855</v>
      </c>
      <c r="D30" s="365">
        <v>267968</v>
      </c>
      <c r="E30" s="365">
        <v>472588</v>
      </c>
      <c r="F30" s="365">
        <v>332362</v>
      </c>
      <c r="G30" s="365">
        <v>140226</v>
      </c>
      <c r="H30" s="365">
        <v>316554</v>
      </c>
      <c r="I30" s="365">
        <v>243516</v>
      </c>
      <c r="J30" s="365">
        <v>73038</v>
      </c>
      <c r="K30" s="365">
        <v>561220</v>
      </c>
      <c r="L30" s="365">
        <v>404300</v>
      </c>
      <c r="M30" s="365">
        <v>156920</v>
      </c>
      <c r="N30" s="365">
        <v>599996</v>
      </c>
      <c r="O30" s="365">
        <v>403716</v>
      </c>
      <c r="P30" s="365">
        <v>196280</v>
      </c>
      <c r="Q30" s="365">
        <v>385976</v>
      </c>
      <c r="R30" s="365">
        <v>275330</v>
      </c>
      <c r="S30" s="365">
        <v>110646</v>
      </c>
    </row>
    <row r="31" spans="1:19" s="310" customFormat="1" ht="15" customHeight="1">
      <c r="A31" s="315">
        <v>5</v>
      </c>
      <c r="B31" s="323">
        <f>SUM(C31:D31)</f>
        <v>648261</v>
      </c>
      <c r="C31" s="326">
        <v>443418</v>
      </c>
      <c r="D31" s="326">
        <v>204843</v>
      </c>
      <c r="E31" s="326">
        <f>SUM(F31:G31)</f>
        <v>455188</v>
      </c>
      <c r="F31" s="326">
        <v>331410</v>
      </c>
      <c r="G31" s="326">
        <v>123778</v>
      </c>
      <c r="H31" s="326">
        <f>SUM(I31:J31)</f>
        <v>413309</v>
      </c>
      <c r="I31" s="326">
        <v>302317</v>
      </c>
      <c r="J31" s="326">
        <v>110992</v>
      </c>
      <c r="K31" s="326">
        <f>SUM(L31:M31)</f>
        <v>537689</v>
      </c>
      <c r="L31" s="326">
        <v>407429</v>
      </c>
      <c r="M31" s="326">
        <v>130260</v>
      </c>
      <c r="N31" s="326">
        <f>SUM(O31:P31)</f>
        <v>575634</v>
      </c>
      <c r="O31" s="326">
        <v>394836</v>
      </c>
      <c r="P31" s="326">
        <v>180798</v>
      </c>
      <c r="Q31" s="326">
        <f>SUM(R31:S31)</f>
        <v>357135</v>
      </c>
      <c r="R31" s="326">
        <v>271398</v>
      </c>
      <c r="S31" s="326">
        <v>85737</v>
      </c>
    </row>
    <row r="32" spans="1:19" ht="15" customHeight="1">
      <c r="A32" s="38"/>
      <c r="B32" s="366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</row>
    <row r="33" spans="1:19" ht="15" customHeight="1">
      <c r="A33" s="38" t="s">
        <v>381</v>
      </c>
      <c r="B33" s="364">
        <v>438813</v>
      </c>
      <c r="C33" s="365">
        <v>438813</v>
      </c>
      <c r="D33" s="365">
        <v>0</v>
      </c>
      <c r="E33" s="365">
        <v>341449</v>
      </c>
      <c r="F33" s="365">
        <v>325357</v>
      </c>
      <c r="G33" s="365">
        <v>16092</v>
      </c>
      <c r="H33" s="365">
        <v>310576</v>
      </c>
      <c r="I33" s="365">
        <v>294029</v>
      </c>
      <c r="J33" s="365">
        <v>16547</v>
      </c>
      <c r="K33" s="365">
        <v>464422</v>
      </c>
      <c r="L33" s="365">
        <v>398601</v>
      </c>
      <c r="M33" s="365">
        <v>65821</v>
      </c>
      <c r="N33" s="365">
        <v>385790</v>
      </c>
      <c r="O33" s="365">
        <v>385790</v>
      </c>
      <c r="P33" s="365">
        <v>0</v>
      </c>
      <c r="Q33" s="365">
        <v>278409</v>
      </c>
      <c r="R33" s="365">
        <v>267723</v>
      </c>
      <c r="S33" s="365">
        <v>10686</v>
      </c>
    </row>
    <row r="34" spans="1:19" ht="15" customHeight="1">
      <c r="A34" s="342" t="s">
        <v>459</v>
      </c>
      <c r="B34" s="364">
        <v>434249</v>
      </c>
      <c r="C34" s="365">
        <v>434249</v>
      </c>
      <c r="D34" s="365">
        <v>0</v>
      </c>
      <c r="E34" s="365">
        <v>327588</v>
      </c>
      <c r="F34" s="365">
        <v>326985</v>
      </c>
      <c r="G34" s="365">
        <v>603</v>
      </c>
      <c r="H34" s="365">
        <v>290893</v>
      </c>
      <c r="I34" s="365">
        <v>289743</v>
      </c>
      <c r="J34" s="365">
        <v>1150</v>
      </c>
      <c r="K34" s="365">
        <v>401784</v>
      </c>
      <c r="L34" s="365">
        <v>401318</v>
      </c>
      <c r="M34" s="365">
        <v>466</v>
      </c>
      <c r="N34" s="365">
        <v>387376</v>
      </c>
      <c r="O34" s="365">
        <v>387164</v>
      </c>
      <c r="P34" s="365">
        <v>212</v>
      </c>
      <c r="Q34" s="365">
        <v>271746</v>
      </c>
      <c r="R34" s="365">
        <v>271032</v>
      </c>
      <c r="S34" s="365">
        <v>714</v>
      </c>
    </row>
    <row r="35" spans="1:19" ht="15" customHeight="1">
      <c r="A35" s="342" t="s">
        <v>472</v>
      </c>
      <c r="B35" s="364">
        <v>546482</v>
      </c>
      <c r="C35" s="365">
        <v>436442</v>
      </c>
      <c r="D35" s="365">
        <v>110040</v>
      </c>
      <c r="E35" s="365">
        <v>433186</v>
      </c>
      <c r="F35" s="365">
        <v>331179</v>
      </c>
      <c r="G35" s="365">
        <v>102007</v>
      </c>
      <c r="H35" s="365">
        <v>401594</v>
      </c>
      <c r="I35" s="365">
        <v>290765</v>
      </c>
      <c r="J35" s="365">
        <v>110829</v>
      </c>
      <c r="K35" s="365">
        <v>507302</v>
      </c>
      <c r="L35" s="365">
        <v>405925</v>
      </c>
      <c r="M35" s="365">
        <v>101377</v>
      </c>
      <c r="N35" s="365">
        <v>576168</v>
      </c>
      <c r="O35" s="365">
        <v>398718</v>
      </c>
      <c r="P35" s="365">
        <v>177450</v>
      </c>
      <c r="Q35" s="365">
        <v>313888</v>
      </c>
      <c r="R35" s="365">
        <v>271709</v>
      </c>
      <c r="S35" s="365">
        <v>42179</v>
      </c>
    </row>
    <row r="36" spans="1:19" ht="15" customHeight="1">
      <c r="A36" s="342" t="s">
        <v>461</v>
      </c>
      <c r="B36" s="364">
        <v>484539</v>
      </c>
      <c r="C36" s="365">
        <v>435436</v>
      </c>
      <c r="D36" s="365">
        <v>49103</v>
      </c>
      <c r="E36" s="365">
        <v>339810</v>
      </c>
      <c r="F36" s="365">
        <v>336823</v>
      </c>
      <c r="G36" s="365">
        <v>2987</v>
      </c>
      <c r="H36" s="365">
        <v>296239</v>
      </c>
      <c r="I36" s="365">
        <v>296239</v>
      </c>
      <c r="J36" s="365">
        <v>0</v>
      </c>
      <c r="K36" s="365">
        <v>419660</v>
      </c>
      <c r="L36" s="365">
        <v>419361</v>
      </c>
      <c r="M36" s="365">
        <v>299</v>
      </c>
      <c r="N36" s="365">
        <v>402220</v>
      </c>
      <c r="O36" s="365">
        <v>402220</v>
      </c>
      <c r="P36" s="365">
        <v>0</v>
      </c>
      <c r="Q36" s="365">
        <v>285355</v>
      </c>
      <c r="R36" s="365">
        <v>278019</v>
      </c>
      <c r="S36" s="365">
        <v>7336</v>
      </c>
    </row>
    <row r="37" spans="1:19" ht="15" customHeight="1">
      <c r="A37" s="38"/>
      <c r="B37" s="366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</row>
    <row r="38" spans="1:19" ht="15" customHeight="1">
      <c r="A38" s="342" t="s">
        <v>473</v>
      </c>
      <c r="B38" s="364">
        <v>439751</v>
      </c>
      <c r="C38" s="365">
        <v>436905</v>
      </c>
      <c r="D38" s="365">
        <v>2846</v>
      </c>
      <c r="E38" s="365">
        <v>333847</v>
      </c>
      <c r="F38" s="365">
        <v>332216</v>
      </c>
      <c r="G38" s="365">
        <v>1631</v>
      </c>
      <c r="H38" s="365">
        <v>305241</v>
      </c>
      <c r="I38" s="365">
        <v>300448</v>
      </c>
      <c r="J38" s="365">
        <v>4793</v>
      </c>
      <c r="K38" s="365">
        <v>411345</v>
      </c>
      <c r="L38" s="365">
        <v>410509</v>
      </c>
      <c r="M38" s="365">
        <v>836</v>
      </c>
      <c r="N38" s="365">
        <v>393286</v>
      </c>
      <c r="O38" s="365">
        <v>393286</v>
      </c>
      <c r="P38" s="365">
        <v>0</v>
      </c>
      <c r="Q38" s="365">
        <v>276116</v>
      </c>
      <c r="R38" s="365">
        <v>274365</v>
      </c>
      <c r="S38" s="365">
        <v>1751</v>
      </c>
    </row>
    <row r="39" spans="1:19" ht="15" customHeight="1">
      <c r="A39" s="342" t="s">
        <v>463</v>
      </c>
      <c r="B39" s="364">
        <v>1236489</v>
      </c>
      <c r="C39" s="365">
        <v>442602</v>
      </c>
      <c r="D39" s="365">
        <v>793887</v>
      </c>
      <c r="E39" s="365">
        <v>796231</v>
      </c>
      <c r="F39" s="365">
        <v>331131</v>
      </c>
      <c r="G39" s="365">
        <v>465100</v>
      </c>
      <c r="H39" s="365">
        <v>694179</v>
      </c>
      <c r="I39" s="365">
        <v>303601</v>
      </c>
      <c r="J39" s="365">
        <v>390578</v>
      </c>
      <c r="K39" s="365">
        <v>806791</v>
      </c>
      <c r="L39" s="365">
        <v>409189</v>
      </c>
      <c r="M39" s="365">
        <v>397602</v>
      </c>
      <c r="N39" s="365">
        <v>1214760</v>
      </c>
      <c r="O39" s="365">
        <v>392968</v>
      </c>
      <c r="P39" s="365">
        <v>821792</v>
      </c>
      <c r="Q39" s="365">
        <v>535419</v>
      </c>
      <c r="R39" s="365">
        <v>271202</v>
      </c>
      <c r="S39" s="365">
        <v>264217</v>
      </c>
    </row>
    <row r="40" spans="1:19" ht="15" customHeight="1">
      <c r="A40" s="342" t="s">
        <v>474</v>
      </c>
      <c r="B40" s="364">
        <v>682965</v>
      </c>
      <c r="C40" s="365">
        <v>442775</v>
      </c>
      <c r="D40" s="365">
        <v>240190</v>
      </c>
      <c r="E40" s="365">
        <v>442303</v>
      </c>
      <c r="F40" s="365">
        <v>329399</v>
      </c>
      <c r="G40" s="365">
        <v>112904</v>
      </c>
      <c r="H40" s="365">
        <v>499704</v>
      </c>
      <c r="I40" s="365">
        <v>302340</v>
      </c>
      <c r="J40" s="365">
        <v>197364</v>
      </c>
      <c r="K40" s="365">
        <v>524790</v>
      </c>
      <c r="L40" s="365">
        <v>403867</v>
      </c>
      <c r="M40" s="365">
        <v>120923</v>
      </c>
      <c r="N40" s="365">
        <v>392548</v>
      </c>
      <c r="O40" s="365">
        <v>392548</v>
      </c>
      <c r="P40" s="365">
        <v>0</v>
      </c>
      <c r="Q40" s="365">
        <v>424234</v>
      </c>
      <c r="R40" s="365">
        <v>269664</v>
      </c>
      <c r="S40" s="365">
        <v>154570</v>
      </c>
    </row>
    <row r="41" spans="1:19" ht="15" customHeight="1">
      <c r="A41" s="342" t="s">
        <v>475</v>
      </c>
      <c r="B41" s="364">
        <v>466501</v>
      </c>
      <c r="C41" s="365">
        <v>446508</v>
      </c>
      <c r="D41" s="365">
        <v>19993</v>
      </c>
      <c r="E41" s="365">
        <v>377489</v>
      </c>
      <c r="F41" s="365">
        <v>330886</v>
      </c>
      <c r="G41" s="365">
        <v>46603</v>
      </c>
      <c r="H41" s="365">
        <v>317829</v>
      </c>
      <c r="I41" s="365">
        <v>308915</v>
      </c>
      <c r="J41" s="365">
        <v>8914</v>
      </c>
      <c r="K41" s="365">
        <v>480886</v>
      </c>
      <c r="L41" s="365">
        <v>404712</v>
      </c>
      <c r="M41" s="365">
        <v>76174</v>
      </c>
      <c r="N41" s="365">
        <v>469702</v>
      </c>
      <c r="O41" s="365">
        <v>396262</v>
      </c>
      <c r="P41" s="365">
        <v>73440</v>
      </c>
      <c r="Q41" s="365">
        <v>301320</v>
      </c>
      <c r="R41" s="365">
        <v>268047</v>
      </c>
      <c r="S41" s="365">
        <v>33273</v>
      </c>
    </row>
    <row r="42" spans="1:19" ht="15" customHeight="1">
      <c r="A42" s="38"/>
      <c r="B42" s="366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</row>
    <row r="43" spans="1:19" ht="15" customHeight="1">
      <c r="A43" s="342" t="s">
        <v>481</v>
      </c>
      <c r="B43" s="364">
        <v>464400</v>
      </c>
      <c r="C43" s="365">
        <v>449447</v>
      </c>
      <c r="D43" s="365">
        <v>14953</v>
      </c>
      <c r="E43" s="365">
        <v>331714</v>
      </c>
      <c r="F43" s="365">
        <v>331556</v>
      </c>
      <c r="G43" s="365">
        <v>158</v>
      </c>
      <c r="H43" s="365">
        <v>310614</v>
      </c>
      <c r="I43" s="365">
        <v>310614</v>
      </c>
      <c r="J43" s="365">
        <v>0</v>
      </c>
      <c r="K43" s="365">
        <v>407256</v>
      </c>
      <c r="L43" s="365">
        <v>407256</v>
      </c>
      <c r="M43" s="365">
        <v>0</v>
      </c>
      <c r="N43" s="365">
        <v>398168</v>
      </c>
      <c r="O43" s="365">
        <v>398168</v>
      </c>
      <c r="P43" s="365">
        <v>0</v>
      </c>
      <c r="Q43" s="365">
        <v>267278</v>
      </c>
      <c r="R43" s="365">
        <v>266886</v>
      </c>
      <c r="S43" s="365">
        <v>392</v>
      </c>
    </row>
    <row r="44" spans="1:19" ht="15" customHeight="1">
      <c r="A44" s="342" t="s">
        <v>482</v>
      </c>
      <c r="B44" s="364">
        <v>458953</v>
      </c>
      <c r="C44" s="365">
        <v>452657</v>
      </c>
      <c r="D44" s="365">
        <v>6296</v>
      </c>
      <c r="E44" s="365">
        <v>339312</v>
      </c>
      <c r="F44" s="365">
        <v>336116</v>
      </c>
      <c r="G44" s="365">
        <v>3196</v>
      </c>
      <c r="H44" s="365">
        <v>309547</v>
      </c>
      <c r="I44" s="365">
        <v>309547</v>
      </c>
      <c r="J44" s="365">
        <v>0</v>
      </c>
      <c r="K44" s="365">
        <v>408970</v>
      </c>
      <c r="L44" s="365">
        <v>408812</v>
      </c>
      <c r="M44" s="365">
        <v>158</v>
      </c>
      <c r="N44" s="365">
        <v>410188</v>
      </c>
      <c r="O44" s="365">
        <v>399131</v>
      </c>
      <c r="P44" s="365">
        <v>11057</v>
      </c>
      <c r="Q44" s="365">
        <v>277359</v>
      </c>
      <c r="R44" s="365">
        <v>277359</v>
      </c>
      <c r="S44" s="365">
        <v>0</v>
      </c>
    </row>
    <row r="45" spans="1:19" ht="15" customHeight="1">
      <c r="A45" s="342" t="s">
        <v>483</v>
      </c>
      <c r="B45" s="364">
        <v>468597</v>
      </c>
      <c r="C45" s="365">
        <v>454274</v>
      </c>
      <c r="D45" s="365">
        <v>14323</v>
      </c>
      <c r="E45" s="365">
        <v>363746</v>
      </c>
      <c r="F45" s="365">
        <v>332522</v>
      </c>
      <c r="G45" s="365">
        <v>31224</v>
      </c>
      <c r="H45" s="365">
        <v>310703</v>
      </c>
      <c r="I45" s="365">
        <v>310703</v>
      </c>
      <c r="J45" s="365">
        <v>0</v>
      </c>
      <c r="K45" s="365">
        <v>437282</v>
      </c>
      <c r="L45" s="365">
        <v>408866</v>
      </c>
      <c r="M45" s="365">
        <v>28416</v>
      </c>
      <c r="N45" s="365">
        <v>425108</v>
      </c>
      <c r="O45" s="365">
        <v>394560</v>
      </c>
      <c r="P45" s="365">
        <v>30548</v>
      </c>
      <c r="Q45" s="365">
        <v>316942</v>
      </c>
      <c r="R45" s="365">
        <v>271597</v>
      </c>
      <c r="S45" s="365">
        <v>45345</v>
      </c>
    </row>
    <row r="46" spans="1:19" ht="15" customHeight="1">
      <c r="A46" s="342" t="s">
        <v>484</v>
      </c>
      <c r="B46" s="364">
        <v>1658640</v>
      </c>
      <c r="C46" s="365">
        <v>451120</v>
      </c>
      <c r="D46" s="365">
        <v>1207520</v>
      </c>
      <c r="E46" s="365">
        <v>1026660</v>
      </c>
      <c r="F46" s="365">
        <v>332722</v>
      </c>
      <c r="G46" s="365">
        <v>693938</v>
      </c>
      <c r="H46" s="365">
        <v>900095</v>
      </c>
      <c r="I46" s="365">
        <v>310273</v>
      </c>
      <c r="J46" s="365">
        <v>589822</v>
      </c>
      <c r="K46" s="365">
        <v>1169601</v>
      </c>
      <c r="L46" s="365">
        <v>410701</v>
      </c>
      <c r="M46" s="365">
        <v>758900</v>
      </c>
      <c r="N46" s="365">
        <v>1456879</v>
      </c>
      <c r="O46" s="365">
        <v>397709</v>
      </c>
      <c r="P46" s="365">
        <v>1059170</v>
      </c>
      <c r="Q46" s="365">
        <v>726017</v>
      </c>
      <c r="R46" s="365">
        <v>269198</v>
      </c>
      <c r="S46" s="365">
        <v>456819</v>
      </c>
    </row>
    <row r="47" spans="1:19" ht="15" customHeight="1">
      <c r="A47" s="255"/>
      <c r="B47" s="364"/>
      <c r="C47" s="365"/>
      <c r="D47" s="365"/>
      <c r="E47" s="365"/>
      <c r="F47" s="365"/>
      <c r="G47" s="365"/>
      <c r="H47" s="365"/>
      <c r="I47" s="365"/>
      <c r="J47" s="368"/>
      <c r="K47" s="365"/>
      <c r="L47" s="365"/>
      <c r="M47" s="368"/>
      <c r="N47" s="365"/>
      <c r="O47" s="365"/>
      <c r="P47" s="368"/>
      <c r="Q47" s="365"/>
      <c r="R47" s="365"/>
      <c r="S47" s="365"/>
    </row>
    <row r="48" spans="1:19" s="2" customFormat="1" ht="15" customHeight="1">
      <c r="A48" s="341" t="s">
        <v>32</v>
      </c>
      <c r="B48" s="366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</row>
    <row r="49" spans="1:19" ht="15" customHeight="1">
      <c r="A49" s="38" t="s">
        <v>380</v>
      </c>
      <c r="B49" s="364">
        <v>374811</v>
      </c>
      <c r="C49" s="365">
        <v>260762</v>
      </c>
      <c r="D49" s="365">
        <v>114049</v>
      </c>
      <c r="E49" s="365">
        <v>300194</v>
      </c>
      <c r="F49" s="365">
        <v>220258</v>
      </c>
      <c r="G49" s="365">
        <v>79936</v>
      </c>
      <c r="H49" s="365">
        <v>222558</v>
      </c>
      <c r="I49" s="365">
        <v>199292</v>
      </c>
      <c r="J49" s="365">
        <v>23266</v>
      </c>
      <c r="K49" s="365">
        <v>387131</v>
      </c>
      <c r="L49" s="365">
        <v>268094</v>
      </c>
      <c r="M49" s="365">
        <v>119037</v>
      </c>
      <c r="N49" s="365">
        <v>430015</v>
      </c>
      <c r="O49" s="365">
        <v>286794</v>
      </c>
      <c r="P49" s="365">
        <v>143221</v>
      </c>
      <c r="Q49" s="365">
        <v>210540</v>
      </c>
      <c r="R49" s="365">
        <v>157852</v>
      </c>
      <c r="S49" s="365">
        <v>52688</v>
      </c>
    </row>
    <row r="50" spans="1:19" ht="15" customHeight="1">
      <c r="A50" s="49">
        <v>4</v>
      </c>
      <c r="B50" s="364">
        <v>361532</v>
      </c>
      <c r="C50" s="365">
        <v>269488</v>
      </c>
      <c r="D50" s="365">
        <v>92044</v>
      </c>
      <c r="E50" s="365">
        <v>313804</v>
      </c>
      <c r="F50" s="365">
        <v>231693</v>
      </c>
      <c r="G50" s="365">
        <v>82111</v>
      </c>
      <c r="H50" s="365">
        <v>227024</v>
      </c>
      <c r="I50" s="365">
        <v>202756</v>
      </c>
      <c r="J50" s="365">
        <v>24268</v>
      </c>
      <c r="K50" s="365">
        <v>402968</v>
      </c>
      <c r="L50" s="365">
        <v>282689</v>
      </c>
      <c r="M50" s="365">
        <v>120279</v>
      </c>
      <c r="N50" s="365">
        <v>437516</v>
      </c>
      <c r="O50" s="365">
        <v>297483</v>
      </c>
      <c r="P50" s="365">
        <v>140033</v>
      </c>
      <c r="Q50" s="365">
        <v>227828</v>
      </c>
      <c r="R50" s="365">
        <v>169962</v>
      </c>
      <c r="S50" s="365">
        <v>57866</v>
      </c>
    </row>
    <row r="51" spans="1:19" s="310" customFormat="1" ht="15" customHeight="1">
      <c r="A51" s="315">
        <v>5</v>
      </c>
      <c r="B51" s="323">
        <f>SUM(C51:D51)</f>
        <v>325933</v>
      </c>
      <c r="C51" s="326">
        <v>252639</v>
      </c>
      <c r="D51" s="326">
        <v>73294</v>
      </c>
      <c r="E51" s="326">
        <f>SUM(F51:G51)</f>
        <v>293832</v>
      </c>
      <c r="F51" s="326">
        <v>219443</v>
      </c>
      <c r="G51" s="326">
        <v>74389</v>
      </c>
      <c r="H51" s="326">
        <f>SUM(I51:J51)</f>
        <v>219432</v>
      </c>
      <c r="I51" s="326">
        <v>193287</v>
      </c>
      <c r="J51" s="326">
        <v>26145</v>
      </c>
      <c r="K51" s="326">
        <f>SUM(L51:M51)</f>
        <v>355888</v>
      </c>
      <c r="L51" s="326">
        <v>256884</v>
      </c>
      <c r="M51" s="326">
        <v>99004</v>
      </c>
      <c r="N51" s="326">
        <f>SUM(O51:P51)</f>
        <v>352523</v>
      </c>
      <c r="O51" s="326">
        <v>245139</v>
      </c>
      <c r="P51" s="326">
        <v>107384</v>
      </c>
      <c r="Q51" s="326">
        <f>SUM(R51:S51)</f>
        <v>235812</v>
      </c>
      <c r="R51" s="326">
        <v>178836</v>
      </c>
      <c r="S51" s="326">
        <v>56976</v>
      </c>
    </row>
    <row r="52" spans="1:19" ht="15" customHeight="1">
      <c r="A52" s="38"/>
      <c r="B52" s="59"/>
      <c r="C52" s="36"/>
      <c r="D52" s="36"/>
      <c r="E52" s="38"/>
      <c r="F52" s="36"/>
      <c r="G52" s="36"/>
      <c r="H52" s="38"/>
      <c r="I52" s="36"/>
      <c r="J52" s="36"/>
      <c r="K52" s="38"/>
      <c r="L52" s="36"/>
      <c r="M52" s="36"/>
      <c r="N52" s="38"/>
      <c r="O52" s="36"/>
      <c r="P52" s="36"/>
      <c r="Q52" s="38"/>
      <c r="R52" s="36"/>
      <c r="S52" s="36"/>
    </row>
    <row r="53" spans="1:19" ht="15" customHeight="1">
      <c r="A53" s="38" t="s">
        <v>381</v>
      </c>
      <c r="B53" s="16">
        <v>233030</v>
      </c>
      <c r="C53" s="17">
        <v>232999</v>
      </c>
      <c r="D53" s="17">
        <v>31</v>
      </c>
      <c r="E53" s="36">
        <v>239974</v>
      </c>
      <c r="F53" s="17">
        <v>213261</v>
      </c>
      <c r="G53" s="17">
        <v>26713</v>
      </c>
      <c r="H53" s="36">
        <v>196743</v>
      </c>
      <c r="I53" s="17">
        <v>191270</v>
      </c>
      <c r="J53" s="17">
        <v>5473</v>
      </c>
      <c r="K53" s="36">
        <v>303219</v>
      </c>
      <c r="L53" s="17">
        <v>254911</v>
      </c>
      <c r="M53" s="17">
        <v>48308</v>
      </c>
      <c r="N53" s="36">
        <v>240323</v>
      </c>
      <c r="O53" s="17">
        <v>240323</v>
      </c>
      <c r="P53" s="17">
        <v>0</v>
      </c>
      <c r="Q53" s="36">
        <v>191287</v>
      </c>
      <c r="R53" s="17">
        <v>165152</v>
      </c>
      <c r="S53" s="17">
        <v>26135</v>
      </c>
    </row>
    <row r="54" spans="1:19" ht="15" customHeight="1">
      <c r="A54" s="342" t="s">
        <v>459</v>
      </c>
      <c r="B54" s="16">
        <v>241431</v>
      </c>
      <c r="C54" s="17">
        <v>241402</v>
      </c>
      <c r="D54" s="17">
        <v>29</v>
      </c>
      <c r="E54" s="36">
        <v>215505</v>
      </c>
      <c r="F54" s="17">
        <v>214202</v>
      </c>
      <c r="G54" s="17">
        <v>1303</v>
      </c>
      <c r="H54" s="36">
        <v>190591</v>
      </c>
      <c r="I54" s="17">
        <v>190591</v>
      </c>
      <c r="J54" s="17">
        <v>0</v>
      </c>
      <c r="K54" s="36">
        <v>251661</v>
      </c>
      <c r="L54" s="17">
        <v>251211</v>
      </c>
      <c r="M54" s="17">
        <v>450</v>
      </c>
      <c r="N54" s="36">
        <v>236167</v>
      </c>
      <c r="O54" s="17">
        <v>236167</v>
      </c>
      <c r="P54" s="17">
        <v>0</v>
      </c>
      <c r="Q54" s="36">
        <v>175790</v>
      </c>
      <c r="R54" s="17">
        <v>172031</v>
      </c>
      <c r="S54" s="17">
        <v>3759</v>
      </c>
    </row>
    <row r="55" spans="1:19" ht="15" customHeight="1">
      <c r="A55" s="342" t="s">
        <v>472</v>
      </c>
      <c r="B55" s="16">
        <v>261361</v>
      </c>
      <c r="C55" s="17">
        <v>245078</v>
      </c>
      <c r="D55" s="17">
        <v>16283</v>
      </c>
      <c r="E55" s="36">
        <v>270186</v>
      </c>
      <c r="F55" s="17">
        <v>214878</v>
      </c>
      <c r="G55" s="17">
        <v>55308</v>
      </c>
      <c r="H55" s="36">
        <v>194035</v>
      </c>
      <c r="I55" s="17">
        <v>181802</v>
      </c>
      <c r="J55" s="17">
        <v>12233</v>
      </c>
      <c r="K55" s="36">
        <v>331000</v>
      </c>
      <c r="L55" s="17">
        <v>256007</v>
      </c>
      <c r="M55" s="17">
        <v>74993</v>
      </c>
      <c r="N55" s="36">
        <v>352868</v>
      </c>
      <c r="O55" s="17">
        <v>243766</v>
      </c>
      <c r="P55" s="17">
        <v>109102</v>
      </c>
      <c r="Q55" s="36">
        <v>200826</v>
      </c>
      <c r="R55" s="17">
        <v>170297</v>
      </c>
      <c r="S55" s="17">
        <v>30529</v>
      </c>
    </row>
    <row r="56" spans="1:19" ht="15" customHeight="1">
      <c r="A56" s="342" t="s">
        <v>461</v>
      </c>
      <c r="B56" s="16">
        <v>257306</v>
      </c>
      <c r="C56" s="17">
        <v>244516</v>
      </c>
      <c r="D56" s="17">
        <v>12790</v>
      </c>
      <c r="E56" s="36">
        <v>222048</v>
      </c>
      <c r="F56" s="17">
        <v>221476</v>
      </c>
      <c r="G56" s="17">
        <v>572</v>
      </c>
      <c r="H56" s="36">
        <v>190172</v>
      </c>
      <c r="I56" s="17">
        <v>190172</v>
      </c>
      <c r="J56" s="17">
        <v>0</v>
      </c>
      <c r="K56" s="36">
        <v>259995</v>
      </c>
      <c r="L56" s="17">
        <v>259744</v>
      </c>
      <c r="M56" s="17">
        <v>251</v>
      </c>
      <c r="N56" s="36">
        <v>254254</v>
      </c>
      <c r="O56" s="17">
        <v>254254</v>
      </c>
      <c r="P56" s="17">
        <v>0</v>
      </c>
      <c r="Q56" s="36">
        <v>181714</v>
      </c>
      <c r="R56" s="17">
        <v>180213</v>
      </c>
      <c r="S56" s="17">
        <v>1501</v>
      </c>
    </row>
    <row r="57" spans="1:19" ht="15" customHeight="1">
      <c r="A57" s="38"/>
      <c r="B57" s="59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5" customHeight="1">
      <c r="A58" s="342" t="s">
        <v>473</v>
      </c>
      <c r="B58" s="16">
        <v>263592</v>
      </c>
      <c r="C58" s="17">
        <v>262089</v>
      </c>
      <c r="D58" s="17">
        <v>1503</v>
      </c>
      <c r="E58" s="36">
        <v>220816</v>
      </c>
      <c r="F58" s="17">
        <v>220090</v>
      </c>
      <c r="G58" s="17">
        <v>726</v>
      </c>
      <c r="H58" s="36">
        <v>194173</v>
      </c>
      <c r="I58" s="17">
        <v>193205</v>
      </c>
      <c r="J58" s="17">
        <v>968</v>
      </c>
      <c r="K58" s="36">
        <v>259997</v>
      </c>
      <c r="L58" s="17">
        <v>259389</v>
      </c>
      <c r="M58" s="17">
        <v>608</v>
      </c>
      <c r="N58" s="36">
        <v>248973</v>
      </c>
      <c r="O58" s="17">
        <v>248973</v>
      </c>
      <c r="P58" s="17">
        <v>0</v>
      </c>
      <c r="Q58" s="36">
        <v>178520</v>
      </c>
      <c r="R58" s="17">
        <v>177471</v>
      </c>
      <c r="S58" s="17">
        <v>1049</v>
      </c>
    </row>
    <row r="59" spans="1:19" ht="15" customHeight="1">
      <c r="A59" s="342" t="s">
        <v>463</v>
      </c>
      <c r="B59" s="16">
        <v>492941</v>
      </c>
      <c r="C59" s="17">
        <v>256081</v>
      </c>
      <c r="D59" s="17">
        <v>236860</v>
      </c>
      <c r="E59" s="36">
        <v>469775</v>
      </c>
      <c r="F59" s="17">
        <v>221412</v>
      </c>
      <c r="G59" s="17">
        <v>248363</v>
      </c>
      <c r="H59" s="36">
        <v>255601</v>
      </c>
      <c r="I59" s="17">
        <v>197815</v>
      </c>
      <c r="J59" s="17">
        <v>57786</v>
      </c>
      <c r="K59" s="36">
        <v>584639</v>
      </c>
      <c r="L59" s="17">
        <v>258999</v>
      </c>
      <c r="M59" s="17">
        <v>325640</v>
      </c>
      <c r="N59" s="36">
        <v>705148</v>
      </c>
      <c r="O59" s="17">
        <v>243881</v>
      </c>
      <c r="P59" s="17">
        <v>461267</v>
      </c>
      <c r="Q59" s="36">
        <v>348432</v>
      </c>
      <c r="R59" s="17">
        <v>181681</v>
      </c>
      <c r="S59" s="17">
        <v>166751</v>
      </c>
    </row>
    <row r="60" spans="1:19" ht="15" customHeight="1">
      <c r="A60" s="342" t="s">
        <v>474</v>
      </c>
      <c r="B60" s="16">
        <v>430005</v>
      </c>
      <c r="C60" s="17">
        <v>264722</v>
      </c>
      <c r="D60" s="17">
        <v>165283</v>
      </c>
      <c r="E60" s="36">
        <v>287941</v>
      </c>
      <c r="F60" s="17">
        <v>218295</v>
      </c>
      <c r="G60" s="17">
        <v>69646</v>
      </c>
      <c r="H60" s="36">
        <v>270830</v>
      </c>
      <c r="I60" s="17">
        <v>188780</v>
      </c>
      <c r="J60" s="17">
        <v>82050</v>
      </c>
      <c r="K60" s="36">
        <v>332855</v>
      </c>
      <c r="L60" s="17">
        <v>254815</v>
      </c>
      <c r="M60" s="17">
        <v>78040</v>
      </c>
      <c r="N60" s="36">
        <v>242910</v>
      </c>
      <c r="O60" s="17">
        <v>242910</v>
      </c>
      <c r="P60" s="17">
        <v>0</v>
      </c>
      <c r="Q60" s="36">
        <v>266453</v>
      </c>
      <c r="R60" s="17">
        <v>181729</v>
      </c>
      <c r="S60" s="17">
        <v>84724</v>
      </c>
    </row>
    <row r="61" spans="1:19" ht="15" customHeight="1">
      <c r="A61" s="342" t="s">
        <v>475</v>
      </c>
      <c r="B61" s="16">
        <v>261280</v>
      </c>
      <c r="C61" s="17">
        <v>255567</v>
      </c>
      <c r="D61" s="17">
        <v>5713</v>
      </c>
      <c r="E61" s="36">
        <v>250310</v>
      </c>
      <c r="F61" s="17">
        <v>220513</v>
      </c>
      <c r="G61" s="17">
        <v>29797</v>
      </c>
      <c r="H61" s="36">
        <v>198399</v>
      </c>
      <c r="I61" s="17">
        <v>194515</v>
      </c>
      <c r="J61" s="17">
        <v>3884</v>
      </c>
      <c r="K61" s="36">
        <v>302803</v>
      </c>
      <c r="L61" s="17">
        <v>255521</v>
      </c>
      <c r="M61" s="17">
        <v>47282</v>
      </c>
      <c r="N61" s="36">
        <v>286611</v>
      </c>
      <c r="O61" s="17">
        <v>245271</v>
      </c>
      <c r="P61" s="17">
        <v>41340</v>
      </c>
      <c r="Q61" s="36">
        <v>202363</v>
      </c>
      <c r="R61" s="17">
        <v>183906</v>
      </c>
      <c r="S61" s="17">
        <v>18457</v>
      </c>
    </row>
    <row r="62" spans="1:19" ht="15" customHeight="1">
      <c r="A62" s="38"/>
      <c r="B62" s="5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5" customHeight="1">
      <c r="A63" s="342" t="s">
        <v>481</v>
      </c>
      <c r="B63" s="16">
        <v>250640</v>
      </c>
      <c r="C63" s="17">
        <v>247632</v>
      </c>
      <c r="D63" s="17">
        <v>3008</v>
      </c>
      <c r="E63" s="36">
        <v>219252</v>
      </c>
      <c r="F63" s="17">
        <v>218684</v>
      </c>
      <c r="G63" s="17">
        <v>568</v>
      </c>
      <c r="H63" s="36">
        <v>188515</v>
      </c>
      <c r="I63" s="17">
        <v>188515</v>
      </c>
      <c r="J63" s="17">
        <v>0</v>
      </c>
      <c r="K63" s="36">
        <v>255278</v>
      </c>
      <c r="L63" s="17">
        <v>255278</v>
      </c>
      <c r="M63" s="17">
        <v>0</v>
      </c>
      <c r="N63" s="36">
        <v>243380</v>
      </c>
      <c r="O63" s="17">
        <v>243380</v>
      </c>
      <c r="P63" s="17">
        <v>0</v>
      </c>
      <c r="Q63" s="36">
        <v>183947</v>
      </c>
      <c r="R63" s="17">
        <v>182199</v>
      </c>
      <c r="S63" s="17">
        <v>1748</v>
      </c>
    </row>
    <row r="64" spans="1:19" ht="15" customHeight="1">
      <c r="A64" s="342" t="s">
        <v>482</v>
      </c>
      <c r="B64" s="16">
        <v>258442</v>
      </c>
      <c r="C64" s="17">
        <v>253310</v>
      </c>
      <c r="D64" s="17">
        <v>5132</v>
      </c>
      <c r="E64" s="36">
        <v>224173</v>
      </c>
      <c r="F64" s="17">
        <v>222051</v>
      </c>
      <c r="G64" s="17">
        <v>2122</v>
      </c>
      <c r="H64" s="36">
        <v>199456</v>
      </c>
      <c r="I64" s="17">
        <v>199456</v>
      </c>
      <c r="J64" s="17">
        <v>0</v>
      </c>
      <c r="K64" s="36">
        <v>261825</v>
      </c>
      <c r="L64" s="17">
        <v>256577</v>
      </c>
      <c r="M64" s="17">
        <v>5248</v>
      </c>
      <c r="N64" s="36">
        <v>245650</v>
      </c>
      <c r="O64" s="17">
        <v>244926</v>
      </c>
      <c r="P64" s="17">
        <v>724</v>
      </c>
      <c r="Q64" s="36">
        <v>184350</v>
      </c>
      <c r="R64" s="17">
        <v>184073</v>
      </c>
      <c r="S64" s="17">
        <v>277</v>
      </c>
    </row>
    <row r="65" spans="1:19" ht="15" customHeight="1">
      <c r="A65" s="342" t="s">
        <v>483</v>
      </c>
      <c r="B65" s="16">
        <v>269935</v>
      </c>
      <c r="C65" s="17">
        <v>267458</v>
      </c>
      <c r="D65" s="17">
        <v>2477</v>
      </c>
      <c r="E65" s="36">
        <v>238706</v>
      </c>
      <c r="F65" s="17">
        <v>223854</v>
      </c>
      <c r="G65" s="17">
        <v>14852</v>
      </c>
      <c r="H65" s="36">
        <v>205448</v>
      </c>
      <c r="I65" s="17">
        <v>205448</v>
      </c>
      <c r="J65" s="17">
        <v>0</v>
      </c>
      <c r="K65" s="36">
        <v>278514</v>
      </c>
      <c r="L65" s="17">
        <v>257940</v>
      </c>
      <c r="M65" s="17">
        <v>20574</v>
      </c>
      <c r="N65" s="36">
        <v>257597</v>
      </c>
      <c r="O65" s="17">
        <v>248378</v>
      </c>
      <c r="P65" s="17">
        <v>9219</v>
      </c>
      <c r="Q65" s="36">
        <v>201643</v>
      </c>
      <c r="R65" s="17">
        <v>183147</v>
      </c>
      <c r="S65" s="17">
        <v>18496</v>
      </c>
    </row>
    <row r="66" spans="1:19" ht="15" customHeight="1">
      <c r="A66" s="363" t="s">
        <v>484</v>
      </c>
      <c r="B66" s="304">
        <v>706927</v>
      </c>
      <c r="C66" s="306">
        <v>262392</v>
      </c>
      <c r="D66" s="306">
        <v>444535</v>
      </c>
      <c r="E66" s="305">
        <v>660686</v>
      </c>
      <c r="F66" s="306">
        <v>223914</v>
      </c>
      <c r="G66" s="306">
        <v>436772</v>
      </c>
      <c r="H66" s="305">
        <v>351206</v>
      </c>
      <c r="I66" s="306">
        <v>198039</v>
      </c>
      <c r="J66" s="306">
        <v>153167</v>
      </c>
      <c r="K66" s="305">
        <v>835823</v>
      </c>
      <c r="L66" s="306">
        <v>261901</v>
      </c>
      <c r="M66" s="306">
        <v>573922</v>
      </c>
      <c r="N66" s="305">
        <v>914390</v>
      </c>
      <c r="O66" s="306">
        <v>249747</v>
      </c>
      <c r="P66" s="306">
        <v>664643</v>
      </c>
      <c r="Q66" s="305">
        <v>504303</v>
      </c>
      <c r="R66" s="306">
        <v>181496</v>
      </c>
      <c r="S66" s="306">
        <v>322807</v>
      </c>
    </row>
    <row r="67" spans="1:19" ht="15" customHeight="1">
      <c r="A67" s="123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</row>
    <row r="68" spans="1:19" ht="14.25">
      <c r="A68" s="123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</row>
    <row r="69" spans="1:19" ht="14.25">
      <c r="A69" s="123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1:19" ht="14.25">
      <c r="A70" s="123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</row>
    <row r="71" spans="1:19" ht="14.25">
      <c r="A71" s="123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</row>
    <row r="72" spans="1:19" ht="14.25">
      <c r="A72" s="123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</row>
    <row r="73" spans="1:19" ht="14.25">
      <c r="A73" s="123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</row>
    <row r="74" spans="1:19" ht="14.25">
      <c r="A74" s="123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</row>
    <row r="75" spans="1:19" ht="14.25">
      <c r="A75" s="123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1:19" ht="14.25">
      <c r="A76" s="123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</row>
    <row r="77" spans="1:19" ht="14.25">
      <c r="A77" s="123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spans="1:19" ht="14.25">
      <c r="A78" s="12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</row>
    <row r="79" spans="1:19" ht="14.25">
      <c r="A79" s="123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ht="14.25">
      <c r="A80" s="123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</row>
    <row r="81" spans="1:19" ht="14.25">
      <c r="A81" s="123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</row>
    <row r="82" spans="1:19" ht="14.25">
      <c r="A82" s="123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</row>
    <row r="83" spans="1:19" ht="14.25">
      <c r="A83" s="123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</row>
    <row r="84" spans="1:19" ht="14.25">
      <c r="A84" s="123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</row>
    <row r="85" spans="1:19" ht="14.25">
      <c r="A85" s="123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</row>
    <row r="86" spans="1:19" ht="14.25">
      <c r="A86" s="123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</row>
    <row r="87" spans="1:19" ht="14.25">
      <c r="A87" s="123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</row>
  </sheetData>
  <sheetProtection/>
  <mergeCells count="27"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6:Q7"/>
    <mergeCell ref="R6:R7"/>
    <mergeCell ref="S6:S7"/>
    <mergeCell ref="M6:M7"/>
    <mergeCell ref="N6:N7"/>
    <mergeCell ref="O6:O7"/>
    <mergeCell ref="P6:P7"/>
    <mergeCell ref="A2:S2"/>
    <mergeCell ref="B4:D5"/>
    <mergeCell ref="E4:S4"/>
    <mergeCell ref="Q5:S5"/>
    <mergeCell ref="E5:G5"/>
    <mergeCell ref="H5:J5"/>
    <mergeCell ref="K5:M5"/>
    <mergeCell ref="N5:P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5" r:id="rId2"/>
  <ignoredErrors>
    <ignoredError sqref="B11 B31 B51 E11 E31 E51 H11 H31 H51 K11 K31 K51 N11 N31 N5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8"/>
  <sheetViews>
    <sheetView tabSelected="1" view="pageBreakPreview" zoomScale="75" zoomScaleNormal="75" zoomScaleSheetLayoutView="75" zoomScalePageLayoutView="0" workbookViewId="0" topLeftCell="A4">
      <selection activeCell="A74" sqref="A74"/>
    </sheetView>
  </sheetViews>
  <sheetFormatPr defaultColWidth="10.59765625" defaultRowHeight="15"/>
  <cols>
    <col min="1" max="1" width="15.09765625" style="2" customWidth="1"/>
    <col min="2" max="33" width="7.59765625" style="2" customWidth="1"/>
    <col min="34" max="16384" width="10.59765625" style="2" customWidth="1"/>
  </cols>
  <sheetData>
    <row r="1" spans="1:33" s="11" customFormat="1" ht="19.5" customHeight="1">
      <c r="A1" s="10" t="s">
        <v>345</v>
      </c>
      <c r="AG1" s="12" t="s">
        <v>346</v>
      </c>
    </row>
    <row r="2" spans="1:33" s="1" customFormat="1" ht="19.5" customHeight="1">
      <c r="A2" s="395" t="s">
        <v>486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</row>
    <row r="3" spans="1:33" s="1" customFormat="1" ht="18" customHeight="1" thickBot="1">
      <c r="A3" s="1" t="s">
        <v>347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G3" s="131" t="s">
        <v>38</v>
      </c>
    </row>
    <row r="4" spans="1:33" s="1" customFormat="1" ht="17.25" customHeight="1">
      <c r="A4" s="253" t="s">
        <v>23</v>
      </c>
      <c r="B4" s="402" t="s">
        <v>39</v>
      </c>
      <c r="C4" s="403"/>
      <c r="D4" s="403"/>
      <c r="E4" s="404"/>
      <c r="F4" s="618" t="s">
        <v>40</v>
      </c>
      <c r="G4" s="619"/>
      <c r="H4" s="619"/>
      <c r="I4" s="620"/>
      <c r="J4" s="402" t="s">
        <v>41</v>
      </c>
      <c r="K4" s="403"/>
      <c r="L4" s="403"/>
      <c r="M4" s="404"/>
      <c r="N4" s="496" t="s">
        <v>42</v>
      </c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</row>
    <row r="5" spans="1:33" s="1" customFormat="1" ht="17.25" customHeight="1">
      <c r="A5" s="257"/>
      <c r="B5" s="405"/>
      <c r="C5" s="406"/>
      <c r="D5" s="406"/>
      <c r="E5" s="407"/>
      <c r="F5" s="621"/>
      <c r="G5" s="622"/>
      <c r="H5" s="622"/>
      <c r="I5" s="623"/>
      <c r="J5" s="405"/>
      <c r="K5" s="406"/>
      <c r="L5" s="406"/>
      <c r="M5" s="407"/>
      <c r="N5" s="415" t="s">
        <v>43</v>
      </c>
      <c r="O5" s="416"/>
      <c r="P5" s="416"/>
      <c r="Q5" s="417"/>
      <c r="R5" s="415" t="s">
        <v>44</v>
      </c>
      <c r="S5" s="416"/>
      <c r="T5" s="416"/>
      <c r="U5" s="417"/>
      <c r="V5" s="624" t="s">
        <v>45</v>
      </c>
      <c r="W5" s="625"/>
      <c r="X5" s="625"/>
      <c r="Y5" s="626"/>
      <c r="Z5" s="624" t="s">
        <v>46</v>
      </c>
      <c r="AA5" s="625"/>
      <c r="AB5" s="625"/>
      <c r="AC5" s="626"/>
      <c r="AD5" s="624" t="s">
        <v>47</v>
      </c>
      <c r="AE5" s="625"/>
      <c r="AF5" s="625"/>
      <c r="AG5" s="625"/>
    </row>
    <row r="6" spans="1:33" s="1" customFormat="1" ht="17.25" customHeight="1">
      <c r="A6" s="257"/>
      <c r="B6" s="613" t="s">
        <v>48</v>
      </c>
      <c r="C6" s="613" t="s">
        <v>49</v>
      </c>
      <c r="D6" s="613" t="s">
        <v>50</v>
      </c>
      <c r="E6" s="613" t="s">
        <v>51</v>
      </c>
      <c r="F6" s="613" t="s">
        <v>48</v>
      </c>
      <c r="G6" s="613" t="s">
        <v>49</v>
      </c>
      <c r="H6" s="613" t="s">
        <v>50</v>
      </c>
      <c r="I6" s="613" t="s">
        <v>51</v>
      </c>
      <c r="J6" s="613" t="s">
        <v>48</v>
      </c>
      <c r="K6" s="613" t="s">
        <v>49</v>
      </c>
      <c r="L6" s="613" t="s">
        <v>50</v>
      </c>
      <c r="M6" s="613" t="s">
        <v>51</v>
      </c>
      <c r="N6" s="613" t="s">
        <v>48</v>
      </c>
      <c r="O6" s="613" t="s">
        <v>49</v>
      </c>
      <c r="P6" s="613" t="s">
        <v>50</v>
      </c>
      <c r="Q6" s="613" t="s">
        <v>51</v>
      </c>
      <c r="R6" s="613" t="s">
        <v>48</v>
      </c>
      <c r="S6" s="613" t="s">
        <v>49</v>
      </c>
      <c r="T6" s="613" t="s">
        <v>50</v>
      </c>
      <c r="U6" s="613" t="s">
        <v>51</v>
      </c>
      <c r="V6" s="613" t="s">
        <v>48</v>
      </c>
      <c r="W6" s="613" t="s">
        <v>49</v>
      </c>
      <c r="X6" s="613" t="s">
        <v>50</v>
      </c>
      <c r="Y6" s="613" t="s">
        <v>51</v>
      </c>
      <c r="Z6" s="613" t="s">
        <v>48</v>
      </c>
      <c r="AA6" s="613" t="s">
        <v>49</v>
      </c>
      <c r="AB6" s="613" t="s">
        <v>50</v>
      </c>
      <c r="AC6" s="553" t="s">
        <v>51</v>
      </c>
      <c r="AD6" s="613" t="s">
        <v>48</v>
      </c>
      <c r="AE6" s="613" t="s">
        <v>49</v>
      </c>
      <c r="AF6" s="613" t="s">
        <v>50</v>
      </c>
      <c r="AG6" s="553" t="s">
        <v>51</v>
      </c>
    </row>
    <row r="7" spans="1:33" s="1" customFormat="1" ht="17.25" customHeight="1">
      <c r="A7" s="254" t="s">
        <v>348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0"/>
      <c r="AD7" s="602"/>
      <c r="AE7" s="602"/>
      <c r="AF7" s="602"/>
      <c r="AG7" s="600"/>
    </row>
    <row r="8" spans="1:33" s="1" customFormat="1" ht="17.25" customHeight="1">
      <c r="A8" s="198" t="s">
        <v>52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558"/>
      <c r="AD8" s="603"/>
      <c r="AE8" s="603"/>
      <c r="AF8" s="603"/>
      <c r="AG8" s="558"/>
    </row>
    <row r="9" spans="1:2" ht="17.25" customHeight="1">
      <c r="A9" s="311" t="s">
        <v>37</v>
      </c>
      <c r="B9" s="71"/>
    </row>
    <row r="10" spans="1:34" ht="17.25" customHeight="1">
      <c r="A10" s="38" t="s">
        <v>380</v>
      </c>
      <c r="B10" s="29">
        <v>21.3</v>
      </c>
      <c r="C10" s="24">
        <v>170.7</v>
      </c>
      <c r="D10" s="24">
        <v>158.5</v>
      </c>
      <c r="E10" s="24">
        <v>12.2</v>
      </c>
      <c r="F10" s="24">
        <v>21.1</v>
      </c>
      <c r="G10" s="24">
        <v>173.2</v>
      </c>
      <c r="H10" s="24">
        <v>158.5</v>
      </c>
      <c r="I10" s="24">
        <v>14.7</v>
      </c>
      <c r="J10" s="24">
        <v>22</v>
      </c>
      <c r="K10" s="24">
        <v>186</v>
      </c>
      <c r="L10" s="24">
        <v>168.9</v>
      </c>
      <c r="M10" s="24">
        <v>17.1</v>
      </c>
      <c r="N10" s="24">
        <v>21</v>
      </c>
      <c r="O10" s="24">
        <v>177.1</v>
      </c>
      <c r="P10" s="24">
        <v>161.6</v>
      </c>
      <c r="Q10" s="24">
        <v>15.5</v>
      </c>
      <c r="R10" s="24">
        <v>22</v>
      </c>
      <c r="S10" s="24">
        <v>172.9</v>
      </c>
      <c r="T10" s="24">
        <v>160.1</v>
      </c>
      <c r="U10" s="24">
        <v>12.8</v>
      </c>
      <c r="V10" s="24">
        <v>21.5</v>
      </c>
      <c r="W10" s="24">
        <v>173.5</v>
      </c>
      <c r="X10" s="24">
        <v>161.9</v>
      </c>
      <c r="Y10" s="24">
        <v>11.6</v>
      </c>
      <c r="Z10" s="24">
        <v>21.4</v>
      </c>
      <c r="AA10" s="24">
        <v>172.6</v>
      </c>
      <c r="AB10" s="24">
        <v>165.2</v>
      </c>
      <c r="AC10" s="24">
        <v>7.4</v>
      </c>
      <c r="AD10" s="24">
        <v>22.2</v>
      </c>
      <c r="AE10" s="24">
        <v>180.3</v>
      </c>
      <c r="AF10" s="24">
        <v>166.5</v>
      </c>
      <c r="AG10" s="24">
        <v>13.8</v>
      </c>
      <c r="AH10" s="24"/>
    </row>
    <row r="11" spans="1:34" ht="17.25" customHeight="1">
      <c r="A11" s="49">
        <v>4</v>
      </c>
      <c r="B11" s="29">
        <v>21</v>
      </c>
      <c r="C11" s="24">
        <v>167.7</v>
      </c>
      <c r="D11" s="24">
        <v>157.4</v>
      </c>
      <c r="E11" s="24">
        <v>10.3</v>
      </c>
      <c r="F11" s="24">
        <v>20.8</v>
      </c>
      <c r="G11" s="24">
        <v>169.9</v>
      </c>
      <c r="H11" s="24">
        <v>157.7</v>
      </c>
      <c r="I11" s="24">
        <v>12.2</v>
      </c>
      <c r="J11" s="24">
        <v>21.7</v>
      </c>
      <c r="K11" s="24">
        <v>176.2</v>
      </c>
      <c r="L11" s="24">
        <v>163.3</v>
      </c>
      <c r="M11" s="24">
        <v>12.9</v>
      </c>
      <c r="N11" s="24">
        <v>20.6</v>
      </c>
      <c r="O11" s="24">
        <v>172</v>
      </c>
      <c r="P11" s="24">
        <v>159.9</v>
      </c>
      <c r="Q11" s="24">
        <v>12.1</v>
      </c>
      <c r="R11" s="24">
        <v>21.7</v>
      </c>
      <c r="S11" s="24">
        <v>169.1</v>
      </c>
      <c r="T11" s="24">
        <v>157.2</v>
      </c>
      <c r="U11" s="24">
        <v>11.9</v>
      </c>
      <c r="V11" s="24">
        <v>21.2</v>
      </c>
      <c r="W11" s="24">
        <v>169.1</v>
      </c>
      <c r="X11" s="24">
        <v>159.6</v>
      </c>
      <c r="Y11" s="24">
        <v>9.5</v>
      </c>
      <c r="Z11" s="24">
        <v>21.5</v>
      </c>
      <c r="AA11" s="24">
        <v>172.3</v>
      </c>
      <c r="AB11" s="24">
        <v>165.8</v>
      </c>
      <c r="AC11" s="24">
        <v>6.5</v>
      </c>
      <c r="AD11" s="24">
        <v>21.7</v>
      </c>
      <c r="AE11" s="24">
        <v>175.8</v>
      </c>
      <c r="AF11" s="24">
        <v>162.5</v>
      </c>
      <c r="AG11" s="24">
        <v>13.3</v>
      </c>
      <c r="AH11" s="24"/>
    </row>
    <row r="12" spans="1:34" s="310" customFormat="1" ht="17.25" customHeight="1">
      <c r="A12" s="315">
        <v>5</v>
      </c>
      <c r="B12" s="345">
        <f aca="true" t="shared" si="0" ref="B12:M12">AVERAGE(B14:B27)</f>
        <v>20.76666666666667</v>
      </c>
      <c r="C12" s="328">
        <v>165</v>
      </c>
      <c r="D12" s="328">
        <f t="shared" si="0"/>
        <v>155.04166666666666</v>
      </c>
      <c r="E12" s="328">
        <f t="shared" si="0"/>
        <v>10.025</v>
      </c>
      <c r="F12" s="328">
        <f t="shared" si="0"/>
        <v>20.74166666666667</v>
      </c>
      <c r="G12" s="328">
        <f t="shared" si="0"/>
        <v>167.10833333333332</v>
      </c>
      <c r="H12" s="328">
        <f t="shared" si="0"/>
        <v>156.39166666666668</v>
      </c>
      <c r="I12" s="328">
        <f t="shared" si="0"/>
        <v>10.716666666666669</v>
      </c>
      <c r="J12" s="328">
        <f t="shared" si="0"/>
        <v>21.425</v>
      </c>
      <c r="K12" s="328">
        <v>171.1</v>
      </c>
      <c r="L12" s="328">
        <v>161.9</v>
      </c>
      <c r="M12" s="328">
        <f t="shared" si="0"/>
        <v>9.183333333333334</v>
      </c>
      <c r="N12" s="328">
        <f aca="true" t="shared" si="1" ref="N12:AG12">AVERAGE(N14:N27)</f>
        <v>20.291666666666668</v>
      </c>
      <c r="O12" s="328">
        <v>166.6</v>
      </c>
      <c r="P12" s="328">
        <f t="shared" si="1"/>
        <v>155.76666666666668</v>
      </c>
      <c r="Q12" s="328">
        <v>10.8</v>
      </c>
      <c r="R12" s="328">
        <f t="shared" si="1"/>
        <v>21.033333333333335</v>
      </c>
      <c r="S12" s="328">
        <v>153.8</v>
      </c>
      <c r="T12" s="328">
        <f t="shared" si="1"/>
        <v>145.94166666666666</v>
      </c>
      <c r="U12" s="328">
        <f t="shared" si="1"/>
        <v>7.941666666666667</v>
      </c>
      <c r="V12" s="328">
        <f t="shared" si="1"/>
        <v>20.76666666666667</v>
      </c>
      <c r="W12" s="328">
        <f t="shared" si="1"/>
        <v>168.85833333333332</v>
      </c>
      <c r="X12" s="328">
        <f t="shared" si="1"/>
        <v>157.775</v>
      </c>
      <c r="Y12" s="328">
        <f t="shared" si="1"/>
        <v>11.083333333333334</v>
      </c>
      <c r="Z12" s="328">
        <f t="shared" si="1"/>
        <v>21.400000000000002</v>
      </c>
      <c r="AA12" s="328">
        <v>169.7</v>
      </c>
      <c r="AB12" s="328">
        <f t="shared" si="1"/>
        <v>164.95000000000002</v>
      </c>
      <c r="AC12" s="328">
        <f t="shared" si="1"/>
        <v>4.658333333333333</v>
      </c>
      <c r="AD12" s="328">
        <f t="shared" si="1"/>
        <v>21.208333333333332</v>
      </c>
      <c r="AE12" s="328">
        <v>170.7</v>
      </c>
      <c r="AF12" s="328">
        <f t="shared" si="1"/>
        <v>158.91666666666666</v>
      </c>
      <c r="AG12" s="328">
        <f t="shared" si="1"/>
        <v>11.83333333333333</v>
      </c>
      <c r="AH12" s="328"/>
    </row>
    <row r="13" spans="1:33" s="96" customFormat="1" ht="17.25" customHeight="1">
      <c r="A13" s="38"/>
      <c r="B13" s="366"/>
      <c r="C13" s="367"/>
      <c r="D13" s="367"/>
      <c r="E13" s="367"/>
      <c r="F13" s="367"/>
      <c r="G13" s="367"/>
      <c r="H13" s="370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</row>
    <row r="14" spans="1:34" s="96" customFormat="1" ht="17.25" customHeight="1">
      <c r="A14" s="38" t="s">
        <v>381</v>
      </c>
      <c r="B14" s="369">
        <v>19.1</v>
      </c>
      <c r="C14" s="370">
        <v>152.2</v>
      </c>
      <c r="D14" s="370">
        <v>141.5</v>
      </c>
      <c r="E14" s="370">
        <v>10.7</v>
      </c>
      <c r="F14" s="370">
        <v>18.7</v>
      </c>
      <c r="G14" s="370">
        <v>151.3</v>
      </c>
      <c r="H14" s="370">
        <v>141.5</v>
      </c>
      <c r="I14" s="370">
        <v>9.8</v>
      </c>
      <c r="J14" s="370">
        <v>19</v>
      </c>
      <c r="K14" s="370">
        <v>152.8</v>
      </c>
      <c r="L14" s="370">
        <v>143.2</v>
      </c>
      <c r="M14" s="370">
        <v>9.6</v>
      </c>
      <c r="N14" s="370">
        <v>18</v>
      </c>
      <c r="O14" s="370">
        <v>147.9</v>
      </c>
      <c r="P14" s="370">
        <v>138.6</v>
      </c>
      <c r="Q14" s="370">
        <v>9.3</v>
      </c>
      <c r="R14" s="370">
        <v>19.4</v>
      </c>
      <c r="S14" s="370">
        <v>143.7</v>
      </c>
      <c r="T14" s="370">
        <v>137.1</v>
      </c>
      <c r="U14" s="370">
        <v>6.6</v>
      </c>
      <c r="V14" s="370">
        <v>18.7</v>
      </c>
      <c r="W14" s="370">
        <v>152.3</v>
      </c>
      <c r="X14" s="370">
        <v>143</v>
      </c>
      <c r="Y14" s="370">
        <v>9.3</v>
      </c>
      <c r="Z14" s="370">
        <v>17.8</v>
      </c>
      <c r="AA14" s="370">
        <v>143.6</v>
      </c>
      <c r="AB14" s="370">
        <v>139.3</v>
      </c>
      <c r="AC14" s="370">
        <v>4.3</v>
      </c>
      <c r="AD14" s="370">
        <v>19.4</v>
      </c>
      <c r="AE14" s="370">
        <v>156.4</v>
      </c>
      <c r="AF14" s="370">
        <v>145.4</v>
      </c>
      <c r="AG14" s="370">
        <v>11</v>
      </c>
      <c r="AH14" s="72"/>
    </row>
    <row r="15" spans="1:34" s="96" customFormat="1" ht="17.25" customHeight="1">
      <c r="A15" s="342" t="s">
        <v>459</v>
      </c>
      <c r="B15" s="369">
        <v>20.6</v>
      </c>
      <c r="C15" s="370">
        <v>164.5</v>
      </c>
      <c r="D15" s="370">
        <v>154.2</v>
      </c>
      <c r="E15" s="370">
        <v>10.3</v>
      </c>
      <c r="F15" s="370">
        <v>20.8</v>
      </c>
      <c r="G15" s="370">
        <v>167.3</v>
      </c>
      <c r="H15" s="370">
        <v>156.5</v>
      </c>
      <c r="I15" s="370">
        <v>10.8</v>
      </c>
      <c r="J15" s="370">
        <v>20.5</v>
      </c>
      <c r="K15" s="370">
        <v>162.6</v>
      </c>
      <c r="L15" s="370">
        <v>154.7</v>
      </c>
      <c r="M15" s="370">
        <v>7.9</v>
      </c>
      <c r="N15" s="370">
        <v>20.9</v>
      </c>
      <c r="O15" s="370">
        <v>172.1</v>
      </c>
      <c r="P15" s="370">
        <v>160.6</v>
      </c>
      <c r="Q15" s="370">
        <v>11.5</v>
      </c>
      <c r="R15" s="370">
        <v>20.8</v>
      </c>
      <c r="S15" s="370">
        <v>153.1</v>
      </c>
      <c r="T15" s="370">
        <v>147.4</v>
      </c>
      <c r="U15" s="370">
        <v>5.7</v>
      </c>
      <c r="V15" s="370">
        <v>22.2</v>
      </c>
      <c r="W15" s="370">
        <v>180.5</v>
      </c>
      <c r="X15" s="370">
        <v>168.7</v>
      </c>
      <c r="Y15" s="370">
        <v>11.8</v>
      </c>
      <c r="Z15" s="370">
        <v>22.7</v>
      </c>
      <c r="AA15" s="370">
        <v>173.2</v>
      </c>
      <c r="AB15" s="370">
        <v>168.5</v>
      </c>
      <c r="AC15" s="370">
        <v>4.7</v>
      </c>
      <c r="AD15" s="370">
        <v>21.4</v>
      </c>
      <c r="AE15" s="370">
        <v>176.2</v>
      </c>
      <c r="AF15" s="370">
        <v>161.7</v>
      </c>
      <c r="AG15" s="370">
        <v>14.5</v>
      </c>
      <c r="AH15" s="72"/>
    </row>
    <row r="16" spans="1:34" s="96" customFormat="1" ht="17.25" customHeight="1">
      <c r="A16" s="342" t="s">
        <v>472</v>
      </c>
      <c r="B16" s="369">
        <v>21</v>
      </c>
      <c r="C16" s="370">
        <v>167.9</v>
      </c>
      <c r="D16" s="370">
        <v>157.3</v>
      </c>
      <c r="E16" s="370">
        <v>10.6</v>
      </c>
      <c r="F16" s="370">
        <v>20.8</v>
      </c>
      <c r="G16" s="370">
        <v>168.8</v>
      </c>
      <c r="H16" s="370">
        <v>157.2</v>
      </c>
      <c r="I16" s="370">
        <v>11.6</v>
      </c>
      <c r="J16" s="370">
        <v>22.6</v>
      </c>
      <c r="K16" s="370">
        <v>180.6</v>
      </c>
      <c r="L16" s="370">
        <v>170.7</v>
      </c>
      <c r="M16" s="370">
        <v>9.9</v>
      </c>
      <c r="N16" s="370">
        <v>20.3</v>
      </c>
      <c r="O16" s="370">
        <v>169.3</v>
      </c>
      <c r="P16" s="370">
        <v>156.7</v>
      </c>
      <c r="Q16" s="370">
        <v>12.6</v>
      </c>
      <c r="R16" s="370">
        <v>20.2</v>
      </c>
      <c r="S16" s="370">
        <v>151.8</v>
      </c>
      <c r="T16" s="370">
        <v>144.4</v>
      </c>
      <c r="U16" s="370">
        <v>7.4</v>
      </c>
      <c r="V16" s="370">
        <v>20.3</v>
      </c>
      <c r="W16" s="370">
        <v>166.2</v>
      </c>
      <c r="X16" s="370">
        <v>154</v>
      </c>
      <c r="Y16" s="370">
        <v>12.2</v>
      </c>
      <c r="Z16" s="370">
        <v>20.7</v>
      </c>
      <c r="AA16" s="370">
        <v>167.6</v>
      </c>
      <c r="AB16" s="370">
        <v>161.5</v>
      </c>
      <c r="AC16" s="370">
        <v>6.1</v>
      </c>
      <c r="AD16" s="370">
        <v>21.3</v>
      </c>
      <c r="AE16" s="370">
        <v>173.5</v>
      </c>
      <c r="AF16" s="370">
        <v>160.3</v>
      </c>
      <c r="AG16" s="370">
        <v>13.2</v>
      </c>
      <c r="AH16" s="72"/>
    </row>
    <row r="17" spans="1:34" s="96" customFormat="1" ht="17.25" customHeight="1">
      <c r="A17" s="342" t="s">
        <v>461</v>
      </c>
      <c r="B17" s="369">
        <v>21.8</v>
      </c>
      <c r="C17" s="370">
        <v>174.6</v>
      </c>
      <c r="D17" s="370">
        <v>163.8</v>
      </c>
      <c r="E17" s="370">
        <v>10.8</v>
      </c>
      <c r="F17" s="370">
        <v>21.7</v>
      </c>
      <c r="G17" s="370">
        <v>176.6</v>
      </c>
      <c r="H17" s="370">
        <v>164.7</v>
      </c>
      <c r="I17" s="370">
        <v>11.9</v>
      </c>
      <c r="J17" s="370">
        <v>22</v>
      </c>
      <c r="K17" s="370">
        <v>175.2</v>
      </c>
      <c r="L17" s="370">
        <v>166</v>
      </c>
      <c r="M17" s="370">
        <v>9.2</v>
      </c>
      <c r="N17" s="370">
        <v>21.6</v>
      </c>
      <c r="O17" s="370">
        <v>178.4</v>
      </c>
      <c r="P17" s="370">
        <v>166.1</v>
      </c>
      <c r="Q17" s="370">
        <v>12.3</v>
      </c>
      <c r="R17" s="370">
        <v>22</v>
      </c>
      <c r="S17" s="370">
        <v>166.2</v>
      </c>
      <c r="T17" s="370">
        <v>155.1</v>
      </c>
      <c r="U17" s="370">
        <v>11.1</v>
      </c>
      <c r="V17" s="370">
        <v>22.2</v>
      </c>
      <c r="W17" s="370">
        <v>180.6</v>
      </c>
      <c r="X17" s="370">
        <v>168.2</v>
      </c>
      <c r="Y17" s="370">
        <v>12.4</v>
      </c>
      <c r="Z17" s="370">
        <v>23.5</v>
      </c>
      <c r="AA17" s="370">
        <v>187.6</v>
      </c>
      <c r="AB17" s="370">
        <v>182</v>
      </c>
      <c r="AC17" s="370">
        <v>5.6</v>
      </c>
      <c r="AD17" s="370">
        <v>22.3</v>
      </c>
      <c r="AE17" s="370">
        <v>180.5</v>
      </c>
      <c r="AF17" s="370">
        <v>167.9</v>
      </c>
      <c r="AG17" s="370">
        <v>12.6</v>
      </c>
      <c r="AH17" s="72"/>
    </row>
    <row r="18" spans="1:34" s="96" customFormat="1" ht="17.25" customHeight="1">
      <c r="A18" s="38"/>
      <c r="B18" s="366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73"/>
    </row>
    <row r="19" spans="1:34" s="96" customFormat="1" ht="17.25" customHeight="1">
      <c r="A19" s="342" t="s">
        <v>473</v>
      </c>
      <c r="B19" s="369">
        <v>19.7</v>
      </c>
      <c r="C19" s="370">
        <v>156.5</v>
      </c>
      <c r="D19" s="370">
        <v>146.7</v>
      </c>
      <c r="E19" s="370">
        <v>9.8</v>
      </c>
      <c r="F19" s="370">
        <v>19.6</v>
      </c>
      <c r="G19" s="370">
        <v>157.6</v>
      </c>
      <c r="H19" s="370">
        <v>147.3</v>
      </c>
      <c r="I19" s="370">
        <v>10.3</v>
      </c>
      <c r="J19" s="370">
        <v>20.5</v>
      </c>
      <c r="K19" s="370">
        <v>162.6</v>
      </c>
      <c r="L19" s="370">
        <v>155.1</v>
      </c>
      <c r="M19" s="370">
        <v>7.5</v>
      </c>
      <c r="N19" s="370">
        <v>18.8</v>
      </c>
      <c r="O19" s="370">
        <v>154.1</v>
      </c>
      <c r="P19" s="370">
        <v>143.5</v>
      </c>
      <c r="Q19" s="370">
        <v>10.6</v>
      </c>
      <c r="R19" s="370">
        <v>20</v>
      </c>
      <c r="S19" s="370">
        <v>142.1</v>
      </c>
      <c r="T19" s="370">
        <v>133.5</v>
      </c>
      <c r="U19" s="370">
        <v>8.6</v>
      </c>
      <c r="V19" s="370">
        <v>19.7</v>
      </c>
      <c r="W19" s="370">
        <v>158.9</v>
      </c>
      <c r="X19" s="370">
        <v>149.1</v>
      </c>
      <c r="Y19" s="370">
        <v>9.8</v>
      </c>
      <c r="Z19" s="370">
        <v>19.9</v>
      </c>
      <c r="AA19" s="370">
        <v>159</v>
      </c>
      <c r="AB19" s="370">
        <v>154.6</v>
      </c>
      <c r="AC19" s="370">
        <v>4.4</v>
      </c>
      <c r="AD19" s="370">
        <v>19.6</v>
      </c>
      <c r="AE19" s="370">
        <v>159.1</v>
      </c>
      <c r="AF19" s="370">
        <v>147.7</v>
      </c>
      <c r="AG19" s="370">
        <v>11.4</v>
      </c>
      <c r="AH19" s="72"/>
    </row>
    <row r="20" spans="1:34" s="96" customFormat="1" ht="17.25" customHeight="1">
      <c r="A20" s="342" t="s">
        <v>463</v>
      </c>
      <c r="B20" s="369">
        <v>21.5</v>
      </c>
      <c r="C20" s="370">
        <v>170.8</v>
      </c>
      <c r="D20" s="370">
        <v>160.7</v>
      </c>
      <c r="E20" s="370">
        <v>10.1</v>
      </c>
      <c r="F20" s="370">
        <v>21.4</v>
      </c>
      <c r="G20" s="370">
        <v>172.1</v>
      </c>
      <c r="H20" s="370">
        <v>161.1</v>
      </c>
      <c r="I20" s="370">
        <v>11</v>
      </c>
      <c r="J20" s="370">
        <v>22.1</v>
      </c>
      <c r="K20" s="370">
        <v>175.7</v>
      </c>
      <c r="L20" s="370">
        <v>166.9</v>
      </c>
      <c r="M20" s="370">
        <v>8.8</v>
      </c>
      <c r="N20" s="370">
        <v>21</v>
      </c>
      <c r="O20" s="370">
        <v>172.4</v>
      </c>
      <c r="P20" s="370">
        <v>161.1</v>
      </c>
      <c r="Q20" s="370">
        <v>11.3</v>
      </c>
      <c r="R20" s="370">
        <v>21</v>
      </c>
      <c r="S20" s="370">
        <v>153.6</v>
      </c>
      <c r="T20" s="370">
        <v>146.7</v>
      </c>
      <c r="U20" s="370">
        <v>6.9</v>
      </c>
      <c r="V20" s="370">
        <v>22</v>
      </c>
      <c r="W20" s="370">
        <v>179.2</v>
      </c>
      <c r="X20" s="370">
        <v>167.4</v>
      </c>
      <c r="Y20" s="370">
        <v>11.8</v>
      </c>
      <c r="Z20" s="370">
        <v>22.1</v>
      </c>
      <c r="AA20" s="370">
        <v>174.5</v>
      </c>
      <c r="AB20" s="370">
        <v>171.8</v>
      </c>
      <c r="AC20" s="370">
        <v>2.7</v>
      </c>
      <c r="AD20" s="370">
        <v>21.8</v>
      </c>
      <c r="AE20" s="370">
        <v>174.7</v>
      </c>
      <c r="AF20" s="370">
        <v>162.9</v>
      </c>
      <c r="AG20" s="370">
        <v>11.8</v>
      </c>
      <c r="AH20" s="72"/>
    </row>
    <row r="21" spans="1:34" s="96" customFormat="1" ht="17.25" customHeight="1">
      <c r="A21" s="342" t="s">
        <v>474</v>
      </c>
      <c r="B21" s="369">
        <v>21.6</v>
      </c>
      <c r="C21" s="370">
        <v>171.5</v>
      </c>
      <c r="D21" s="370">
        <v>161.2</v>
      </c>
      <c r="E21" s="370">
        <v>10.3</v>
      </c>
      <c r="F21" s="370">
        <v>21.7</v>
      </c>
      <c r="G21" s="370">
        <v>174.9</v>
      </c>
      <c r="H21" s="370">
        <v>163.3</v>
      </c>
      <c r="I21" s="370">
        <v>11.6</v>
      </c>
      <c r="J21" s="370">
        <v>22.8</v>
      </c>
      <c r="K21" s="370">
        <v>182.1</v>
      </c>
      <c r="L21" s="370">
        <v>172.6</v>
      </c>
      <c r="M21" s="370">
        <v>9.5</v>
      </c>
      <c r="N21" s="370">
        <v>21.2</v>
      </c>
      <c r="O21" s="370">
        <v>175</v>
      </c>
      <c r="P21" s="370">
        <v>162.6</v>
      </c>
      <c r="Q21" s="370">
        <v>12.4</v>
      </c>
      <c r="R21" s="370">
        <v>21.8</v>
      </c>
      <c r="S21" s="370">
        <v>161.3</v>
      </c>
      <c r="T21" s="370">
        <v>152.8</v>
      </c>
      <c r="U21" s="370">
        <v>8.5</v>
      </c>
      <c r="V21" s="370">
        <v>21</v>
      </c>
      <c r="W21" s="370">
        <v>173</v>
      </c>
      <c r="X21" s="370">
        <v>160.4</v>
      </c>
      <c r="Y21" s="370">
        <v>12.6</v>
      </c>
      <c r="Z21" s="370">
        <v>22.5</v>
      </c>
      <c r="AA21" s="370">
        <v>178.8</v>
      </c>
      <c r="AB21" s="370">
        <v>173.7</v>
      </c>
      <c r="AC21" s="370">
        <v>5.1</v>
      </c>
      <c r="AD21" s="370">
        <v>22.9</v>
      </c>
      <c r="AE21" s="370">
        <v>178.5</v>
      </c>
      <c r="AF21" s="370">
        <v>168.2</v>
      </c>
      <c r="AG21" s="370">
        <v>10.3</v>
      </c>
      <c r="AH21" s="72"/>
    </row>
    <row r="22" spans="1:34" s="96" customFormat="1" ht="17.25" customHeight="1">
      <c r="A22" s="342" t="s">
        <v>475</v>
      </c>
      <c r="B22" s="369">
        <v>20.3</v>
      </c>
      <c r="C22" s="370">
        <v>160.4</v>
      </c>
      <c r="D22" s="370">
        <v>151</v>
      </c>
      <c r="E22" s="370">
        <v>9.4</v>
      </c>
      <c r="F22" s="370">
        <v>20.3</v>
      </c>
      <c r="G22" s="370">
        <v>163.3</v>
      </c>
      <c r="H22" s="370">
        <v>152.9</v>
      </c>
      <c r="I22" s="370">
        <v>10.4</v>
      </c>
      <c r="J22" s="370">
        <v>21.3</v>
      </c>
      <c r="K22" s="370">
        <v>170.6</v>
      </c>
      <c r="L22" s="370">
        <v>161.7</v>
      </c>
      <c r="M22" s="370">
        <v>8.9</v>
      </c>
      <c r="N22" s="370">
        <v>19.3</v>
      </c>
      <c r="O22" s="370">
        <v>158.1</v>
      </c>
      <c r="P22" s="370">
        <v>148.2</v>
      </c>
      <c r="Q22" s="370">
        <v>9.9</v>
      </c>
      <c r="R22" s="370">
        <v>21.3</v>
      </c>
      <c r="S22" s="370">
        <v>160.4</v>
      </c>
      <c r="T22" s="370">
        <v>150.5</v>
      </c>
      <c r="U22" s="370">
        <v>9.9</v>
      </c>
      <c r="V22" s="370">
        <v>19.3</v>
      </c>
      <c r="W22" s="370">
        <v>157.3</v>
      </c>
      <c r="X22" s="370">
        <v>146.4</v>
      </c>
      <c r="Y22" s="370">
        <v>10.9</v>
      </c>
      <c r="Z22" s="370">
        <v>20.6</v>
      </c>
      <c r="AA22" s="370">
        <v>162.8</v>
      </c>
      <c r="AB22" s="370">
        <v>157.1</v>
      </c>
      <c r="AC22" s="370">
        <v>5.7</v>
      </c>
      <c r="AD22" s="370">
        <v>20.7</v>
      </c>
      <c r="AE22" s="370">
        <v>164.5</v>
      </c>
      <c r="AF22" s="370">
        <v>155.3</v>
      </c>
      <c r="AG22" s="370">
        <v>9.2</v>
      </c>
      <c r="AH22" s="72"/>
    </row>
    <row r="23" spans="1:34" s="96" customFormat="1" ht="17.25" customHeight="1">
      <c r="A23" s="38"/>
      <c r="B23" s="366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73"/>
    </row>
    <row r="24" spans="1:34" s="96" customFormat="1" ht="17.25" customHeight="1">
      <c r="A24" s="342" t="s">
        <v>481</v>
      </c>
      <c r="B24" s="369">
        <v>21</v>
      </c>
      <c r="C24" s="370">
        <v>166</v>
      </c>
      <c r="D24" s="370">
        <v>156.5</v>
      </c>
      <c r="E24" s="370">
        <v>9.5</v>
      </c>
      <c r="F24" s="370">
        <v>21</v>
      </c>
      <c r="G24" s="370">
        <v>169</v>
      </c>
      <c r="H24" s="370">
        <v>158.6</v>
      </c>
      <c r="I24" s="370">
        <v>10.4</v>
      </c>
      <c r="J24" s="370">
        <v>21.4</v>
      </c>
      <c r="K24" s="370">
        <v>171.5</v>
      </c>
      <c r="L24" s="370">
        <v>161.5</v>
      </c>
      <c r="M24" s="370">
        <v>10</v>
      </c>
      <c r="N24" s="370">
        <v>20.7</v>
      </c>
      <c r="O24" s="370">
        <v>169.4</v>
      </c>
      <c r="P24" s="370">
        <v>159.2</v>
      </c>
      <c r="Q24" s="370">
        <v>10.2</v>
      </c>
      <c r="R24" s="370">
        <v>21.3</v>
      </c>
      <c r="S24" s="370">
        <v>155.5</v>
      </c>
      <c r="T24" s="370">
        <v>149.1</v>
      </c>
      <c r="U24" s="370">
        <v>6.4</v>
      </c>
      <c r="V24" s="370">
        <v>20.7</v>
      </c>
      <c r="W24" s="370">
        <v>167.1</v>
      </c>
      <c r="X24" s="370">
        <v>156.9</v>
      </c>
      <c r="Y24" s="370">
        <v>10.2</v>
      </c>
      <c r="Z24" s="370">
        <v>21.6</v>
      </c>
      <c r="AA24" s="370">
        <v>171.8</v>
      </c>
      <c r="AB24" s="370">
        <v>166.3</v>
      </c>
      <c r="AC24" s="370">
        <v>5.5</v>
      </c>
      <c r="AD24" s="370">
        <v>20.7</v>
      </c>
      <c r="AE24" s="370">
        <v>162.5</v>
      </c>
      <c r="AF24" s="370">
        <v>153</v>
      </c>
      <c r="AG24" s="370">
        <v>9.5</v>
      </c>
      <c r="AH24" s="72"/>
    </row>
    <row r="25" spans="1:34" s="96" customFormat="1" ht="17.25" customHeight="1">
      <c r="A25" s="342" t="s">
        <v>482</v>
      </c>
      <c r="B25" s="369">
        <v>20.9</v>
      </c>
      <c r="C25" s="370">
        <v>165.3</v>
      </c>
      <c r="D25" s="370">
        <v>155.8</v>
      </c>
      <c r="E25" s="370">
        <v>9.5</v>
      </c>
      <c r="F25" s="370">
        <v>20.8</v>
      </c>
      <c r="G25" s="370">
        <v>166.5</v>
      </c>
      <c r="H25" s="370">
        <v>156.5</v>
      </c>
      <c r="I25" s="370">
        <v>10</v>
      </c>
      <c r="J25" s="370">
        <v>21.5</v>
      </c>
      <c r="K25" s="370">
        <v>171.1</v>
      </c>
      <c r="L25" s="370">
        <v>161.2</v>
      </c>
      <c r="M25" s="370">
        <v>9.9</v>
      </c>
      <c r="N25" s="370">
        <v>20.4</v>
      </c>
      <c r="O25" s="370">
        <v>165.3</v>
      </c>
      <c r="P25" s="370">
        <v>155.9</v>
      </c>
      <c r="Q25" s="370">
        <v>9.4</v>
      </c>
      <c r="R25" s="370">
        <v>21.4</v>
      </c>
      <c r="S25" s="370">
        <v>149.4</v>
      </c>
      <c r="T25" s="370">
        <v>142.3</v>
      </c>
      <c r="U25" s="370">
        <v>7.1</v>
      </c>
      <c r="V25" s="370">
        <v>20.6</v>
      </c>
      <c r="W25" s="370">
        <v>167</v>
      </c>
      <c r="X25" s="370">
        <v>155.9</v>
      </c>
      <c r="Y25" s="370">
        <v>11.1</v>
      </c>
      <c r="Z25" s="370">
        <v>21.5</v>
      </c>
      <c r="AA25" s="370">
        <v>169.2</v>
      </c>
      <c r="AB25" s="370">
        <v>165.4</v>
      </c>
      <c r="AC25" s="370">
        <v>3.8</v>
      </c>
      <c r="AD25" s="370">
        <v>21.1</v>
      </c>
      <c r="AE25" s="370">
        <v>171.1</v>
      </c>
      <c r="AF25" s="370">
        <v>159</v>
      </c>
      <c r="AG25" s="370">
        <v>12.1</v>
      </c>
      <c r="AH25" s="72"/>
    </row>
    <row r="26" spans="1:34" s="96" customFormat="1" ht="17.25" customHeight="1">
      <c r="A26" s="342" t="s">
        <v>483</v>
      </c>
      <c r="B26" s="369">
        <v>21.2</v>
      </c>
      <c r="C26" s="370">
        <v>168.2</v>
      </c>
      <c r="D26" s="370">
        <v>158.7</v>
      </c>
      <c r="E26" s="370">
        <v>9.5</v>
      </c>
      <c r="F26" s="370">
        <v>21.3</v>
      </c>
      <c r="G26" s="370">
        <v>171.1</v>
      </c>
      <c r="H26" s="370">
        <v>160.8</v>
      </c>
      <c r="I26" s="370">
        <v>10.3</v>
      </c>
      <c r="J26" s="370">
        <v>22</v>
      </c>
      <c r="K26" s="370">
        <v>175.9</v>
      </c>
      <c r="L26" s="370">
        <v>165.9</v>
      </c>
      <c r="M26" s="370">
        <v>10</v>
      </c>
      <c r="N26" s="370">
        <v>21</v>
      </c>
      <c r="O26" s="370">
        <v>171.1</v>
      </c>
      <c r="P26" s="370">
        <v>161.4</v>
      </c>
      <c r="Q26" s="370">
        <v>9.7</v>
      </c>
      <c r="R26" s="370">
        <v>21.6</v>
      </c>
      <c r="S26" s="370">
        <v>161.3</v>
      </c>
      <c r="T26" s="370">
        <v>151.4</v>
      </c>
      <c r="U26" s="370">
        <v>9.9</v>
      </c>
      <c r="V26" s="370">
        <v>21.4</v>
      </c>
      <c r="W26" s="370">
        <v>172.6</v>
      </c>
      <c r="X26" s="370">
        <v>162.5</v>
      </c>
      <c r="Y26" s="370">
        <v>10.1</v>
      </c>
      <c r="Z26" s="370">
        <v>22.3</v>
      </c>
      <c r="AA26" s="370">
        <v>176.4</v>
      </c>
      <c r="AB26" s="370">
        <v>171.8</v>
      </c>
      <c r="AC26" s="370">
        <v>4.6</v>
      </c>
      <c r="AD26" s="370">
        <v>21.9</v>
      </c>
      <c r="AE26" s="370">
        <v>177.3</v>
      </c>
      <c r="AF26" s="370">
        <v>164.6</v>
      </c>
      <c r="AG26" s="370">
        <v>12.7</v>
      </c>
      <c r="AH26" s="72"/>
    </row>
    <row r="27" spans="1:34" s="96" customFormat="1" ht="17.25" customHeight="1">
      <c r="A27" s="342" t="s">
        <v>484</v>
      </c>
      <c r="B27" s="369">
        <v>20.5</v>
      </c>
      <c r="C27" s="370">
        <v>162.9</v>
      </c>
      <c r="D27" s="370">
        <v>153.1</v>
      </c>
      <c r="E27" s="370">
        <v>9.8</v>
      </c>
      <c r="F27" s="370">
        <v>20.8</v>
      </c>
      <c r="G27" s="370">
        <v>166.8</v>
      </c>
      <c r="H27" s="370">
        <v>156.3</v>
      </c>
      <c r="I27" s="370">
        <v>10.5</v>
      </c>
      <c r="J27" s="370">
        <v>21.4</v>
      </c>
      <c r="K27" s="370">
        <v>171</v>
      </c>
      <c r="L27" s="370">
        <v>162</v>
      </c>
      <c r="M27" s="370">
        <v>9</v>
      </c>
      <c r="N27" s="370">
        <v>20.3</v>
      </c>
      <c r="O27" s="370">
        <v>165</v>
      </c>
      <c r="P27" s="370">
        <v>155.3</v>
      </c>
      <c r="Q27" s="370">
        <v>9.7</v>
      </c>
      <c r="R27" s="370">
        <v>21.6</v>
      </c>
      <c r="S27" s="370">
        <v>148.2</v>
      </c>
      <c r="T27" s="370">
        <v>141</v>
      </c>
      <c r="U27" s="370">
        <v>7.2</v>
      </c>
      <c r="V27" s="370">
        <v>21.1</v>
      </c>
      <c r="W27" s="370">
        <v>171.6</v>
      </c>
      <c r="X27" s="370">
        <v>160.8</v>
      </c>
      <c r="Y27" s="370">
        <v>10.8</v>
      </c>
      <c r="Z27" s="370">
        <v>21.6</v>
      </c>
      <c r="AA27" s="370">
        <v>170.8</v>
      </c>
      <c r="AB27" s="370">
        <v>167.4</v>
      </c>
      <c r="AC27" s="370">
        <v>3.4</v>
      </c>
      <c r="AD27" s="370">
        <v>21.4</v>
      </c>
      <c r="AE27" s="370">
        <v>174.7</v>
      </c>
      <c r="AF27" s="370">
        <v>161</v>
      </c>
      <c r="AG27" s="370">
        <v>13.7</v>
      </c>
      <c r="AH27" s="72"/>
    </row>
    <row r="28" spans="1:33" s="96" customFormat="1" ht="17.25" customHeight="1">
      <c r="A28" s="255"/>
      <c r="B28" s="369"/>
      <c r="C28" s="371"/>
      <c r="D28" s="371"/>
      <c r="E28" s="371"/>
      <c r="F28" s="371"/>
      <c r="G28" s="371"/>
      <c r="H28" s="370"/>
      <c r="I28" s="371"/>
      <c r="J28" s="371"/>
      <c r="K28" s="370"/>
      <c r="L28" s="371"/>
      <c r="M28" s="371"/>
      <c r="N28" s="371"/>
      <c r="O28" s="370"/>
      <c r="P28" s="371"/>
      <c r="Q28" s="371"/>
      <c r="R28" s="371"/>
      <c r="S28" s="370"/>
      <c r="T28" s="371"/>
      <c r="U28" s="371"/>
      <c r="V28" s="372"/>
      <c r="W28" s="372"/>
      <c r="X28" s="372"/>
      <c r="Y28" s="372"/>
      <c r="Z28" s="371"/>
      <c r="AA28" s="370"/>
      <c r="AB28" s="371"/>
      <c r="AC28" s="371"/>
      <c r="AD28" s="371"/>
      <c r="AE28" s="370"/>
      <c r="AF28" s="371"/>
      <c r="AG28" s="371"/>
    </row>
    <row r="29" spans="1:33" ht="17.25" customHeight="1">
      <c r="A29" s="341" t="s">
        <v>31</v>
      </c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</row>
    <row r="30" spans="1:34" ht="17.25" customHeight="1">
      <c r="A30" s="38" t="s">
        <v>380</v>
      </c>
      <c r="B30" s="369">
        <v>21.3</v>
      </c>
      <c r="C30" s="370">
        <v>177.4</v>
      </c>
      <c r="D30" s="370">
        <v>160.5</v>
      </c>
      <c r="E30" s="370">
        <v>16.9</v>
      </c>
      <c r="F30" s="370">
        <v>21.2</v>
      </c>
      <c r="G30" s="370">
        <v>180.8</v>
      </c>
      <c r="H30" s="370">
        <v>161.2</v>
      </c>
      <c r="I30" s="370">
        <v>19.6</v>
      </c>
      <c r="J30" s="370">
        <v>22.1</v>
      </c>
      <c r="K30" s="370">
        <v>188.4</v>
      </c>
      <c r="L30" s="370">
        <v>169.2</v>
      </c>
      <c r="M30" s="370">
        <v>19.2</v>
      </c>
      <c r="N30" s="370">
        <v>21</v>
      </c>
      <c r="O30" s="370">
        <v>184.8</v>
      </c>
      <c r="P30" s="370">
        <v>163</v>
      </c>
      <c r="Q30" s="370">
        <v>21.8</v>
      </c>
      <c r="R30" s="370">
        <v>22.5</v>
      </c>
      <c r="S30" s="370">
        <v>192.6</v>
      </c>
      <c r="T30" s="370">
        <v>171</v>
      </c>
      <c r="U30" s="370">
        <v>21.6</v>
      </c>
      <c r="V30" s="370">
        <v>21.5</v>
      </c>
      <c r="W30" s="370">
        <v>180.5</v>
      </c>
      <c r="X30" s="370">
        <v>163</v>
      </c>
      <c r="Y30" s="370">
        <v>17.5</v>
      </c>
      <c r="Z30" s="370">
        <v>22</v>
      </c>
      <c r="AA30" s="370">
        <v>179.8</v>
      </c>
      <c r="AB30" s="370">
        <v>170.8</v>
      </c>
      <c r="AC30" s="370">
        <v>9</v>
      </c>
      <c r="AD30" s="370">
        <v>22.4</v>
      </c>
      <c r="AE30" s="370">
        <v>184.4</v>
      </c>
      <c r="AF30" s="370">
        <v>168.2</v>
      </c>
      <c r="AG30" s="370">
        <v>16.2</v>
      </c>
      <c r="AH30" s="24"/>
    </row>
    <row r="31" spans="1:34" ht="17.25" customHeight="1">
      <c r="A31" s="49">
        <v>4</v>
      </c>
      <c r="B31" s="369">
        <v>21.1</v>
      </c>
      <c r="C31" s="370">
        <v>173.2</v>
      </c>
      <c r="D31" s="370">
        <v>159</v>
      </c>
      <c r="E31" s="370">
        <v>14.2</v>
      </c>
      <c r="F31" s="370">
        <v>20.9</v>
      </c>
      <c r="G31" s="370">
        <v>176</v>
      </c>
      <c r="H31" s="370">
        <v>159.8</v>
      </c>
      <c r="I31" s="370">
        <v>16.2</v>
      </c>
      <c r="J31" s="370">
        <v>21.8</v>
      </c>
      <c r="K31" s="370">
        <v>177.5</v>
      </c>
      <c r="L31" s="370">
        <v>162.9</v>
      </c>
      <c r="M31" s="370">
        <v>14.6</v>
      </c>
      <c r="N31" s="370">
        <v>20.7</v>
      </c>
      <c r="O31" s="370">
        <v>177.9</v>
      </c>
      <c r="P31" s="370">
        <v>161</v>
      </c>
      <c r="Q31" s="370">
        <v>16.9</v>
      </c>
      <c r="R31" s="370">
        <v>22.1</v>
      </c>
      <c r="S31" s="370">
        <v>185.1</v>
      </c>
      <c r="T31" s="370">
        <v>165.3</v>
      </c>
      <c r="U31" s="370">
        <v>19.8</v>
      </c>
      <c r="V31" s="370">
        <v>21.3</v>
      </c>
      <c r="W31" s="370">
        <v>174.5</v>
      </c>
      <c r="X31" s="370">
        <v>160.8</v>
      </c>
      <c r="Y31" s="370">
        <v>13.7</v>
      </c>
      <c r="Z31" s="370">
        <v>21.6</v>
      </c>
      <c r="AA31" s="370">
        <v>175.6</v>
      </c>
      <c r="AB31" s="370">
        <v>167.9</v>
      </c>
      <c r="AC31" s="370">
        <v>7.7</v>
      </c>
      <c r="AD31" s="370">
        <v>22</v>
      </c>
      <c r="AE31" s="370">
        <v>180.9</v>
      </c>
      <c r="AF31" s="370">
        <v>165.2</v>
      </c>
      <c r="AG31" s="370">
        <v>15.7</v>
      </c>
      <c r="AH31" s="24"/>
    </row>
    <row r="32" spans="1:34" s="310" customFormat="1" ht="17.25" customHeight="1">
      <c r="A32" s="315">
        <v>5</v>
      </c>
      <c r="B32" s="345">
        <v>20.9</v>
      </c>
      <c r="C32" s="328">
        <f>AVERAGE(C34:C47)</f>
        <v>171.07500000000002</v>
      </c>
      <c r="D32" s="328">
        <f>AVERAGE(D34:D47)</f>
        <v>157.85</v>
      </c>
      <c r="E32" s="328">
        <f>AVERAGE(E34:E47)</f>
        <v>13.225000000000001</v>
      </c>
      <c r="F32" s="328">
        <f aca="true" t="shared" si="2" ref="F32:AG32">AVERAGE(F34:F47)</f>
        <v>20.95</v>
      </c>
      <c r="G32" s="328">
        <f t="shared" si="2"/>
        <v>173.11666666666667</v>
      </c>
      <c r="H32" s="328">
        <f t="shared" si="2"/>
        <v>159</v>
      </c>
      <c r="I32" s="328">
        <f t="shared" si="2"/>
        <v>14.116666666666667</v>
      </c>
      <c r="J32" s="328">
        <f t="shared" si="2"/>
        <v>21.558333333333334</v>
      </c>
      <c r="K32" s="328">
        <v>173.1</v>
      </c>
      <c r="L32" s="328">
        <f t="shared" si="2"/>
        <v>162.75833333333333</v>
      </c>
      <c r="M32" s="328">
        <f t="shared" si="2"/>
        <v>10.266666666666667</v>
      </c>
      <c r="N32" s="328">
        <f t="shared" si="2"/>
        <v>20.350000000000005</v>
      </c>
      <c r="O32" s="328">
        <f t="shared" si="2"/>
        <v>171.9333333333333</v>
      </c>
      <c r="P32" s="328">
        <f t="shared" si="2"/>
        <v>157.30833333333334</v>
      </c>
      <c r="Q32" s="328">
        <f t="shared" si="2"/>
        <v>14.625</v>
      </c>
      <c r="R32" s="328">
        <f t="shared" si="2"/>
        <v>21.524999999999995</v>
      </c>
      <c r="S32" s="328">
        <v>173.2</v>
      </c>
      <c r="T32" s="328">
        <v>160.1</v>
      </c>
      <c r="U32" s="328">
        <f t="shared" si="2"/>
        <v>13.074999999999998</v>
      </c>
      <c r="V32" s="328">
        <f t="shared" si="2"/>
        <v>20.900000000000002</v>
      </c>
      <c r="W32" s="328">
        <v>174.9</v>
      </c>
      <c r="X32" s="328">
        <f t="shared" si="2"/>
        <v>159.07500000000002</v>
      </c>
      <c r="Y32" s="328">
        <f t="shared" si="2"/>
        <v>15.758333333333333</v>
      </c>
      <c r="Z32" s="328">
        <f t="shared" si="2"/>
        <v>22.383333333333336</v>
      </c>
      <c r="AA32" s="328">
        <v>181.9</v>
      </c>
      <c r="AB32" s="328">
        <v>175.1</v>
      </c>
      <c r="AC32" s="328">
        <f t="shared" si="2"/>
        <v>6.791666666666665</v>
      </c>
      <c r="AD32" s="328">
        <f t="shared" si="2"/>
        <v>21.691666666666663</v>
      </c>
      <c r="AE32" s="328">
        <f t="shared" si="2"/>
        <v>175.15</v>
      </c>
      <c r="AF32" s="328">
        <f t="shared" si="2"/>
        <v>161.56666666666666</v>
      </c>
      <c r="AG32" s="328">
        <f t="shared" si="2"/>
        <v>13.58333333333333</v>
      </c>
      <c r="AH32" s="328"/>
    </row>
    <row r="33" spans="1:33" ht="17.25" customHeight="1">
      <c r="A33" s="38"/>
      <c r="B33" s="366"/>
      <c r="C33" s="367"/>
      <c r="D33" s="367"/>
      <c r="E33" s="367"/>
      <c r="F33" s="367"/>
      <c r="G33" s="367"/>
      <c r="H33" s="370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</row>
    <row r="34" spans="1:34" ht="17.25" customHeight="1">
      <c r="A34" s="38" t="s">
        <v>381</v>
      </c>
      <c r="B34" s="369">
        <v>19.3</v>
      </c>
      <c r="C34" s="370">
        <v>158.9</v>
      </c>
      <c r="D34" s="370">
        <v>144.7</v>
      </c>
      <c r="E34" s="370">
        <v>14.2</v>
      </c>
      <c r="F34" s="370">
        <v>19</v>
      </c>
      <c r="G34" s="370">
        <v>157.3</v>
      </c>
      <c r="H34" s="370">
        <v>144.3</v>
      </c>
      <c r="I34" s="370">
        <v>13</v>
      </c>
      <c r="J34" s="370">
        <v>19</v>
      </c>
      <c r="K34" s="370">
        <v>153.9</v>
      </c>
      <c r="L34" s="370">
        <v>143.3</v>
      </c>
      <c r="M34" s="370">
        <v>10.6</v>
      </c>
      <c r="N34" s="370">
        <v>18.2</v>
      </c>
      <c r="O34" s="370">
        <v>153.8</v>
      </c>
      <c r="P34" s="370">
        <v>140.8</v>
      </c>
      <c r="Q34" s="370">
        <v>13</v>
      </c>
      <c r="R34" s="370">
        <v>20.1</v>
      </c>
      <c r="S34" s="370">
        <v>159.4</v>
      </c>
      <c r="T34" s="370">
        <v>149.4</v>
      </c>
      <c r="U34" s="370">
        <v>10</v>
      </c>
      <c r="V34" s="370">
        <v>18.9</v>
      </c>
      <c r="W34" s="370">
        <v>157.6</v>
      </c>
      <c r="X34" s="370">
        <v>144.7</v>
      </c>
      <c r="Y34" s="370">
        <v>12.9</v>
      </c>
      <c r="Z34" s="370">
        <v>18.3</v>
      </c>
      <c r="AA34" s="370">
        <v>153</v>
      </c>
      <c r="AB34" s="370">
        <v>145.7</v>
      </c>
      <c r="AC34" s="370">
        <v>7.3</v>
      </c>
      <c r="AD34" s="370">
        <v>20</v>
      </c>
      <c r="AE34" s="370">
        <v>161.9</v>
      </c>
      <c r="AF34" s="370">
        <v>149.6</v>
      </c>
      <c r="AG34" s="370">
        <v>12.3</v>
      </c>
      <c r="AH34" s="24"/>
    </row>
    <row r="35" spans="1:34" ht="17.25" customHeight="1">
      <c r="A35" s="342" t="s">
        <v>459</v>
      </c>
      <c r="B35" s="369">
        <v>20.9</v>
      </c>
      <c r="C35" s="370">
        <v>170.7</v>
      </c>
      <c r="D35" s="370">
        <v>157.4</v>
      </c>
      <c r="E35" s="370">
        <v>13.3</v>
      </c>
      <c r="F35" s="370">
        <v>21</v>
      </c>
      <c r="G35" s="370">
        <v>173.7</v>
      </c>
      <c r="H35" s="370">
        <v>159.2</v>
      </c>
      <c r="I35" s="370">
        <v>14.5</v>
      </c>
      <c r="J35" s="370">
        <v>20.6</v>
      </c>
      <c r="K35" s="370">
        <v>164.5</v>
      </c>
      <c r="L35" s="370">
        <v>155.6</v>
      </c>
      <c r="M35" s="370">
        <v>8.9</v>
      </c>
      <c r="N35" s="370">
        <v>21</v>
      </c>
      <c r="O35" s="370">
        <v>178.5</v>
      </c>
      <c r="P35" s="370">
        <v>162.5</v>
      </c>
      <c r="Q35" s="370">
        <v>16</v>
      </c>
      <c r="R35" s="370">
        <v>21.5</v>
      </c>
      <c r="S35" s="370">
        <v>170.3</v>
      </c>
      <c r="T35" s="370">
        <v>160.6</v>
      </c>
      <c r="U35" s="370">
        <v>9.7</v>
      </c>
      <c r="V35" s="370">
        <v>22.3</v>
      </c>
      <c r="W35" s="370">
        <v>185.9</v>
      </c>
      <c r="X35" s="370">
        <v>169.5</v>
      </c>
      <c r="Y35" s="370">
        <v>16.4</v>
      </c>
      <c r="Z35" s="370">
        <v>24.4</v>
      </c>
      <c r="AA35" s="370">
        <v>196.6</v>
      </c>
      <c r="AB35" s="370">
        <v>191.6</v>
      </c>
      <c r="AC35" s="370">
        <v>5</v>
      </c>
      <c r="AD35" s="370">
        <v>21.7</v>
      </c>
      <c r="AE35" s="370">
        <v>179.8</v>
      </c>
      <c r="AF35" s="370">
        <v>163.6</v>
      </c>
      <c r="AG35" s="370">
        <v>16.2</v>
      </c>
      <c r="AH35" s="24"/>
    </row>
    <row r="36" spans="1:34" ht="17.25" customHeight="1">
      <c r="A36" s="342" t="s">
        <v>472</v>
      </c>
      <c r="B36" s="369">
        <v>21.2</v>
      </c>
      <c r="C36" s="370">
        <v>174.4</v>
      </c>
      <c r="D36" s="370">
        <v>160.3</v>
      </c>
      <c r="E36" s="370">
        <v>14.1</v>
      </c>
      <c r="F36" s="370">
        <v>21.1</v>
      </c>
      <c r="G36" s="370">
        <v>175.4</v>
      </c>
      <c r="H36" s="370">
        <v>160.1</v>
      </c>
      <c r="I36" s="370">
        <v>15.3</v>
      </c>
      <c r="J36" s="370">
        <v>22.6</v>
      </c>
      <c r="K36" s="370">
        <v>181.9</v>
      </c>
      <c r="L36" s="370">
        <v>170.8</v>
      </c>
      <c r="M36" s="370">
        <v>11.1</v>
      </c>
      <c r="N36" s="370">
        <v>20.5</v>
      </c>
      <c r="O36" s="370">
        <v>176.1</v>
      </c>
      <c r="P36" s="370">
        <v>158.7</v>
      </c>
      <c r="Q36" s="370">
        <v>17.4</v>
      </c>
      <c r="R36" s="370">
        <v>20.2</v>
      </c>
      <c r="S36" s="370">
        <v>164.4</v>
      </c>
      <c r="T36" s="370">
        <v>152.1</v>
      </c>
      <c r="U36" s="370">
        <v>12.3</v>
      </c>
      <c r="V36" s="370">
        <v>20.3</v>
      </c>
      <c r="W36" s="370">
        <v>171.3</v>
      </c>
      <c r="X36" s="370">
        <v>154.3</v>
      </c>
      <c r="Y36" s="370">
        <v>17</v>
      </c>
      <c r="Z36" s="370">
        <v>21.7</v>
      </c>
      <c r="AA36" s="370">
        <v>177.1</v>
      </c>
      <c r="AB36" s="370">
        <v>168.8</v>
      </c>
      <c r="AC36" s="370">
        <v>8.3</v>
      </c>
      <c r="AD36" s="370">
        <v>21.9</v>
      </c>
      <c r="AE36" s="370">
        <v>179.5</v>
      </c>
      <c r="AF36" s="370">
        <v>164.3</v>
      </c>
      <c r="AG36" s="370">
        <v>15.2</v>
      </c>
      <c r="AH36" s="24"/>
    </row>
    <row r="37" spans="1:34" ht="17.25" customHeight="1">
      <c r="A37" s="342" t="s">
        <v>461</v>
      </c>
      <c r="B37" s="369">
        <v>21.9</v>
      </c>
      <c r="C37" s="370">
        <v>180.3</v>
      </c>
      <c r="D37" s="370">
        <v>165.8</v>
      </c>
      <c r="E37" s="370">
        <v>14.5</v>
      </c>
      <c r="F37" s="370">
        <v>21.9</v>
      </c>
      <c r="G37" s="370">
        <v>182.7</v>
      </c>
      <c r="H37" s="370">
        <v>167</v>
      </c>
      <c r="I37" s="370">
        <v>15.7</v>
      </c>
      <c r="J37" s="370">
        <v>22.2</v>
      </c>
      <c r="K37" s="370">
        <v>177.9</v>
      </c>
      <c r="L37" s="370">
        <v>167.8</v>
      </c>
      <c r="M37" s="370">
        <v>10.1</v>
      </c>
      <c r="N37" s="370">
        <v>21.6</v>
      </c>
      <c r="O37" s="370">
        <v>183.6</v>
      </c>
      <c r="P37" s="370">
        <v>166.9</v>
      </c>
      <c r="Q37" s="370">
        <v>16.7</v>
      </c>
      <c r="R37" s="370">
        <v>22.1</v>
      </c>
      <c r="S37" s="370">
        <v>184.5</v>
      </c>
      <c r="T37" s="370">
        <v>165.7</v>
      </c>
      <c r="U37" s="370">
        <v>18.8</v>
      </c>
      <c r="V37" s="370">
        <v>22.1</v>
      </c>
      <c r="W37" s="370">
        <v>185.3</v>
      </c>
      <c r="X37" s="370">
        <v>168.4</v>
      </c>
      <c r="Y37" s="370">
        <v>16.9</v>
      </c>
      <c r="Z37" s="370">
        <v>24.7</v>
      </c>
      <c r="AA37" s="370">
        <v>199.8</v>
      </c>
      <c r="AB37" s="370">
        <v>192.9</v>
      </c>
      <c r="AC37" s="370">
        <v>6.9</v>
      </c>
      <c r="AD37" s="370">
        <v>22.5</v>
      </c>
      <c r="AE37" s="370">
        <v>183.5</v>
      </c>
      <c r="AF37" s="370">
        <v>168.8</v>
      </c>
      <c r="AG37" s="370">
        <v>14.7</v>
      </c>
      <c r="AH37" s="24"/>
    </row>
    <row r="38" spans="1:34" ht="17.25" customHeight="1">
      <c r="A38" s="38"/>
      <c r="B38" s="366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8"/>
    </row>
    <row r="39" spans="1:34" ht="17.25" customHeight="1">
      <c r="A39" s="342" t="s">
        <v>473</v>
      </c>
      <c r="B39" s="369">
        <v>19.9</v>
      </c>
      <c r="C39" s="370">
        <v>162.1</v>
      </c>
      <c r="D39" s="370">
        <v>149.3</v>
      </c>
      <c r="E39" s="370">
        <v>12.8</v>
      </c>
      <c r="F39" s="370">
        <v>19.9</v>
      </c>
      <c r="G39" s="370">
        <v>163.7</v>
      </c>
      <c r="H39" s="370">
        <v>150.2</v>
      </c>
      <c r="I39" s="370">
        <v>13.5</v>
      </c>
      <c r="J39" s="370">
        <v>20.7</v>
      </c>
      <c r="K39" s="370">
        <v>164.4</v>
      </c>
      <c r="L39" s="370">
        <v>156.2</v>
      </c>
      <c r="M39" s="370">
        <v>8.2</v>
      </c>
      <c r="N39" s="370">
        <v>18.9</v>
      </c>
      <c r="O39" s="370">
        <v>159.7</v>
      </c>
      <c r="P39" s="370">
        <v>145.4</v>
      </c>
      <c r="Q39" s="370">
        <v>14.3</v>
      </c>
      <c r="R39" s="370">
        <v>21.1</v>
      </c>
      <c r="S39" s="370">
        <v>168.2</v>
      </c>
      <c r="T39" s="370">
        <v>154.1</v>
      </c>
      <c r="U39" s="370">
        <v>14.1</v>
      </c>
      <c r="V39" s="370">
        <v>20.1</v>
      </c>
      <c r="W39" s="370">
        <v>166.5</v>
      </c>
      <c r="X39" s="370">
        <v>152.4</v>
      </c>
      <c r="Y39" s="370">
        <v>14.1</v>
      </c>
      <c r="Z39" s="370">
        <v>20.7</v>
      </c>
      <c r="AA39" s="370">
        <v>168.7</v>
      </c>
      <c r="AB39" s="370">
        <v>162.8</v>
      </c>
      <c r="AC39" s="370">
        <v>5.9</v>
      </c>
      <c r="AD39" s="370">
        <v>20.1</v>
      </c>
      <c r="AE39" s="370">
        <v>163.7</v>
      </c>
      <c r="AF39" s="370">
        <v>150.6</v>
      </c>
      <c r="AG39" s="370">
        <v>13.1</v>
      </c>
      <c r="AH39" s="24"/>
    </row>
    <row r="40" spans="1:34" ht="17.25" customHeight="1">
      <c r="A40" s="342" t="s">
        <v>463</v>
      </c>
      <c r="B40" s="369">
        <v>21.6</v>
      </c>
      <c r="C40" s="370">
        <v>176.5</v>
      </c>
      <c r="D40" s="370">
        <v>163.1</v>
      </c>
      <c r="E40" s="370">
        <v>13.4</v>
      </c>
      <c r="F40" s="370">
        <v>21.6</v>
      </c>
      <c r="G40" s="370">
        <v>178.5</v>
      </c>
      <c r="H40" s="370">
        <v>163.8</v>
      </c>
      <c r="I40" s="370">
        <v>14.7</v>
      </c>
      <c r="J40" s="370">
        <v>22.2</v>
      </c>
      <c r="K40" s="370">
        <v>177.5</v>
      </c>
      <c r="L40" s="370">
        <v>167.7</v>
      </c>
      <c r="M40" s="370">
        <v>9.8</v>
      </c>
      <c r="N40" s="370">
        <v>21.1</v>
      </c>
      <c r="O40" s="370">
        <v>178.6</v>
      </c>
      <c r="P40" s="370">
        <v>163.1</v>
      </c>
      <c r="Q40" s="370">
        <v>15.5</v>
      </c>
      <c r="R40" s="370">
        <v>21.2</v>
      </c>
      <c r="S40" s="370">
        <v>170.2</v>
      </c>
      <c r="T40" s="370">
        <v>158.5</v>
      </c>
      <c r="U40" s="370">
        <v>11.7</v>
      </c>
      <c r="V40" s="370">
        <v>22.2</v>
      </c>
      <c r="W40" s="370">
        <v>186.3</v>
      </c>
      <c r="X40" s="370">
        <v>169.5</v>
      </c>
      <c r="Y40" s="370">
        <v>16.8</v>
      </c>
      <c r="Z40" s="370">
        <v>23.3</v>
      </c>
      <c r="AA40" s="370">
        <v>186.3</v>
      </c>
      <c r="AB40" s="370">
        <v>181.9</v>
      </c>
      <c r="AC40" s="370">
        <v>4.4</v>
      </c>
      <c r="AD40" s="370">
        <v>22.4</v>
      </c>
      <c r="AE40" s="370">
        <v>179.6</v>
      </c>
      <c r="AF40" s="370">
        <v>166</v>
      </c>
      <c r="AG40" s="370">
        <v>13.6</v>
      </c>
      <c r="AH40" s="24"/>
    </row>
    <row r="41" spans="1:34" ht="17.25" customHeight="1">
      <c r="A41" s="342" t="s">
        <v>474</v>
      </c>
      <c r="B41" s="369">
        <v>21.8</v>
      </c>
      <c r="C41" s="370">
        <v>178.1</v>
      </c>
      <c r="D41" s="370">
        <v>164.4</v>
      </c>
      <c r="E41" s="370">
        <v>13.7</v>
      </c>
      <c r="F41" s="370">
        <v>21.9</v>
      </c>
      <c r="G41" s="370">
        <v>181.4</v>
      </c>
      <c r="H41" s="370">
        <v>166.4</v>
      </c>
      <c r="I41" s="370">
        <v>15</v>
      </c>
      <c r="J41" s="370">
        <v>22.9</v>
      </c>
      <c r="K41" s="370">
        <v>183.6</v>
      </c>
      <c r="L41" s="370">
        <v>173</v>
      </c>
      <c r="M41" s="370">
        <v>10.6</v>
      </c>
      <c r="N41" s="370">
        <v>21.2</v>
      </c>
      <c r="O41" s="370">
        <v>180.3</v>
      </c>
      <c r="P41" s="370">
        <v>163.8</v>
      </c>
      <c r="Q41" s="370">
        <v>16.5</v>
      </c>
      <c r="R41" s="370">
        <v>21.8</v>
      </c>
      <c r="S41" s="370">
        <v>177.6</v>
      </c>
      <c r="T41" s="370">
        <v>163.7</v>
      </c>
      <c r="U41" s="370">
        <v>13.9</v>
      </c>
      <c r="V41" s="370">
        <v>21.2</v>
      </c>
      <c r="W41" s="370">
        <v>178.6</v>
      </c>
      <c r="X41" s="370">
        <v>161.4</v>
      </c>
      <c r="Y41" s="370">
        <v>17.2</v>
      </c>
      <c r="Z41" s="370">
        <v>23</v>
      </c>
      <c r="AA41" s="370">
        <v>188.4</v>
      </c>
      <c r="AB41" s="370">
        <v>178.9</v>
      </c>
      <c r="AC41" s="370">
        <v>9.5</v>
      </c>
      <c r="AD41" s="370">
        <v>23.5</v>
      </c>
      <c r="AE41" s="370">
        <v>181.9</v>
      </c>
      <c r="AF41" s="370">
        <v>169.9</v>
      </c>
      <c r="AG41" s="370">
        <v>12</v>
      </c>
      <c r="AH41" s="24"/>
    </row>
    <row r="42" spans="1:34" ht="17.25" customHeight="1">
      <c r="A42" s="342" t="s">
        <v>475</v>
      </c>
      <c r="B42" s="369">
        <v>20.5</v>
      </c>
      <c r="C42" s="370">
        <v>165.9</v>
      </c>
      <c r="D42" s="370">
        <v>153.6</v>
      </c>
      <c r="E42" s="370">
        <v>12.3</v>
      </c>
      <c r="F42" s="370">
        <v>20.5</v>
      </c>
      <c r="G42" s="370">
        <v>168.7</v>
      </c>
      <c r="H42" s="370">
        <v>155.3</v>
      </c>
      <c r="I42" s="370">
        <v>13.4</v>
      </c>
      <c r="J42" s="370">
        <v>21.4</v>
      </c>
      <c r="K42" s="370">
        <v>172.7</v>
      </c>
      <c r="L42" s="370">
        <v>162.6</v>
      </c>
      <c r="M42" s="370">
        <v>10.1</v>
      </c>
      <c r="N42" s="370">
        <v>19.3</v>
      </c>
      <c r="O42" s="370">
        <v>162.2</v>
      </c>
      <c r="P42" s="370">
        <v>149</v>
      </c>
      <c r="Q42" s="370">
        <v>13.2</v>
      </c>
      <c r="R42" s="370">
        <v>21.7</v>
      </c>
      <c r="S42" s="370">
        <v>177.5</v>
      </c>
      <c r="T42" s="370">
        <v>162.7</v>
      </c>
      <c r="U42" s="370">
        <v>14.8</v>
      </c>
      <c r="V42" s="370">
        <v>19.6</v>
      </c>
      <c r="W42" s="370">
        <v>164.7</v>
      </c>
      <c r="X42" s="370">
        <v>149.4</v>
      </c>
      <c r="Y42" s="370">
        <v>15.3</v>
      </c>
      <c r="Z42" s="370">
        <v>21.9</v>
      </c>
      <c r="AA42" s="370">
        <v>175</v>
      </c>
      <c r="AB42" s="370">
        <v>168.2</v>
      </c>
      <c r="AC42" s="370">
        <v>6.8</v>
      </c>
      <c r="AD42" s="370">
        <v>21.2</v>
      </c>
      <c r="AE42" s="370">
        <v>169.1</v>
      </c>
      <c r="AF42" s="370">
        <v>158.2</v>
      </c>
      <c r="AG42" s="370">
        <v>10.9</v>
      </c>
      <c r="AH42" s="24"/>
    </row>
    <row r="43" spans="1:34" ht="17.25" customHeight="1">
      <c r="A43" s="38"/>
      <c r="B43" s="366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8"/>
    </row>
    <row r="44" spans="1:34" ht="17.25" customHeight="1">
      <c r="A44" s="342" t="s">
        <v>481</v>
      </c>
      <c r="B44" s="369">
        <v>21.2</v>
      </c>
      <c r="C44" s="370">
        <v>171.8</v>
      </c>
      <c r="D44" s="370">
        <v>159.4</v>
      </c>
      <c r="E44" s="370">
        <v>12.4</v>
      </c>
      <c r="F44" s="370">
        <v>21.2</v>
      </c>
      <c r="G44" s="370">
        <v>174.3</v>
      </c>
      <c r="H44" s="370">
        <v>160.8</v>
      </c>
      <c r="I44" s="370">
        <v>13.5</v>
      </c>
      <c r="J44" s="370">
        <v>21.6</v>
      </c>
      <c r="K44" s="370">
        <v>174.3</v>
      </c>
      <c r="L44" s="370">
        <v>162.9</v>
      </c>
      <c r="M44" s="370">
        <v>11.4</v>
      </c>
      <c r="N44" s="370">
        <v>20.8</v>
      </c>
      <c r="O44" s="370">
        <v>174</v>
      </c>
      <c r="P44" s="370">
        <v>160.5</v>
      </c>
      <c r="Q44" s="370">
        <v>13.5</v>
      </c>
      <c r="R44" s="370">
        <v>21.6</v>
      </c>
      <c r="S44" s="370">
        <v>172.2</v>
      </c>
      <c r="T44" s="370">
        <v>161.5</v>
      </c>
      <c r="U44" s="370">
        <v>10.7</v>
      </c>
      <c r="V44" s="370">
        <v>20.8</v>
      </c>
      <c r="W44" s="370">
        <v>172</v>
      </c>
      <c r="X44" s="370">
        <v>157.6</v>
      </c>
      <c r="Y44" s="370">
        <v>14.4</v>
      </c>
      <c r="Z44" s="370">
        <v>22.7</v>
      </c>
      <c r="AA44" s="370">
        <v>184.2</v>
      </c>
      <c r="AB44" s="370">
        <v>177.3</v>
      </c>
      <c r="AC44" s="370">
        <v>6.9</v>
      </c>
      <c r="AD44" s="370">
        <v>21</v>
      </c>
      <c r="AE44" s="370">
        <v>164.4</v>
      </c>
      <c r="AF44" s="370">
        <v>153.4</v>
      </c>
      <c r="AG44" s="370">
        <v>11</v>
      </c>
      <c r="AH44" s="24"/>
    </row>
    <row r="45" spans="1:34" ht="17.25" customHeight="1">
      <c r="A45" s="342" t="s">
        <v>482</v>
      </c>
      <c r="B45" s="369">
        <v>21</v>
      </c>
      <c r="C45" s="370">
        <v>170.4</v>
      </c>
      <c r="D45" s="370">
        <v>158</v>
      </c>
      <c r="E45" s="370">
        <v>12.4</v>
      </c>
      <c r="F45" s="370">
        <v>20.9</v>
      </c>
      <c r="G45" s="370">
        <v>171.7</v>
      </c>
      <c r="H45" s="370">
        <v>158.5</v>
      </c>
      <c r="I45" s="370">
        <v>13.2</v>
      </c>
      <c r="J45" s="370">
        <v>21.7</v>
      </c>
      <c r="K45" s="370">
        <v>174</v>
      </c>
      <c r="L45" s="370">
        <v>162.8</v>
      </c>
      <c r="M45" s="370">
        <v>11.2</v>
      </c>
      <c r="N45" s="370">
        <v>20.3</v>
      </c>
      <c r="O45" s="370">
        <v>169.6</v>
      </c>
      <c r="P45" s="370">
        <v>156.8</v>
      </c>
      <c r="Q45" s="370">
        <v>12.8</v>
      </c>
      <c r="R45" s="370">
        <v>22.2</v>
      </c>
      <c r="S45" s="370">
        <v>174.2</v>
      </c>
      <c r="T45" s="370">
        <v>161.7</v>
      </c>
      <c r="U45" s="370">
        <v>12.5</v>
      </c>
      <c r="V45" s="370">
        <v>20.8</v>
      </c>
      <c r="W45" s="370">
        <v>173.6</v>
      </c>
      <c r="X45" s="370">
        <v>157.4</v>
      </c>
      <c r="Y45" s="370">
        <v>16.2</v>
      </c>
      <c r="Z45" s="370">
        <v>22.6</v>
      </c>
      <c r="AA45" s="370">
        <v>183.6</v>
      </c>
      <c r="AB45" s="370">
        <v>177</v>
      </c>
      <c r="AC45" s="370">
        <v>6.6</v>
      </c>
      <c r="AD45" s="370">
        <v>21.6</v>
      </c>
      <c r="AE45" s="370">
        <v>176.1</v>
      </c>
      <c r="AF45" s="370">
        <v>162</v>
      </c>
      <c r="AG45" s="370">
        <v>14.1</v>
      </c>
      <c r="AH45" s="24"/>
    </row>
    <row r="46" spans="1:34" ht="17.25" customHeight="1">
      <c r="A46" s="342" t="s">
        <v>483</v>
      </c>
      <c r="B46" s="369">
        <v>21.4</v>
      </c>
      <c r="C46" s="370">
        <v>174.5</v>
      </c>
      <c r="D46" s="370">
        <v>161.8</v>
      </c>
      <c r="E46" s="370">
        <v>12.7</v>
      </c>
      <c r="F46" s="370">
        <v>21.5</v>
      </c>
      <c r="G46" s="370">
        <v>177.1</v>
      </c>
      <c r="H46" s="370">
        <v>163.5</v>
      </c>
      <c r="I46" s="370">
        <v>13.6</v>
      </c>
      <c r="J46" s="370">
        <v>22.2</v>
      </c>
      <c r="K46" s="370">
        <v>178.5</v>
      </c>
      <c r="L46" s="370">
        <v>167.3</v>
      </c>
      <c r="M46" s="370">
        <v>11.2</v>
      </c>
      <c r="N46" s="370">
        <v>21</v>
      </c>
      <c r="O46" s="370">
        <v>175.9</v>
      </c>
      <c r="P46" s="370">
        <v>162.8</v>
      </c>
      <c r="Q46" s="370">
        <v>13.1</v>
      </c>
      <c r="R46" s="370">
        <v>22.4</v>
      </c>
      <c r="S46" s="370">
        <v>182.6</v>
      </c>
      <c r="T46" s="370">
        <v>167.4</v>
      </c>
      <c r="U46" s="370">
        <v>15.2</v>
      </c>
      <c r="V46" s="370">
        <v>21.5</v>
      </c>
      <c r="W46" s="370">
        <v>179.1</v>
      </c>
      <c r="X46" s="370">
        <v>163.7</v>
      </c>
      <c r="Y46" s="370">
        <v>15.4</v>
      </c>
      <c r="Z46" s="370">
        <v>22.9</v>
      </c>
      <c r="AA46" s="370">
        <v>186.8</v>
      </c>
      <c r="AB46" s="370">
        <v>178.7</v>
      </c>
      <c r="AC46" s="370">
        <v>8.1</v>
      </c>
      <c r="AD46" s="370">
        <v>22.5</v>
      </c>
      <c r="AE46" s="370">
        <v>182.8</v>
      </c>
      <c r="AF46" s="370">
        <v>168.1</v>
      </c>
      <c r="AG46" s="370">
        <v>14.7</v>
      </c>
      <c r="AH46" s="24"/>
    </row>
    <row r="47" spans="1:34" ht="17.25" customHeight="1">
      <c r="A47" s="342" t="s">
        <v>484</v>
      </c>
      <c r="B47" s="369">
        <v>20.7</v>
      </c>
      <c r="C47" s="370">
        <v>169.3</v>
      </c>
      <c r="D47" s="370">
        <v>156.4</v>
      </c>
      <c r="E47" s="370">
        <v>12.9</v>
      </c>
      <c r="F47" s="370">
        <v>20.9</v>
      </c>
      <c r="G47" s="370">
        <v>172.9</v>
      </c>
      <c r="H47" s="370">
        <v>158.9</v>
      </c>
      <c r="I47" s="370">
        <v>14</v>
      </c>
      <c r="J47" s="370">
        <v>21.6</v>
      </c>
      <c r="K47" s="370">
        <v>173.1</v>
      </c>
      <c r="L47" s="370">
        <v>163.1</v>
      </c>
      <c r="M47" s="370">
        <v>10</v>
      </c>
      <c r="N47" s="370">
        <v>20.3</v>
      </c>
      <c r="O47" s="370">
        <v>170.9</v>
      </c>
      <c r="P47" s="370">
        <v>157.4</v>
      </c>
      <c r="Q47" s="370">
        <v>13.5</v>
      </c>
      <c r="R47" s="370">
        <v>22.4</v>
      </c>
      <c r="S47" s="370">
        <v>175.9</v>
      </c>
      <c r="T47" s="370">
        <v>162.7</v>
      </c>
      <c r="U47" s="370">
        <v>13.2</v>
      </c>
      <c r="V47" s="370">
        <v>21</v>
      </c>
      <c r="W47" s="370">
        <v>177.1</v>
      </c>
      <c r="X47" s="370">
        <v>160.6</v>
      </c>
      <c r="Y47" s="370">
        <v>16.5</v>
      </c>
      <c r="Z47" s="370">
        <v>22.4</v>
      </c>
      <c r="AA47" s="370">
        <v>182.5</v>
      </c>
      <c r="AB47" s="370">
        <v>176.7</v>
      </c>
      <c r="AC47" s="370">
        <v>5.8</v>
      </c>
      <c r="AD47" s="370">
        <v>21.9</v>
      </c>
      <c r="AE47" s="370">
        <v>179.5</v>
      </c>
      <c r="AF47" s="370">
        <v>164.3</v>
      </c>
      <c r="AG47" s="370">
        <v>15.2</v>
      </c>
      <c r="AH47" s="24"/>
    </row>
    <row r="48" spans="1:33" ht="17.25" customHeight="1">
      <c r="A48" s="62"/>
      <c r="B48" s="369"/>
      <c r="C48" s="371"/>
      <c r="D48" s="371"/>
      <c r="E48" s="371"/>
      <c r="F48" s="371"/>
      <c r="G48" s="371"/>
      <c r="H48" s="370"/>
      <c r="I48" s="371"/>
      <c r="J48" s="371"/>
      <c r="K48" s="370"/>
      <c r="L48" s="371"/>
      <c r="M48" s="371"/>
      <c r="N48" s="371"/>
      <c r="O48" s="370"/>
      <c r="P48" s="371"/>
      <c r="Q48" s="371"/>
      <c r="R48" s="371"/>
      <c r="S48" s="370"/>
      <c r="T48" s="371"/>
      <c r="U48" s="371"/>
      <c r="V48" s="372"/>
      <c r="W48" s="372"/>
      <c r="X48" s="372"/>
      <c r="Y48" s="372"/>
      <c r="Z48" s="371"/>
      <c r="AA48" s="370"/>
      <c r="AB48" s="371"/>
      <c r="AC48" s="371"/>
      <c r="AD48" s="371"/>
      <c r="AE48" s="370"/>
      <c r="AF48" s="371"/>
      <c r="AG48" s="371"/>
    </row>
    <row r="49" spans="1:33" ht="17.25" customHeight="1">
      <c r="A49" s="341" t="s">
        <v>32</v>
      </c>
      <c r="B49" s="366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</row>
    <row r="50" spans="1:34" ht="17.25" customHeight="1">
      <c r="A50" s="38" t="s">
        <v>380</v>
      </c>
      <c r="B50" s="369">
        <v>21.2</v>
      </c>
      <c r="C50" s="370">
        <v>161.1</v>
      </c>
      <c r="D50" s="370">
        <v>155.7</v>
      </c>
      <c r="E50" s="370">
        <v>5.4</v>
      </c>
      <c r="F50" s="370">
        <v>20.9</v>
      </c>
      <c r="G50" s="370">
        <v>160.6</v>
      </c>
      <c r="H50" s="370">
        <v>154.1</v>
      </c>
      <c r="I50" s="370">
        <v>6.5</v>
      </c>
      <c r="J50" s="370">
        <v>21.4</v>
      </c>
      <c r="K50" s="370">
        <v>174.8</v>
      </c>
      <c r="L50" s="370">
        <v>167.4</v>
      </c>
      <c r="M50" s="370">
        <v>7.4</v>
      </c>
      <c r="N50" s="370">
        <v>20.9</v>
      </c>
      <c r="O50" s="370">
        <v>166.6</v>
      </c>
      <c r="P50" s="370">
        <v>159.7</v>
      </c>
      <c r="Q50" s="370">
        <v>6.9</v>
      </c>
      <c r="R50" s="370">
        <v>21.7</v>
      </c>
      <c r="S50" s="370">
        <v>158.5</v>
      </c>
      <c r="T50" s="370">
        <v>152.1</v>
      </c>
      <c r="U50" s="370">
        <v>6.4</v>
      </c>
      <c r="V50" s="370">
        <v>21.4</v>
      </c>
      <c r="W50" s="370">
        <v>166.4</v>
      </c>
      <c r="X50" s="370">
        <v>160.7</v>
      </c>
      <c r="Y50" s="370">
        <v>5.7</v>
      </c>
      <c r="Z50" s="370">
        <v>21.3</v>
      </c>
      <c r="AA50" s="370">
        <v>171</v>
      </c>
      <c r="AB50" s="370">
        <v>164</v>
      </c>
      <c r="AC50" s="370">
        <v>7</v>
      </c>
      <c r="AD50" s="370">
        <v>21.7</v>
      </c>
      <c r="AE50" s="370">
        <v>171.4</v>
      </c>
      <c r="AF50" s="370">
        <v>162.7</v>
      </c>
      <c r="AG50" s="370">
        <v>8.7</v>
      </c>
      <c r="AH50" s="24"/>
    </row>
    <row r="51" spans="1:34" s="258" customFormat="1" ht="17.25" customHeight="1">
      <c r="A51" s="49">
        <v>4</v>
      </c>
      <c r="B51" s="369">
        <v>20.9</v>
      </c>
      <c r="C51" s="370">
        <v>159.6</v>
      </c>
      <c r="D51" s="370">
        <v>155</v>
      </c>
      <c r="E51" s="370">
        <v>4.6</v>
      </c>
      <c r="F51" s="370">
        <v>20.6</v>
      </c>
      <c r="G51" s="370">
        <v>159.3</v>
      </c>
      <c r="H51" s="370">
        <v>154.1</v>
      </c>
      <c r="I51" s="370">
        <v>5.2</v>
      </c>
      <c r="J51" s="370">
        <v>21.2</v>
      </c>
      <c r="K51" s="370">
        <v>170.4</v>
      </c>
      <c r="L51" s="370">
        <v>165</v>
      </c>
      <c r="M51" s="370">
        <v>5.4</v>
      </c>
      <c r="N51" s="370">
        <v>20.6</v>
      </c>
      <c r="O51" s="370">
        <v>163.4</v>
      </c>
      <c r="P51" s="370">
        <v>158.3</v>
      </c>
      <c r="Q51" s="370">
        <v>5.1</v>
      </c>
      <c r="R51" s="370">
        <v>21.4</v>
      </c>
      <c r="S51" s="370">
        <v>156.6</v>
      </c>
      <c r="T51" s="370">
        <v>150.9</v>
      </c>
      <c r="U51" s="370">
        <v>5.7</v>
      </c>
      <c r="V51" s="370">
        <v>21.1</v>
      </c>
      <c r="W51" s="370">
        <v>163.4</v>
      </c>
      <c r="X51" s="370">
        <v>158.4</v>
      </c>
      <c r="Y51" s="370">
        <v>5</v>
      </c>
      <c r="Z51" s="370">
        <v>21.4</v>
      </c>
      <c r="AA51" s="370">
        <v>171.6</v>
      </c>
      <c r="AB51" s="370">
        <v>165.3</v>
      </c>
      <c r="AC51" s="370">
        <v>6.3</v>
      </c>
      <c r="AD51" s="370">
        <v>21.2</v>
      </c>
      <c r="AE51" s="370">
        <v>165.9</v>
      </c>
      <c r="AF51" s="370">
        <v>157.2</v>
      </c>
      <c r="AG51" s="370">
        <v>8.7</v>
      </c>
      <c r="AH51" s="24"/>
    </row>
    <row r="52" spans="1:34" s="310" customFormat="1" ht="17.25" customHeight="1">
      <c r="A52" s="315">
        <v>5</v>
      </c>
      <c r="B52" s="345">
        <f>AVERAGE(B54:B67)</f>
        <v>20.575000000000003</v>
      </c>
      <c r="C52" s="328">
        <v>156.8</v>
      </c>
      <c r="D52" s="328">
        <f>AVERAGE(D54:D67)</f>
        <v>151.21666666666664</v>
      </c>
      <c r="E52" s="328">
        <f>AVERAGE(E54:E67)</f>
        <v>5.641666666666667</v>
      </c>
      <c r="F52" s="328">
        <f aca="true" t="shared" si="3" ref="F52:AG52">AVERAGE(F54:F67)</f>
        <v>20.341666666666665</v>
      </c>
      <c r="G52" s="328">
        <f t="shared" si="3"/>
        <v>156.70000000000002</v>
      </c>
      <c r="H52" s="328">
        <f t="shared" si="3"/>
        <v>151.90833333333333</v>
      </c>
      <c r="I52" s="328">
        <f t="shared" si="3"/>
        <v>4.791666666666667</v>
      </c>
      <c r="J52" s="328">
        <f t="shared" si="3"/>
        <v>20.599999999999998</v>
      </c>
      <c r="K52" s="328">
        <v>159.9</v>
      </c>
      <c r="L52" s="328">
        <v>156.5</v>
      </c>
      <c r="M52" s="328">
        <f t="shared" si="3"/>
        <v>3.3499999999999996</v>
      </c>
      <c r="N52" s="328">
        <f t="shared" si="3"/>
        <v>20.241666666666664</v>
      </c>
      <c r="O52" s="328">
        <f t="shared" si="3"/>
        <v>158.71666666666664</v>
      </c>
      <c r="P52" s="328">
        <f t="shared" si="3"/>
        <v>153.53333333333333</v>
      </c>
      <c r="Q52" s="328">
        <f t="shared" si="3"/>
        <v>5.183333333333333</v>
      </c>
      <c r="R52" s="328">
        <f t="shared" si="3"/>
        <v>20.708333333333332</v>
      </c>
      <c r="S52" s="328">
        <v>141.1</v>
      </c>
      <c r="T52" s="328">
        <v>136.6</v>
      </c>
      <c r="U52" s="328">
        <f t="shared" si="3"/>
        <v>4.533333333333333</v>
      </c>
      <c r="V52" s="328">
        <f t="shared" si="3"/>
        <v>20.599999999999998</v>
      </c>
      <c r="W52" s="328">
        <f t="shared" si="3"/>
        <v>162.18333333333337</v>
      </c>
      <c r="X52" s="328">
        <f t="shared" si="3"/>
        <v>156.28333333333333</v>
      </c>
      <c r="Y52" s="328">
        <f t="shared" si="3"/>
        <v>5.8999999999999995</v>
      </c>
      <c r="Z52" s="328">
        <f t="shared" si="3"/>
        <v>21.183333333333334</v>
      </c>
      <c r="AA52" s="328">
        <v>167</v>
      </c>
      <c r="AB52" s="328">
        <v>162.8</v>
      </c>
      <c r="AC52" s="328">
        <f t="shared" si="3"/>
        <v>4.183333333333334</v>
      </c>
      <c r="AD52" s="328">
        <f t="shared" si="3"/>
        <v>20.116666666666667</v>
      </c>
      <c r="AE52" s="328">
        <f t="shared" si="3"/>
        <v>161.04999999999998</v>
      </c>
      <c r="AF52" s="328">
        <v>153.1</v>
      </c>
      <c r="AG52" s="328">
        <f t="shared" si="3"/>
        <v>8.033333333333333</v>
      </c>
      <c r="AH52" s="328"/>
    </row>
    <row r="53" spans="1:33" ht="17.25" customHeight="1">
      <c r="A53" s="38"/>
      <c r="B53" s="59"/>
      <c r="C53" s="38"/>
      <c r="D53" s="38"/>
      <c r="E53" s="38"/>
      <c r="F53" s="38"/>
      <c r="G53" s="38"/>
      <c r="H53" s="106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4" ht="17.25" customHeight="1">
      <c r="A54" s="38" t="s">
        <v>381</v>
      </c>
      <c r="B54" s="29">
        <v>18.9</v>
      </c>
      <c r="C54" s="24">
        <v>143.2</v>
      </c>
      <c r="D54" s="24">
        <v>137.2</v>
      </c>
      <c r="E54" s="24">
        <v>6</v>
      </c>
      <c r="F54" s="24">
        <v>18.3</v>
      </c>
      <c r="G54" s="24">
        <v>140.8</v>
      </c>
      <c r="H54" s="24">
        <v>136.7</v>
      </c>
      <c r="I54" s="24">
        <v>4.1</v>
      </c>
      <c r="J54" s="24">
        <v>18.6</v>
      </c>
      <c r="K54" s="24">
        <v>146.3</v>
      </c>
      <c r="L54" s="24">
        <v>142.3</v>
      </c>
      <c r="M54" s="24">
        <v>4</v>
      </c>
      <c r="N54" s="24">
        <v>17.7</v>
      </c>
      <c r="O54" s="24">
        <v>139.5</v>
      </c>
      <c r="P54" s="24">
        <v>135.3</v>
      </c>
      <c r="Q54" s="24">
        <v>4.2</v>
      </c>
      <c r="R54" s="24">
        <v>18.9</v>
      </c>
      <c r="S54" s="24">
        <v>133.4</v>
      </c>
      <c r="T54" s="24">
        <v>129</v>
      </c>
      <c r="U54" s="24">
        <v>4.4</v>
      </c>
      <c r="V54" s="24">
        <v>18.5</v>
      </c>
      <c r="W54" s="24">
        <v>146.4</v>
      </c>
      <c r="X54" s="24">
        <v>141.1</v>
      </c>
      <c r="Y54" s="24">
        <v>5.3</v>
      </c>
      <c r="Z54" s="24">
        <v>17.7</v>
      </c>
      <c r="AA54" s="24">
        <v>141.6</v>
      </c>
      <c r="AB54" s="24">
        <v>137.9</v>
      </c>
      <c r="AC54" s="24">
        <v>3.7</v>
      </c>
      <c r="AD54" s="24">
        <v>17.8</v>
      </c>
      <c r="AE54" s="24">
        <v>143.4</v>
      </c>
      <c r="AF54" s="24">
        <v>135.6</v>
      </c>
      <c r="AG54" s="24">
        <v>7.8</v>
      </c>
      <c r="AH54" s="109"/>
    </row>
    <row r="55" spans="1:34" ht="17.25" customHeight="1">
      <c r="A55" s="342" t="s">
        <v>459</v>
      </c>
      <c r="B55" s="29">
        <v>20.3</v>
      </c>
      <c r="C55" s="24">
        <v>155.6</v>
      </c>
      <c r="D55" s="24">
        <v>149.6</v>
      </c>
      <c r="E55" s="24">
        <v>6</v>
      </c>
      <c r="F55" s="24">
        <v>20.3</v>
      </c>
      <c r="G55" s="24">
        <v>156.4</v>
      </c>
      <c r="H55" s="24">
        <v>151.8</v>
      </c>
      <c r="I55" s="24">
        <v>4.6</v>
      </c>
      <c r="J55" s="24">
        <v>19.6</v>
      </c>
      <c r="K55" s="24">
        <v>152</v>
      </c>
      <c r="L55" s="24">
        <v>149.5</v>
      </c>
      <c r="M55" s="24">
        <v>2.5</v>
      </c>
      <c r="N55" s="24">
        <v>20.8</v>
      </c>
      <c r="O55" s="24">
        <v>163</v>
      </c>
      <c r="P55" s="24">
        <v>157.9</v>
      </c>
      <c r="Q55" s="24">
        <v>5.1</v>
      </c>
      <c r="R55" s="24">
        <v>20.3</v>
      </c>
      <c r="S55" s="24">
        <v>141.4</v>
      </c>
      <c r="T55" s="24">
        <v>138.5</v>
      </c>
      <c r="U55" s="24">
        <v>2.9</v>
      </c>
      <c r="V55" s="24">
        <v>22.1</v>
      </c>
      <c r="W55" s="24">
        <v>174.2</v>
      </c>
      <c r="X55" s="24">
        <v>167.7</v>
      </c>
      <c r="Y55" s="24">
        <v>6.5</v>
      </c>
      <c r="Z55" s="24">
        <v>22.3</v>
      </c>
      <c r="AA55" s="24">
        <v>168.4</v>
      </c>
      <c r="AB55" s="24">
        <v>163.8</v>
      </c>
      <c r="AC55" s="24">
        <v>4.6</v>
      </c>
      <c r="AD55" s="24">
        <v>20.8</v>
      </c>
      <c r="AE55" s="24">
        <v>168.1</v>
      </c>
      <c r="AF55" s="24">
        <v>157.5</v>
      </c>
      <c r="AG55" s="24">
        <v>10.6</v>
      </c>
      <c r="AH55" s="109"/>
    </row>
    <row r="56" spans="1:34" ht="17.25" customHeight="1">
      <c r="A56" s="342" t="s">
        <v>472</v>
      </c>
      <c r="B56" s="29">
        <v>20.7</v>
      </c>
      <c r="C56" s="24">
        <v>159.2</v>
      </c>
      <c r="D56" s="24">
        <v>153.3</v>
      </c>
      <c r="E56" s="24">
        <v>5.9</v>
      </c>
      <c r="F56" s="24">
        <v>20.2</v>
      </c>
      <c r="G56" s="24">
        <v>157.3</v>
      </c>
      <c r="H56" s="24">
        <v>152.2</v>
      </c>
      <c r="I56" s="24">
        <v>5.1</v>
      </c>
      <c r="J56" s="24">
        <v>22.3</v>
      </c>
      <c r="K56" s="24">
        <v>174.2</v>
      </c>
      <c r="L56" s="24">
        <v>170.7</v>
      </c>
      <c r="M56" s="24">
        <v>3.5</v>
      </c>
      <c r="N56" s="24">
        <v>20.2</v>
      </c>
      <c r="O56" s="24">
        <v>159.7</v>
      </c>
      <c r="P56" s="24">
        <v>153.9</v>
      </c>
      <c r="Q56" s="24">
        <v>5.8</v>
      </c>
      <c r="R56" s="24">
        <v>20.2</v>
      </c>
      <c r="S56" s="24">
        <v>143.3</v>
      </c>
      <c r="T56" s="24">
        <v>139.2</v>
      </c>
      <c r="U56" s="24">
        <v>4.1</v>
      </c>
      <c r="V56" s="24">
        <v>20.3</v>
      </c>
      <c r="W56" s="24">
        <v>160.4</v>
      </c>
      <c r="X56" s="24">
        <v>153.6</v>
      </c>
      <c r="Y56" s="24">
        <v>6.8</v>
      </c>
      <c r="Z56" s="24">
        <v>20.5</v>
      </c>
      <c r="AA56" s="24">
        <v>165.6</v>
      </c>
      <c r="AB56" s="24">
        <v>160</v>
      </c>
      <c r="AC56" s="24">
        <v>5.6</v>
      </c>
      <c r="AD56" s="24">
        <v>19.9</v>
      </c>
      <c r="AE56" s="24">
        <v>159.7</v>
      </c>
      <c r="AF56" s="24">
        <v>151.1</v>
      </c>
      <c r="AG56" s="24">
        <v>8.6</v>
      </c>
      <c r="AH56" s="109"/>
    </row>
    <row r="57" spans="1:34" ht="17.25" customHeight="1">
      <c r="A57" s="342" t="s">
        <v>461</v>
      </c>
      <c r="B57" s="29">
        <v>21.7</v>
      </c>
      <c r="C57" s="24">
        <v>166.8</v>
      </c>
      <c r="D57" s="24">
        <v>161</v>
      </c>
      <c r="E57" s="24">
        <v>5.8</v>
      </c>
      <c r="F57" s="24">
        <v>21.4</v>
      </c>
      <c r="G57" s="24">
        <v>166.1</v>
      </c>
      <c r="H57" s="24">
        <v>160.8</v>
      </c>
      <c r="I57" s="24">
        <v>5.3</v>
      </c>
      <c r="J57" s="24">
        <v>20.5</v>
      </c>
      <c r="K57" s="24">
        <v>160</v>
      </c>
      <c r="L57" s="24">
        <v>155.7</v>
      </c>
      <c r="M57" s="24">
        <v>4.3</v>
      </c>
      <c r="N57" s="24">
        <v>21.7</v>
      </c>
      <c r="O57" s="24">
        <v>170.9</v>
      </c>
      <c r="P57" s="24">
        <v>165</v>
      </c>
      <c r="Q57" s="24">
        <v>5.9</v>
      </c>
      <c r="R57" s="24">
        <v>21.9</v>
      </c>
      <c r="S57" s="24">
        <v>153.8</v>
      </c>
      <c r="T57" s="24">
        <v>147.9</v>
      </c>
      <c r="U57" s="24">
        <v>5.9</v>
      </c>
      <c r="V57" s="24">
        <v>22.2</v>
      </c>
      <c r="W57" s="24">
        <v>175.3</v>
      </c>
      <c r="X57" s="24">
        <v>168</v>
      </c>
      <c r="Y57" s="24">
        <v>7.3</v>
      </c>
      <c r="Z57" s="24">
        <v>23.3</v>
      </c>
      <c r="AA57" s="24">
        <v>185</v>
      </c>
      <c r="AB57" s="24">
        <v>179.7</v>
      </c>
      <c r="AC57" s="24">
        <v>5.3</v>
      </c>
      <c r="AD57" s="24">
        <v>21.8</v>
      </c>
      <c r="AE57" s="24">
        <v>174.2</v>
      </c>
      <c r="AF57" s="24">
        <v>166</v>
      </c>
      <c r="AG57" s="24">
        <v>8.2</v>
      </c>
      <c r="AH57" s="109"/>
    </row>
    <row r="58" spans="1:34" ht="17.25" customHeight="1">
      <c r="A58" s="38"/>
      <c r="B58" s="5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109"/>
    </row>
    <row r="59" spans="1:34" ht="17.25" customHeight="1">
      <c r="A59" s="342" t="s">
        <v>473</v>
      </c>
      <c r="B59" s="29">
        <v>19.6</v>
      </c>
      <c r="C59" s="24">
        <v>149</v>
      </c>
      <c r="D59" s="24">
        <v>143.3</v>
      </c>
      <c r="E59" s="24">
        <v>5.7</v>
      </c>
      <c r="F59" s="24">
        <v>19.2</v>
      </c>
      <c r="G59" s="24">
        <v>147.3</v>
      </c>
      <c r="H59" s="24">
        <v>142.5</v>
      </c>
      <c r="I59" s="24">
        <v>4.8</v>
      </c>
      <c r="J59" s="24">
        <v>19.7</v>
      </c>
      <c r="K59" s="24">
        <v>152.8</v>
      </c>
      <c r="L59" s="24">
        <v>149.1</v>
      </c>
      <c r="M59" s="24">
        <v>3.7</v>
      </c>
      <c r="N59" s="24">
        <v>18.7</v>
      </c>
      <c r="O59" s="24">
        <v>146.1</v>
      </c>
      <c r="P59" s="24">
        <v>140.8</v>
      </c>
      <c r="Q59" s="24">
        <v>5.3</v>
      </c>
      <c r="R59" s="24">
        <v>19.4</v>
      </c>
      <c r="S59" s="24">
        <v>125.4</v>
      </c>
      <c r="T59" s="24">
        <v>120.4</v>
      </c>
      <c r="U59" s="24">
        <v>5</v>
      </c>
      <c r="V59" s="24">
        <v>19.2</v>
      </c>
      <c r="W59" s="24">
        <v>150.6</v>
      </c>
      <c r="X59" s="24">
        <v>145.4</v>
      </c>
      <c r="Y59" s="24">
        <v>5.2</v>
      </c>
      <c r="Z59" s="24">
        <v>19.7</v>
      </c>
      <c r="AA59" s="24">
        <v>157.1</v>
      </c>
      <c r="AB59" s="24">
        <v>153</v>
      </c>
      <c r="AC59" s="24">
        <v>4.1</v>
      </c>
      <c r="AD59" s="24">
        <v>18.7</v>
      </c>
      <c r="AE59" s="24">
        <v>149.5</v>
      </c>
      <c r="AF59" s="24">
        <v>141.6</v>
      </c>
      <c r="AG59" s="24">
        <v>7.9</v>
      </c>
      <c r="AH59" s="109"/>
    </row>
    <row r="60" spans="1:34" ht="17.25" customHeight="1">
      <c r="A60" s="342" t="s">
        <v>463</v>
      </c>
      <c r="B60" s="29">
        <v>21.4</v>
      </c>
      <c r="C60" s="24">
        <v>163.1</v>
      </c>
      <c r="D60" s="24">
        <v>157.6</v>
      </c>
      <c r="E60" s="24">
        <v>5.5</v>
      </c>
      <c r="F60" s="24">
        <v>21</v>
      </c>
      <c r="G60" s="24">
        <v>161.3</v>
      </c>
      <c r="H60" s="24">
        <v>156.6</v>
      </c>
      <c r="I60" s="24">
        <v>4.7</v>
      </c>
      <c r="J60" s="24">
        <v>21.4</v>
      </c>
      <c r="K60" s="24">
        <v>165.8</v>
      </c>
      <c r="L60" s="24">
        <v>162.4</v>
      </c>
      <c r="M60" s="24">
        <v>3.4</v>
      </c>
      <c r="N60" s="24">
        <v>20.9</v>
      </c>
      <c r="O60" s="24">
        <v>163.4</v>
      </c>
      <c r="P60" s="24">
        <v>158.3</v>
      </c>
      <c r="Q60" s="24">
        <v>5.1</v>
      </c>
      <c r="R60" s="24">
        <v>20.9</v>
      </c>
      <c r="S60" s="24">
        <v>142.3</v>
      </c>
      <c r="T60" s="24">
        <v>138.6</v>
      </c>
      <c r="U60" s="24">
        <v>3.7</v>
      </c>
      <c r="V60" s="24">
        <v>21.8</v>
      </c>
      <c r="W60" s="24">
        <v>171.3</v>
      </c>
      <c r="X60" s="24">
        <v>165</v>
      </c>
      <c r="Y60" s="24">
        <v>6.3</v>
      </c>
      <c r="Z60" s="24">
        <v>21.9</v>
      </c>
      <c r="AA60" s="24">
        <v>172.1</v>
      </c>
      <c r="AB60" s="24">
        <v>169.8</v>
      </c>
      <c r="AC60" s="24">
        <v>2.3</v>
      </c>
      <c r="AD60" s="24">
        <v>20.5</v>
      </c>
      <c r="AE60" s="24">
        <v>163.6</v>
      </c>
      <c r="AF60" s="24">
        <v>155.9</v>
      </c>
      <c r="AG60" s="24">
        <v>7.7</v>
      </c>
      <c r="AH60" s="109"/>
    </row>
    <row r="61" spans="1:34" ht="17.25" customHeight="1">
      <c r="A61" s="342" t="s">
        <v>474</v>
      </c>
      <c r="B61" s="29">
        <v>21.3</v>
      </c>
      <c r="C61" s="24">
        <v>162.6</v>
      </c>
      <c r="D61" s="24">
        <v>156.9</v>
      </c>
      <c r="E61" s="24">
        <v>5.7</v>
      </c>
      <c r="F61" s="24">
        <v>21.3</v>
      </c>
      <c r="G61" s="24">
        <v>163.6</v>
      </c>
      <c r="H61" s="24">
        <v>158</v>
      </c>
      <c r="I61" s="24">
        <v>5.6</v>
      </c>
      <c r="J61" s="24">
        <v>22.3</v>
      </c>
      <c r="K61" s="24">
        <v>173.8</v>
      </c>
      <c r="L61" s="24">
        <v>170.4</v>
      </c>
      <c r="M61" s="24">
        <v>3.4</v>
      </c>
      <c r="N61" s="24">
        <v>21.2</v>
      </c>
      <c r="O61" s="24">
        <v>167.2</v>
      </c>
      <c r="P61" s="24">
        <v>160.8</v>
      </c>
      <c r="Q61" s="24">
        <v>6.4</v>
      </c>
      <c r="R61" s="24">
        <v>21.7</v>
      </c>
      <c r="S61" s="24">
        <v>150.2</v>
      </c>
      <c r="T61" s="24">
        <v>145.3</v>
      </c>
      <c r="U61" s="24">
        <v>4.9</v>
      </c>
      <c r="V61" s="24">
        <v>20.9</v>
      </c>
      <c r="W61" s="24">
        <v>166.8</v>
      </c>
      <c r="X61" s="24">
        <v>159.2</v>
      </c>
      <c r="Y61" s="24">
        <v>7.6</v>
      </c>
      <c r="Z61" s="24">
        <v>22.4</v>
      </c>
      <c r="AA61" s="24">
        <v>176.8</v>
      </c>
      <c r="AB61" s="24">
        <v>172.6</v>
      </c>
      <c r="AC61" s="24">
        <v>4.2</v>
      </c>
      <c r="AD61" s="24">
        <v>21.5</v>
      </c>
      <c r="AE61" s="24">
        <v>171.1</v>
      </c>
      <c r="AF61" s="24">
        <v>164.4</v>
      </c>
      <c r="AG61" s="24">
        <v>6.7</v>
      </c>
      <c r="AH61" s="109"/>
    </row>
    <row r="62" spans="1:34" ht="17.25" customHeight="1">
      <c r="A62" s="342" t="s">
        <v>475</v>
      </c>
      <c r="B62" s="29">
        <v>20.2</v>
      </c>
      <c r="C62" s="24">
        <v>152.8</v>
      </c>
      <c r="D62" s="24">
        <v>147.4</v>
      </c>
      <c r="E62" s="24">
        <v>5.4</v>
      </c>
      <c r="F62" s="24">
        <v>19.9</v>
      </c>
      <c r="G62" s="24">
        <v>153.9</v>
      </c>
      <c r="H62" s="24">
        <v>148.8</v>
      </c>
      <c r="I62" s="24">
        <v>5.1</v>
      </c>
      <c r="J62" s="24">
        <v>20.6</v>
      </c>
      <c r="K62" s="24">
        <v>159.2</v>
      </c>
      <c r="L62" s="24">
        <v>156.4</v>
      </c>
      <c r="M62" s="24">
        <v>2.8</v>
      </c>
      <c r="N62" s="24">
        <v>19.4</v>
      </c>
      <c r="O62" s="24">
        <v>152.1</v>
      </c>
      <c r="P62" s="24">
        <v>146.9</v>
      </c>
      <c r="Q62" s="24">
        <v>5.2</v>
      </c>
      <c r="R62" s="24">
        <v>21</v>
      </c>
      <c r="S62" s="24">
        <v>148.8</v>
      </c>
      <c r="T62" s="24">
        <v>142.3</v>
      </c>
      <c r="U62" s="24">
        <v>6.5</v>
      </c>
      <c r="V62" s="24">
        <v>18.9</v>
      </c>
      <c r="W62" s="24">
        <v>149</v>
      </c>
      <c r="X62" s="24">
        <v>143</v>
      </c>
      <c r="Y62" s="24">
        <v>6</v>
      </c>
      <c r="Z62" s="24">
        <v>20.3</v>
      </c>
      <c r="AA62" s="24">
        <v>159.9</v>
      </c>
      <c r="AB62" s="24">
        <v>154.5</v>
      </c>
      <c r="AC62" s="24">
        <v>5.4</v>
      </c>
      <c r="AD62" s="24">
        <v>19.5</v>
      </c>
      <c r="AE62" s="24">
        <v>154.3</v>
      </c>
      <c r="AF62" s="24">
        <v>148.8</v>
      </c>
      <c r="AG62" s="24">
        <v>5.5</v>
      </c>
      <c r="AH62" s="109"/>
    </row>
    <row r="63" spans="1:34" ht="17.25" customHeight="1">
      <c r="A63" s="38"/>
      <c r="B63" s="5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109"/>
    </row>
    <row r="64" spans="1:34" ht="17.25" customHeight="1">
      <c r="A64" s="342" t="s">
        <v>481</v>
      </c>
      <c r="B64" s="29">
        <v>20.8</v>
      </c>
      <c r="C64" s="24">
        <v>158.2</v>
      </c>
      <c r="D64" s="24">
        <v>152.6</v>
      </c>
      <c r="E64" s="24">
        <v>5.6</v>
      </c>
      <c r="F64" s="24">
        <v>20.6</v>
      </c>
      <c r="G64" s="24">
        <v>159.7</v>
      </c>
      <c r="H64" s="24">
        <v>154.7</v>
      </c>
      <c r="I64" s="24">
        <v>5</v>
      </c>
      <c r="J64" s="24">
        <v>20.4</v>
      </c>
      <c r="K64" s="24">
        <v>156.8</v>
      </c>
      <c r="L64" s="24">
        <v>154.1</v>
      </c>
      <c r="M64" s="24">
        <v>2.7</v>
      </c>
      <c r="N64" s="24">
        <v>20.7</v>
      </c>
      <c r="O64" s="24">
        <v>162.8</v>
      </c>
      <c r="P64" s="24">
        <v>157.3</v>
      </c>
      <c r="Q64" s="24">
        <v>5.5</v>
      </c>
      <c r="R64" s="24">
        <v>21.1</v>
      </c>
      <c r="S64" s="24">
        <v>144.4</v>
      </c>
      <c r="T64" s="24">
        <v>140.8</v>
      </c>
      <c r="U64" s="24">
        <v>3.6</v>
      </c>
      <c r="V64" s="24">
        <v>20.6</v>
      </c>
      <c r="W64" s="24">
        <v>161.7</v>
      </c>
      <c r="X64" s="24">
        <v>156.1</v>
      </c>
      <c r="Y64" s="24">
        <v>5.6</v>
      </c>
      <c r="Z64" s="24">
        <v>21.3</v>
      </c>
      <c r="AA64" s="24">
        <v>168.9</v>
      </c>
      <c r="AB64" s="24">
        <v>163.7</v>
      </c>
      <c r="AC64" s="24">
        <v>5.2</v>
      </c>
      <c r="AD64" s="24">
        <v>19.9</v>
      </c>
      <c r="AE64" s="24">
        <v>158.3</v>
      </c>
      <c r="AF64" s="24">
        <v>151.9</v>
      </c>
      <c r="AG64" s="24">
        <v>6.4</v>
      </c>
      <c r="AH64" s="109"/>
    </row>
    <row r="65" spans="1:34" ht="17.25" customHeight="1">
      <c r="A65" s="342" t="s">
        <v>482</v>
      </c>
      <c r="B65" s="29">
        <v>20.8</v>
      </c>
      <c r="C65" s="24">
        <v>158</v>
      </c>
      <c r="D65" s="24">
        <v>152.6</v>
      </c>
      <c r="E65" s="24">
        <v>5.4</v>
      </c>
      <c r="F65" s="24">
        <v>20.6</v>
      </c>
      <c r="G65" s="24">
        <v>157.5</v>
      </c>
      <c r="H65" s="24">
        <v>153</v>
      </c>
      <c r="I65" s="24">
        <v>4.5</v>
      </c>
      <c r="J65" s="24">
        <v>20.2</v>
      </c>
      <c r="K65" s="24">
        <v>155.5</v>
      </c>
      <c r="L65" s="24">
        <v>152.3</v>
      </c>
      <c r="M65" s="24">
        <v>3.2</v>
      </c>
      <c r="N65" s="24">
        <v>20.5</v>
      </c>
      <c r="O65" s="24">
        <v>159.1</v>
      </c>
      <c r="P65" s="24">
        <v>154.6</v>
      </c>
      <c r="Q65" s="24">
        <v>4.5</v>
      </c>
      <c r="R65" s="24">
        <v>21</v>
      </c>
      <c r="S65" s="24">
        <v>133.9</v>
      </c>
      <c r="T65" s="24">
        <v>130.2</v>
      </c>
      <c r="U65" s="24">
        <v>3.7</v>
      </c>
      <c r="V65" s="24">
        <v>20.4</v>
      </c>
      <c r="W65" s="24">
        <v>159.7</v>
      </c>
      <c r="X65" s="24">
        <v>154.2</v>
      </c>
      <c r="Y65" s="24">
        <v>5.5</v>
      </c>
      <c r="Z65" s="24">
        <v>21.2</v>
      </c>
      <c r="AA65" s="24">
        <v>165.8</v>
      </c>
      <c r="AB65" s="24">
        <v>162.6</v>
      </c>
      <c r="AC65" s="24">
        <v>3.2</v>
      </c>
      <c r="AD65" s="24">
        <v>20.1</v>
      </c>
      <c r="AE65" s="24">
        <v>160.7</v>
      </c>
      <c r="AF65" s="24">
        <v>152.6</v>
      </c>
      <c r="AG65" s="24">
        <v>8.1</v>
      </c>
      <c r="AH65" s="109"/>
    </row>
    <row r="66" spans="1:34" ht="17.25" customHeight="1">
      <c r="A66" s="342" t="s">
        <v>483</v>
      </c>
      <c r="B66" s="29">
        <v>21</v>
      </c>
      <c r="C66" s="24">
        <v>159.7</v>
      </c>
      <c r="D66" s="24">
        <v>154.6</v>
      </c>
      <c r="E66" s="24">
        <v>5.1</v>
      </c>
      <c r="F66" s="24">
        <v>20.9</v>
      </c>
      <c r="G66" s="24">
        <v>160.6</v>
      </c>
      <c r="H66" s="24">
        <v>156.1</v>
      </c>
      <c r="I66" s="24">
        <v>4.5</v>
      </c>
      <c r="J66" s="24">
        <v>21</v>
      </c>
      <c r="K66" s="24">
        <v>162.1</v>
      </c>
      <c r="L66" s="24">
        <v>158.8</v>
      </c>
      <c r="M66" s="24">
        <v>3.3</v>
      </c>
      <c r="N66" s="24">
        <v>20.9</v>
      </c>
      <c r="O66" s="24">
        <v>164.3</v>
      </c>
      <c r="P66" s="24">
        <v>159.4</v>
      </c>
      <c r="Q66" s="24">
        <v>4.9</v>
      </c>
      <c r="R66" s="24">
        <v>21</v>
      </c>
      <c r="S66" s="24">
        <v>147</v>
      </c>
      <c r="T66" s="24">
        <v>140.7</v>
      </c>
      <c r="U66" s="24">
        <v>6.3</v>
      </c>
      <c r="V66" s="24">
        <v>21.2</v>
      </c>
      <c r="W66" s="24">
        <v>165.4</v>
      </c>
      <c r="X66" s="24">
        <v>161.2</v>
      </c>
      <c r="Y66" s="24">
        <v>4.2</v>
      </c>
      <c r="Z66" s="24">
        <v>22.2</v>
      </c>
      <c r="AA66" s="24">
        <v>173.8</v>
      </c>
      <c r="AB66" s="24">
        <v>170.1</v>
      </c>
      <c r="AC66" s="24">
        <v>3.7</v>
      </c>
      <c r="AD66" s="24">
        <v>20.6</v>
      </c>
      <c r="AE66" s="24">
        <v>165</v>
      </c>
      <c r="AF66" s="24">
        <v>156.7</v>
      </c>
      <c r="AG66" s="24">
        <v>8.3</v>
      </c>
      <c r="AH66" s="109"/>
    </row>
    <row r="67" spans="1:34" ht="17.25" customHeight="1">
      <c r="A67" s="363" t="s">
        <v>484</v>
      </c>
      <c r="B67" s="110">
        <v>20.2</v>
      </c>
      <c r="C67" s="18">
        <v>154.1</v>
      </c>
      <c r="D67" s="18">
        <v>148.5</v>
      </c>
      <c r="E67" s="18">
        <v>5.6</v>
      </c>
      <c r="F67" s="18">
        <v>20.4</v>
      </c>
      <c r="G67" s="18">
        <v>155.9</v>
      </c>
      <c r="H67" s="18">
        <v>151.7</v>
      </c>
      <c r="I67" s="18">
        <v>4.2</v>
      </c>
      <c r="J67" s="18">
        <v>20.6</v>
      </c>
      <c r="K67" s="18">
        <v>159</v>
      </c>
      <c r="L67" s="18">
        <v>155.6</v>
      </c>
      <c r="M67" s="18">
        <v>3.4</v>
      </c>
      <c r="N67" s="18">
        <v>20.2</v>
      </c>
      <c r="O67" s="18">
        <v>156.5</v>
      </c>
      <c r="P67" s="18">
        <v>152.2</v>
      </c>
      <c r="Q67" s="18">
        <v>4.3</v>
      </c>
      <c r="R67" s="18">
        <v>21.1</v>
      </c>
      <c r="S67" s="18">
        <v>130.6</v>
      </c>
      <c r="T67" s="18">
        <v>127.2</v>
      </c>
      <c r="U67" s="18">
        <v>3.4</v>
      </c>
      <c r="V67" s="18">
        <v>21.1</v>
      </c>
      <c r="W67" s="18">
        <v>165.4</v>
      </c>
      <c r="X67" s="18">
        <v>160.9</v>
      </c>
      <c r="Y67" s="18">
        <v>4.5</v>
      </c>
      <c r="Z67" s="18">
        <v>21.4</v>
      </c>
      <c r="AA67" s="18">
        <v>168.1</v>
      </c>
      <c r="AB67" s="18">
        <v>165.2</v>
      </c>
      <c r="AC67" s="18">
        <v>2.9</v>
      </c>
      <c r="AD67" s="18">
        <v>20.3</v>
      </c>
      <c r="AE67" s="18">
        <v>164.7</v>
      </c>
      <c r="AF67" s="18">
        <v>154.1</v>
      </c>
      <c r="AG67" s="18">
        <v>10.6</v>
      </c>
      <c r="AH67" s="109"/>
    </row>
    <row r="68" spans="1:34" ht="15" customHeight="1">
      <c r="A68" s="2" t="s">
        <v>219</v>
      </c>
      <c r="AH68" s="109"/>
    </row>
  </sheetData>
  <sheetProtection/>
  <mergeCells count="42">
    <mergeCell ref="A2:AG2"/>
    <mergeCell ref="B4:E5"/>
    <mergeCell ref="F4:I5"/>
    <mergeCell ref="J4:M5"/>
    <mergeCell ref="N4:AG4"/>
    <mergeCell ref="N5:Q5"/>
    <mergeCell ref="R5:U5"/>
    <mergeCell ref="V5:Y5"/>
    <mergeCell ref="Z5:AC5"/>
    <mergeCell ref="AD5:AG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AF6:AF8"/>
    <mergeCell ref="AG6:AG8"/>
    <mergeCell ref="Z6:Z8"/>
    <mergeCell ref="AA6:AA8"/>
    <mergeCell ref="AB6:AB8"/>
    <mergeCell ref="AC6:AC8"/>
    <mergeCell ref="AD6:AD8"/>
    <mergeCell ref="AE6:AE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2013-06-11T08:02:43Z</cp:lastPrinted>
  <dcterms:created xsi:type="dcterms:W3CDTF">1997-12-02T07:00:48Z</dcterms:created>
  <dcterms:modified xsi:type="dcterms:W3CDTF">2013-06-11T08:03:32Z</dcterms:modified>
  <cp:category/>
  <cp:version/>
  <cp:contentType/>
  <cp:contentStatus/>
</cp:coreProperties>
</file>