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161" windowWidth="15480" windowHeight="5115" tabRatio="575" activeTab="5"/>
  </bookViews>
  <sheets>
    <sheet name="040" sheetId="1" r:id="rId1"/>
    <sheet name="042" sheetId="2" r:id="rId2"/>
    <sheet name="044" sheetId="3" r:id="rId3"/>
    <sheet name="046" sheetId="4" r:id="rId4"/>
    <sheet name="048" sheetId="5" r:id="rId5"/>
    <sheet name="050" sheetId="6" r:id="rId6"/>
    <sheet name="052" sheetId="7" r:id="rId7"/>
  </sheets>
  <definedNames>
    <definedName name="_xlnm.Print_Area" localSheetId="2">'044'!$A$1:$Z$67</definedName>
    <definedName name="_xlnm.Print_Area" localSheetId="5">'050'!$A$1:$S$40</definedName>
  </definedNames>
  <calcPr fullCalcOnLoad="1"/>
</workbook>
</file>

<file path=xl/sharedStrings.xml><?xml version="1.0" encoding="utf-8"?>
<sst xmlns="http://schemas.openxmlformats.org/spreadsheetml/2006/main" count="1563" uniqueCount="476">
  <si>
    <t>（単位：戸）</t>
  </si>
  <si>
    <t>計</t>
  </si>
  <si>
    <t>第１種</t>
  </si>
  <si>
    <t>県計</t>
  </si>
  <si>
    <t>金沢市</t>
  </si>
  <si>
    <t>七尾市</t>
  </si>
  <si>
    <t>小松市</t>
  </si>
  <si>
    <t>輪島市</t>
  </si>
  <si>
    <t>珠洲市</t>
  </si>
  <si>
    <t>加賀市</t>
  </si>
  <si>
    <t>羽咋市</t>
  </si>
  <si>
    <t>松任市</t>
  </si>
  <si>
    <t>江沼郡</t>
  </si>
  <si>
    <t>山中町</t>
  </si>
  <si>
    <t>能美郡</t>
  </si>
  <si>
    <t>根上町</t>
  </si>
  <si>
    <t>寺井町</t>
  </si>
  <si>
    <t>第１種兼業農家</t>
  </si>
  <si>
    <t>第２種兼業農家</t>
  </si>
  <si>
    <t>辰口町</t>
  </si>
  <si>
    <t>川北町</t>
  </si>
  <si>
    <t>石川郡</t>
  </si>
  <si>
    <t>美川町</t>
  </si>
  <si>
    <t>鶴来町</t>
  </si>
  <si>
    <t>野々市町</t>
  </si>
  <si>
    <t>河内村</t>
  </si>
  <si>
    <t>吉野谷村</t>
  </si>
  <si>
    <t>鳥越村</t>
  </si>
  <si>
    <t>尾口村</t>
  </si>
  <si>
    <t>白峰村</t>
  </si>
  <si>
    <t>河北郡</t>
  </si>
  <si>
    <t>津幡町</t>
  </si>
  <si>
    <t>高松町</t>
  </si>
  <si>
    <t>七塚町</t>
  </si>
  <si>
    <t>宇ノ気町</t>
  </si>
  <si>
    <t>内灘町</t>
  </si>
  <si>
    <t>0.5ha未満</t>
  </si>
  <si>
    <t>0.5～1.0</t>
  </si>
  <si>
    <t>3.0～5.0</t>
  </si>
  <si>
    <t>5.0ha以上</t>
  </si>
  <si>
    <t>羽咋郡</t>
  </si>
  <si>
    <t>富来町</t>
  </si>
  <si>
    <t>志雄町</t>
  </si>
  <si>
    <t>志賀町</t>
  </si>
  <si>
    <t>押水町</t>
  </si>
  <si>
    <t>鹿島郡</t>
  </si>
  <si>
    <t>田鶴浜町</t>
  </si>
  <si>
    <t>鳥屋町</t>
  </si>
  <si>
    <t>中島町</t>
  </si>
  <si>
    <t>鹿島町</t>
  </si>
  <si>
    <t>能登島町</t>
  </si>
  <si>
    <t>鹿西町</t>
  </si>
  <si>
    <t>鳳至郡</t>
  </si>
  <si>
    <t>穴水町</t>
  </si>
  <si>
    <t>門前町</t>
  </si>
  <si>
    <t>能都町</t>
  </si>
  <si>
    <t>柳田村</t>
  </si>
  <si>
    <t>珠洲郡</t>
  </si>
  <si>
    <t>男</t>
  </si>
  <si>
    <t>女</t>
  </si>
  <si>
    <t>内浦町</t>
  </si>
  <si>
    <t>―</t>
  </si>
  <si>
    <t>（３）　経営耕地面積規模別農家数（販売農家）</t>
  </si>
  <si>
    <t>（単位：人）</t>
  </si>
  <si>
    <t>（２）　専   兼   業   別   農   家   数（販 売 農 家）</t>
  </si>
  <si>
    <t>市町村別</t>
  </si>
  <si>
    <t>（単位：人）</t>
  </si>
  <si>
    <t>　　農　　家　　人　　口　　１）</t>
  </si>
  <si>
    <t>　　農　業　就　業　人　口　２）</t>
  </si>
  <si>
    <t>例　外　　　規　定</t>
  </si>
  <si>
    <t>例外規定販売農家</t>
  </si>
  <si>
    <t>県　計</t>
  </si>
  <si>
    <t>―</t>
  </si>
  <si>
    <t>注　１）の農家人口は、原則として住居と生計を共にしている農家の「世帯員数」であり、出かせぎに出ている人は含めるが、勉学、就職のため</t>
  </si>
  <si>
    <t>（単位：ａ）</t>
  </si>
  <si>
    <t>田</t>
  </si>
  <si>
    <t>畑</t>
  </si>
  <si>
    <t>果樹園</t>
  </si>
  <si>
    <t>その他</t>
  </si>
  <si>
    <t>農  業 43</t>
  </si>
  <si>
    <t>（単位：ｔ）</t>
  </si>
  <si>
    <t>米</t>
  </si>
  <si>
    <t>六　　条　　大　　麦</t>
  </si>
  <si>
    <t>作付面積</t>
  </si>
  <si>
    <t>収穫量</t>
  </si>
  <si>
    <t>六条大麦</t>
  </si>
  <si>
    <t>かんしょ</t>
  </si>
  <si>
    <t>…</t>
  </si>
  <si>
    <t>豆　　　類</t>
  </si>
  <si>
    <t>大　　豆</t>
  </si>
  <si>
    <t>小　　豆</t>
  </si>
  <si>
    <t>野　　　菜</t>
  </si>
  <si>
    <t>だいこん</t>
  </si>
  <si>
    <t>かぶ</t>
  </si>
  <si>
    <t>にんじん</t>
  </si>
  <si>
    <t>ごぼう</t>
  </si>
  <si>
    <t>れんこん</t>
  </si>
  <si>
    <t>さといも</t>
  </si>
  <si>
    <t>やまのいも</t>
  </si>
  <si>
    <t>はくさい</t>
  </si>
  <si>
    <t>キャベツ</t>
  </si>
  <si>
    <t>ほうれんそう</t>
  </si>
  <si>
    <t>ねぎ</t>
  </si>
  <si>
    <t>たまねぎ</t>
  </si>
  <si>
    <t>なす</t>
  </si>
  <si>
    <t>トマト</t>
  </si>
  <si>
    <t>きゅうり</t>
  </si>
  <si>
    <t>かぼちゃ</t>
  </si>
  <si>
    <t>ピーマン</t>
  </si>
  <si>
    <t>さやえんどう</t>
  </si>
  <si>
    <t>さやいんげん</t>
  </si>
  <si>
    <t>いちご</t>
  </si>
  <si>
    <t>すいか</t>
  </si>
  <si>
    <t>レタス</t>
  </si>
  <si>
    <t>たけのこ</t>
  </si>
  <si>
    <t>果　　　樹</t>
  </si>
  <si>
    <t>り ん ご</t>
  </si>
  <si>
    <t>ぶどう</t>
  </si>
  <si>
    <t>日本なし</t>
  </si>
  <si>
    <t>もも</t>
  </si>
  <si>
    <t>うめ</t>
  </si>
  <si>
    <t>かき</t>
  </si>
  <si>
    <t>くり</t>
  </si>
  <si>
    <t>キウイフルーツ</t>
  </si>
  <si>
    <t>工芸農作物</t>
  </si>
  <si>
    <t>葉たばこ</t>
  </si>
  <si>
    <t>茶（未乾燥）</t>
  </si>
  <si>
    <t>（単位：台）</t>
  </si>
  <si>
    <t>年　　  次</t>
  </si>
  <si>
    <t>動力耕うん機・農用トラクター</t>
  </si>
  <si>
    <t>バインダー</t>
  </si>
  <si>
    <t>米麦用　　乾燥機</t>
  </si>
  <si>
    <t>15馬力未満</t>
  </si>
  <si>
    <t>30馬力以上</t>
  </si>
  <si>
    <t>肉　用　牛</t>
  </si>
  <si>
    <t>豚</t>
  </si>
  <si>
    <t>採　卵　鶏</t>
  </si>
  <si>
    <t>ブロイラー</t>
  </si>
  <si>
    <t>（頭）</t>
  </si>
  <si>
    <t>（千羽）</t>
  </si>
  <si>
    <t>（kg）</t>
  </si>
  <si>
    <t>（ｔ）</t>
  </si>
  <si>
    <t>飲用牛乳等</t>
  </si>
  <si>
    <t>資料　北陸農政局統計情報部「牛乳乳製品統計」</t>
  </si>
  <si>
    <t>0.5 ha 未満</t>
  </si>
  <si>
    <t>0.5 ～ 1.0</t>
  </si>
  <si>
    <t>1.0 ～ 1.5</t>
  </si>
  <si>
    <t>1.5 ～ 2.0</t>
  </si>
  <si>
    <t>経営耕地面積（ａ）</t>
  </si>
  <si>
    <t>農業労働時間（時間）</t>
  </si>
  <si>
    <t>農業固定資本額（千円）</t>
  </si>
  <si>
    <t>うち 農機具資本額</t>
  </si>
  <si>
    <t>租税公課諸負担</t>
  </si>
  <si>
    <t>年金・被贈等の収入</t>
  </si>
  <si>
    <t>農家経済余剰</t>
  </si>
  <si>
    <t>経常的収入</t>
  </si>
  <si>
    <t>財産的収入</t>
  </si>
  <si>
    <t>経常的支出</t>
  </si>
  <si>
    <t>財産的支出</t>
  </si>
  <si>
    <r>
      <t>生活</t>
    </r>
    <r>
      <rPr>
        <sz val="12"/>
        <rFont val="ＭＳ 明朝"/>
        <family val="1"/>
      </rPr>
      <t>水</t>
    </r>
    <r>
      <rPr>
        <sz val="12"/>
        <rFont val="ＭＳ 明朝"/>
        <family val="1"/>
      </rPr>
      <t>準</t>
    </r>
  </si>
  <si>
    <t>世帯員１人当たり家計費</t>
  </si>
  <si>
    <t>エンゲル係数（％）</t>
  </si>
  <si>
    <t>平均消費性向（％）</t>
  </si>
  <si>
    <t>合　　　　　計</t>
  </si>
  <si>
    <t>水産業収入</t>
  </si>
  <si>
    <t>農外雑収入</t>
  </si>
  <si>
    <t>被用労賃</t>
  </si>
  <si>
    <t>給料・俸給</t>
  </si>
  <si>
    <t>その他の作物</t>
  </si>
  <si>
    <t>租税公課諸負担</t>
  </si>
  <si>
    <t>うち減価償却費</t>
  </si>
  <si>
    <t>農業雇用労賃</t>
  </si>
  <si>
    <t>家計光熱・水道料</t>
  </si>
  <si>
    <t>被服及び履物費</t>
  </si>
  <si>
    <t>農用建物維持修繕</t>
  </si>
  <si>
    <t>賃借料及び料金</t>
  </si>
  <si>
    <t>土地改良水利費</t>
  </si>
  <si>
    <t>５　　　農　　　　　　　　　　　　　　　業</t>
  </si>
  <si>
    <t>（１）　総　　　　農　　　　家　　</t>
  </si>
  <si>
    <r>
      <t>1.</t>
    </r>
    <r>
      <rPr>
        <sz val="12"/>
        <rFont val="ＭＳ 明朝"/>
        <family val="1"/>
      </rPr>
      <t>0</t>
    </r>
    <r>
      <rPr>
        <sz val="12"/>
        <rFont val="ＭＳ 明朝"/>
        <family val="1"/>
      </rPr>
      <t>～</t>
    </r>
    <r>
      <rPr>
        <sz val="12"/>
        <rFont val="ＭＳ 明朝"/>
        <family val="1"/>
      </rPr>
      <t>1.5</t>
    </r>
  </si>
  <si>
    <r>
      <t>1.</t>
    </r>
    <r>
      <rPr>
        <sz val="12"/>
        <rFont val="ＭＳ 明朝"/>
        <family val="1"/>
      </rPr>
      <t>5</t>
    </r>
    <r>
      <rPr>
        <sz val="12"/>
        <rFont val="ＭＳ 明朝"/>
        <family val="1"/>
      </rPr>
      <t>～2.0</t>
    </r>
  </si>
  <si>
    <r>
      <t>2</t>
    </r>
    <r>
      <rPr>
        <sz val="12"/>
        <rFont val="ＭＳ 明朝"/>
        <family val="1"/>
      </rPr>
      <t>.0</t>
    </r>
    <r>
      <rPr>
        <sz val="12"/>
        <rFont val="ＭＳ 明朝"/>
        <family val="1"/>
      </rPr>
      <t>～2.</t>
    </r>
    <r>
      <rPr>
        <sz val="12"/>
        <rFont val="ＭＳ 明朝"/>
        <family val="1"/>
      </rPr>
      <t>5</t>
    </r>
  </si>
  <si>
    <r>
      <t>2</t>
    </r>
    <r>
      <rPr>
        <sz val="12"/>
        <rFont val="ＭＳ 明朝"/>
        <family val="1"/>
      </rPr>
      <t>.</t>
    </r>
    <r>
      <rPr>
        <sz val="12"/>
        <rFont val="ＭＳ 明朝"/>
        <family val="1"/>
      </rPr>
      <t>5</t>
    </r>
    <r>
      <rPr>
        <sz val="12"/>
        <rFont val="ＭＳ 明朝"/>
        <family val="1"/>
      </rPr>
      <t>～</t>
    </r>
    <r>
      <rPr>
        <sz val="12"/>
        <rFont val="ＭＳ 明朝"/>
        <family val="1"/>
      </rPr>
      <t>3</t>
    </r>
    <r>
      <rPr>
        <sz val="12"/>
        <rFont val="ＭＳ 明朝"/>
        <family val="1"/>
      </rPr>
      <t>.0</t>
    </r>
  </si>
  <si>
    <t>市町村別</t>
  </si>
  <si>
    <t>市町村別</t>
  </si>
  <si>
    <t>自給的農家</t>
  </si>
  <si>
    <t>　　　　よそに独立して住んでいる者は除く。</t>
  </si>
  <si>
    <t>市町村別</t>
  </si>
  <si>
    <t>市町村別</t>
  </si>
  <si>
    <t>乳　用　牛</t>
  </si>
  <si>
    <t>年始め世帯員（人）</t>
  </si>
  <si>
    <r>
      <t>現金</t>
    </r>
    <r>
      <rPr>
        <sz val="12"/>
        <rFont val="ＭＳ 明朝"/>
        <family val="1"/>
      </rPr>
      <t>収</t>
    </r>
    <r>
      <rPr>
        <sz val="12"/>
        <rFont val="ＭＳ 明朝"/>
        <family val="1"/>
      </rPr>
      <t>支</t>
    </r>
    <r>
      <rPr>
        <sz val="12"/>
        <rFont val="ＭＳ 明朝"/>
        <family val="1"/>
      </rPr>
      <t>の</t>
    </r>
    <r>
      <rPr>
        <sz val="12"/>
        <rFont val="ＭＳ 明朝"/>
        <family val="1"/>
      </rPr>
      <t>総</t>
    </r>
    <r>
      <rPr>
        <sz val="12"/>
        <rFont val="ＭＳ 明朝"/>
        <family val="1"/>
      </rPr>
      <t>括</t>
    </r>
  </si>
  <si>
    <t>（２）　農　業　粗　収　益　及　び　農　業　経　営　費</t>
  </si>
  <si>
    <t>商工鉱業等収入</t>
  </si>
  <si>
    <t>事業以外の収入</t>
  </si>
  <si>
    <t>種苗・苗木・蚕種</t>
  </si>
  <si>
    <t>諸材料加工原料</t>
  </si>
  <si>
    <t>市町村別</t>
  </si>
  <si>
    <t>米</t>
  </si>
  <si>
    <t>平成３年</t>
  </si>
  <si>
    <t>―</t>
  </si>
  <si>
    <t xml:space="preserve">― </t>
  </si>
  <si>
    <t xml:space="preserve"> </t>
  </si>
  <si>
    <t>計</t>
  </si>
  <si>
    <t>x</t>
  </si>
  <si>
    <t>（１）　専　業　・　兼　業　別　、　自　小　作　別　農　家　数</t>
  </si>
  <si>
    <t>自作</t>
  </si>
  <si>
    <t>自小作</t>
  </si>
  <si>
    <t>小作</t>
  </si>
  <si>
    <t>第２種</t>
  </si>
  <si>
    <t>専　業　・　兼　業　別　　１）</t>
  </si>
  <si>
    <t>自　小　作　別　　２）</t>
  </si>
  <si>
    <t>小自作</t>
  </si>
  <si>
    <t>（３）　市町村別農家人口及び農業就業人口　（平成７年２月１日現在）</t>
  </si>
  <si>
    <t xml:space="preserve">    ２）の農業就業人口とは、満15歳以上の農家世帯員のうち、自営農業だけに従事した世帯員及び自営農業とその他の仕事の双方に従事したが、</t>
  </si>
  <si>
    <t>　　　　自営農業従事日数の方が多かった世帯員のことである。</t>
  </si>
  <si>
    <t>農業事業体総数</t>
  </si>
  <si>
    <t>協業経営体</t>
  </si>
  <si>
    <t>株式会社</t>
  </si>
  <si>
    <t>有限会社</t>
  </si>
  <si>
    <t>その他</t>
  </si>
  <si>
    <t>学校</t>
  </si>
  <si>
    <t>露地メロン</t>
  </si>
  <si>
    <t>資料　北陸農政局統計情報部、葉たばこは日本たばこ産業株式会社調</t>
  </si>
  <si>
    <t>資料　北陸農政局統計情報部調</t>
  </si>
  <si>
    <t>養蚕戸数</t>
  </si>
  <si>
    <t>（戸）</t>
  </si>
  <si>
    <t>掃立箱数</t>
  </si>
  <si>
    <t>（箱）</t>
  </si>
  <si>
    <t>総数</t>
  </si>
  <si>
    <t>上繭</t>
  </si>
  <si>
    <t>中玉繭</t>
  </si>
  <si>
    <t>資料　石川県農産課「蚕桑統計書」</t>
  </si>
  <si>
    <t>資料　北陸農政局統計情報部「畜産基本統計」（ただし、平成7年は「家畜の飼養動向」による。）</t>
  </si>
  <si>
    <t>資料　北陸農政局統計情報部「畜産統計」</t>
  </si>
  <si>
    <r>
      <t>2</t>
    </r>
    <r>
      <rPr>
        <sz val="12"/>
        <rFont val="ＭＳ 明朝"/>
        <family val="1"/>
      </rPr>
      <t>.0</t>
    </r>
    <r>
      <rPr>
        <sz val="12"/>
        <rFont val="ＭＳ 明朝"/>
        <family val="1"/>
      </rPr>
      <t xml:space="preserve"> ｈａ以上</t>
    </r>
  </si>
  <si>
    <t>資料　北陸農政局統計情報部「農業経営統計調査」</t>
  </si>
  <si>
    <t>（１戸当たり平均）</t>
  </si>
  <si>
    <t>資料　北陸農政局統計情報部「農業経営統計調査」</t>
  </si>
  <si>
    <t>資料　北陸農政局統計情報部「農家経済調査報告」</t>
  </si>
  <si>
    <t>資料　北陸農政局統計情報部調</t>
  </si>
  <si>
    <r>
      <t>資料　石川県統計課「1</t>
    </r>
    <r>
      <rPr>
        <sz val="12"/>
        <rFont val="ＭＳ 明朝"/>
        <family val="1"/>
      </rPr>
      <t>995</t>
    </r>
    <r>
      <rPr>
        <sz val="12"/>
        <rFont val="ＭＳ 明朝"/>
        <family val="1"/>
      </rPr>
      <t>年農業センサス」</t>
    </r>
  </si>
  <si>
    <t>ばれいしょ(春植え)</t>
  </si>
  <si>
    <t>資料　石川県統計課「1995年農業センサス」</t>
  </si>
  <si>
    <t>平成３年度</t>
  </si>
  <si>
    <t>平成３年度</t>
  </si>
  <si>
    <t>平成４年度</t>
  </si>
  <si>
    <t>平成５年度</t>
  </si>
  <si>
    <t>平成６年度</t>
  </si>
  <si>
    <t>平成７年</t>
  </si>
  <si>
    <t>雑こく・豆類</t>
  </si>
  <si>
    <t>農機具・農用自動車</t>
  </si>
  <si>
    <t>農外事業収入</t>
  </si>
  <si>
    <t xml:space="preserve">  （単位:作付面積 ha、収穫量 ｔ）</t>
  </si>
  <si>
    <t>―</t>
  </si>
  <si>
    <t>…</t>
  </si>
  <si>
    <r>
      <t>　　2</t>
    </r>
    <r>
      <rPr>
        <sz val="12"/>
        <rFont val="ＭＳ 明朝"/>
        <family val="1"/>
      </rPr>
      <t xml:space="preserve">) </t>
    </r>
    <r>
      <rPr>
        <sz val="12"/>
        <rFont val="ＭＳ 明朝"/>
        <family val="1"/>
      </rPr>
      <t>農機具資本額には農用自動車を含めている。合計は合わない場合がある。</t>
    </r>
  </si>
  <si>
    <t>40　農　　　業</t>
  </si>
  <si>
    <t>農　　　業　41</t>
  </si>
  <si>
    <t>25　市 町 村 別 農 家 数 （平成７年２月１日現在）</t>
  </si>
  <si>
    <t>24　農 家 数 及 び 農 家 人 口</t>
  </si>
  <si>
    <t>平成３年</t>
  </si>
  <si>
    <t>　４</t>
  </si>
  <si>
    <t>　５</t>
  </si>
  <si>
    <t>　６</t>
  </si>
  <si>
    <t>　７</t>
  </si>
  <si>
    <t>自給的農家</t>
  </si>
  <si>
    <t>販売農家</t>
  </si>
  <si>
    <t>総農家数</t>
  </si>
  <si>
    <t>年次</t>
  </si>
  <si>
    <t>販売農家</t>
  </si>
  <si>
    <t>専業農家</t>
  </si>
  <si>
    <t>兼業農家</t>
  </si>
  <si>
    <t>年次</t>
  </si>
  <si>
    <t>（４）　農家人口及び農業労働力（販売農家）</t>
  </si>
  <si>
    <t>農家人口</t>
  </si>
  <si>
    <t>農業就業人口</t>
  </si>
  <si>
    <t>基幹的農業従事者</t>
  </si>
  <si>
    <t>総数</t>
  </si>
  <si>
    <t>専業</t>
  </si>
  <si>
    <t>専業</t>
  </si>
  <si>
    <t>例外規定
農家３）</t>
  </si>
  <si>
    <t>注１　　「1995年農業センサス」では、経営耕地面積が10アール以上あるか又は、農産物販売金額が15万円以上のものを農家として調査した。</t>
  </si>
  <si>
    <t>　　　　 のある自営兼業に従事した者をいう。）がいる農家をいい、専業農家とは、それらの者がいない農家をいう。兼業農家のうち第１種兼業農</t>
  </si>
  <si>
    <t>　　　　 家とは、農業を主とし兼業を従とする農家をいい、第２種兼業農家とは、兼業を主とし農業を従とする農家をいう。</t>
  </si>
  <si>
    <t xml:space="preserve">      ２)は経営耕地面積のうち、借入地が10％未満を自作、借入地が10～50％を自小作、借入地が50～90％を小自作、借入地が90％以上を小作と</t>
  </si>
  <si>
    <t xml:space="preserve">      ３)の例外規定農家とは、経営耕地面積が10ｱｰﾙ未満か全くなくても、過去1年間の農産物販売金額が15万以上あった農家をいう。たと</t>
  </si>
  <si>
    <t>資料　　石川県統計課「1995年農業センサス」</t>
  </si>
  <si>
    <t>　２  １)の兼業農家とは、世帯員の中に自家の農業以外の仕事に従事した者（年間30日以上雇用兼業に従事するか、又は、年間15万円以上の売上げ</t>
  </si>
  <si>
    <t xml:space="preserve">  　     いう。</t>
  </si>
  <si>
    <t xml:space="preserve">  　     えば、温室栽培や、養蓄を営む農家などは良い例である。</t>
  </si>
  <si>
    <t>総数</t>
  </si>
  <si>
    <t>（２）　経 営 耕 地 面 積 規 模 別 農 家 数（平成７年２月１日現在）</t>
  </si>
  <si>
    <t>販売農家</t>
  </si>
  <si>
    <r>
      <t>0.1～
　</t>
    </r>
    <r>
      <rPr>
        <sz val="12"/>
        <rFont val="ＭＳ 明朝"/>
        <family val="1"/>
      </rPr>
      <t>0.3ha</t>
    </r>
  </si>
  <si>
    <t>0.1ha
　未満</t>
  </si>
  <si>
    <r>
      <t>0.1～
　</t>
    </r>
    <r>
      <rPr>
        <sz val="12"/>
        <rFont val="ＭＳ 明朝"/>
        <family val="1"/>
      </rPr>
      <t xml:space="preserve"> 0.3</t>
    </r>
  </si>
  <si>
    <r>
      <t>0.3～
　</t>
    </r>
    <r>
      <rPr>
        <sz val="12"/>
        <rFont val="ＭＳ 明朝"/>
        <family val="1"/>
      </rPr>
      <t xml:space="preserve"> 0.5</t>
    </r>
  </si>
  <si>
    <r>
      <t>0.5～
　</t>
    </r>
    <r>
      <rPr>
        <sz val="12"/>
        <rFont val="ＭＳ 明朝"/>
        <family val="1"/>
      </rPr>
      <t xml:space="preserve"> 1.0</t>
    </r>
  </si>
  <si>
    <r>
      <t>1.0～
　</t>
    </r>
    <r>
      <rPr>
        <sz val="12"/>
        <rFont val="ＭＳ 明朝"/>
        <family val="1"/>
      </rPr>
      <t xml:space="preserve"> 1.5</t>
    </r>
  </si>
  <si>
    <r>
      <t>1.5～
　</t>
    </r>
    <r>
      <rPr>
        <sz val="12"/>
        <rFont val="ＭＳ 明朝"/>
        <family val="1"/>
      </rPr>
      <t xml:space="preserve"> 2.0</t>
    </r>
  </si>
  <si>
    <r>
      <t>2.0～
　</t>
    </r>
    <r>
      <rPr>
        <sz val="12"/>
        <rFont val="ＭＳ 明朝"/>
        <family val="1"/>
      </rPr>
      <t xml:space="preserve"> 2.5</t>
    </r>
  </si>
  <si>
    <r>
      <t>2.5～
　</t>
    </r>
    <r>
      <rPr>
        <sz val="12"/>
        <rFont val="ＭＳ 明朝"/>
        <family val="1"/>
      </rPr>
      <t xml:space="preserve"> 3.0</t>
    </r>
  </si>
  <si>
    <r>
      <t>3.0～
　</t>
    </r>
    <r>
      <rPr>
        <sz val="12"/>
        <rFont val="ＭＳ 明朝"/>
        <family val="1"/>
      </rPr>
      <t xml:space="preserve"> 4.0</t>
    </r>
  </si>
  <si>
    <r>
      <t>4.0～
　</t>
    </r>
    <r>
      <rPr>
        <sz val="12"/>
        <rFont val="ＭＳ 明朝"/>
        <family val="1"/>
      </rPr>
      <t xml:space="preserve"> 5.0</t>
    </r>
  </si>
  <si>
    <r>
      <t>5.0～
　</t>
    </r>
    <r>
      <rPr>
        <sz val="12"/>
        <rFont val="ＭＳ 明朝"/>
        <family val="1"/>
      </rPr>
      <t>10.0</t>
    </r>
  </si>
  <si>
    <t>10.0ha
以　上</t>
  </si>
  <si>
    <r>
      <t>　資料　</t>
    </r>
    <r>
      <rPr>
        <sz val="12"/>
        <rFont val="ＭＳ 明朝"/>
        <family val="1"/>
      </rPr>
      <t xml:space="preserve"> </t>
    </r>
    <r>
      <rPr>
        <sz val="12"/>
        <rFont val="ＭＳ 明朝"/>
        <family val="1"/>
      </rPr>
      <t>石川県統計課「1</t>
    </r>
    <r>
      <rPr>
        <sz val="12"/>
        <rFont val="ＭＳ 明朝"/>
        <family val="1"/>
      </rPr>
      <t>995</t>
    </r>
    <r>
      <rPr>
        <sz val="12"/>
        <rFont val="ＭＳ 明朝"/>
        <family val="1"/>
      </rPr>
      <t>年農業センサス」</t>
    </r>
  </si>
  <si>
    <t>基幹的農業従事者数</t>
  </si>
  <si>
    <t>42　農　　　業</t>
  </si>
  <si>
    <t>44　農　　　業</t>
  </si>
  <si>
    <t>農　　　業　45</t>
  </si>
  <si>
    <t>26　　市 町 村 別 経 営 耕 地 面 積（平成７年２月１日現在）</t>
  </si>
  <si>
    <t>27　　市町村別農家以外の農業事業体数（平成７年月１日現在）</t>
  </si>
  <si>
    <t>経営耕地</t>
  </si>
  <si>
    <t>樹園地</t>
  </si>
  <si>
    <t>茶園</t>
  </si>
  <si>
    <t>桑園</t>
  </si>
  <si>
    <t>採草地
・
放牧地</t>
  </si>
  <si>
    <r>
      <t>農 家</t>
    </r>
    <r>
      <rPr>
        <sz val="12"/>
        <rFont val="ＭＳ 明朝"/>
        <family val="1"/>
      </rPr>
      <t xml:space="preserve"> </t>
    </r>
    <r>
      <rPr>
        <sz val="12"/>
        <rFont val="ＭＳ 明朝"/>
        <family val="1"/>
      </rPr>
      <t>の
保有山林</t>
    </r>
  </si>
  <si>
    <t>県計</t>
  </si>
  <si>
    <r>
      <t>資料　石川県統計課「1</t>
    </r>
    <r>
      <rPr>
        <sz val="12"/>
        <rFont val="ＭＳ 明朝"/>
        <family val="1"/>
      </rPr>
      <t>955</t>
    </r>
    <r>
      <rPr>
        <sz val="12"/>
        <rFont val="ＭＳ 明朝"/>
        <family val="1"/>
      </rPr>
      <t>年農業センサス」</t>
    </r>
  </si>
  <si>
    <t>農協・その他
の農業団体</t>
  </si>
  <si>
    <t>国・地方
公共団体</t>
  </si>
  <si>
    <t>46　農　　　業</t>
  </si>
  <si>
    <t>農　　　業　47</t>
  </si>
  <si>
    <t>28　　　　農　 作 　物 　収　 穫　 量</t>
  </si>
  <si>
    <t>29　　市町村別米、小麦及び大麦収穫量</t>
  </si>
  <si>
    <t>年次及び
市町村別</t>
  </si>
  <si>
    <t>農作物</t>
  </si>
  <si>
    <t>小麦</t>
  </si>
  <si>
    <r>
      <t xml:space="preserve"> </t>
    </r>
    <r>
      <rPr>
        <sz val="12"/>
        <rFont val="ＭＳ 明朝"/>
        <family val="1"/>
      </rPr>
      <t>　</t>
    </r>
    <r>
      <rPr>
        <sz val="12"/>
        <rFont val="ＭＳ 明朝"/>
        <family val="1"/>
      </rPr>
      <t xml:space="preserve"> </t>
    </r>
    <r>
      <rPr>
        <sz val="12"/>
        <rFont val="ＭＳ 明朝"/>
        <family val="1"/>
      </rPr>
      <t>４</t>
    </r>
  </si>
  <si>
    <r>
      <t xml:space="preserve"> </t>
    </r>
    <r>
      <rPr>
        <sz val="12"/>
        <rFont val="ＭＳ 明朝"/>
        <family val="1"/>
      </rPr>
      <t>　</t>
    </r>
    <r>
      <rPr>
        <sz val="12"/>
        <rFont val="ＭＳ 明朝"/>
        <family val="1"/>
      </rPr>
      <t xml:space="preserve"> </t>
    </r>
    <r>
      <rPr>
        <sz val="12"/>
        <rFont val="ＭＳ 明朝"/>
        <family val="1"/>
      </rPr>
      <t>５</t>
    </r>
  </si>
  <si>
    <r>
      <t xml:space="preserve"> </t>
    </r>
    <r>
      <rPr>
        <sz val="12"/>
        <rFont val="ＭＳ 明朝"/>
        <family val="1"/>
      </rPr>
      <t>　</t>
    </r>
    <r>
      <rPr>
        <sz val="12"/>
        <rFont val="ＭＳ 明朝"/>
        <family val="1"/>
      </rPr>
      <t xml:space="preserve"> </t>
    </r>
    <r>
      <rPr>
        <sz val="12"/>
        <rFont val="ＭＳ 明朝"/>
        <family val="1"/>
      </rPr>
      <t>６</t>
    </r>
  </si>
  <si>
    <r>
      <t xml:space="preserve"> 　 ７</t>
    </r>
  </si>
  <si>
    <t>金沢市</t>
  </si>
  <si>
    <t>七尾市</t>
  </si>
  <si>
    <t>小松市</t>
  </si>
  <si>
    <t>輪島市</t>
  </si>
  <si>
    <t>珠洲市</t>
  </si>
  <si>
    <t>加賀市</t>
  </si>
  <si>
    <t>羽咋市</t>
  </si>
  <si>
    <t>松任市</t>
  </si>
  <si>
    <t>い　も　類</t>
  </si>
  <si>
    <t>麦　　　類</t>
  </si>
  <si>
    <t>収穫量</t>
  </si>
  <si>
    <r>
      <t xml:space="preserve"> 10　　ａ
</t>
    </r>
    <r>
      <rPr>
        <sz val="12"/>
        <rFont val="ＭＳ 明朝"/>
        <family val="1"/>
      </rPr>
      <t xml:space="preserve"> </t>
    </r>
    <r>
      <rPr>
        <sz val="12"/>
        <rFont val="ＭＳ 明朝"/>
        <family val="1"/>
      </rPr>
      <t>当たり収量</t>
    </r>
  </si>
  <si>
    <t>48　農　　　業</t>
  </si>
  <si>
    <t>農　　　業　49</t>
  </si>
  <si>
    <t>30　　　桑園面積、養蚕戸数及び収繭量</t>
  </si>
  <si>
    <t>年次</t>
  </si>
  <si>
    <t>（10ａ）</t>
  </si>
  <si>
    <t>桑園面積</t>
  </si>
  <si>
    <t>　</t>
  </si>
  <si>
    <t>収　　　　　繭　　　　　量（kｇ）</t>
  </si>
  <si>
    <t>年次</t>
  </si>
  <si>
    <t xml:space="preserve">    ５</t>
  </si>
  <si>
    <t xml:space="preserve">    ６</t>
  </si>
  <si>
    <t xml:space="preserve">    ４</t>
  </si>
  <si>
    <t xml:space="preserve">    ７</t>
  </si>
  <si>
    <t>31　　家畜飼養頭羽数(各年２月１日現在）</t>
  </si>
  <si>
    <t>32　　成 鶏 め す 羽 数 及 び 産 卵 量</t>
  </si>
  <si>
    <t>33　　　生 乳 生 産 量 及 び 処 理 量</t>
  </si>
  <si>
    <t>成鶏めす羽数</t>
  </si>
  <si>
    <t>一羽当たり産卵量</t>
  </si>
  <si>
    <t>産卵量</t>
  </si>
  <si>
    <t>生産量</t>
  </si>
  <si>
    <t>移入量</t>
  </si>
  <si>
    <t>移出量</t>
  </si>
  <si>
    <t>処理量</t>
  </si>
  <si>
    <r>
      <t>乳製</t>
    </r>
    <r>
      <rPr>
        <sz val="12"/>
        <rFont val="ＭＳ 明朝"/>
        <family val="1"/>
      </rPr>
      <t>品</t>
    </r>
    <r>
      <rPr>
        <sz val="12"/>
        <rFont val="ＭＳ 明朝"/>
        <family val="1"/>
      </rPr>
      <t>等</t>
    </r>
  </si>
  <si>
    <t>その他</t>
  </si>
  <si>
    <t>34　　市町村別農用機械個人保有台数（平成７年２月１日現在）</t>
  </si>
  <si>
    <r>
      <t>歩行</t>
    </r>
    <r>
      <rPr>
        <sz val="12"/>
        <rFont val="ＭＳ 明朝"/>
        <family val="1"/>
      </rPr>
      <t>型</t>
    </r>
  </si>
  <si>
    <r>
      <t>15</t>
    </r>
    <r>
      <rPr>
        <sz val="12"/>
        <rFont val="ＭＳ 明朝"/>
        <family val="1"/>
      </rPr>
      <t>～</t>
    </r>
    <r>
      <rPr>
        <sz val="12"/>
        <rFont val="ＭＳ 明朝"/>
        <family val="1"/>
      </rPr>
      <t>30</t>
    </r>
  </si>
  <si>
    <t>自脱型
コンバイン</t>
  </si>
  <si>
    <t>動 　力
防除機</t>
  </si>
  <si>
    <t>動 　力
田植機</t>
  </si>
  <si>
    <t>50　農　　　業</t>
  </si>
  <si>
    <t>35　　農　　　　　家　　　　　経　　　　　済</t>
  </si>
  <si>
    <t>（１）　　　農　　　　家　　　　経　　　　済　　　　の　　　　総　　　　括</t>
  </si>
  <si>
    <t>農　　　業　51</t>
  </si>
  <si>
    <t>（単位　千円）</t>
  </si>
  <si>
    <t>項目</t>
  </si>
  <si>
    <t>概況</t>
  </si>
  <si>
    <t>農家所得</t>
  </si>
  <si>
    <t>農業所得</t>
  </si>
  <si>
    <t>農業粗収益</t>
  </si>
  <si>
    <t>農業経営費</t>
  </si>
  <si>
    <t>農外所得</t>
  </si>
  <si>
    <t>農外収入</t>
  </si>
  <si>
    <t>農外支出</t>
  </si>
  <si>
    <t>農家経済の総括</t>
  </si>
  <si>
    <t>可処分所得</t>
  </si>
  <si>
    <t>家計費</t>
  </si>
  <si>
    <t>年度内収入</t>
  </si>
  <si>
    <t>年度内支出</t>
  </si>
  <si>
    <t>年度末手持ち現金</t>
  </si>
  <si>
    <r>
      <t>注　1</t>
    </r>
    <r>
      <rPr>
        <sz val="12"/>
        <rFont val="ＭＳ 明朝"/>
        <family val="1"/>
      </rPr>
      <t xml:space="preserve">) </t>
    </r>
    <r>
      <rPr>
        <sz val="12"/>
        <rFont val="ＭＳ 明朝"/>
        <family val="1"/>
      </rPr>
      <t>平成７年から調査体系変更により、暦年調査となった。　</t>
    </r>
  </si>
  <si>
    <r>
      <t xml:space="preserve">    3) </t>
    </r>
    <r>
      <rPr>
        <sz val="12"/>
        <rFont val="ＭＳ 明朝"/>
        <family val="1"/>
      </rPr>
      <t>統計数値の表章は、３年度までは全農家平均（経営耕地面積</t>
    </r>
    <r>
      <rPr>
        <sz val="12"/>
        <rFont val="ＭＳ 明朝"/>
        <family val="1"/>
      </rPr>
      <t>10</t>
    </r>
    <r>
      <rPr>
        <sz val="12"/>
        <rFont val="ＭＳ 明朝"/>
        <family val="1"/>
      </rPr>
      <t>ａ以上又は、同程度以上の農業粗収益を得ている農家）であるが、４年度からは販売農家平均（経営耕地面積</t>
    </r>
    <r>
      <rPr>
        <sz val="12"/>
        <rFont val="ＭＳ 明朝"/>
        <family val="1"/>
      </rPr>
      <t>30ａ以上又は農産物販売金額が50万円以上の農家）に改めたので、数値の連続性に留意されたい</t>
    </r>
  </si>
  <si>
    <r>
      <t>　　4</t>
    </r>
    <r>
      <rPr>
        <sz val="12"/>
        <rFont val="ＭＳ 明朝"/>
        <family val="1"/>
      </rPr>
      <t xml:space="preserve">) </t>
    </r>
    <r>
      <rPr>
        <sz val="12"/>
        <rFont val="ＭＳ 明朝"/>
        <family val="1"/>
      </rPr>
      <t>エンゲル係数の規模別数値については、規模別家経費のうちの飲食費を把握する必要があるが、平成７年から農業経営統計調査に移行したことに伴い、家計費の内訳把握の簡素化により、規模別の飲食費が適切に反</t>
    </r>
    <r>
      <rPr>
        <sz val="12"/>
        <rFont val="ＭＳ 明朝"/>
        <family val="1"/>
      </rPr>
      <t>映されないため、掲載しないこととした。</t>
    </r>
  </si>
  <si>
    <t>農業固定資本額</t>
  </si>
  <si>
    <t>年度始め手持ち現金</t>
  </si>
  <si>
    <t>経営耕地規模別</t>
  </si>
  <si>
    <t>52　農　　　業</t>
  </si>
  <si>
    <t>農　　　業　53</t>
  </si>
  <si>
    <t>注　１）平成７年から調査体系変更により、暦年調査となった。</t>
  </si>
  <si>
    <t>　　３）「農機具・農用自動車等」の平成６年度の数値には、農用自動車の修繕、任意保険料などの維持費及び減価償却費、農業被服費を含む。</t>
  </si>
  <si>
    <t>注　　　平成７年から調査体系変更により、暦年調査となった。</t>
  </si>
  <si>
    <t>　　２）「光熱動力」の平成６年度の数値には、農用自動車に使用したガソリン・オイル等の燃料代を含む。</t>
  </si>
  <si>
    <t>　　　また、このことから過年次についても従来の「農機具」「農用自動車」「農業用被服費」を合算してここに掲載した。</t>
  </si>
  <si>
    <t>４年度</t>
  </si>
  <si>
    <t>５年度</t>
  </si>
  <si>
    <t>６年度</t>
  </si>
  <si>
    <t>７年</t>
  </si>
  <si>
    <t>７年</t>
  </si>
  <si>
    <t>うち現金</t>
  </si>
  <si>
    <t>合計</t>
  </si>
  <si>
    <t>作物収入</t>
  </si>
  <si>
    <t>稲作</t>
  </si>
  <si>
    <t>麦作</t>
  </si>
  <si>
    <t>いも類</t>
  </si>
  <si>
    <t>野菜</t>
  </si>
  <si>
    <r>
      <t>農業</t>
    </r>
    <r>
      <rPr>
        <sz val="12"/>
        <rFont val="ＭＳ 明朝"/>
        <family val="1"/>
      </rPr>
      <t>粗</t>
    </r>
    <r>
      <rPr>
        <sz val="12"/>
        <rFont val="ＭＳ 明朝"/>
        <family val="1"/>
      </rPr>
      <t>収</t>
    </r>
    <r>
      <rPr>
        <sz val="12"/>
        <rFont val="ＭＳ 明朝"/>
        <family val="1"/>
      </rPr>
      <t>益</t>
    </r>
  </si>
  <si>
    <t>果樹</t>
  </si>
  <si>
    <t>養蚕収入</t>
  </si>
  <si>
    <t>畜産収入</t>
  </si>
  <si>
    <t>農業雑収入</t>
  </si>
  <si>
    <t>動物</t>
  </si>
  <si>
    <t>肥料</t>
  </si>
  <si>
    <t>飼料</t>
  </si>
  <si>
    <t>農業薬剤</t>
  </si>
  <si>
    <t>光熱動力</t>
  </si>
  <si>
    <r>
      <t>農</t>
    </r>
    <r>
      <rPr>
        <sz val="12"/>
        <rFont val="ＭＳ 明朝"/>
        <family val="1"/>
      </rPr>
      <t>業</t>
    </r>
    <r>
      <rPr>
        <sz val="12"/>
        <rFont val="ＭＳ 明朝"/>
        <family val="1"/>
      </rPr>
      <t>経</t>
    </r>
    <r>
      <rPr>
        <sz val="12"/>
        <rFont val="ＭＳ 明朝"/>
        <family val="1"/>
      </rPr>
      <t>営</t>
    </r>
    <r>
      <rPr>
        <sz val="12"/>
        <rFont val="ＭＳ 明朝"/>
        <family val="1"/>
      </rPr>
      <t>費</t>
    </r>
  </si>
  <si>
    <t>４年度</t>
  </si>
  <si>
    <t>５年度</t>
  </si>
  <si>
    <t>(単位　千円)</t>
  </si>
  <si>
    <t>６年度</t>
  </si>
  <si>
    <t>林業収入</t>
  </si>
  <si>
    <t>飲食費</t>
  </si>
  <si>
    <t>住居費</t>
  </si>
  <si>
    <t>保健医療費</t>
  </si>
  <si>
    <t>交通通信費</t>
  </si>
  <si>
    <t>教育費</t>
  </si>
  <si>
    <t xml:space="preserve">教養娯楽費 </t>
  </si>
  <si>
    <t>雑費</t>
  </si>
  <si>
    <t>臨時費</t>
  </si>
  <si>
    <t>国税</t>
  </si>
  <si>
    <t>県税</t>
  </si>
  <si>
    <t>市町村税</t>
  </si>
  <si>
    <t>公課諸負担</t>
  </si>
  <si>
    <t>家　具・家事用品費</t>
  </si>
  <si>
    <r>
      <t>農</t>
    </r>
    <r>
      <rPr>
        <sz val="12"/>
        <rFont val="ＭＳ 明朝"/>
        <family val="1"/>
      </rPr>
      <t>外</t>
    </r>
    <r>
      <rPr>
        <sz val="12"/>
        <rFont val="ＭＳ 明朝"/>
        <family val="1"/>
      </rPr>
      <t>収</t>
    </r>
    <r>
      <rPr>
        <sz val="12"/>
        <rFont val="ＭＳ 明朝"/>
        <family val="1"/>
      </rPr>
      <t>入</t>
    </r>
  </si>
  <si>
    <r>
      <t>家</t>
    </r>
    <r>
      <rPr>
        <sz val="12"/>
        <rFont val="ＭＳ 明朝"/>
        <family val="1"/>
      </rPr>
      <t>計</t>
    </r>
    <r>
      <rPr>
        <sz val="12"/>
        <rFont val="ＭＳ 明朝"/>
        <family val="1"/>
      </rPr>
      <t>費</t>
    </r>
  </si>
  <si>
    <t>―</t>
  </si>
  <si>
    <t>（３）　　　農外収入、租税公課諸負担及び家計費</t>
  </si>
  <si>
    <t>平成４年</t>
  </si>
  <si>
    <t xml:space="preserve">    ５</t>
  </si>
  <si>
    <t xml:space="preserve">    ６</t>
  </si>
  <si>
    <t xml:space="preserve">    ７</t>
  </si>
  <si>
    <t xml:space="preserve">    ８</t>
  </si>
  <si>
    <t>―</t>
  </si>
  <si>
    <t xml:space="preserve">― </t>
  </si>
  <si>
    <t>―</t>
  </si>
  <si>
    <t>―</t>
  </si>
  <si>
    <t>　―</t>
  </si>
  <si>
    <t>―</t>
  </si>
  <si>
    <t>4　年</t>
  </si>
  <si>
    <t>5　年</t>
  </si>
  <si>
    <t>6　年</t>
  </si>
  <si>
    <t>7　年</t>
  </si>
  <si>
    <t>―</t>
  </si>
  <si>
    <t>―</t>
  </si>
  <si>
    <t>―</t>
  </si>
  <si>
    <t>―</t>
  </si>
  <si>
    <t>ik</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</si>
</sst>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0.0;\-#,##0.0"/>
    <numFmt numFmtId="179" formatCode="0.0_ ;[Red]\-0.0\ "/>
    <numFmt numFmtId="180" formatCode="#,##0.0_ ;[Red]\-#,##0.0\ "/>
    <numFmt numFmtId="181" formatCode="#,##0_ ;[Red]\-#,##0\ "/>
    <numFmt numFmtId="182" formatCode="0.0_);[Red]\(0.0\)"/>
    <numFmt numFmtId="183" formatCode="#,##0_);[Red]\(#,##0\)"/>
    <numFmt numFmtId="184" formatCode="#,##0.00_);\(#,##0.00\)"/>
    <numFmt numFmtId="185" formatCode="#,##0_);\(#,##0\)"/>
    <numFmt numFmtId="186" formatCode="0.0;&quot;△ &quot;0.0"/>
    <numFmt numFmtId="187" formatCode="0.00;&quot;△ &quot;0.00"/>
    <numFmt numFmtId="188" formatCode="0;&quot;△ &quot;0"/>
    <numFmt numFmtId="189" formatCode="0.00_);[Red]\(0.00\)"/>
    <numFmt numFmtId="190" formatCode="#,##0;&quot;△ &quot;#,##0"/>
  </numFmts>
  <fonts count="59">
    <font>
      <sz val="12"/>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4"/>
      <name val="ＭＳ 明朝"/>
      <family val="1"/>
    </font>
    <font>
      <sz val="6"/>
      <name val="ＭＳ Ｐ明朝"/>
      <family val="1"/>
    </font>
    <font>
      <sz val="11"/>
      <name val="ＭＳ 明朝"/>
      <family val="1"/>
    </font>
    <font>
      <b/>
      <sz val="12"/>
      <name val="ＭＳ 明朝"/>
      <family val="1"/>
    </font>
    <font>
      <sz val="10"/>
      <name val="ＭＳ 明朝"/>
      <family val="1"/>
    </font>
    <font>
      <sz val="16"/>
      <name val="ＭＳ ゴシック"/>
      <family val="3"/>
    </font>
    <font>
      <sz val="14"/>
      <name val="ＭＳ ゴシック"/>
      <family val="3"/>
    </font>
    <font>
      <sz val="12"/>
      <name val="ＭＳ ゴシック"/>
      <family val="3"/>
    </font>
    <font>
      <sz val="6"/>
      <name val="ＭＳ 明朝"/>
      <family val="1"/>
    </font>
    <font>
      <b/>
      <sz val="14"/>
      <name val="ＭＳ 明朝"/>
      <family val="1"/>
    </font>
    <font>
      <sz val="8"/>
      <name val="ＭＳ 明朝"/>
      <family val="1"/>
    </font>
    <font>
      <sz val="12"/>
      <color indexed="12"/>
      <name val="ＭＳ 明朝"/>
      <family val="1"/>
    </font>
    <font>
      <sz val="12"/>
      <color indexed="56"/>
      <name val="ＭＳ ゴシック"/>
      <family val="3"/>
    </font>
    <font>
      <sz val="12"/>
      <color indexed="56"/>
      <name val="ＭＳ 明朝"/>
      <family val="1"/>
    </font>
    <font>
      <b/>
      <sz val="12"/>
      <name val="ＭＳ ゴシック"/>
      <family val="3"/>
    </font>
    <font>
      <b/>
      <sz val="12"/>
      <color indexed="12"/>
      <name val="ＭＳ ゴシック"/>
      <family val="3"/>
    </font>
    <font>
      <b/>
      <sz val="12"/>
      <color indexed="56"/>
      <name val="ＭＳ ゴシック"/>
      <family val="3"/>
    </font>
    <font>
      <sz val="9"/>
      <name val="ＭＳ 明朝"/>
      <family val="1"/>
    </font>
    <font>
      <b/>
      <sz val="14"/>
      <name val="ＭＳ ゴシック"/>
      <family val="3"/>
    </font>
    <font>
      <b/>
      <sz val="12"/>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medium">
        <color indexed="8"/>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medium">
        <color indexed="8"/>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medium"/>
    </border>
    <border>
      <left style="thin"/>
      <right>
        <color indexed="63"/>
      </right>
      <top style="medium"/>
      <bottom>
        <color indexed="63"/>
      </bottom>
    </border>
    <border>
      <left style="thin"/>
      <right style="thin"/>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border>
    <border>
      <left style="thin"/>
      <right style="thin"/>
      <top style="thin"/>
      <bottom style="thin">
        <color indexed="8"/>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color indexed="8"/>
      </left>
      <right style="thin">
        <color indexed="8"/>
      </right>
      <top style="medium">
        <color indexed="8"/>
      </top>
      <bottom>
        <color indexed="63"/>
      </bottom>
    </border>
    <border>
      <left style="thin">
        <color indexed="8"/>
      </left>
      <right>
        <color indexed="63"/>
      </right>
      <top>
        <color indexed="63"/>
      </top>
      <bottom style="thin"/>
    </border>
    <border>
      <left style="thin"/>
      <right style="thin">
        <color indexed="8"/>
      </right>
      <top style="thin"/>
      <bottom>
        <color indexed="63"/>
      </bottom>
    </border>
    <border>
      <left style="thin"/>
      <right style="thin">
        <color indexed="8"/>
      </right>
      <top>
        <color indexed="63"/>
      </top>
      <bottom style="thin">
        <color indexed="8"/>
      </bottom>
    </border>
    <border>
      <left style="thin">
        <color indexed="8"/>
      </left>
      <right>
        <color indexed="63"/>
      </right>
      <top style="thin"/>
      <bottom>
        <color indexed="63"/>
      </bottom>
    </border>
    <border>
      <left style="thin"/>
      <right style="thin"/>
      <top style="thin"/>
      <bottom>
        <color indexed="63"/>
      </bottom>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medium">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medium">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style="thin">
        <color indexed="8"/>
      </right>
      <top>
        <color indexed="63"/>
      </top>
      <bottom>
        <color indexed="63"/>
      </bottom>
    </border>
    <border>
      <left>
        <color indexed="63"/>
      </left>
      <right>
        <color indexed="63"/>
      </right>
      <top style="medium">
        <color indexed="8"/>
      </top>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4"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7" fillId="31" borderId="4" applyNumberFormat="0" applyAlignment="0" applyProtection="0"/>
    <xf numFmtId="0" fontId="5" fillId="0" borderId="0">
      <alignment/>
      <protection/>
    </xf>
    <xf numFmtId="0" fontId="58" fillId="32" borderId="0" applyNumberFormat="0" applyBorder="0" applyAlignment="0" applyProtection="0"/>
  </cellStyleXfs>
  <cellXfs count="537">
    <xf numFmtId="0" fontId="0" fillId="0" borderId="0" xfId="0" applyAlignment="1">
      <alignment/>
    </xf>
    <xf numFmtId="0" fontId="7" fillId="0" borderId="0" xfId="0" applyFont="1" applyFill="1" applyAlignment="1">
      <alignment vertical="top"/>
    </xf>
    <xf numFmtId="0" fontId="0" fillId="0" borderId="0" xfId="0" applyFont="1" applyFill="1" applyAlignment="1">
      <alignment vertical="top"/>
    </xf>
    <xf numFmtId="0" fontId="7" fillId="0" borderId="0" xfId="0" applyFont="1" applyFill="1" applyAlignment="1">
      <alignment horizontal="right" vertical="top"/>
    </xf>
    <xf numFmtId="0" fontId="0" fillId="0" borderId="10" xfId="0"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2" fillId="0" borderId="11"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2" xfId="0" applyFont="1" applyFill="1" applyBorder="1" applyAlignment="1" applyProtection="1">
      <alignment vertical="center"/>
      <protection/>
    </xf>
    <xf numFmtId="0" fontId="12" fillId="0" borderId="0" xfId="0" applyFont="1" applyFill="1" applyBorder="1" applyAlignment="1" applyProtection="1">
      <alignment horizontal="center" vertical="center"/>
      <protection/>
    </xf>
    <xf numFmtId="37" fontId="12"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12" fillId="0" borderId="0"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0" fontId="11" fillId="0" borderId="0" xfId="0" applyFont="1" applyFill="1" applyBorder="1" applyAlignment="1" applyProtection="1">
      <alignment horizontal="left" vertical="center"/>
      <protection/>
    </xf>
    <xf numFmtId="0" fontId="0" fillId="0" borderId="13" xfId="0" applyFont="1" applyFill="1" applyBorder="1" applyAlignment="1">
      <alignment horizontal="center" vertical="center"/>
    </xf>
    <xf numFmtId="0" fontId="7" fillId="0" borderId="0" xfId="0" applyFont="1" applyFill="1" applyBorder="1" applyAlignment="1" applyProtection="1">
      <alignment vertical="top"/>
      <protection/>
    </xf>
    <xf numFmtId="0" fontId="0" fillId="0" borderId="0" xfId="0" applyFont="1" applyFill="1" applyBorder="1" applyAlignment="1" applyProtection="1">
      <alignment vertical="top"/>
      <protection/>
    </xf>
    <xf numFmtId="0" fontId="7" fillId="0" borderId="0" xfId="0" applyFont="1" applyFill="1" applyBorder="1" applyAlignment="1" applyProtection="1">
      <alignment horizontal="right" vertical="top"/>
      <protection/>
    </xf>
    <xf numFmtId="0" fontId="14" fillId="0" borderId="0" xfId="0" applyFont="1"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ont="1" applyFill="1" applyBorder="1" applyAlignment="1">
      <alignment vertical="center"/>
    </xf>
    <xf numFmtId="0" fontId="0" fillId="0" borderId="0" xfId="0" applyFont="1" applyFill="1" applyBorder="1" applyAlignment="1" applyProtection="1">
      <alignment horizontal="center" vertical="center"/>
      <protection/>
    </xf>
    <xf numFmtId="0" fontId="0" fillId="0" borderId="0" xfId="0" applyFont="1" applyFill="1" applyAlignment="1">
      <alignment vertical="center"/>
    </xf>
    <xf numFmtId="0" fontId="0" fillId="0" borderId="0" xfId="0" applyFont="1" applyFill="1" applyBorder="1" applyAlignment="1" applyProtection="1">
      <alignment horizontal="centerContinuous" vertical="center"/>
      <protection/>
    </xf>
    <xf numFmtId="0" fontId="0" fillId="0" borderId="0" xfId="0" applyFont="1" applyFill="1" applyBorder="1" applyAlignment="1" applyProtection="1">
      <alignment horizontal="right"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11" xfId="0" applyFont="1" applyFill="1" applyBorder="1" applyAlignment="1" applyProtection="1">
      <alignment vertical="center"/>
      <protection/>
    </xf>
    <xf numFmtId="0" fontId="0" fillId="0" borderId="16"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16" xfId="0" applyFont="1" applyFill="1" applyBorder="1" applyAlignment="1" applyProtection="1">
      <alignment horizontal="right" vertical="center"/>
      <protection/>
    </xf>
    <xf numFmtId="37" fontId="0" fillId="0" borderId="0" xfId="0" applyNumberFormat="1" applyFont="1" applyFill="1" applyBorder="1" applyAlignment="1" applyProtection="1">
      <alignment vertical="center"/>
      <protection/>
    </xf>
    <xf numFmtId="0" fontId="0" fillId="0" borderId="11"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37" fontId="0" fillId="0" borderId="12" xfId="0" applyNumberFormat="1" applyFont="1" applyFill="1" applyBorder="1" applyAlignment="1" applyProtection="1">
      <alignment vertical="center"/>
      <protection/>
    </xf>
    <xf numFmtId="0" fontId="9" fillId="0" borderId="0" xfId="0" applyFont="1" applyFill="1" applyBorder="1" applyAlignment="1" applyProtection="1">
      <alignment vertical="center"/>
      <protection/>
    </xf>
    <xf numFmtId="0" fontId="9"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17"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12" fillId="0" borderId="0" xfId="0" applyFont="1" applyFill="1" applyBorder="1" applyAlignment="1" applyProtection="1">
      <alignment horizontal="right" vertical="center"/>
      <protection/>
    </xf>
    <xf numFmtId="37" fontId="0" fillId="0" borderId="0" xfId="0" applyNumberFormat="1" applyFont="1" applyFill="1" applyAlignment="1" applyProtection="1">
      <alignment vertical="center"/>
      <protection/>
    </xf>
    <xf numFmtId="37" fontId="8" fillId="0" borderId="0" xfId="0" applyNumberFormat="1"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2" xfId="0" applyFont="1" applyFill="1" applyBorder="1" applyAlignment="1" applyProtection="1">
      <alignment horizontal="right" vertical="center"/>
      <protection/>
    </xf>
    <xf numFmtId="0" fontId="0" fillId="0" borderId="0" xfId="0" applyFont="1" applyFill="1" applyBorder="1" applyAlignment="1">
      <alignment horizontal="centerContinuous" vertical="center"/>
    </xf>
    <xf numFmtId="0" fontId="0" fillId="0" borderId="0" xfId="0" applyFont="1" applyFill="1" applyBorder="1" applyAlignment="1">
      <alignment horizontal="right" vertical="center"/>
    </xf>
    <xf numFmtId="38" fontId="0" fillId="0" borderId="0" xfId="48" applyFont="1" applyFill="1" applyBorder="1" applyAlignment="1">
      <alignment vertical="center"/>
    </xf>
    <xf numFmtId="0" fontId="12" fillId="0" borderId="0" xfId="0" applyFont="1" applyFill="1" applyBorder="1" applyAlignment="1">
      <alignment vertical="center"/>
    </xf>
    <xf numFmtId="0" fontId="8" fillId="0" borderId="0" xfId="0" applyFont="1" applyFill="1" applyBorder="1" applyAlignment="1">
      <alignment vertical="center"/>
    </xf>
    <xf numFmtId="38" fontId="0" fillId="0" borderId="0" xfId="48" applyFont="1" applyFill="1" applyBorder="1" applyAlignment="1" applyProtection="1">
      <alignment vertical="center"/>
      <protection/>
    </xf>
    <xf numFmtId="38" fontId="0" fillId="0" borderId="0" xfId="48" applyFont="1" applyFill="1" applyAlignment="1">
      <alignment vertical="center"/>
    </xf>
    <xf numFmtId="0" fontId="8" fillId="0" borderId="12" xfId="0" applyFont="1" applyFill="1" applyBorder="1" applyAlignment="1">
      <alignment vertical="center"/>
    </xf>
    <xf numFmtId="0" fontId="12" fillId="0" borderId="0" xfId="0" applyFont="1" applyFill="1" applyAlignment="1" applyProtection="1">
      <alignment vertical="center"/>
      <protection/>
    </xf>
    <xf numFmtId="37" fontId="12" fillId="0" borderId="0" xfId="0" applyNumberFormat="1" applyFont="1" applyFill="1" applyAlignment="1" applyProtection="1">
      <alignment vertical="center"/>
      <protection/>
    </xf>
    <xf numFmtId="38" fontId="0" fillId="0" borderId="0" xfId="0" applyNumberFormat="1" applyFont="1" applyFill="1" applyAlignment="1">
      <alignment vertical="top"/>
    </xf>
    <xf numFmtId="38" fontId="0" fillId="0" borderId="0" xfId="0" applyNumberFormat="1" applyFont="1" applyFill="1" applyAlignment="1">
      <alignment vertical="center"/>
    </xf>
    <xf numFmtId="38" fontId="0" fillId="0" borderId="0" xfId="0" applyNumberFormat="1" applyFont="1" applyFill="1" applyAlignment="1">
      <alignment horizontal="left" vertical="center"/>
    </xf>
    <xf numFmtId="38" fontId="0" fillId="0" borderId="0" xfId="0" applyNumberFormat="1" applyFont="1" applyFill="1" applyAlignment="1">
      <alignment horizontal="right" vertical="center"/>
    </xf>
    <xf numFmtId="38" fontId="0" fillId="0" borderId="16" xfId="0" applyNumberFormat="1" applyFont="1" applyFill="1" applyBorder="1" applyAlignment="1" applyProtection="1">
      <alignment horizontal="center" vertical="center"/>
      <protection/>
    </xf>
    <xf numFmtId="38" fontId="0" fillId="0" borderId="12" xfId="0" applyNumberFormat="1" applyFont="1" applyFill="1" applyBorder="1" applyAlignment="1" applyProtection="1">
      <alignment horizontal="center" vertical="center"/>
      <protection/>
    </xf>
    <xf numFmtId="38" fontId="0" fillId="0" borderId="11" xfId="0" applyNumberFormat="1" applyFont="1" applyFill="1" applyBorder="1" applyAlignment="1" applyProtection="1">
      <alignment horizontal="distributed" vertical="center"/>
      <protection/>
    </xf>
    <xf numFmtId="177" fontId="0" fillId="0" borderId="0" xfId="0" applyNumberFormat="1" applyFont="1" applyFill="1" applyBorder="1" applyAlignment="1" applyProtection="1">
      <alignment vertical="center"/>
      <protection/>
    </xf>
    <xf numFmtId="38" fontId="0" fillId="0" borderId="0" xfId="0" applyNumberFormat="1" applyFont="1" applyFill="1" applyBorder="1" applyAlignment="1" applyProtection="1">
      <alignment vertical="center"/>
      <protection/>
    </xf>
    <xf numFmtId="177" fontId="0" fillId="0" borderId="0" xfId="48" applyNumberFormat="1" applyFont="1" applyFill="1" applyBorder="1" applyAlignment="1" applyProtection="1">
      <alignment vertical="center"/>
      <protection/>
    </xf>
    <xf numFmtId="38" fontId="0" fillId="0" borderId="19" xfId="0" applyNumberFormat="1" applyFont="1" applyFill="1" applyBorder="1" applyAlignment="1">
      <alignment vertical="center"/>
    </xf>
    <xf numFmtId="177" fontId="0" fillId="0" borderId="0" xfId="0" applyNumberFormat="1" applyFont="1" applyFill="1" applyBorder="1" applyAlignment="1" applyProtection="1">
      <alignment horizontal="right" vertical="center"/>
      <protection/>
    </xf>
    <xf numFmtId="38" fontId="0" fillId="0" borderId="0" xfId="0" applyNumberFormat="1" applyFont="1" applyFill="1" applyAlignment="1" applyProtection="1">
      <alignment vertical="center"/>
      <protection/>
    </xf>
    <xf numFmtId="0" fontId="0" fillId="0" borderId="0" xfId="0" applyFont="1" applyFill="1" applyAlignment="1">
      <alignment horizontal="left" vertical="center"/>
    </xf>
    <xf numFmtId="0" fontId="0" fillId="0" borderId="0" xfId="0" applyFont="1" applyFill="1" applyAlignment="1" quotePrefix="1">
      <alignment horizontal="right" vertical="center"/>
    </xf>
    <xf numFmtId="0" fontId="0" fillId="0" borderId="0" xfId="0" applyFont="1" applyFill="1" applyAlignment="1">
      <alignment horizontal="right" vertical="center"/>
    </xf>
    <xf numFmtId="0" fontId="0" fillId="0" borderId="19" xfId="0" applyFont="1" applyFill="1" applyBorder="1" applyAlignment="1" applyProtection="1">
      <alignment horizontal="distributed" vertical="center"/>
      <protection/>
    </xf>
    <xf numFmtId="0" fontId="7" fillId="0" borderId="0" xfId="0" applyFont="1" applyFill="1" applyAlignment="1">
      <alignment vertical="center"/>
    </xf>
    <xf numFmtId="0" fontId="0" fillId="0" borderId="11" xfId="0" applyFont="1" applyFill="1" applyBorder="1" applyAlignment="1" applyProtection="1" quotePrefix="1">
      <alignment horizontal="center" vertical="center"/>
      <protection/>
    </xf>
    <xf numFmtId="0" fontId="0" fillId="0" borderId="10" xfId="0" applyFont="1" applyFill="1" applyBorder="1" applyAlignment="1" applyProtection="1">
      <alignment horizontal="center" vertical="center"/>
      <protection/>
    </xf>
    <xf numFmtId="37" fontId="0" fillId="0" borderId="16" xfId="0" applyNumberFormat="1" applyFont="1" applyFill="1" applyBorder="1" applyAlignment="1" applyProtection="1">
      <alignment horizontal="center" vertical="center"/>
      <protection/>
    </xf>
    <xf numFmtId="37" fontId="0" fillId="0" borderId="20" xfId="0" applyNumberFormat="1" applyFont="1" applyFill="1" applyBorder="1" applyAlignment="1" applyProtection="1">
      <alignment vertical="center"/>
      <protection/>
    </xf>
    <xf numFmtId="0" fontId="0" fillId="0" borderId="21" xfId="0" applyFont="1" applyFill="1" applyBorder="1" applyAlignment="1" applyProtection="1">
      <alignment vertical="center"/>
      <protection/>
    </xf>
    <xf numFmtId="0" fontId="0" fillId="0" borderId="22" xfId="0" applyFont="1" applyFill="1" applyBorder="1" applyAlignment="1" applyProtection="1">
      <alignment horizontal="right" vertical="center"/>
      <protection/>
    </xf>
    <xf numFmtId="38" fontId="0" fillId="0" borderId="0" xfId="0" applyNumberFormat="1" applyFont="1" applyFill="1" applyBorder="1" applyAlignment="1">
      <alignment vertical="center"/>
    </xf>
    <xf numFmtId="177" fontId="16" fillId="0" borderId="0" xfId="0" applyNumberFormat="1" applyFont="1" applyFill="1" applyBorder="1" applyAlignment="1" applyProtection="1">
      <alignment vertical="center"/>
      <protection/>
    </xf>
    <xf numFmtId="178" fontId="0" fillId="0" borderId="19"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0" fillId="0" borderId="23" xfId="0" applyFont="1" applyFill="1" applyBorder="1" applyAlignment="1" applyProtection="1">
      <alignment vertical="center"/>
      <protection/>
    </xf>
    <xf numFmtId="37" fontId="0" fillId="0" borderId="23" xfId="0" applyNumberFormat="1" applyFont="1" applyFill="1" applyBorder="1" applyAlignment="1" applyProtection="1">
      <alignment vertical="center"/>
      <protection/>
    </xf>
    <xf numFmtId="0" fontId="0" fillId="0" borderId="0" xfId="0" applyAlignment="1">
      <alignment horizontal="left" vertical="center"/>
    </xf>
    <xf numFmtId="0" fontId="0" fillId="0" borderId="20" xfId="0" applyFont="1" applyFill="1" applyBorder="1" applyAlignment="1" applyProtection="1">
      <alignment horizontal="right" vertical="center"/>
      <protection/>
    </xf>
    <xf numFmtId="0" fontId="0" fillId="0" borderId="20" xfId="0" applyFont="1" applyFill="1" applyBorder="1" applyAlignment="1">
      <alignment vertical="center"/>
    </xf>
    <xf numFmtId="37" fontId="19" fillId="0" borderId="19" xfId="0" applyNumberFormat="1" applyFont="1" applyFill="1" applyBorder="1" applyAlignment="1" applyProtection="1">
      <alignment vertical="center"/>
      <protection/>
    </xf>
    <xf numFmtId="37" fontId="19" fillId="0" borderId="0" xfId="0" applyNumberFormat="1" applyFont="1" applyFill="1" applyBorder="1" applyAlignment="1" applyProtection="1">
      <alignment vertical="center"/>
      <protection/>
    </xf>
    <xf numFmtId="37" fontId="19" fillId="0" borderId="0" xfId="0" applyNumberFormat="1" applyFont="1" applyFill="1" applyBorder="1" applyAlignment="1" applyProtection="1">
      <alignment horizontal="right" vertical="center"/>
      <protection/>
    </xf>
    <xf numFmtId="0" fontId="20" fillId="0" borderId="0" xfId="0" applyFont="1" applyFill="1" applyBorder="1" applyAlignment="1" applyProtection="1">
      <alignment horizontal="right" vertical="center"/>
      <protection/>
    </xf>
    <xf numFmtId="0" fontId="20" fillId="0" borderId="0" xfId="0" applyFont="1" applyFill="1" applyBorder="1" applyAlignment="1" applyProtection="1">
      <alignment vertical="center"/>
      <protection/>
    </xf>
    <xf numFmtId="0" fontId="19" fillId="0" borderId="0" xfId="0" applyFont="1" applyFill="1" applyBorder="1" applyAlignment="1" applyProtection="1">
      <alignment horizontal="right" vertical="center"/>
      <protection/>
    </xf>
    <xf numFmtId="0" fontId="19" fillId="0" borderId="0" xfId="0" applyFont="1" applyFill="1" applyBorder="1" applyAlignment="1" applyProtection="1">
      <alignment vertical="center"/>
      <protection/>
    </xf>
    <xf numFmtId="0" fontId="0" fillId="0" borderId="23" xfId="0" applyFont="1" applyFill="1" applyBorder="1" applyAlignment="1">
      <alignment vertical="center"/>
    </xf>
    <xf numFmtId="0" fontId="18" fillId="0" borderId="24" xfId="0" applyFont="1" applyFill="1" applyBorder="1" applyAlignment="1" applyProtection="1">
      <alignment horizontal="center" vertical="center"/>
      <protection/>
    </xf>
    <xf numFmtId="0" fontId="18" fillId="0" borderId="0" xfId="0" applyFont="1" applyFill="1" applyAlignment="1">
      <alignment vertical="center"/>
    </xf>
    <xf numFmtId="0" fontId="18" fillId="0" borderId="0" xfId="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0" fontId="18" fillId="0" borderId="19"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0" xfId="0" applyBorder="1" applyAlignment="1">
      <alignment horizontal="center" vertical="center"/>
    </xf>
    <xf numFmtId="38" fontId="0" fillId="0" borderId="0" xfId="0" applyNumberFormat="1" applyFont="1" applyFill="1" applyBorder="1" applyAlignment="1" applyProtection="1">
      <alignment horizontal="center" vertical="center"/>
      <protection/>
    </xf>
    <xf numFmtId="0" fontId="0" fillId="0" borderId="25" xfId="0" applyFont="1" applyFill="1" applyBorder="1" applyAlignment="1">
      <alignment vertical="center"/>
    </xf>
    <xf numFmtId="0" fontId="15" fillId="0" borderId="0" xfId="0" applyFont="1" applyFill="1" applyBorder="1" applyAlignment="1" applyProtection="1">
      <alignment horizontal="center" vertical="center"/>
      <protection/>
    </xf>
    <xf numFmtId="0" fontId="15" fillId="0" borderId="0" xfId="0" applyFont="1" applyBorder="1" applyAlignment="1">
      <alignment horizontal="center" vertical="center"/>
    </xf>
    <xf numFmtId="0" fontId="19" fillId="0" borderId="0" xfId="0" applyFont="1" applyFill="1" applyBorder="1" applyAlignment="1">
      <alignment vertical="center"/>
    </xf>
    <xf numFmtId="0" fontId="21" fillId="0" borderId="0" xfId="0" applyFont="1" applyFill="1" applyBorder="1" applyAlignment="1">
      <alignment vertical="center"/>
    </xf>
    <xf numFmtId="0" fontId="0" fillId="0" borderId="26" xfId="0" applyFont="1" applyFill="1" applyBorder="1" applyAlignment="1">
      <alignment horizontal="center" vertical="center"/>
    </xf>
    <xf numFmtId="0" fontId="0" fillId="0" borderId="25" xfId="0" applyFont="1" applyFill="1" applyBorder="1" applyAlignment="1" applyProtection="1">
      <alignment vertical="center"/>
      <protection/>
    </xf>
    <xf numFmtId="0" fontId="0" fillId="0" borderId="27" xfId="0" applyFont="1" applyFill="1" applyBorder="1" applyAlignment="1">
      <alignment horizontal="center" vertical="center"/>
    </xf>
    <xf numFmtId="38" fontId="0" fillId="0" borderId="28" xfId="48" applyFont="1" applyFill="1" applyBorder="1" applyAlignment="1">
      <alignment vertical="center"/>
    </xf>
    <xf numFmtId="38" fontId="12" fillId="0" borderId="0" xfId="48" applyFont="1" applyFill="1" applyBorder="1" applyAlignment="1" applyProtection="1">
      <alignment vertical="center"/>
      <protection/>
    </xf>
    <xf numFmtId="40" fontId="0" fillId="0" borderId="0" xfId="0" applyNumberFormat="1" applyFont="1" applyFill="1" applyBorder="1" applyAlignment="1" applyProtection="1">
      <alignment vertical="center"/>
      <protection/>
    </xf>
    <xf numFmtId="0" fontId="22" fillId="0" borderId="11" xfId="0" applyFont="1" applyFill="1" applyBorder="1" applyAlignment="1">
      <alignment horizontal="distributed" vertical="center"/>
    </xf>
    <xf numFmtId="0" fontId="8" fillId="0" borderId="29" xfId="0" applyFont="1" applyFill="1" applyBorder="1" applyAlignment="1">
      <alignment horizontal="center" vertical="center"/>
    </xf>
    <xf numFmtId="38" fontId="8" fillId="0" borderId="30" xfId="48" applyFont="1" applyFill="1" applyBorder="1" applyAlignment="1">
      <alignment vertical="center"/>
    </xf>
    <xf numFmtId="38" fontId="8" fillId="0" borderId="31" xfId="48" applyFont="1" applyFill="1" applyBorder="1" applyAlignment="1">
      <alignment vertical="center"/>
    </xf>
    <xf numFmtId="38" fontId="8" fillId="0" borderId="31" xfId="48" applyFont="1" applyFill="1" applyBorder="1" applyAlignment="1" applyProtection="1">
      <alignment vertical="center"/>
      <protection/>
    </xf>
    <xf numFmtId="37" fontId="0" fillId="0" borderId="24" xfId="0" applyNumberFormat="1" applyFont="1" applyFill="1" applyBorder="1" applyAlignment="1" applyProtection="1">
      <alignment vertical="center"/>
      <protection/>
    </xf>
    <xf numFmtId="37" fontId="0" fillId="0" borderId="0" xfId="0" applyNumberFormat="1" applyFont="1" applyFill="1" applyBorder="1" applyAlignment="1" applyProtection="1">
      <alignment vertical="center"/>
      <protection/>
    </xf>
    <xf numFmtId="37" fontId="8" fillId="0" borderId="31"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37" fontId="0" fillId="0" borderId="0"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19" fillId="0" borderId="28" xfId="0" applyFont="1" applyFill="1" applyBorder="1" applyAlignment="1" applyProtection="1">
      <alignment vertical="center"/>
      <protection/>
    </xf>
    <xf numFmtId="0" fontId="0" fillId="0" borderId="0" xfId="0" applyFont="1" applyFill="1" applyBorder="1" applyAlignment="1">
      <alignment vertical="center"/>
    </xf>
    <xf numFmtId="37" fontId="0" fillId="0" borderId="19" xfId="0" applyNumberFormat="1" applyFont="1" applyFill="1" applyBorder="1" applyAlignment="1" applyProtection="1">
      <alignment vertical="center"/>
      <protection/>
    </xf>
    <xf numFmtId="0" fontId="0" fillId="0" borderId="19" xfId="0" applyFont="1" applyFill="1" applyBorder="1" applyAlignment="1">
      <alignment vertical="center"/>
    </xf>
    <xf numFmtId="37" fontId="0" fillId="0" borderId="32" xfId="0" applyNumberFormat="1" applyFont="1" applyFill="1" applyBorder="1" applyAlignment="1" applyProtection="1">
      <alignment vertical="center"/>
      <protection/>
    </xf>
    <xf numFmtId="37" fontId="0" fillId="0" borderId="24" xfId="0" applyNumberFormat="1" applyFont="1" applyFill="1" applyBorder="1" applyAlignment="1" applyProtection="1">
      <alignment horizontal="right" vertical="center"/>
      <protection/>
    </xf>
    <xf numFmtId="0" fontId="0" fillId="0" borderId="0" xfId="0" applyFont="1" applyFill="1" applyBorder="1" applyAlignment="1">
      <alignment horizontal="right" vertical="center"/>
    </xf>
    <xf numFmtId="37" fontId="8" fillId="0" borderId="20" xfId="0" applyNumberFormat="1" applyFont="1" applyFill="1" applyBorder="1" applyAlignment="1" applyProtection="1">
      <alignment vertical="center"/>
      <protection/>
    </xf>
    <xf numFmtId="37" fontId="8" fillId="0" borderId="12" xfId="0" applyNumberFormat="1" applyFont="1" applyFill="1" applyBorder="1" applyAlignment="1" applyProtection="1">
      <alignment vertical="center"/>
      <protection/>
    </xf>
    <xf numFmtId="183" fontId="0" fillId="0" borderId="24" xfId="0" applyNumberFormat="1" applyFont="1" applyFill="1" applyBorder="1" applyAlignment="1" applyProtection="1">
      <alignment vertical="center"/>
      <protection/>
    </xf>
    <xf numFmtId="183" fontId="0" fillId="0" borderId="0" xfId="0" applyNumberFormat="1" applyFont="1" applyFill="1" applyBorder="1" applyAlignment="1">
      <alignment vertical="center"/>
    </xf>
    <xf numFmtId="183" fontId="0" fillId="0" borderId="0" xfId="0" applyNumberFormat="1" applyFont="1" applyFill="1" applyBorder="1" applyAlignment="1" applyProtection="1">
      <alignment vertical="center"/>
      <protection/>
    </xf>
    <xf numFmtId="183" fontId="8" fillId="0" borderId="31" xfId="0" applyNumberFormat="1" applyFont="1" applyFill="1" applyBorder="1" applyAlignment="1" applyProtection="1">
      <alignment vertical="center"/>
      <protection/>
    </xf>
    <xf numFmtId="0" fontId="0" fillId="0" borderId="19" xfId="0" applyFont="1" applyFill="1" applyBorder="1" applyAlignment="1" applyProtection="1">
      <alignment horizontal="centerContinuous" vertical="center"/>
      <protection/>
    </xf>
    <xf numFmtId="0" fontId="0" fillId="0" borderId="0" xfId="0" applyFont="1" applyFill="1" applyBorder="1" applyAlignment="1" applyProtection="1">
      <alignment horizontal="centerContinuous" vertical="center"/>
      <protection/>
    </xf>
    <xf numFmtId="177" fontId="0" fillId="0" borderId="0" xfId="0" applyNumberFormat="1" applyFont="1" applyFill="1" applyBorder="1" applyAlignment="1" applyProtection="1">
      <alignment vertical="center"/>
      <protection/>
    </xf>
    <xf numFmtId="177" fontId="0" fillId="0" borderId="19" xfId="0" applyNumberFormat="1" applyFont="1" applyFill="1" applyBorder="1" applyAlignment="1" applyProtection="1">
      <alignment vertical="center"/>
      <protection/>
    </xf>
    <xf numFmtId="178" fontId="0" fillId="0" borderId="19" xfId="0" applyNumberFormat="1" applyFont="1" applyFill="1" applyBorder="1" applyAlignment="1" applyProtection="1">
      <alignment vertical="center"/>
      <protection/>
    </xf>
    <xf numFmtId="178" fontId="0" fillId="0" borderId="0" xfId="0" applyNumberFormat="1" applyFont="1" applyFill="1" applyBorder="1" applyAlignment="1" applyProtection="1">
      <alignment vertical="center"/>
      <protection/>
    </xf>
    <xf numFmtId="178" fontId="0" fillId="0" borderId="0" xfId="0" applyNumberFormat="1" applyFont="1" applyFill="1" applyBorder="1" applyAlignment="1" applyProtection="1">
      <alignment horizontal="right" vertical="center"/>
      <protection/>
    </xf>
    <xf numFmtId="0" fontId="0" fillId="0" borderId="0" xfId="0" applyFont="1" applyFill="1" applyBorder="1" applyAlignment="1">
      <alignment horizontal="left" vertical="center"/>
    </xf>
    <xf numFmtId="37" fontId="0" fillId="0" borderId="24"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xf>
    <xf numFmtId="0" fontId="0" fillId="0" borderId="0" xfId="0" applyFont="1" applyFill="1" applyBorder="1" applyAlignment="1">
      <alignment vertical="center"/>
    </xf>
    <xf numFmtId="0" fontId="0" fillId="0" borderId="11" xfId="0" applyFont="1" applyFill="1" applyBorder="1" applyAlignment="1">
      <alignment vertical="center"/>
    </xf>
    <xf numFmtId="37" fontId="0" fillId="0" borderId="0" xfId="0" applyNumberFormat="1" applyFont="1" applyFill="1" applyBorder="1" applyAlignment="1" applyProtection="1">
      <alignment vertical="center"/>
      <protection/>
    </xf>
    <xf numFmtId="0" fontId="0" fillId="0" borderId="0" xfId="0" applyFont="1" applyFill="1" applyBorder="1" applyAlignment="1">
      <alignment horizontal="center" vertical="center"/>
    </xf>
    <xf numFmtId="37" fontId="0" fillId="0" borderId="0"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0" fontId="0" fillId="0" borderId="0" xfId="0" applyFont="1" applyFill="1" applyAlignment="1">
      <alignment vertical="center"/>
    </xf>
    <xf numFmtId="0" fontId="0" fillId="0" borderId="0" xfId="0" applyFont="1" applyAlignment="1">
      <alignment/>
    </xf>
    <xf numFmtId="0" fontId="0" fillId="0" borderId="0" xfId="0" applyFont="1" applyFill="1" applyBorder="1" applyAlignment="1">
      <alignment vertical="center"/>
    </xf>
    <xf numFmtId="0" fontId="0" fillId="0" borderId="11" xfId="0" applyFont="1" applyFill="1" applyBorder="1" applyAlignment="1">
      <alignment horizontal="distributed" vertical="center"/>
    </xf>
    <xf numFmtId="37" fontId="0" fillId="0" borderId="0" xfId="0" applyNumberFormat="1" applyFont="1" applyFill="1" applyBorder="1" applyAlignment="1" applyProtection="1">
      <alignment vertical="center"/>
      <protection/>
    </xf>
    <xf numFmtId="0" fontId="0" fillId="0" borderId="11" xfId="0" applyFont="1" applyFill="1" applyBorder="1" applyAlignment="1">
      <alignment horizontal="distributed" vertical="center"/>
    </xf>
    <xf numFmtId="38" fontId="0" fillId="0" borderId="0" xfId="48" applyFont="1" applyFill="1" applyAlignment="1">
      <alignment horizontal="right" vertical="center"/>
    </xf>
    <xf numFmtId="38" fontId="0" fillId="0" borderId="0" xfId="48" applyFont="1" applyFill="1" applyAlignment="1">
      <alignment horizontal="right" vertical="center"/>
    </xf>
    <xf numFmtId="38" fontId="0" fillId="0" borderId="0" xfId="48" applyFont="1" applyFill="1" applyBorder="1" applyAlignment="1">
      <alignment horizontal="right" vertical="center"/>
    </xf>
    <xf numFmtId="38" fontId="0" fillId="0" borderId="0" xfId="48" applyFont="1" applyFill="1" applyBorder="1" applyAlignment="1">
      <alignment horizontal="right" vertical="center"/>
    </xf>
    <xf numFmtId="0" fontId="0" fillId="0" borderId="28" xfId="0" applyFont="1" applyFill="1" applyBorder="1" applyAlignment="1">
      <alignment horizontal="center" vertical="center"/>
    </xf>
    <xf numFmtId="37" fontId="0" fillId="0" borderId="19" xfId="0" applyNumberFormat="1" applyFont="1" applyFill="1" applyBorder="1" applyAlignment="1" applyProtection="1">
      <alignment vertical="center"/>
      <protection/>
    </xf>
    <xf numFmtId="38" fontId="0" fillId="0" borderId="0" xfId="48" applyFont="1" applyFill="1" applyAlignment="1">
      <alignment vertical="center"/>
    </xf>
    <xf numFmtId="37" fontId="0" fillId="0" borderId="19" xfId="0" applyNumberFormat="1" applyFont="1" applyFill="1" applyBorder="1" applyAlignment="1" applyProtection="1">
      <alignment vertical="center"/>
      <protection/>
    </xf>
    <xf numFmtId="38" fontId="0" fillId="0" borderId="0" xfId="48" applyFont="1" applyFill="1" applyAlignment="1">
      <alignment vertical="center"/>
    </xf>
    <xf numFmtId="0" fontId="0" fillId="0" borderId="19" xfId="0" applyFont="1" applyFill="1" applyBorder="1" applyAlignment="1">
      <alignment horizontal="center" vertical="center"/>
    </xf>
    <xf numFmtId="38" fontId="0" fillId="0" borderId="0" xfId="48" applyFont="1" applyFill="1" applyBorder="1" applyAlignment="1">
      <alignment horizontal="center" vertical="center"/>
    </xf>
    <xf numFmtId="0" fontId="0" fillId="0" borderId="12" xfId="0" applyFont="1" applyFill="1" applyBorder="1" applyAlignment="1">
      <alignment vertical="center"/>
    </xf>
    <xf numFmtId="0" fontId="0" fillId="0" borderId="16" xfId="0" applyFont="1" applyFill="1" applyBorder="1" applyAlignment="1">
      <alignment horizontal="distributed" vertical="center"/>
    </xf>
    <xf numFmtId="37" fontId="0" fillId="0" borderId="31" xfId="0" applyNumberFormat="1" applyFont="1" applyFill="1" applyBorder="1" applyAlignment="1" applyProtection="1">
      <alignment vertical="center"/>
      <protection/>
    </xf>
    <xf numFmtId="0" fontId="0" fillId="0" borderId="23" xfId="0" applyFont="1" applyFill="1" applyBorder="1" applyAlignment="1">
      <alignment vertical="center"/>
    </xf>
    <xf numFmtId="0" fontId="0" fillId="0" borderId="16" xfId="0" applyFont="1" applyFill="1" applyBorder="1" applyAlignment="1">
      <alignment horizontal="distributed" vertical="center"/>
    </xf>
    <xf numFmtId="37" fontId="0" fillId="0" borderId="20"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horizontal="right" vertical="center"/>
      <protection/>
    </xf>
    <xf numFmtId="38" fontId="0" fillId="0" borderId="0" xfId="0" applyNumberFormat="1" applyFill="1" applyAlignment="1">
      <alignment vertical="center"/>
    </xf>
    <xf numFmtId="177" fontId="0" fillId="0" borderId="0" xfId="0" applyNumberFormat="1" applyFont="1" applyFill="1" applyBorder="1" applyAlignment="1" applyProtection="1">
      <alignment horizontal="right" vertical="center"/>
      <protection/>
    </xf>
    <xf numFmtId="0" fontId="0" fillId="0" borderId="25" xfId="0" applyFont="1" applyFill="1" applyBorder="1" applyAlignment="1" applyProtection="1" quotePrefix="1">
      <alignment horizontal="center" vertical="center"/>
      <protection/>
    </xf>
    <xf numFmtId="0" fontId="0" fillId="0" borderId="13" xfId="0" applyFont="1" applyFill="1" applyBorder="1" applyAlignment="1" applyProtection="1">
      <alignment horizontal="distributed" vertical="center"/>
      <protection/>
    </xf>
    <xf numFmtId="0" fontId="0" fillId="0" borderId="33" xfId="0" applyFont="1" applyFill="1" applyBorder="1" applyAlignment="1" applyProtection="1">
      <alignment horizontal="distributed" vertical="center"/>
      <protection/>
    </xf>
    <xf numFmtId="0" fontId="19" fillId="0" borderId="34" xfId="0" applyFont="1" applyFill="1" applyBorder="1" applyAlignment="1" applyProtection="1" quotePrefix="1">
      <alignment horizontal="center" vertical="center"/>
      <protection/>
    </xf>
    <xf numFmtId="0" fontId="0" fillId="0" borderId="35" xfId="0" applyFont="1" applyFill="1" applyBorder="1" applyAlignment="1">
      <alignment horizontal="center" vertical="center"/>
    </xf>
    <xf numFmtId="0" fontId="0" fillId="0" borderId="17" xfId="0" applyFont="1" applyFill="1" applyBorder="1" applyAlignment="1" applyProtection="1">
      <alignment horizontal="distributed" vertical="center"/>
      <protection/>
    </xf>
    <xf numFmtId="37" fontId="19" fillId="0" borderId="24" xfId="0" applyNumberFormat="1" applyFont="1" applyFill="1" applyBorder="1" applyAlignment="1" applyProtection="1">
      <alignment vertical="center"/>
      <protection/>
    </xf>
    <xf numFmtId="0" fontId="19" fillId="0" borderId="0" xfId="0" applyFont="1" applyFill="1" applyBorder="1" applyAlignment="1">
      <alignment horizontal="center" vertical="center"/>
    </xf>
    <xf numFmtId="0" fontId="0" fillId="0" borderId="30" xfId="0" applyFont="1" applyFill="1" applyBorder="1" applyAlignment="1">
      <alignment horizontal="right" vertical="center"/>
    </xf>
    <xf numFmtId="0" fontId="0" fillId="0" borderId="36" xfId="0" applyFont="1" applyFill="1" applyBorder="1" applyAlignment="1">
      <alignment horizontal="right" vertical="center"/>
    </xf>
    <xf numFmtId="0" fontId="0" fillId="0" borderId="36" xfId="0" applyBorder="1" applyAlignment="1">
      <alignment horizontal="right" vertical="center" wrapText="1"/>
    </xf>
    <xf numFmtId="0" fontId="0" fillId="0" borderId="30" xfId="0" applyFont="1" applyFill="1" applyBorder="1" applyAlignment="1">
      <alignment horizontal="distributed" vertical="center"/>
    </xf>
    <xf numFmtId="0" fontId="0" fillId="0" borderId="30" xfId="0" applyFont="1" applyFill="1" applyBorder="1" applyAlignment="1" applyProtection="1">
      <alignment horizontal="distributed" vertical="center"/>
      <protection/>
    </xf>
    <xf numFmtId="38" fontId="19" fillId="0" borderId="28" xfId="48" applyFont="1" applyFill="1" applyBorder="1" applyAlignment="1">
      <alignment vertical="center"/>
    </xf>
    <xf numFmtId="38" fontId="19" fillId="0" borderId="0" xfId="48" applyFont="1" applyFill="1" applyBorder="1" applyAlignment="1">
      <alignment vertical="center"/>
    </xf>
    <xf numFmtId="38" fontId="19" fillId="0" borderId="0" xfId="48" applyFont="1" applyFill="1" applyBorder="1" applyAlignment="1" applyProtection="1">
      <alignment vertical="center"/>
      <protection/>
    </xf>
    <xf numFmtId="0" fontId="0" fillId="0" borderId="0" xfId="0" applyFont="1" applyFill="1" applyBorder="1" applyAlignment="1">
      <alignment horizontal="distributed" vertical="center"/>
    </xf>
    <xf numFmtId="0" fontId="0" fillId="0" borderId="0" xfId="0" applyFill="1" applyBorder="1" applyAlignment="1" quotePrefix="1">
      <alignment horizontal="center" vertical="center"/>
    </xf>
    <xf numFmtId="0" fontId="19" fillId="0" borderId="0" xfId="0" applyFont="1" applyFill="1" applyBorder="1" applyAlignment="1" quotePrefix="1">
      <alignment horizontal="center" vertical="center"/>
    </xf>
    <xf numFmtId="0" fontId="0" fillId="0" borderId="37" xfId="0" applyFont="1" applyFill="1" applyBorder="1" applyAlignment="1">
      <alignment horizontal="distributed" vertical="center"/>
    </xf>
    <xf numFmtId="0" fontId="0" fillId="0" borderId="38" xfId="0" applyFont="1" applyFill="1" applyBorder="1" applyAlignment="1">
      <alignment horizontal="center" vertical="center"/>
    </xf>
    <xf numFmtId="0" fontId="0" fillId="0" borderId="38" xfId="0" applyFill="1" applyBorder="1" applyAlignment="1" quotePrefix="1">
      <alignment horizontal="center" vertical="center"/>
    </xf>
    <xf numFmtId="0" fontId="19" fillId="0" borderId="29" xfId="0" applyFont="1" applyFill="1" applyBorder="1" applyAlignment="1" quotePrefix="1">
      <alignment horizontal="center" vertical="center"/>
    </xf>
    <xf numFmtId="0" fontId="0" fillId="0" borderId="16" xfId="0" applyFont="1" applyFill="1" applyBorder="1" applyAlignment="1" applyProtection="1">
      <alignment horizontal="distributed" vertical="center"/>
      <protection/>
    </xf>
    <xf numFmtId="0" fontId="7" fillId="0" borderId="0" xfId="0" applyFont="1" applyFill="1" applyAlignment="1">
      <alignment horizontal="right" vertical="center"/>
    </xf>
    <xf numFmtId="38" fontId="7" fillId="0" borderId="0" xfId="0" applyNumberFormat="1" applyFont="1" applyFill="1" applyAlignment="1">
      <alignment horizontal="left" vertical="center"/>
    </xf>
    <xf numFmtId="38" fontId="19" fillId="0" borderId="0" xfId="0" applyNumberFormat="1" applyFont="1" applyFill="1" applyAlignment="1">
      <alignment vertical="top"/>
    </xf>
    <xf numFmtId="38" fontId="19" fillId="0" borderId="0" xfId="0" applyNumberFormat="1" applyFont="1" applyFill="1" applyAlignment="1">
      <alignment vertical="center"/>
    </xf>
    <xf numFmtId="177" fontId="19" fillId="0" borderId="0" xfId="0" applyNumberFormat="1" applyFont="1" applyFill="1" applyBorder="1" applyAlignment="1" applyProtection="1">
      <alignment vertical="center"/>
      <protection/>
    </xf>
    <xf numFmtId="177" fontId="19" fillId="0" borderId="0" xfId="0" applyNumberFormat="1" applyFont="1" applyFill="1" applyBorder="1" applyAlignment="1" applyProtection="1">
      <alignment horizontal="right" vertical="center"/>
      <protection/>
    </xf>
    <xf numFmtId="38" fontId="19" fillId="0" borderId="0" xfId="0" applyNumberFormat="1" applyFont="1" applyFill="1" applyAlignment="1" applyProtection="1">
      <alignment vertical="center"/>
      <protection/>
    </xf>
    <xf numFmtId="186" fontId="19" fillId="0" borderId="0" xfId="0" applyNumberFormat="1" applyFont="1" applyFill="1" applyBorder="1" applyAlignment="1" applyProtection="1">
      <alignment vertical="center"/>
      <protection/>
    </xf>
    <xf numFmtId="187" fontId="19" fillId="0" borderId="24" xfId="0" applyNumberFormat="1" applyFont="1" applyFill="1" applyBorder="1" applyAlignment="1" applyProtection="1">
      <alignment vertical="center"/>
      <protection/>
    </xf>
    <xf numFmtId="38" fontId="0" fillId="0" borderId="19" xfId="0" applyNumberFormat="1" applyFont="1" applyFill="1" applyBorder="1" applyAlignment="1" applyProtection="1">
      <alignment horizontal="left" vertical="center"/>
      <protection/>
    </xf>
    <xf numFmtId="38" fontId="0" fillId="0" borderId="0" xfId="0" applyNumberFormat="1" applyFont="1" applyFill="1" applyBorder="1" applyAlignment="1" applyProtection="1">
      <alignment horizontal="left" vertical="center"/>
      <protection/>
    </xf>
    <xf numFmtId="186" fontId="19" fillId="0" borderId="23" xfId="0" applyNumberFormat="1" applyFont="1" applyFill="1" applyBorder="1" applyAlignment="1" applyProtection="1">
      <alignment vertical="center"/>
      <protection/>
    </xf>
    <xf numFmtId="177" fontId="0" fillId="0" borderId="23" xfId="0" applyNumberFormat="1" applyFont="1" applyFill="1" applyBorder="1" applyAlignment="1" applyProtection="1">
      <alignment vertical="center"/>
      <protection/>
    </xf>
    <xf numFmtId="0" fontId="11" fillId="0" borderId="0" xfId="0" applyFont="1" applyFill="1" applyAlignment="1">
      <alignment horizontal="center" vertical="center"/>
    </xf>
    <xf numFmtId="186" fontId="0" fillId="0" borderId="32" xfId="0" applyNumberFormat="1" applyFont="1" applyFill="1" applyBorder="1" applyAlignment="1" applyProtection="1">
      <alignment vertical="center"/>
      <protection/>
    </xf>
    <xf numFmtId="186" fontId="0" fillId="0" borderId="24" xfId="0" applyNumberFormat="1" applyFont="1" applyFill="1" applyBorder="1" applyAlignment="1" applyProtection="1">
      <alignment vertical="center"/>
      <protection/>
    </xf>
    <xf numFmtId="186" fontId="19" fillId="0" borderId="24" xfId="0" applyNumberFormat="1" applyFont="1" applyFill="1" applyBorder="1" applyAlignment="1" applyProtection="1">
      <alignment vertical="center"/>
      <protection/>
    </xf>
    <xf numFmtId="186" fontId="0" fillId="0" borderId="19" xfId="0" applyNumberFormat="1" applyFont="1" applyFill="1" applyBorder="1" applyAlignment="1" applyProtection="1">
      <alignment vertical="center"/>
      <protection/>
    </xf>
    <xf numFmtId="186" fontId="0" fillId="0" borderId="0" xfId="0" applyNumberFormat="1" applyFont="1" applyFill="1" applyBorder="1" applyAlignment="1" applyProtection="1">
      <alignment vertical="center"/>
      <protection/>
    </xf>
    <xf numFmtId="186" fontId="0" fillId="0" borderId="20" xfId="0" applyNumberFormat="1" applyFont="1" applyFill="1" applyBorder="1" applyAlignment="1" applyProtection="1">
      <alignment vertical="center"/>
      <protection/>
    </xf>
    <xf numFmtId="186" fontId="0" fillId="0" borderId="23" xfId="0" applyNumberFormat="1" applyFont="1" applyFill="1" applyBorder="1" applyAlignment="1" applyProtection="1">
      <alignment vertical="center"/>
      <protection/>
    </xf>
    <xf numFmtId="187" fontId="0" fillId="0" borderId="32" xfId="0" applyNumberFormat="1" applyFont="1" applyFill="1" applyBorder="1" applyAlignment="1" applyProtection="1">
      <alignment vertical="center"/>
      <protection/>
    </xf>
    <xf numFmtId="187" fontId="0" fillId="0" borderId="24" xfId="0" applyNumberFormat="1" applyFont="1" applyFill="1" applyBorder="1" applyAlignment="1" applyProtection="1">
      <alignment vertical="center"/>
      <protection/>
    </xf>
    <xf numFmtId="187" fontId="0" fillId="0" borderId="24" xfId="0" applyNumberFormat="1" applyFont="1" applyFill="1" applyBorder="1" applyAlignment="1" applyProtection="1">
      <alignment vertical="center"/>
      <protection/>
    </xf>
    <xf numFmtId="190" fontId="0" fillId="0" borderId="19" xfId="0" applyNumberFormat="1" applyFont="1" applyFill="1" applyBorder="1" applyAlignment="1" applyProtection="1">
      <alignment vertical="center"/>
      <protection/>
    </xf>
    <xf numFmtId="190" fontId="0" fillId="0" borderId="0" xfId="0" applyNumberFormat="1" applyFont="1" applyFill="1" applyBorder="1" applyAlignment="1" applyProtection="1">
      <alignment vertical="center"/>
      <protection/>
    </xf>
    <xf numFmtId="190" fontId="19" fillId="0" borderId="0" xfId="0" applyNumberFormat="1" applyFont="1" applyFill="1" applyBorder="1" applyAlignment="1" applyProtection="1">
      <alignment vertical="center"/>
      <protection/>
    </xf>
    <xf numFmtId="190" fontId="0" fillId="0" borderId="0" xfId="0" applyNumberFormat="1" applyFont="1" applyFill="1" applyBorder="1" applyAlignment="1" applyProtection="1">
      <alignment vertical="center"/>
      <protection/>
    </xf>
    <xf numFmtId="0" fontId="9" fillId="0" borderId="0" xfId="0" applyFont="1" applyFill="1" applyAlignment="1">
      <alignment vertical="center"/>
    </xf>
    <xf numFmtId="0" fontId="22" fillId="0" borderId="24" xfId="0" applyFont="1" applyFill="1" applyBorder="1" applyAlignment="1">
      <alignment vertical="center"/>
    </xf>
    <xf numFmtId="0" fontId="22" fillId="0" borderId="0" xfId="0" applyFont="1" applyFill="1" applyAlignment="1">
      <alignment vertical="center"/>
    </xf>
    <xf numFmtId="0" fontId="22" fillId="0" borderId="0" xfId="0" applyFont="1" applyFill="1" applyAlignment="1" applyProtection="1">
      <alignment vertical="center"/>
      <protection/>
    </xf>
    <xf numFmtId="0" fontId="0" fillId="0" borderId="0" xfId="0" applyFont="1" applyFill="1" applyAlignment="1" quotePrefix="1">
      <alignment vertical="center"/>
    </xf>
    <xf numFmtId="38" fontId="0" fillId="0" borderId="39" xfId="0" applyNumberFormat="1" applyFont="1" applyFill="1" applyBorder="1" applyAlignment="1" applyProtection="1">
      <alignment horizontal="distributed" vertical="center"/>
      <protection/>
    </xf>
    <xf numFmtId="38" fontId="19" fillId="0" borderId="14" xfId="0" applyNumberFormat="1" applyFont="1" applyFill="1" applyBorder="1" applyAlignment="1" applyProtection="1">
      <alignment horizontal="distributed" vertical="center"/>
      <protection/>
    </xf>
    <xf numFmtId="178" fontId="19" fillId="0" borderId="0" xfId="0" applyNumberFormat="1" applyFont="1" applyFill="1" applyBorder="1" applyAlignment="1" applyProtection="1">
      <alignment vertical="center"/>
      <protection/>
    </xf>
    <xf numFmtId="0" fontId="21" fillId="0" borderId="0" xfId="0" applyFont="1" applyFill="1" applyBorder="1" applyAlignment="1" applyProtection="1">
      <alignment horizontal="center" vertical="center"/>
      <protection/>
    </xf>
    <xf numFmtId="0" fontId="22" fillId="0" borderId="0" xfId="0" applyFont="1" applyFill="1" applyBorder="1" applyAlignment="1">
      <alignment vertical="center"/>
    </xf>
    <xf numFmtId="0" fontId="0" fillId="0" borderId="0" xfId="0" applyFont="1" applyFill="1" applyBorder="1" applyAlignment="1" applyProtection="1">
      <alignment horizontal="distributed" vertical="center"/>
      <protection/>
    </xf>
    <xf numFmtId="0" fontId="0" fillId="0" borderId="19" xfId="0" applyFont="1" applyFill="1" applyBorder="1" applyAlignment="1" applyProtection="1">
      <alignment horizontal="center" vertical="center" textRotation="255"/>
      <protection/>
    </xf>
    <xf numFmtId="0" fontId="0" fillId="0" borderId="20" xfId="0" applyFont="1" applyFill="1" applyBorder="1" applyAlignment="1" applyProtection="1">
      <alignment horizontal="center" vertical="center" textRotation="255"/>
      <protection/>
    </xf>
    <xf numFmtId="178" fontId="0" fillId="0" borderId="19" xfId="0" applyNumberFormat="1" applyFill="1" applyBorder="1" applyAlignment="1" applyProtection="1">
      <alignment horizontal="right" vertical="center"/>
      <protection/>
    </xf>
    <xf numFmtId="178" fontId="0" fillId="0" borderId="0" xfId="0" applyNumberFormat="1" applyFill="1" applyBorder="1" applyAlignment="1" applyProtection="1">
      <alignment horizontal="right" vertical="center"/>
      <protection/>
    </xf>
    <xf numFmtId="37" fontId="8" fillId="0" borderId="31" xfId="0" applyNumberFormat="1" applyFont="1" applyFill="1" applyBorder="1" applyAlignment="1" applyProtection="1">
      <alignment horizontal="right" vertical="center"/>
      <protection/>
    </xf>
    <xf numFmtId="177" fontId="19" fillId="0" borderId="24" xfId="0" applyNumberFormat="1" applyFont="1" applyFill="1" applyBorder="1" applyAlignment="1" applyProtection="1">
      <alignment horizontal="right" vertical="center"/>
      <protection/>
    </xf>
    <xf numFmtId="177" fontId="0" fillId="0" borderId="0" xfId="48" applyNumberFormat="1" applyFont="1" applyFill="1" applyBorder="1" applyAlignment="1" applyProtection="1">
      <alignment vertical="center"/>
      <protection/>
    </xf>
    <xf numFmtId="177" fontId="0" fillId="0" borderId="12" xfId="0" applyNumberFormat="1" applyFont="1" applyFill="1" applyBorder="1" applyAlignment="1" applyProtection="1">
      <alignment vertical="center"/>
      <protection/>
    </xf>
    <xf numFmtId="177" fontId="0" fillId="0" borderId="24" xfId="0" applyNumberFormat="1" applyFont="1" applyFill="1" applyBorder="1" applyAlignment="1" applyProtection="1">
      <alignment horizontal="right" vertical="center"/>
      <protection/>
    </xf>
    <xf numFmtId="177" fontId="0" fillId="0" borderId="12" xfId="0" applyNumberFormat="1" applyFont="1" applyFill="1" applyBorder="1" applyAlignment="1" applyProtection="1">
      <alignment horizontal="right" vertical="center"/>
      <protection/>
    </xf>
    <xf numFmtId="177" fontId="19" fillId="0" borderId="12" xfId="0" applyNumberFormat="1" applyFont="1" applyFill="1" applyBorder="1" applyAlignment="1" applyProtection="1">
      <alignment vertical="center"/>
      <protection/>
    </xf>
    <xf numFmtId="177" fontId="19" fillId="0" borderId="12" xfId="0" applyNumberFormat="1" applyFont="1" applyFill="1" applyBorder="1" applyAlignment="1" applyProtection="1">
      <alignment horizontal="right" vertical="center"/>
      <protection/>
    </xf>
    <xf numFmtId="178" fontId="0" fillId="0" borderId="24" xfId="0" applyNumberFormat="1" applyFont="1" applyFill="1" applyBorder="1" applyAlignment="1" applyProtection="1">
      <alignment vertical="center"/>
      <protection/>
    </xf>
    <xf numFmtId="0" fontId="0" fillId="0" borderId="19" xfId="0" applyFont="1" applyFill="1" applyBorder="1" applyAlignment="1" applyProtection="1">
      <alignment horizontal="center" vertical="center"/>
      <protection/>
    </xf>
    <xf numFmtId="178" fontId="19" fillId="0" borderId="24" xfId="0" applyNumberFormat="1" applyFont="1" applyFill="1" applyBorder="1" applyAlignment="1" applyProtection="1">
      <alignment vertical="center"/>
      <protection/>
    </xf>
    <xf numFmtId="37" fontId="0" fillId="0" borderId="19" xfId="0" applyNumberFormat="1" applyFont="1" applyFill="1" applyBorder="1" applyAlignment="1" applyProtection="1">
      <alignment horizontal="right" vertical="center"/>
      <protection/>
    </xf>
    <xf numFmtId="37" fontId="0" fillId="0" borderId="31" xfId="0" applyNumberFormat="1" applyFont="1" applyFill="1" applyBorder="1" applyAlignment="1" applyProtection="1">
      <alignment vertical="center"/>
      <protection/>
    </xf>
    <xf numFmtId="37" fontId="19" fillId="0" borderId="31" xfId="0" applyNumberFormat="1" applyFont="1" applyFill="1" applyBorder="1" applyAlignment="1" applyProtection="1">
      <alignment vertical="center"/>
      <protection/>
    </xf>
    <xf numFmtId="0" fontId="0" fillId="0" borderId="0" xfId="0" applyFont="1" applyFill="1" applyAlignment="1">
      <alignment vertical="center"/>
    </xf>
    <xf numFmtId="0" fontId="0" fillId="0" borderId="0" xfId="0" applyFont="1" applyFill="1" applyAlignment="1">
      <alignment horizontal="right" vertical="center"/>
    </xf>
    <xf numFmtId="37" fontId="0" fillId="0" borderId="40" xfId="0" applyNumberFormat="1" applyFont="1" applyFill="1" applyBorder="1" applyAlignment="1" applyProtection="1">
      <alignment horizontal="right" vertical="center"/>
      <protection/>
    </xf>
    <xf numFmtId="37" fontId="0" fillId="0" borderId="12" xfId="0" applyNumberFormat="1" applyFont="1" applyFill="1" applyBorder="1" applyAlignment="1" applyProtection="1">
      <alignment horizontal="right" vertical="center"/>
      <protection/>
    </xf>
    <xf numFmtId="0" fontId="0" fillId="0" borderId="31" xfId="0" applyFont="1" applyFill="1" applyBorder="1" applyAlignment="1">
      <alignment horizontal="right" vertical="center"/>
    </xf>
    <xf numFmtId="0" fontId="19" fillId="0" borderId="19"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9" fillId="0" borderId="0" xfId="0" applyFont="1" applyFill="1" applyAlignment="1">
      <alignment vertical="center"/>
    </xf>
    <xf numFmtId="37" fontId="19" fillId="0" borderId="19" xfId="0" applyNumberFormat="1" applyFont="1" applyFill="1" applyBorder="1" applyAlignment="1" applyProtection="1">
      <alignment horizontal="right" vertical="center"/>
      <protection/>
    </xf>
    <xf numFmtId="0" fontId="19" fillId="0" borderId="0" xfId="0" applyFont="1" applyFill="1" applyAlignment="1">
      <alignment horizontal="right" vertical="center"/>
    </xf>
    <xf numFmtId="0" fontId="0" fillId="0" borderId="0" xfId="0" applyFont="1" applyFill="1" applyBorder="1" applyAlignment="1" applyProtection="1">
      <alignment vertical="center"/>
      <protection/>
    </xf>
    <xf numFmtId="37" fontId="0" fillId="0" borderId="40" xfId="0" applyNumberFormat="1" applyFont="1" applyFill="1" applyBorder="1" applyAlignment="1" applyProtection="1">
      <alignment vertical="center"/>
      <protection/>
    </xf>
    <xf numFmtId="37" fontId="0" fillId="0" borderId="12" xfId="0" applyNumberFormat="1" applyFont="1" applyFill="1" applyBorder="1" applyAlignment="1" applyProtection="1">
      <alignment vertical="center"/>
      <protection/>
    </xf>
    <xf numFmtId="37" fontId="0" fillId="0" borderId="0" xfId="0" applyNumberFormat="1" applyFont="1" applyFill="1" applyBorder="1" applyAlignment="1" applyProtection="1">
      <alignment horizontal="center" vertical="center"/>
      <protection/>
    </xf>
    <xf numFmtId="37" fontId="19" fillId="0" borderId="0" xfId="0" applyNumberFormat="1" applyFont="1" applyFill="1" applyBorder="1" applyAlignment="1" applyProtection="1">
      <alignment horizontal="center" vertical="center"/>
      <protection/>
    </xf>
    <xf numFmtId="0" fontId="0" fillId="0" borderId="19" xfId="0" applyFont="1" applyFill="1" applyBorder="1" applyAlignment="1" applyProtection="1">
      <alignment vertical="center"/>
      <protection/>
    </xf>
    <xf numFmtId="0" fontId="0" fillId="0" borderId="40" xfId="0" applyFont="1" applyFill="1" applyBorder="1" applyAlignment="1" applyProtection="1">
      <alignment vertical="center"/>
      <protection/>
    </xf>
    <xf numFmtId="0" fontId="0" fillId="0" borderId="12" xfId="0" applyFont="1" applyFill="1" applyBorder="1" applyAlignment="1" applyProtection="1">
      <alignment horizontal="right" vertical="center"/>
      <protection/>
    </xf>
    <xf numFmtId="0" fontId="0" fillId="0" borderId="31" xfId="0" applyFont="1" applyFill="1" applyBorder="1" applyAlignment="1" applyProtection="1">
      <alignment horizontal="right" vertical="center"/>
      <protection/>
    </xf>
    <xf numFmtId="0" fontId="19" fillId="0" borderId="19" xfId="0" applyFont="1" applyFill="1" applyBorder="1" applyAlignment="1" applyProtection="1">
      <alignment vertical="center"/>
      <protection/>
    </xf>
    <xf numFmtId="0" fontId="0" fillId="0" borderId="13" xfId="0" applyFill="1" applyBorder="1" applyAlignment="1">
      <alignment horizontal="center" vertical="center"/>
    </xf>
    <xf numFmtId="0" fontId="19" fillId="0" borderId="14" xfId="0" applyFont="1" applyFill="1" applyBorder="1" applyAlignment="1">
      <alignment horizontal="center" vertical="center"/>
    </xf>
    <xf numFmtId="0" fontId="0" fillId="0" borderId="19" xfId="0" applyFont="1" applyFill="1" applyBorder="1" applyAlignment="1">
      <alignment horizontal="right" vertical="center"/>
    </xf>
    <xf numFmtId="37" fontId="19" fillId="0" borderId="19" xfId="0" applyNumberFormat="1" applyFont="1" applyFill="1" applyBorder="1" applyAlignment="1">
      <alignment horizontal="right" vertical="center"/>
    </xf>
    <xf numFmtId="37" fontId="19" fillId="0" borderId="0" xfId="0" applyNumberFormat="1" applyFont="1" applyFill="1" applyBorder="1" applyAlignment="1">
      <alignment horizontal="right" vertical="center"/>
    </xf>
    <xf numFmtId="182" fontId="0" fillId="0" borderId="0" xfId="0" applyNumberFormat="1" applyFont="1" applyFill="1" applyBorder="1" applyAlignment="1" applyProtection="1">
      <alignment vertical="center"/>
      <protection/>
    </xf>
    <xf numFmtId="182" fontId="19" fillId="0" borderId="31" xfId="0" applyNumberFormat="1" applyFont="1" applyFill="1" applyBorder="1" applyAlignment="1" applyProtection="1">
      <alignment vertical="center"/>
      <protection/>
    </xf>
    <xf numFmtId="37" fontId="0" fillId="0" borderId="0" xfId="0" applyNumberFormat="1" applyFont="1" applyFill="1" applyAlignment="1">
      <alignment vertical="center"/>
    </xf>
    <xf numFmtId="37" fontId="24" fillId="0" borderId="24" xfId="0" applyNumberFormat="1" applyFont="1" applyFill="1" applyBorder="1" applyAlignment="1" applyProtection="1">
      <alignment vertical="center"/>
      <protection/>
    </xf>
    <xf numFmtId="0" fontId="25" fillId="0" borderId="19" xfId="0" applyFont="1" applyFill="1" applyBorder="1" applyAlignment="1" applyProtection="1">
      <alignment horizontal="center" vertical="center"/>
      <protection/>
    </xf>
    <xf numFmtId="0" fontId="25" fillId="0" borderId="0" xfId="0" applyFont="1" applyFill="1" applyBorder="1" applyAlignment="1" applyProtection="1">
      <alignment horizontal="center" vertical="center"/>
      <protection/>
    </xf>
    <xf numFmtId="37" fontId="24" fillId="0" borderId="19" xfId="0" applyNumberFormat="1" applyFont="1" applyFill="1" applyBorder="1" applyAlignment="1" applyProtection="1">
      <alignment vertical="center"/>
      <protection/>
    </xf>
    <xf numFmtId="37" fontId="24" fillId="0" borderId="0" xfId="0" applyNumberFormat="1" applyFont="1" applyFill="1" applyBorder="1" applyAlignment="1" applyProtection="1">
      <alignment vertical="center"/>
      <protection/>
    </xf>
    <xf numFmtId="37" fontId="25" fillId="0" borderId="19" xfId="0" applyNumberFormat="1" applyFont="1" applyFill="1" applyBorder="1" applyAlignment="1" applyProtection="1">
      <alignment vertical="center"/>
      <protection/>
    </xf>
    <xf numFmtId="37" fontId="25" fillId="0" borderId="0" xfId="0" applyNumberFormat="1" applyFont="1" applyFill="1" applyBorder="1" applyAlignment="1" applyProtection="1">
      <alignment vertical="center"/>
      <protection/>
    </xf>
    <xf numFmtId="37" fontId="25" fillId="0" borderId="40" xfId="0" applyNumberFormat="1" applyFont="1" applyFill="1" applyBorder="1" applyAlignment="1" applyProtection="1">
      <alignment vertical="center"/>
      <protection/>
    </xf>
    <xf numFmtId="37" fontId="25" fillId="0" borderId="31" xfId="0" applyNumberFormat="1" applyFont="1" applyFill="1" applyBorder="1" applyAlignment="1" applyProtection="1">
      <alignment vertical="center"/>
      <protection/>
    </xf>
    <xf numFmtId="37" fontId="25" fillId="0" borderId="12" xfId="0" applyNumberFormat="1" applyFont="1" applyFill="1" applyBorder="1" applyAlignment="1" applyProtection="1">
      <alignment vertical="center"/>
      <protection/>
    </xf>
    <xf numFmtId="0" fontId="0" fillId="0" borderId="27" xfId="0" applyFont="1" applyFill="1" applyBorder="1" applyAlignment="1">
      <alignment horizontal="center" vertical="center" wrapText="1"/>
    </xf>
    <xf numFmtId="37" fontId="0" fillId="0" borderId="0" xfId="0" applyNumberFormat="1" applyFill="1" applyBorder="1" applyAlignment="1" applyProtection="1">
      <alignment horizontal="right" vertical="center"/>
      <protection/>
    </xf>
    <xf numFmtId="177" fontId="0" fillId="0" borderId="0" xfId="0" applyNumberFormat="1" applyFill="1" applyBorder="1" applyAlignment="1" applyProtection="1">
      <alignment horizontal="right" vertical="center"/>
      <protection/>
    </xf>
    <xf numFmtId="0" fontId="0" fillId="0" borderId="41" xfId="0" applyFont="1" applyFill="1" applyBorder="1" applyAlignment="1" applyProtection="1">
      <alignment horizontal="center" vertical="center" wrapText="1"/>
      <protection/>
    </xf>
    <xf numFmtId="0" fontId="0" fillId="0" borderId="42"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0" fillId="0" borderId="30" xfId="0" applyFont="1" applyFill="1" applyBorder="1" applyAlignment="1" applyProtection="1">
      <alignment horizontal="center" vertical="center"/>
      <protection/>
    </xf>
    <xf numFmtId="0" fontId="0" fillId="0" borderId="31" xfId="0" applyFont="1" applyFill="1" applyBorder="1" applyAlignment="1" applyProtection="1">
      <alignment horizontal="center" vertical="center"/>
      <protection/>
    </xf>
    <xf numFmtId="0" fontId="0" fillId="0" borderId="43" xfId="0" applyBorder="1" applyAlignment="1">
      <alignment horizontal="distributed" vertical="center"/>
    </xf>
    <xf numFmtId="0" fontId="0" fillId="0" borderId="20" xfId="0" applyBorder="1" applyAlignment="1">
      <alignment horizontal="distributed" vertical="center"/>
    </xf>
    <xf numFmtId="0" fontId="0" fillId="0" borderId="44" xfId="0" applyFont="1" applyFill="1" applyBorder="1" applyAlignment="1">
      <alignment horizontal="distributed" vertical="center"/>
    </xf>
    <xf numFmtId="0" fontId="0" fillId="0" borderId="45" xfId="0" applyFont="1" applyFill="1" applyBorder="1" applyAlignment="1">
      <alignment horizontal="distributed" vertical="center"/>
    </xf>
    <xf numFmtId="0" fontId="0" fillId="0" borderId="23" xfId="0" applyFont="1" applyFill="1" applyBorder="1" applyAlignment="1">
      <alignment horizontal="distributed" vertical="center"/>
    </xf>
    <xf numFmtId="0" fontId="0" fillId="0" borderId="31" xfId="0" applyFont="1" applyFill="1" applyBorder="1" applyAlignment="1">
      <alignment horizontal="distributed" vertical="center"/>
    </xf>
    <xf numFmtId="0" fontId="0" fillId="0" borderId="46" xfId="0" applyFont="1" applyFill="1" applyBorder="1" applyAlignment="1">
      <alignment horizontal="distributed" vertical="center"/>
    </xf>
    <xf numFmtId="0" fontId="0" fillId="0" borderId="47" xfId="0" applyFont="1" applyFill="1" applyBorder="1" applyAlignment="1">
      <alignment horizontal="distributed" vertical="center"/>
    </xf>
    <xf numFmtId="0" fontId="0" fillId="0" borderId="48" xfId="0" applyFont="1" applyFill="1" applyBorder="1" applyAlignment="1">
      <alignment horizontal="distributed" vertical="center"/>
    </xf>
    <xf numFmtId="0" fontId="0" fillId="0" borderId="22" xfId="0" applyBorder="1" applyAlignment="1">
      <alignment horizontal="distributed" vertical="center"/>
    </xf>
    <xf numFmtId="0" fontId="19" fillId="0" borderId="0" xfId="0" applyFont="1" applyFill="1" applyBorder="1" applyAlignment="1" applyProtection="1">
      <alignment horizontal="distributed" vertical="center"/>
      <protection/>
    </xf>
    <xf numFmtId="0" fontId="19" fillId="0" borderId="11" xfId="0" applyFont="1" applyFill="1" applyBorder="1" applyAlignment="1">
      <alignment horizontal="distributed" vertical="center"/>
    </xf>
    <xf numFmtId="0" fontId="0" fillId="0" borderId="49" xfId="0" applyFont="1" applyFill="1" applyBorder="1" applyAlignment="1" applyProtection="1">
      <alignment horizontal="distributed" vertical="center"/>
      <protection/>
    </xf>
    <xf numFmtId="0" fontId="0" fillId="0" borderId="16" xfId="0" applyBorder="1" applyAlignment="1">
      <alignment horizontal="distributed" vertical="center"/>
    </xf>
    <xf numFmtId="37" fontId="0" fillId="0" borderId="14" xfId="0" applyNumberFormat="1" applyFont="1" applyFill="1" applyBorder="1" applyAlignment="1" applyProtection="1">
      <alignment horizontal="distributed" vertical="center"/>
      <protection/>
    </xf>
    <xf numFmtId="0" fontId="0" fillId="0" borderId="15" xfId="0" applyBorder="1" applyAlignment="1">
      <alignment horizontal="distributed" vertical="center"/>
    </xf>
    <xf numFmtId="0" fontId="0" fillId="0" borderId="13" xfId="0" applyBorder="1" applyAlignment="1">
      <alignment horizontal="distributed" vertical="center"/>
    </xf>
    <xf numFmtId="0" fontId="0" fillId="0" borderId="14" xfId="0" applyFont="1" applyFill="1" applyBorder="1" applyAlignment="1" applyProtection="1">
      <alignment horizontal="distributed" vertical="center"/>
      <protection/>
    </xf>
    <xf numFmtId="0" fontId="1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37" fontId="19" fillId="0" borderId="31" xfId="0" applyNumberFormat="1" applyFont="1" applyFill="1" applyBorder="1" applyAlignment="1" applyProtection="1">
      <alignment horizontal="right" vertical="center"/>
      <protection/>
    </xf>
    <xf numFmtId="37" fontId="0" fillId="0" borderId="0" xfId="0" applyNumberFormat="1" applyFont="1" applyFill="1" applyBorder="1" applyAlignment="1" applyProtection="1">
      <alignment horizontal="right" vertical="center"/>
      <protection/>
    </xf>
    <xf numFmtId="37" fontId="19" fillId="0" borderId="40" xfId="0" applyNumberFormat="1" applyFont="1" applyFill="1" applyBorder="1" applyAlignment="1" applyProtection="1">
      <alignment horizontal="right" vertical="center"/>
      <protection/>
    </xf>
    <xf numFmtId="37" fontId="0" fillId="0" borderId="19" xfId="0" applyNumberFormat="1" applyFont="1" applyFill="1" applyBorder="1" applyAlignment="1" applyProtection="1">
      <alignment horizontal="right" vertical="center"/>
      <protection/>
    </xf>
    <xf numFmtId="0" fontId="0" fillId="0" borderId="50" xfId="0"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51" xfId="0" applyBorder="1" applyAlignment="1">
      <alignment horizontal="center" vertical="center"/>
    </xf>
    <xf numFmtId="0" fontId="19" fillId="0" borderId="11" xfId="0" applyFont="1" applyFill="1" applyBorder="1" applyAlignment="1" applyProtection="1">
      <alignment horizontal="distributed" vertical="center"/>
      <protection/>
    </xf>
    <xf numFmtId="0" fontId="0" fillId="0" borderId="16" xfId="0" applyFont="1" applyFill="1" applyBorder="1" applyAlignment="1" applyProtection="1">
      <alignment horizontal="distributed" vertical="center"/>
      <protection/>
    </xf>
    <xf numFmtId="0" fontId="0" fillId="0" borderId="52" xfId="0" applyFont="1" applyFill="1" applyBorder="1" applyAlignment="1" applyProtection="1">
      <alignment horizontal="distributed" vertical="center"/>
      <protection/>
    </xf>
    <xf numFmtId="0" fontId="0" fillId="0" borderId="49" xfId="0" applyBorder="1" applyAlignment="1">
      <alignment horizontal="distributed" vertical="center"/>
    </xf>
    <xf numFmtId="0" fontId="0" fillId="0" borderId="16" xfId="0" applyBorder="1" applyAlignment="1">
      <alignment horizontal="distributed" vertical="center"/>
    </xf>
    <xf numFmtId="0" fontId="23" fillId="0" borderId="0" xfId="0" applyFont="1" applyFill="1" applyBorder="1" applyAlignment="1" applyProtection="1">
      <alignment horizontal="center" vertical="center"/>
      <protection/>
    </xf>
    <xf numFmtId="0" fontId="19" fillId="0" borderId="24" xfId="0" applyFont="1" applyFill="1" applyBorder="1" applyAlignment="1" applyProtection="1">
      <alignment horizontal="distributed" vertical="center"/>
      <protection/>
    </xf>
    <xf numFmtId="0" fontId="19" fillId="0" borderId="33" xfId="0" applyFont="1" applyFill="1" applyBorder="1" applyAlignment="1">
      <alignment horizontal="distributed" vertical="center"/>
    </xf>
    <xf numFmtId="0" fontId="0" fillId="0" borderId="53" xfId="0" applyFont="1" applyFill="1" applyBorder="1" applyAlignment="1" applyProtection="1">
      <alignment horizontal="center" vertical="center"/>
      <protection/>
    </xf>
    <xf numFmtId="0" fontId="0" fillId="0" borderId="54" xfId="0" applyFont="1" applyFill="1" applyBorder="1" applyAlignment="1" applyProtection="1">
      <alignment horizontal="center" vertical="center"/>
      <protection/>
    </xf>
    <xf numFmtId="0" fontId="0" fillId="0" borderId="55" xfId="0" applyFont="1" applyFill="1" applyBorder="1" applyAlignment="1" applyProtection="1">
      <alignment horizontal="center" vertical="center"/>
      <protection/>
    </xf>
    <xf numFmtId="0" fontId="0" fillId="0" borderId="15" xfId="0" applyFont="1" applyFill="1" applyBorder="1" applyAlignment="1" applyProtection="1">
      <alignment horizontal="distributed" vertical="center"/>
      <protection/>
    </xf>
    <xf numFmtId="0" fontId="0" fillId="0" borderId="13" xfId="0"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0" xfId="0" applyFont="1" applyFill="1" applyAlignment="1">
      <alignment horizontal="distributed" vertical="center"/>
    </xf>
    <xf numFmtId="0" fontId="0" fillId="0" borderId="11" xfId="0" applyFont="1" applyFill="1" applyBorder="1" applyAlignment="1">
      <alignment horizontal="distributed" vertical="center"/>
    </xf>
    <xf numFmtId="0" fontId="0" fillId="0" borderId="12"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56" xfId="0" applyFont="1" applyFill="1" applyBorder="1" applyAlignment="1" applyProtection="1">
      <alignment horizontal="distributed" vertical="center"/>
      <protection/>
    </xf>
    <xf numFmtId="0" fontId="0" fillId="0" borderId="56" xfId="0" applyFont="1" applyFill="1" applyBorder="1" applyAlignment="1">
      <alignment horizontal="distributed" vertical="center"/>
    </xf>
    <xf numFmtId="0" fontId="0" fillId="0" borderId="22" xfId="0" applyFont="1" applyFill="1" applyBorder="1" applyAlignment="1">
      <alignment horizontal="distributed" vertical="center"/>
    </xf>
    <xf numFmtId="37" fontId="0" fillId="0" borderId="24" xfId="0" applyNumberFormat="1" applyFont="1" applyFill="1" applyBorder="1" applyAlignment="1" applyProtection="1">
      <alignment horizontal="right" vertical="center"/>
      <protection/>
    </xf>
    <xf numFmtId="37" fontId="0" fillId="0" borderId="32" xfId="0" applyNumberFormat="1" applyFont="1" applyFill="1" applyBorder="1" applyAlignment="1" applyProtection="1">
      <alignment horizontal="right" vertical="center"/>
      <protection/>
    </xf>
    <xf numFmtId="0" fontId="1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37" fontId="19" fillId="0" borderId="20" xfId="0" applyNumberFormat="1" applyFont="1" applyFill="1" applyBorder="1" applyAlignment="1" applyProtection="1">
      <alignment horizontal="right" vertical="center"/>
      <protection/>
    </xf>
    <xf numFmtId="37" fontId="19" fillId="0" borderId="12" xfId="0" applyNumberFormat="1" applyFont="1" applyFill="1" applyBorder="1" applyAlignment="1" applyProtection="1">
      <alignment horizontal="right" vertical="center"/>
      <protection/>
    </xf>
    <xf numFmtId="0" fontId="0" fillId="0" borderId="57" xfId="0" applyFont="1" applyFill="1" applyBorder="1" applyAlignment="1" applyProtection="1">
      <alignment horizontal="distributed" vertical="center"/>
      <protection/>
    </xf>
    <xf numFmtId="0" fontId="0" fillId="0" borderId="49" xfId="0" applyFont="1" applyFill="1" applyBorder="1" applyAlignment="1" applyProtection="1">
      <alignment horizontal="distributed" vertical="center"/>
      <protection/>
    </xf>
    <xf numFmtId="0" fontId="0" fillId="0" borderId="39" xfId="0" applyFont="1" applyFill="1" applyBorder="1" applyAlignment="1" applyProtection="1">
      <alignment horizontal="distributed"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48" xfId="0" applyFont="1" applyFill="1" applyBorder="1" applyAlignment="1" applyProtection="1">
      <alignment horizontal="center" vertical="center" wrapText="1"/>
      <protection/>
    </xf>
    <xf numFmtId="0" fontId="0" fillId="0" borderId="5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9" fillId="0" borderId="50"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0" fillId="0" borderId="48" xfId="0" applyFont="1" applyFill="1" applyBorder="1" applyAlignment="1" applyProtection="1">
      <alignment horizontal="left" vertical="center" wrapText="1"/>
      <protection/>
    </xf>
    <xf numFmtId="0" fontId="0" fillId="0" borderId="56"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0" fillId="0" borderId="32" xfId="0" applyFont="1" applyFill="1" applyBorder="1" applyAlignment="1" applyProtection="1">
      <alignment horizontal="left" vertical="center" wrapText="1"/>
      <protection/>
    </xf>
    <xf numFmtId="0" fontId="0" fillId="0" borderId="19" xfId="0" applyFont="1" applyFill="1" applyBorder="1" applyAlignment="1" applyProtection="1">
      <alignment horizontal="left" vertical="center"/>
      <protection/>
    </xf>
    <xf numFmtId="0" fontId="0" fillId="0" borderId="20" xfId="0" applyFont="1" applyFill="1" applyBorder="1" applyAlignment="1" applyProtection="1">
      <alignment horizontal="left" vertical="center"/>
      <protection/>
    </xf>
    <xf numFmtId="0" fontId="19" fillId="0" borderId="33" xfId="0" applyFont="1" applyFill="1" applyBorder="1" applyAlignment="1" applyProtection="1">
      <alignment horizontal="distributed" vertical="center"/>
      <protection/>
    </xf>
    <xf numFmtId="0" fontId="0" fillId="0" borderId="15" xfId="0" applyFont="1" applyFill="1" applyBorder="1" applyAlignment="1" applyProtection="1">
      <alignment horizontal="center" vertical="center"/>
      <protection/>
    </xf>
    <xf numFmtId="0" fontId="0" fillId="0" borderId="58" xfId="0" applyBorder="1" applyAlignment="1">
      <alignment horizontal="center" vertical="center"/>
    </xf>
    <xf numFmtId="0" fontId="0" fillId="0" borderId="31" xfId="0" applyBorder="1" applyAlignment="1">
      <alignment horizontal="center" vertical="center"/>
    </xf>
    <xf numFmtId="0" fontId="0" fillId="0" borderId="52" xfId="0" applyFont="1" applyFill="1" applyBorder="1" applyAlignment="1" applyProtection="1">
      <alignment horizontal="center" vertical="center" wrapText="1"/>
      <protection/>
    </xf>
    <xf numFmtId="0" fontId="0" fillId="0" borderId="19" xfId="0" applyBorder="1" applyAlignment="1">
      <alignment/>
    </xf>
    <xf numFmtId="0" fontId="0" fillId="0" borderId="20" xfId="0" applyBorder="1" applyAlignment="1">
      <alignment/>
    </xf>
    <xf numFmtId="0" fontId="0" fillId="0" borderId="59"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distributed" vertical="center" wrapText="1"/>
    </xf>
    <xf numFmtId="0" fontId="0" fillId="0" borderId="60" xfId="0" applyBorder="1" applyAlignment="1">
      <alignment horizontal="distributed" vertical="center" wrapText="1"/>
    </xf>
    <xf numFmtId="0" fontId="0" fillId="0" borderId="36" xfId="0" applyBorder="1" applyAlignment="1">
      <alignment horizontal="distributed" vertical="center" wrapText="1"/>
    </xf>
    <xf numFmtId="0" fontId="0" fillId="0" borderId="27" xfId="0" applyBorder="1" applyAlignment="1">
      <alignment horizontal="distributed" vertical="center"/>
    </xf>
    <xf numFmtId="0" fontId="0" fillId="0" borderId="60" xfId="0" applyBorder="1" applyAlignment="1">
      <alignment horizontal="distributed" vertical="center"/>
    </xf>
    <xf numFmtId="0" fontId="0" fillId="0" borderId="36" xfId="0" applyBorder="1" applyAlignment="1">
      <alignment horizontal="distributed" vertical="center"/>
    </xf>
    <xf numFmtId="0" fontId="0" fillId="0" borderId="26" xfId="0" applyBorder="1" applyAlignment="1">
      <alignment horizontal="distributed" vertical="center"/>
    </xf>
    <xf numFmtId="0" fontId="0" fillId="0" borderId="28" xfId="0" applyBorder="1" applyAlignment="1">
      <alignment horizontal="distributed" vertical="center"/>
    </xf>
    <xf numFmtId="0" fontId="0" fillId="0" borderId="30" xfId="0" applyBorder="1" applyAlignment="1">
      <alignment horizontal="distributed" vertical="center"/>
    </xf>
    <xf numFmtId="0" fontId="0" fillId="0" borderId="46" xfId="0" applyBorder="1" applyAlignment="1">
      <alignment horizontal="center" vertical="center"/>
    </xf>
    <xf numFmtId="0" fontId="0" fillId="0" borderId="30" xfId="0" applyBorder="1" applyAlignment="1">
      <alignment horizontal="center" vertical="center"/>
    </xf>
    <xf numFmtId="0" fontId="8" fillId="0" borderId="11" xfId="0" applyFont="1" applyBorder="1" applyAlignment="1">
      <alignment horizontal="distributed" vertical="center"/>
    </xf>
    <xf numFmtId="0" fontId="0" fillId="0" borderId="26" xfId="0" applyFont="1" applyFill="1" applyBorder="1" applyAlignment="1">
      <alignment horizontal="distributed" vertical="center" wrapText="1"/>
    </xf>
    <xf numFmtId="0" fontId="0" fillId="0" borderId="28" xfId="0" applyFont="1" applyFill="1" applyBorder="1" applyAlignment="1">
      <alignment horizontal="distributed" vertical="center" wrapText="1"/>
    </xf>
    <xf numFmtId="0" fontId="0" fillId="0" borderId="30" xfId="0" applyFont="1" applyFill="1" applyBorder="1" applyAlignment="1">
      <alignment horizontal="distributed" vertical="center" wrapText="1"/>
    </xf>
    <xf numFmtId="0" fontId="0" fillId="0" borderId="44" xfId="0" applyBorder="1" applyAlignment="1">
      <alignment horizontal="center" vertical="center"/>
    </xf>
    <xf numFmtId="0" fontId="0" fillId="0" borderId="36" xfId="0" applyBorder="1" applyAlignment="1">
      <alignment horizontal="center" vertical="center"/>
    </xf>
    <xf numFmtId="0" fontId="0" fillId="0" borderId="39" xfId="0" applyFont="1" applyFill="1" applyBorder="1" applyAlignment="1" applyProtection="1">
      <alignment horizontal="center" vertical="center" wrapText="1"/>
      <protection/>
    </xf>
    <xf numFmtId="0" fontId="0" fillId="0" borderId="57"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12" xfId="0" applyBorder="1" applyAlignment="1">
      <alignment horizontal="distributed" vertical="center"/>
    </xf>
    <xf numFmtId="37" fontId="19" fillId="0" borderId="0" xfId="0" applyNumberFormat="1" applyFont="1" applyFill="1" applyBorder="1" applyAlignment="1" applyProtection="1">
      <alignment horizontal="distributed" vertical="center"/>
      <protection/>
    </xf>
    <xf numFmtId="0" fontId="0" fillId="0" borderId="48" xfId="0" applyFont="1" applyFill="1" applyBorder="1" applyAlignment="1" applyProtection="1">
      <alignment horizontal="distributed" vertical="center"/>
      <protection/>
    </xf>
    <xf numFmtId="0" fontId="0" fillId="0" borderId="27" xfId="0" applyBorder="1" applyAlignment="1">
      <alignment horizontal="distributed" vertical="center" wrapText="1"/>
    </xf>
    <xf numFmtId="0" fontId="0" fillId="0" borderId="60" xfId="0" applyBorder="1" applyAlignment="1">
      <alignment horizontal="distributed" vertical="center" wrapText="1"/>
    </xf>
    <xf numFmtId="0" fontId="0" fillId="0" borderId="36" xfId="0" applyBorder="1" applyAlignment="1">
      <alignment horizontal="distributed" vertical="center" wrapText="1"/>
    </xf>
    <xf numFmtId="0" fontId="0" fillId="0" borderId="48" xfId="0"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0" fillId="0" borderId="50" xfId="0" applyFont="1" applyFill="1" applyBorder="1" applyAlignment="1" applyProtection="1">
      <alignment horizontal="distributed" vertical="center"/>
      <protection/>
    </xf>
    <xf numFmtId="0" fontId="0" fillId="0" borderId="51" xfId="0" applyFont="1" applyFill="1" applyBorder="1" applyAlignment="1" applyProtection="1">
      <alignment horizontal="distributed" vertical="center"/>
      <protection/>
    </xf>
    <xf numFmtId="0" fontId="0" fillId="0" borderId="17" xfId="0" applyFont="1" applyFill="1" applyBorder="1" applyAlignment="1" applyProtection="1">
      <alignment horizontal="distributed" vertical="center"/>
      <protection/>
    </xf>
    <xf numFmtId="0" fontId="0" fillId="0" borderId="4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1" xfId="0" applyFont="1" applyFill="1" applyBorder="1" applyAlignment="1">
      <alignment horizontal="distributed" vertical="center"/>
    </xf>
    <xf numFmtId="0" fontId="19" fillId="0" borderId="0" xfId="0" applyFont="1" applyFill="1" applyBorder="1" applyAlignment="1">
      <alignment horizontal="left" vertical="center"/>
    </xf>
    <xf numFmtId="0" fontId="19" fillId="0" borderId="11" xfId="0" applyFont="1" applyFill="1" applyBorder="1" applyAlignment="1">
      <alignment horizontal="left" vertical="center"/>
    </xf>
    <xf numFmtId="0" fontId="0" fillId="0" borderId="48" xfId="0" applyFont="1" applyFill="1" applyBorder="1" applyAlignment="1">
      <alignment horizontal="distributed" vertical="center"/>
    </xf>
    <xf numFmtId="0" fontId="0" fillId="0" borderId="22" xfId="0" applyFont="1" applyFill="1" applyBorder="1" applyAlignment="1">
      <alignment horizontal="distributed" vertical="center"/>
    </xf>
    <xf numFmtId="0" fontId="0" fillId="0" borderId="0" xfId="0" applyFill="1" applyBorder="1" applyAlignment="1" applyProtection="1" quotePrefix="1">
      <alignment horizontal="center" vertical="center"/>
      <protection/>
    </xf>
    <xf numFmtId="0" fontId="0" fillId="0" borderId="11" xfId="0" applyFont="1" applyBorder="1" applyAlignment="1">
      <alignment horizontal="center" vertical="center"/>
    </xf>
    <xf numFmtId="0" fontId="19" fillId="0" borderId="0" xfId="0" applyFont="1" applyFill="1" applyBorder="1" applyAlignment="1" applyProtection="1" quotePrefix="1">
      <alignment horizontal="center" vertical="center"/>
      <protection/>
    </xf>
    <xf numFmtId="0" fontId="19" fillId="0" borderId="11" xfId="0" applyFont="1" applyBorder="1" applyAlignment="1">
      <alignment horizontal="center" vertical="center"/>
    </xf>
    <xf numFmtId="0" fontId="0" fillId="0" borderId="3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2" xfId="0" applyFont="1" applyFill="1" applyBorder="1" applyAlignment="1">
      <alignment horizontal="distributed" vertical="center"/>
    </xf>
    <xf numFmtId="0" fontId="0" fillId="0" borderId="20" xfId="0" applyFont="1" applyFill="1" applyBorder="1" applyAlignment="1">
      <alignment horizontal="distributed" vertical="center"/>
    </xf>
    <xf numFmtId="0" fontId="0" fillId="0" borderId="24" xfId="0" applyFont="1" applyFill="1" applyBorder="1" applyAlignment="1" applyProtection="1">
      <alignment horizontal="distributed" vertical="center"/>
      <protection/>
    </xf>
    <xf numFmtId="0" fontId="0" fillId="0" borderId="33" xfId="0" applyFont="1" applyBorder="1" applyAlignment="1">
      <alignment horizontal="distributed" vertical="center"/>
    </xf>
    <xf numFmtId="0" fontId="0" fillId="0" borderId="48"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14" fillId="0" borderId="0" xfId="0" applyFont="1" applyFill="1" applyBorder="1" applyAlignment="1">
      <alignment horizontal="center" vertical="center"/>
    </xf>
    <xf numFmtId="0" fontId="0" fillId="0" borderId="15" xfId="0" applyFont="1" applyFill="1" applyBorder="1" applyAlignment="1">
      <alignment horizontal="distributed" vertical="center"/>
    </xf>
    <xf numFmtId="0" fontId="0" fillId="0" borderId="13" xfId="0" applyFont="1" applyFill="1" applyBorder="1" applyAlignment="1">
      <alignment horizontal="distributed" vertical="center"/>
    </xf>
    <xf numFmtId="0" fontId="0" fillId="0" borderId="57" xfId="0" applyFont="1" applyFill="1" applyBorder="1" applyAlignment="1">
      <alignment horizontal="center" vertical="center" wrapText="1"/>
    </xf>
    <xf numFmtId="0" fontId="0" fillId="0" borderId="49"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6" xfId="0" applyBorder="1" applyAlignment="1">
      <alignment/>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4" xfId="0" applyFont="1" applyFill="1" applyBorder="1" applyAlignment="1">
      <alignment horizontal="distributed" vertical="center"/>
    </xf>
    <xf numFmtId="0" fontId="19" fillId="0" borderId="24" xfId="0" applyFont="1" applyFill="1" applyBorder="1" applyAlignment="1">
      <alignment horizontal="center" vertical="center"/>
    </xf>
    <xf numFmtId="0" fontId="19" fillId="0" borderId="33" xfId="0" applyFont="1" applyFill="1" applyBorder="1" applyAlignment="1">
      <alignment horizontal="center" vertical="center"/>
    </xf>
    <xf numFmtId="0" fontId="14" fillId="0" borderId="0" xfId="0" applyFont="1" applyFill="1" applyAlignment="1">
      <alignment horizontal="center" vertical="center"/>
    </xf>
    <xf numFmtId="0" fontId="0" fillId="0" borderId="59" xfId="0" applyFont="1" applyFill="1" applyBorder="1" applyAlignment="1">
      <alignment horizontal="distributed" vertical="center"/>
    </xf>
    <xf numFmtId="0" fontId="0" fillId="0" borderId="29" xfId="0" applyFont="1" applyFill="1" applyBorder="1" applyAlignment="1">
      <alignment horizontal="distributed" vertical="center"/>
    </xf>
    <xf numFmtId="0" fontId="0" fillId="0" borderId="52" xfId="0" applyFont="1" applyFill="1" applyBorder="1" applyAlignment="1" applyProtection="1">
      <alignment horizontal="distributed" vertical="center" wrapText="1"/>
      <protection/>
    </xf>
    <xf numFmtId="0" fontId="0" fillId="0" borderId="20" xfId="0" applyFont="1" applyFill="1" applyBorder="1" applyAlignment="1">
      <alignment horizontal="distributed" vertical="center" wrapText="1"/>
    </xf>
    <xf numFmtId="0" fontId="0" fillId="0" borderId="39" xfId="0" applyFont="1" applyFill="1" applyBorder="1" applyAlignment="1" applyProtection="1">
      <alignment horizontal="distributed" vertical="center" wrapText="1"/>
      <protection/>
    </xf>
    <xf numFmtId="0" fontId="0" fillId="0" borderId="22" xfId="0" applyFont="1" applyFill="1" applyBorder="1" applyAlignment="1">
      <alignment horizontal="distributed" vertical="center" wrapText="1"/>
    </xf>
    <xf numFmtId="0" fontId="0" fillId="0" borderId="39" xfId="0" applyFont="1" applyFill="1" applyBorder="1" applyAlignment="1" applyProtection="1">
      <alignment horizontal="center" vertical="center"/>
      <protection/>
    </xf>
    <xf numFmtId="0" fontId="0" fillId="0" borderId="50" xfId="0" applyBorder="1" applyAlignment="1">
      <alignment horizontal="distributed" vertical="center"/>
    </xf>
    <xf numFmtId="0" fontId="0" fillId="0" borderId="34" xfId="0" applyBorder="1" applyAlignment="1">
      <alignment horizontal="distributed" vertical="center"/>
    </xf>
    <xf numFmtId="0" fontId="0" fillId="0" borderId="56" xfId="0" applyBorder="1" applyAlignment="1">
      <alignment horizontal="distributed" vertical="center"/>
    </xf>
    <xf numFmtId="0" fontId="0" fillId="0" borderId="19" xfId="0" applyBorder="1" applyAlignment="1">
      <alignment horizontal="distributed" vertical="center"/>
    </xf>
    <xf numFmtId="0" fontId="0" fillId="0" borderId="11" xfId="0" applyBorder="1" applyAlignment="1">
      <alignment horizontal="distributed" vertical="center"/>
    </xf>
    <xf numFmtId="0" fontId="0" fillId="0" borderId="49" xfId="0" applyFont="1" applyFill="1" applyBorder="1" applyAlignment="1" applyProtection="1">
      <alignment horizontal="center" vertical="center"/>
      <protection/>
    </xf>
    <xf numFmtId="0" fontId="0" fillId="0" borderId="11" xfId="0" applyFont="1" applyFill="1"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0" xfId="0" applyFont="1" applyFill="1" applyBorder="1" applyAlignment="1" applyProtection="1">
      <alignment horizontal="distributed" vertical="center"/>
      <protection/>
    </xf>
    <xf numFmtId="0" fontId="0" fillId="0" borderId="18" xfId="0" applyFont="1" applyFill="1" applyBorder="1" applyAlignment="1">
      <alignment horizontal="distributed" vertical="center"/>
    </xf>
    <xf numFmtId="0" fontId="0" fillId="0" borderId="18" xfId="0" applyBorder="1" applyAlignment="1">
      <alignment horizontal="distributed" vertical="center"/>
    </xf>
    <xf numFmtId="0" fontId="0" fillId="0" borderId="56" xfId="0" applyBorder="1" applyAlignment="1">
      <alignment horizontal="center" vertical="center"/>
    </xf>
    <xf numFmtId="0" fontId="0" fillId="0" borderId="49" xfId="0" applyFont="1" applyFill="1" applyBorder="1" applyAlignment="1" applyProtection="1">
      <alignment horizontal="distributed" vertical="center" shrinkToFit="1"/>
      <protection/>
    </xf>
    <xf numFmtId="0" fontId="0" fillId="0" borderId="11" xfId="0" applyFont="1" applyFill="1" applyBorder="1" applyAlignment="1">
      <alignment horizontal="distributed" vertical="center" shrinkToFit="1"/>
    </xf>
    <xf numFmtId="0" fontId="0" fillId="0" borderId="16" xfId="0" applyBorder="1" applyAlignment="1">
      <alignment horizontal="distributed" vertical="center" shrinkToFit="1"/>
    </xf>
    <xf numFmtId="0" fontId="0" fillId="0" borderId="52" xfId="0"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18" xfId="0" applyFont="1" applyFill="1" applyBorder="1" applyAlignment="1" applyProtection="1">
      <alignment horizontal="distributed" vertical="center"/>
      <protection/>
    </xf>
    <xf numFmtId="0" fontId="0" fillId="0" borderId="18" xfId="0" applyFont="1" applyFill="1" applyBorder="1" applyAlignment="1" applyProtection="1">
      <alignment horizontal="center" vertical="center"/>
      <protection/>
    </xf>
    <xf numFmtId="0" fontId="0" fillId="0" borderId="18" xfId="0" applyBorder="1" applyAlignment="1">
      <alignment horizontal="center" vertical="center"/>
    </xf>
    <xf numFmtId="0" fontId="12" fillId="0" borderId="0" xfId="0" applyFont="1" applyFill="1" applyBorder="1" applyAlignment="1" applyProtection="1">
      <alignment horizontal="distributed" vertical="center"/>
      <protection/>
    </xf>
    <xf numFmtId="0" fontId="12" fillId="0" borderId="11" xfId="0" applyFont="1" applyFill="1" applyBorder="1" applyAlignment="1" applyProtection="1">
      <alignment horizontal="distributed" vertical="center"/>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38" fontId="0" fillId="0" borderId="19" xfId="0" applyNumberFormat="1" applyFont="1" applyFill="1" applyBorder="1" applyAlignment="1" applyProtection="1">
      <alignment horizontal="distributed" vertical="center"/>
      <protection/>
    </xf>
    <xf numFmtId="38" fontId="0" fillId="0" borderId="0" xfId="0" applyNumberFormat="1" applyFont="1" applyFill="1" applyBorder="1" applyAlignment="1" applyProtection="1">
      <alignment horizontal="distributed" vertical="center"/>
      <protection/>
    </xf>
    <xf numFmtId="38" fontId="0" fillId="0" borderId="11" xfId="0" applyNumberFormat="1" applyFont="1" applyFill="1" applyBorder="1" applyAlignment="1" applyProtection="1">
      <alignment horizontal="distributed" vertical="center"/>
      <protection/>
    </xf>
    <xf numFmtId="38" fontId="0" fillId="0" borderId="33" xfId="0" applyNumberFormat="1" applyFont="1" applyFill="1" applyBorder="1" applyAlignment="1" applyProtection="1">
      <alignment horizontal="center" vertical="center" textRotation="255"/>
      <protection/>
    </xf>
    <xf numFmtId="38" fontId="0" fillId="0" borderId="11" xfId="0" applyNumberFormat="1" applyBorder="1" applyAlignment="1">
      <alignment horizontal="center" vertical="center" textRotation="255"/>
    </xf>
    <xf numFmtId="38" fontId="0" fillId="0" borderId="16" xfId="0" applyNumberFormat="1" applyBorder="1" applyAlignment="1">
      <alignment horizontal="center" vertical="center" textRotation="255"/>
    </xf>
    <xf numFmtId="38" fontId="0" fillId="0" borderId="32" xfId="0" applyNumberFormat="1" applyFont="1" applyFill="1" applyBorder="1" applyAlignment="1" applyProtection="1">
      <alignment horizontal="distributed" vertical="center"/>
      <protection/>
    </xf>
    <xf numFmtId="38" fontId="0" fillId="0" borderId="24" xfId="0" applyNumberFormat="1" applyFont="1" applyFill="1" applyBorder="1" applyAlignment="1" applyProtection="1">
      <alignment horizontal="distributed" vertical="center"/>
      <protection/>
    </xf>
    <xf numFmtId="38" fontId="0" fillId="0" borderId="33" xfId="0" applyNumberFormat="1" applyFont="1" applyFill="1" applyBorder="1" applyAlignment="1">
      <alignment horizontal="distributed" vertical="center"/>
    </xf>
    <xf numFmtId="38" fontId="0" fillId="0" borderId="20" xfId="0" applyNumberFormat="1" applyFont="1" applyFill="1" applyBorder="1" applyAlignment="1" applyProtection="1">
      <alignment horizontal="distributed" vertical="center"/>
      <protection/>
    </xf>
    <xf numFmtId="38" fontId="0" fillId="0" borderId="12" xfId="0" applyNumberFormat="1" applyFont="1" applyFill="1" applyBorder="1" applyAlignment="1" applyProtection="1">
      <alignment horizontal="distributed" vertical="center"/>
      <protection/>
    </xf>
    <xf numFmtId="38" fontId="0" fillId="0" borderId="16" xfId="0" applyNumberFormat="1" applyFont="1" applyFill="1" applyBorder="1" applyAlignment="1" applyProtection="1">
      <alignment horizontal="distributed" vertical="center"/>
      <protection/>
    </xf>
    <xf numFmtId="38" fontId="0" fillId="0" borderId="33" xfId="0" applyNumberFormat="1" applyFont="1" applyFill="1" applyBorder="1" applyAlignment="1" applyProtection="1">
      <alignment horizontal="center" vertical="distributed" textRotation="255"/>
      <protection/>
    </xf>
    <xf numFmtId="38" fontId="0" fillId="0" borderId="11" xfId="0" applyNumberFormat="1" applyFont="1" applyFill="1" applyBorder="1" applyAlignment="1" applyProtection="1">
      <alignment horizontal="center" vertical="distributed" textRotation="255"/>
      <protection/>
    </xf>
    <xf numFmtId="38" fontId="0" fillId="0" borderId="16" xfId="0" applyNumberFormat="1" applyFont="1" applyFill="1" applyBorder="1" applyAlignment="1" applyProtection="1">
      <alignment horizontal="center" vertical="distributed" textRotation="255"/>
      <protection/>
    </xf>
    <xf numFmtId="38" fontId="0" fillId="0" borderId="33" xfId="0" applyNumberFormat="1" applyFont="1" applyFill="1" applyBorder="1" applyAlignment="1" applyProtection="1">
      <alignment horizontal="distributed" vertical="center"/>
      <protection/>
    </xf>
    <xf numFmtId="38" fontId="0" fillId="0" borderId="11" xfId="0" applyNumberFormat="1" applyFont="1" applyFill="1" applyBorder="1" applyAlignment="1">
      <alignment horizontal="center" vertical="distributed" textRotation="255"/>
    </xf>
    <xf numFmtId="38" fontId="0" fillId="0" borderId="16" xfId="0" applyNumberFormat="1" applyFont="1" applyFill="1" applyBorder="1" applyAlignment="1">
      <alignment horizontal="center" vertical="distributed" textRotation="255"/>
    </xf>
    <xf numFmtId="38" fontId="23" fillId="0" borderId="0" xfId="0" applyNumberFormat="1" applyFont="1" applyFill="1" applyBorder="1" applyAlignment="1" applyProtection="1">
      <alignment horizontal="center" vertical="center"/>
      <protection/>
    </xf>
    <xf numFmtId="0" fontId="8" fillId="0" borderId="0" xfId="0" applyFont="1" applyAlignment="1">
      <alignment horizontal="center" vertical="center"/>
    </xf>
    <xf numFmtId="38" fontId="0" fillId="0" borderId="0" xfId="0" applyNumberFormat="1" applyFont="1" applyFill="1" applyBorder="1" applyAlignment="1" applyProtection="1">
      <alignment horizontal="center" vertical="center"/>
      <protection/>
    </xf>
    <xf numFmtId="0" fontId="0" fillId="0" borderId="0" xfId="0" applyAlignment="1">
      <alignment horizontal="center" vertical="center"/>
    </xf>
    <xf numFmtId="38" fontId="0" fillId="0" borderId="57" xfId="0" applyNumberFormat="1" applyFont="1" applyFill="1" applyBorder="1" applyAlignment="1" applyProtection="1">
      <alignment horizontal="distributed" vertical="center"/>
      <protection/>
    </xf>
    <xf numFmtId="38" fontId="0" fillId="0" borderId="57" xfId="0" applyNumberFormat="1" applyFont="1" applyFill="1" applyBorder="1" applyAlignment="1">
      <alignment horizontal="distributed" vertical="center"/>
    </xf>
    <xf numFmtId="38" fontId="0" fillId="0" borderId="49" xfId="0" applyNumberFormat="1" applyFont="1" applyFill="1" applyBorder="1" applyAlignment="1">
      <alignment horizontal="distributed" vertical="center"/>
    </xf>
    <xf numFmtId="38" fontId="0" fillId="0" borderId="12" xfId="0" applyNumberFormat="1" applyFont="1" applyFill="1" applyBorder="1" applyAlignment="1">
      <alignment horizontal="distributed" vertical="center"/>
    </xf>
    <xf numFmtId="38" fontId="0" fillId="0" borderId="16" xfId="0" applyNumberFormat="1" applyFont="1" applyFill="1" applyBorder="1" applyAlignment="1">
      <alignment horizontal="distributed" vertical="center"/>
    </xf>
    <xf numFmtId="38" fontId="0" fillId="0" borderId="39" xfId="0" applyNumberFormat="1" applyFont="1" applyFill="1" applyBorder="1" applyAlignment="1" applyProtection="1">
      <alignment horizontal="center" vertical="center"/>
      <protection/>
    </xf>
    <xf numFmtId="0" fontId="0" fillId="0" borderId="22" xfId="0" applyBorder="1" applyAlignment="1">
      <alignment horizontal="center" vertical="center"/>
    </xf>
    <xf numFmtId="38" fontId="19" fillId="0" borderId="39" xfId="0" applyNumberFormat="1" applyFont="1" applyFill="1" applyBorder="1" applyAlignment="1" applyProtection="1">
      <alignment horizontal="center" vertical="center"/>
      <protection/>
    </xf>
    <xf numFmtId="0" fontId="19" fillId="0" borderId="22" xfId="0" applyFont="1" applyBorder="1" applyAlignment="1">
      <alignment horizontal="center" vertical="center"/>
    </xf>
    <xf numFmtId="38" fontId="0" fillId="0" borderId="14" xfId="0" applyNumberFormat="1" applyFont="1" applyFill="1" applyBorder="1" applyAlignment="1" applyProtection="1">
      <alignment horizontal="distributed" vertical="center"/>
      <protection/>
    </xf>
    <xf numFmtId="38" fontId="0" fillId="0" borderId="15" xfId="0" applyNumberFormat="1" applyFont="1" applyFill="1" applyBorder="1" applyAlignment="1" applyProtection="1">
      <alignment horizontal="distributed" vertical="center"/>
      <protection/>
    </xf>
    <xf numFmtId="0" fontId="0" fillId="0" borderId="0" xfId="0" applyFont="1" applyFill="1" applyBorder="1" applyAlignment="1" applyProtection="1">
      <alignment horizontal="distributed" vertical="center"/>
      <protection/>
    </xf>
    <xf numFmtId="0" fontId="0" fillId="0" borderId="11"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33" xfId="0" applyFont="1" applyFill="1" applyBorder="1" applyAlignment="1" applyProtection="1">
      <alignment horizontal="center" vertical="distributed" textRotation="255"/>
      <protection/>
    </xf>
    <xf numFmtId="0" fontId="0" fillId="0" borderId="11" xfId="0" applyFont="1" applyFill="1" applyBorder="1" applyAlignment="1" applyProtection="1">
      <alignment horizontal="center" vertical="distributed" textRotation="255"/>
      <protection/>
    </xf>
    <xf numFmtId="0" fontId="0" fillId="0" borderId="16" xfId="0" applyFont="1" applyFill="1" applyBorder="1" applyAlignment="1" applyProtection="1">
      <alignment horizontal="center" vertical="distributed" textRotation="255"/>
      <protection/>
    </xf>
    <xf numFmtId="0" fontId="0" fillId="0" borderId="19" xfId="0" applyFont="1" applyFill="1" applyBorder="1" applyAlignment="1" applyProtection="1">
      <alignment horizontal="distributed" vertical="center"/>
      <protection/>
    </xf>
    <xf numFmtId="0" fontId="0" fillId="0" borderId="12" xfId="0" applyFont="1" applyFill="1" applyBorder="1" applyAlignment="1" applyProtection="1">
      <alignment horizontal="distributed" vertical="center"/>
      <protection/>
    </xf>
    <xf numFmtId="0" fontId="19" fillId="0" borderId="32" xfId="0" applyFont="1" applyFill="1" applyBorder="1" applyAlignment="1" applyProtection="1">
      <alignment horizontal="distributed" vertical="center"/>
      <protection/>
    </xf>
    <xf numFmtId="0" fontId="11" fillId="0" borderId="0" xfId="0" applyFont="1" applyFill="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未定義"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X77"/>
  <sheetViews>
    <sheetView zoomScale="115" zoomScaleNormal="115" zoomScalePageLayoutView="0" workbookViewId="0" topLeftCell="A6">
      <selection activeCell="A5" sqref="A6"/>
    </sheetView>
  </sheetViews>
  <sheetFormatPr defaultColWidth="10.59765625" defaultRowHeight="15"/>
  <cols>
    <col min="1" max="1" width="10" style="23" customWidth="1"/>
    <col min="2" max="11" width="10.59765625" style="23" customWidth="1"/>
    <col min="12" max="12" width="8.8984375" style="23" customWidth="1"/>
    <col min="13" max="13" width="2.59765625" style="23" customWidth="1"/>
    <col min="14" max="14" width="9.59765625" style="23" customWidth="1"/>
    <col min="15" max="24" width="12.59765625" style="23" customWidth="1"/>
    <col min="25" max="16384" width="10.59765625" style="23" customWidth="1"/>
  </cols>
  <sheetData>
    <row r="1" spans="1:24" s="2" customFormat="1" ht="19.5" customHeight="1">
      <c r="A1" s="1" t="s">
        <v>257</v>
      </c>
      <c r="X1" s="3" t="s">
        <v>258</v>
      </c>
    </row>
    <row r="2" spans="1:24" ht="24.75" customHeight="1">
      <c r="A2" s="367" t="s">
        <v>177</v>
      </c>
      <c r="B2" s="367"/>
      <c r="C2" s="367"/>
      <c r="D2" s="367"/>
      <c r="E2" s="367"/>
      <c r="F2" s="367"/>
      <c r="G2" s="367"/>
      <c r="H2" s="367"/>
      <c r="I2" s="367"/>
      <c r="J2" s="367"/>
      <c r="K2" s="367"/>
      <c r="L2" s="367"/>
      <c r="M2" s="367"/>
      <c r="N2" s="367"/>
      <c r="O2" s="367"/>
      <c r="P2" s="367"/>
      <c r="Q2" s="367"/>
      <c r="R2" s="367"/>
      <c r="S2" s="367"/>
      <c r="T2" s="367"/>
      <c r="U2" s="367"/>
      <c r="V2" s="367"/>
      <c r="W2" s="367"/>
      <c r="X2" s="367"/>
    </row>
    <row r="3" spans="1:24" ht="19.5" customHeight="1">
      <c r="A3" s="348" t="s">
        <v>260</v>
      </c>
      <c r="B3" s="348"/>
      <c r="C3" s="348"/>
      <c r="D3" s="348"/>
      <c r="E3" s="348"/>
      <c r="F3" s="348"/>
      <c r="G3" s="348"/>
      <c r="H3" s="348"/>
      <c r="I3" s="348"/>
      <c r="J3" s="348"/>
      <c r="K3" s="40"/>
      <c r="L3" s="40"/>
      <c r="M3" s="348" t="s">
        <v>259</v>
      </c>
      <c r="N3" s="348"/>
      <c r="O3" s="348"/>
      <c r="P3" s="348"/>
      <c r="Q3" s="348"/>
      <c r="R3" s="348"/>
      <c r="S3" s="348"/>
      <c r="T3" s="348"/>
      <c r="U3" s="348"/>
      <c r="V3" s="348"/>
      <c r="W3" s="348"/>
      <c r="X3" s="348"/>
    </row>
    <row r="4" spans="1:24" ht="19.5" customHeight="1" thickBot="1">
      <c r="A4" s="368" t="s">
        <v>178</v>
      </c>
      <c r="B4" s="368"/>
      <c r="C4" s="368"/>
      <c r="D4" s="368"/>
      <c r="E4" s="368"/>
      <c r="F4" s="368"/>
      <c r="G4" s="368"/>
      <c r="H4" s="368"/>
      <c r="I4" s="368"/>
      <c r="J4" s="22" t="s">
        <v>0</v>
      </c>
      <c r="K4" s="40"/>
      <c r="M4" s="369" t="s">
        <v>205</v>
      </c>
      <c r="N4" s="369"/>
      <c r="O4" s="369"/>
      <c r="P4" s="369"/>
      <c r="Q4" s="369"/>
      <c r="R4" s="369"/>
      <c r="S4" s="369"/>
      <c r="T4" s="369"/>
      <c r="U4" s="369"/>
      <c r="V4" s="369"/>
      <c r="W4" s="369"/>
      <c r="X4" s="188" t="s">
        <v>0</v>
      </c>
    </row>
    <row r="5" spans="1:24" ht="14.25" customHeight="1">
      <c r="A5" s="189" t="s">
        <v>269</v>
      </c>
      <c r="B5" s="333" t="s">
        <v>268</v>
      </c>
      <c r="C5" s="354"/>
      <c r="D5" s="355"/>
      <c r="E5" s="333" t="s">
        <v>267</v>
      </c>
      <c r="F5" s="354"/>
      <c r="G5" s="355"/>
      <c r="H5" s="333" t="s">
        <v>266</v>
      </c>
      <c r="I5" s="354"/>
      <c r="J5" s="354"/>
      <c r="K5" s="40"/>
      <c r="L5" s="40"/>
      <c r="M5" s="356" t="s">
        <v>65</v>
      </c>
      <c r="N5" s="357"/>
      <c r="O5" s="362" t="s">
        <v>278</v>
      </c>
      <c r="P5" s="312" t="s">
        <v>210</v>
      </c>
      <c r="Q5" s="313"/>
      <c r="R5" s="313"/>
      <c r="S5" s="313"/>
      <c r="T5" s="314" t="s">
        <v>211</v>
      </c>
      <c r="U5" s="315"/>
      <c r="V5" s="315"/>
      <c r="W5" s="315"/>
      <c r="X5" s="315"/>
    </row>
    <row r="6" spans="1:24" ht="14.25" customHeight="1">
      <c r="A6" s="190" t="s">
        <v>261</v>
      </c>
      <c r="B6" s="366">
        <f>SUM(E6,H6)</f>
        <v>47260</v>
      </c>
      <c r="C6" s="365"/>
      <c r="D6" s="365"/>
      <c r="E6" s="365">
        <v>38100</v>
      </c>
      <c r="F6" s="365"/>
      <c r="G6" s="365"/>
      <c r="H6" s="365">
        <v>9160</v>
      </c>
      <c r="I6" s="365"/>
      <c r="J6" s="365"/>
      <c r="K6" s="40"/>
      <c r="L6" s="40"/>
      <c r="M6" s="358"/>
      <c r="N6" s="359"/>
      <c r="O6" s="363"/>
      <c r="P6" s="324" t="s">
        <v>279</v>
      </c>
      <c r="Q6" s="351" t="s">
        <v>280</v>
      </c>
      <c r="R6" s="352"/>
      <c r="S6" s="353"/>
      <c r="T6" s="310" t="s">
        <v>281</v>
      </c>
      <c r="U6" s="316" t="s">
        <v>206</v>
      </c>
      <c r="V6" s="318" t="s">
        <v>207</v>
      </c>
      <c r="W6" s="320" t="s">
        <v>212</v>
      </c>
      <c r="X6" s="322" t="s">
        <v>208</v>
      </c>
    </row>
    <row r="7" spans="1:24" ht="14.25" customHeight="1">
      <c r="A7" s="76" t="s">
        <v>262</v>
      </c>
      <c r="B7" s="339">
        <f>SUM(E7,H7)</f>
        <v>46560</v>
      </c>
      <c r="C7" s="337"/>
      <c r="D7" s="337"/>
      <c r="E7" s="337">
        <v>37370</v>
      </c>
      <c r="F7" s="337"/>
      <c r="G7" s="337"/>
      <c r="H7" s="337">
        <v>9190</v>
      </c>
      <c r="I7" s="337"/>
      <c r="J7" s="337"/>
      <c r="K7" s="40"/>
      <c r="L7" s="40"/>
      <c r="M7" s="360"/>
      <c r="N7" s="361"/>
      <c r="O7" s="364"/>
      <c r="P7" s="325"/>
      <c r="Q7" s="105" t="s">
        <v>203</v>
      </c>
      <c r="R7" s="32" t="s">
        <v>2</v>
      </c>
      <c r="S7" s="192" t="s">
        <v>209</v>
      </c>
      <c r="T7" s="311"/>
      <c r="U7" s="317"/>
      <c r="V7" s="319"/>
      <c r="W7" s="321"/>
      <c r="X7" s="323"/>
    </row>
    <row r="8" spans="1:24" ht="14.25" customHeight="1">
      <c r="A8" s="76" t="s">
        <v>263</v>
      </c>
      <c r="B8" s="339">
        <f>SUM(E8,H8)</f>
        <v>45950</v>
      </c>
      <c r="C8" s="337"/>
      <c r="D8" s="337"/>
      <c r="E8" s="337">
        <v>36800</v>
      </c>
      <c r="F8" s="337"/>
      <c r="G8" s="337"/>
      <c r="H8" s="337">
        <v>9150</v>
      </c>
      <c r="I8" s="337"/>
      <c r="J8" s="337"/>
      <c r="K8" s="40"/>
      <c r="L8" s="40"/>
      <c r="M8" s="349" t="s">
        <v>3</v>
      </c>
      <c r="N8" s="350"/>
      <c r="O8" s="194">
        <f>SUM(O10:O17,O19,O22,O28,O38,O45,O51,O59,O65)</f>
        <v>41894</v>
      </c>
      <c r="P8" s="194">
        <f>SUM(P10:P17,P19,P22,P28,P38,P45,P51,P59,P65)</f>
        <v>3783</v>
      </c>
      <c r="Q8" s="194">
        <f aca="true" t="shared" si="0" ref="Q8:X8">SUM(Q10:Q17,Q19,Q22,Q28,Q38,Q45,Q51,Q59,Q65)</f>
        <v>38111</v>
      </c>
      <c r="R8" s="194">
        <f t="shared" si="0"/>
        <v>3741</v>
      </c>
      <c r="S8" s="194">
        <f t="shared" si="0"/>
        <v>34370</v>
      </c>
      <c r="T8" s="194">
        <f t="shared" si="0"/>
        <v>84</v>
      </c>
      <c r="U8" s="194">
        <f t="shared" si="0"/>
        <v>29961</v>
      </c>
      <c r="V8" s="194">
        <f t="shared" si="0"/>
        <v>8120</v>
      </c>
      <c r="W8" s="194">
        <f t="shared" si="0"/>
        <v>3197</v>
      </c>
      <c r="X8" s="194">
        <f t="shared" si="0"/>
        <v>532</v>
      </c>
    </row>
    <row r="9" spans="1:24" ht="14.25" customHeight="1">
      <c r="A9" s="76" t="s">
        <v>264</v>
      </c>
      <c r="B9" s="339">
        <f>SUM(E9,H9)</f>
        <v>45440</v>
      </c>
      <c r="C9" s="337"/>
      <c r="D9" s="337"/>
      <c r="E9" s="337">
        <v>36200</v>
      </c>
      <c r="F9" s="337"/>
      <c r="G9" s="337"/>
      <c r="H9" s="337">
        <v>9240</v>
      </c>
      <c r="I9" s="337"/>
      <c r="J9" s="337"/>
      <c r="K9" s="40"/>
      <c r="L9" s="40"/>
      <c r="M9" s="5"/>
      <c r="N9" s="6"/>
      <c r="O9" s="274"/>
      <c r="P9" s="275"/>
      <c r="Q9" s="275"/>
      <c r="R9" s="275"/>
      <c r="S9" s="275"/>
      <c r="T9" s="275"/>
      <c r="U9" s="275"/>
      <c r="V9" s="276"/>
      <c r="W9" s="276"/>
      <c r="X9" s="276"/>
    </row>
    <row r="10" spans="1:24" ht="14.25" customHeight="1">
      <c r="A10" s="191" t="s">
        <v>265</v>
      </c>
      <c r="B10" s="370">
        <f>SUM(E10,H10)</f>
        <v>41894</v>
      </c>
      <c r="C10" s="371"/>
      <c r="D10" s="371"/>
      <c r="E10" s="371">
        <v>33564</v>
      </c>
      <c r="F10" s="371"/>
      <c r="G10" s="371"/>
      <c r="H10" s="336">
        <v>8330</v>
      </c>
      <c r="I10" s="336"/>
      <c r="J10" s="336"/>
      <c r="K10" s="40"/>
      <c r="L10" s="40"/>
      <c r="M10" s="326" t="s">
        <v>4</v>
      </c>
      <c r="N10" s="327"/>
      <c r="O10" s="277">
        <f>SUM(P10:Q10)</f>
        <v>4784</v>
      </c>
      <c r="P10" s="94">
        <v>442</v>
      </c>
      <c r="Q10" s="94">
        <f>SUM(R10:S10)</f>
        <v>4342</v>
      </c>
      <c r="R10" s="94">
        <v>507</v>
      </c>
      <c r="S10" s="94">
        <v>3835</v>
      </c>
      <c r="T10" s="94">
        <v>22</v>
      </c>
      <c r="U10" s="94">
        <v>3743</v>
      </c>
      <c r="V10" s="278">
        <v>775</v>
      </c>
      <c r="W10" s="278">
        <v>216</v>
      </c>
      <c r="X10" s="278">
        <v>28</v>
      </c>
    </row>
    <row r="11" spans="1:24" ht="14.25" customHeight="1">
      <c r="A11" s="40" t="s">
        <v>240</v>
      </c>
      <c r="B11" s="40"/>
      <c r="C11" s="40"/>
      <c r="D11" s="22"/>
      <c r="E11" s="40"/>
      <c r="F11" s="20"/>
      <c r="G11" s="20"/>
      <c r="H11" s="87"/>
      <c r="I11" s="87"/>
      <c r="J11" s="87"/>
      <c r="K11" s="40"/>
      <c r="L11" s="40"/>
      <c r="M11" s="326" t="s">
        <v>5</v>
      </c>
      <c r="N11" s="343"/>
      <c r="O11" s="277">
        <f aca="true" t="shared" si="1" ref="O11:O66">SUM(P11:Q11)</f>
        <v>2475</v>
      </c>
      <c r="P11" s="94">
        <v>203</v>
      </c>
      <c r="Q11" s="94">
        <f aca="true" t="shared" si="2" ref="Q11:Q66">SUM(R11:S11)</f>
        <v>2272</v>
      </c>
      <c r="R11" s="94">
        <v>96</v>
      </c>
      <c r="S11" s="94">
        <v>2176</v>
      </c>
      <c r="T11" s="94">
        <v>2</v>
      </c>
      <c r="U11" s="94">
        <v>2012</v>
      </c>
      <c r="V11" s="278">
        <v>344</v>
      </c>
      <c r="W11" s="278">
        <v>96</v>
      </c>
      <c r="X11" s="278">
        <v>21</v>
      </c>
    </row>
    <row r="12" spans="11:24" ht="14.25" customHeight="1">
      <c r="K12" s="40"/>
      <c r="L12" s="40"/>
      <c r="M12" s="326" t="s">
        <v>6</v>
      </c>
      <c r="N12" s="343"/>
      <c r="O12" s="277">
        <f t="shared" si="1"/>
        <v>2617</v>
      </c>
      <c r="P12" s="94">
        <v>159</v>
      </c>
      <c r="Q12" s="94">
        <f t="shared" si="2"/>
        <v>2458</v>
      </c>
      <c r="R12" s="94">
        <v>340</v>
      </c>
      <c r="S12" s="94">
        <v>2118</v>
      </c>
      <c r="T12" s="94">
        <v>5</v>
      </c>
      <c r="U12" s="94">
        <v>1628</v>
      </c>
      <c r="V12" s="278">
        <v>658</v>
      </c>
      <c r="W12" s="278">
        <v>300</v>
      </c>
      <c r="X12" s="278">
        <v>26</v>
      </c>
    </row>
    <row r="13" spans="11:24" ht="14.25" customHeight="1">
      <c r="K13" s="40"/>
      <c r="L13" s="40"/>
      <c r="M13" s="326" t="s">
        <v>7</v>
      </c>
      <c r="N13" s="343"/>
      <c r="O13" s="277">
        <f t="shared" si="1"/>
        <v>2413</v>
      </c>
      <c r="P13" s="94">
        <v>260</v>
      </c>
      <c r="Q13" s="94">
        <f t="shared" si="2"/>
        <v>2153</v>
      </c>
      <c r="R13" s="94">
        <v>199</v>
      </c>
      <c r="S13" s="94">
        <v>1954</v>
      </c>
      <c r="T13" s="94" t="s">
        <v>461</v>
      </c>
      <c r="U13" s="94">
        <v>1904</v>
      </c>
      <c r="V13" s="278">
        <v>329</v>
      </c>
      <c r="W13" s="278">
        <v>144</v>
      </c>
      <c r="X13" s="278">
        <v>36</v>
      </c>
    </row>
    <row r="14" spans="1:24" ht="14.25" customHeight="1">
      <c r="A14" s="40"/>
      <c r="B14" s="40"/>
      <c r="C14" s="40"/>
      <c r="D14" s="40"/>
      <c r="E14" s="40"/>
      <c r="F14" s="40"/>
      <c r="G14" s="40"/>
      <c r="H14" s="40"/>
      <c r="I14" s="40"/>
      <c r="J14" s="40"/>
      <c r="K14" s="40"/>
      <c r="L14" s="40"/>
      <c r="M14" s="326" t="s">
        <v>8</v>
      </c>
      <c r="N14" s="343"/>
      <c r="O14" s="277">
        <f t="shared" si="1"/>
        <v>3072</v>
      </c>
      <c r="P14" s="94">
        <v>426</v>
      </c>
      <c r="Q14" s="94">
        <f t="shared" si="2"/>
        <v>2646</v>
      </c>
      <c r="R14" s="94">
        <v>237</v>
      </c>
      <c r="S14" s="94">
        <v>2409</v>
      </c>
      <c r="T14" s="94">
        <v>3</v>
      </c>
      <c r="U14" s="94">
        <v>2196</v>
      </c>
      <c r="V14" s="278">
        <v>544</v>
      </c>
      <c r="W14" s="278">
        <v>259</v>
      </c>
      <c r="X14" s="278">
        <v>70</v>
      </c>
    </row>
    <row r="15" spans="1:24" ht="14.25" customHeight="1">
      <c r="A15" s="40"/>
      <c r="B15" s="40"/>
      <c r="C15" s="40"/>
      <c r="D15" s="40"/>
      <c r="E15" s="40"/>
      <c r="F15" s="40"/>
      <c r="G15" s="40"/>
      <c r="H15" s="40"/>
      <c r="I15" s="40"/>
      <c r="J15" s="40"/>
      <c r="K15" s="40"/>
      <c r="L15" s="40"/>
      <c r="M15" s="326" t="s">
        <v>9</v>
      </c>
      <c r="N15" s="343"/>
      <c r="O15" s="277">
        <f t="shared" si="1"/>
        <v>1773</v>
      </c>
      <c r="P15" s="94">
        <v>97</v>
      </c>
      <c r="Q15" s="94">
        <f t="shared" si="2"/>
        <v>1676</v>
      </c>
      <c r="R15" s="94">
        <v>260</v>
      </c>
      <c r="S15" s="94">
        <v>1416</v>
      </c>
      <c r="T15" s="94">
        <v>9</v>
      </c>
      <c r="U15" s="94">
        <v>1085</v>
      </c>
      <c r="V15" s="278">
        <v>455</v>
      </c>
      <c r="W15" s="278">
        <v>210</v>
      </c>
      <c r="X15" s="278">
        <v>14</v>
      </c>
    </row>
    <row r="16" spans="1:24" ht="14.25" customHeight="1">
      <c r="A16" s="40"/>
      <c r="B16" s="40"/>
      <c r="C16" s="40"/>
      <c r="D16" s="40"/>
      <c r="E16" s="40"/>
      <c r="F16" s="40"/>
      <c r="G16" s="40"/>
      <c r="H16" s="40"/>
      <c r="I16" s="40"/>
      <c r="J16" s="40"/>
      <c r="K16" s="40"/>
      <c r="L16" s="40"/>
      <c r="M16" s="326" t="s">
        <v>10</v>
      </c>
      <c r="N16" s="343"/>
      <c r="O16" s="277">
        <f t="shared" si="1"/>
        <v>1597</v>
      </c>
      <c r="P16" s="94">
        <v>144</v>
      </c>
      <c r="Q16" s="94">
        <f t="shared" si="2"/>
        <v>1453</v>
      </c>
      <c r="R16" s="94">
        <v>130</v>
      </c>
      <c r="S16" s="94">
        <v>1323</v>
      </c>
      <c r="T16" s="94">
        <v>2</v>
      </c>
      <c r="U16" s="94">
        <v>983</v>
      </c>
      <c r="V16" s="278">
        <v>395</v>
      </c>
      <c r="W16" s="278">
        <v>180</v>
      </c>
      <c r="X16" s="278">
        <v>37</v>
      </c>
    </row>
    <row r="17" spans="1:24" ht="14.25" customHeight="1">
      <c r="A17" s="40"/>
      <c r="B17" s="40"/>
      <c r="C17" s="40"/>
      <c r="D17" s="40"/>
      <c r="E17" s="40"/>
      <c r="F17" s="40"/>
      <c r="G17" s="40"/>
      <c r="H17" s="40"/>
      <c r="I17" s="40"/>
      <c r="J17" s="40"/>
      <c r="K17" s="40"/>
      <c r="L17" s="40"/>
      <c r="M17" s="326" t="s">
        <v>11</v>
      </c>
      <c r="N17" s="343"/>
      <c r="O17" s="277">
        <f t="shared" si="1"/>
        <v>1735</v>
      </c>
      <c r="P17" s="94">
        <v>103</v>
      </c>
      <c r="Q17" s="94">
        <f t="shared" si="2"/>
        <v>1632</v>
      </c>
      <c r="R17" s="94">
        <v>283</v>
      </c>
      <c r="S17" s="94">
        <v>1349</v>
      </c>
      <c r="T17" s="94">
        <v>5</v>
      </c>
      <c r="U17" s="94">
        <v>1220</v>
      </c>
      <c r="V17" s="278">
        <v>375</v>
      </c>
      <c r="W17" s="278">
        <v>123</v>
      </c>
      <c r="X17" s="278">
        <v>12</v>
      </c>
    </row>
    <row r="18" spans="12:24" ht="14.25" customHeight="1">
      <c r="L18" s="40"/>
      <c r="M18" s="5"/>
      <c r="N18" s="6"/>
      <c r="O18" s="97"/>
      <c r="P18" s="97"/>
      <c r="Q18" s="97"/>
      <c r="R18" s="97"/>
      <c r="S18" s="97"/>
      <c r="T18" s="97"/>
      <c r="U18" s="97"/>
      <c r="V18" s="278"/>
      <c r="W18" s="278"/>
      <c r="X18" s="278"/>
    </row>
    <row r="19" spans="12:24" ht="14.25" customHeight="1">
      <c r="L19" s="40"/>
      <c r="M19" s="326" t="s">
        <v>12</v>
      </c>
      <c r="N19" s="327"/>
      <c r="O19" s="94">
        <f>SUM(O20)</f>
        <v>116</v>
      </c>
      <c r="P19" s="94">
        <f>SUM(P20)</f>
        <v>6</v>
      </c>
      <c r="Q19" s="94">
        <f aca="true" t="shared" si="3" ref="Q19:X19">SUM(Q20)</f>
        <v>110</v>
      </c>
      <c r="R19" s="94">
        <f t="shared" si="3"/>
        <v>7</v>
      </c>
      <c r="S19" s="94">
        <f t="shared" si="3"/>
        <v>103</v>
      </c>
      <c r="T19" s="94" t="s">
        <v>461</v>
      </c>
      <c r="U19" s="94">
        <f t="shared" si="3"/>
        <v>88</v>
      </c>
      <c r="V19" s="94">
        <f t="shared" si="3"/>
        <v>19</v>
      </c>
      <c r="W19" s="94">
        <f t="shared" si="3"/>
        <v>8</v>
      </c>
      <c r="X19" s="94">
        <f t="shared" si="3"/>
        <v>1</v>
      </c>
    </row>
    <row r="20" spans="1:24" ht="18" customHeight="1">
      <c r="A20" s="334"/>
      <c r="B20" s="334"/>
      <c r="C20" s="334"/>
      <c r="D20" s="334"/>
      <c r="E20" s="334"/>
      <c r="F20" s="334"/>
      <c r="G20" s="334"/>
      <c r="H20" s="334"/>
      <c r="I20" s="334"/>
      <c r="J20" s="334"/>
      <c r="K20" s="334"/>
      <c r="L20" s="40"/>
      <c r="M20" s="7"/>
      <c r="N20" s="35" t="s">
        <v>13</v>
      </c>
      <c r="O20" s="266">
        <f t="shared" si="1"/>
        <v>116</v>
      </c>
      <c r="P20" s="128">
        <v>6</v>
      </c>
      <c r="Q20" s="128">
        <f t="shared" si="2"/>
        <v>110</v>
      </c>
      <c r="R20" s="128">
        <v>7</v>
      </c>
      <c r="S20" s="128">
        <v>103</v>
      </c>
      <c r="T20" s="128" t="s">
        <v>200</v>
      </c>
      <c r="U20" s="128">
        <v>88</v>
      </c>
      <c r="V20" s="270">
        <v>19</v>
      </c>
      <c r="W20" s="270">
        <v>8</v>
      </c>
      <c r="X20" s="270">
        <v>1</v>
      </c>
    </row>
    <row r="21" spans="1:24" ht="18" customHeight="1">
      <c r="A21" s="335" t="s">
        <v>64</v>
      </c>
      <c r="B21" s="335"/>
      <c r="C21" s="335"/>
      <c r="D21" s="335"/>
      <c r="E21" s="335"/>
      <c r="F21" s="335"/>
      <c r="G21" s="335"/>
      <c r="H21" s="335"/>
      <c r="I21" s="335"/>
      <c r="J21" s="335"/>
      <c r="K21" s="335"/>
      <c r="L21" s="40"/>
      <c r="M21" s="7"/>
      <c r="N21" s="35"/>
      <c r="O21" s="130"/>
      <c r="P21" s="130"/>
      <c r="Q21" s="130"/>
      <c r="R21" s="130"/>
      <c r="S21" s="130"/>
      <c r="T21" s="130"/>
      <c r="U21" s="130"/>
      <c r="V21" s="270"/>
      <c r="W21" s="270"/>
      <c r="X21" s="270"/>
    </row>
    <row r="22" spans="2:24" ht="14.25" customHeight="1" thickBot="1">
      <c r="B22" s="24"/>
      <c r="C22" s="24"/>
      <c r="D22" s="24"/>
      <c r="E22" s="24"/>
      <c r="F22" s="24"/>
      <c r="G22" s="24"/>
      <c r="H22" s="24"/>
      <c r="I22" s="24"/>
      <c r="J22" s="24"/>
      <c r="K22" s="25" t="s">
        <v>0</v>
      </c>
      <c r="L22" s="40"/>
      <c r="M22" s="326" t="s">
        <v>14</v>
      </c>
      <c r="N22" s="327"/>
      <c r="O22" s="94">
        <f>SUM(O23:O26)</f>
        <v>1928</v>
      </c>
      <c r="P22" s="94">
        <f>SUM(P23:P26)</f>
        <v>111</v>
      </c>
      <c r="Q22" s="94">
        <f aca="true" t="shared" si="4" ref="Q22:X22">SUM(Q23:Q26)</f>
        <v>1817</v>
      </c>
      <c r="R22" s="94">
        <f t="shared" si="4"/>
        <v>180</v>
      </c>
      <c r="S22" s="94">
        <f t="shared" si="4"/>
        <v>1637</v>
      </c>
      <c r="T22" s="94">
        <f t="shared" si="4"/>
        <v>5</v>
      </c>
      <c r="U22" s="94">
        <f t="shared" si="4"/>
        <v>1319</v>
      </c>
      <c r="V22" s="94">
        <f t="shared" si="4"/>
        <v>446</v>
      </c>
      <c r="W22" s="94">
        <f t="shared" si="4"/>
        <v>142</v>
      </c>
      <c r="X22" s="94">
        <f t="shared" si="4"/>
        <v>16</v>
      </c>
    </row>
    <row r="23" spans="1:24" ht="14.25" customHeight="1">
      <c r="A23" s="328" t="s">
        <v>269</v>
      </c>
      <c r="B23" s="345" t="s">
        <v>270</v>
      </c>
      <c r="C23" s="346"/>
      <c r="D23" s="345" t="s">
        <v>271</v>
      </c>
      <c r="E23" s="346"/>
      <c r="F23" s="333" t="s">
        <v>272</v>
      </c>
      <c r="G23" s="331"/>
      <c r="H23" s="331"/>
      <c r="I23" s="331"/>
      <c r="J23" s="331"/>
      <c r="K23" s="331"/>
      <c r="L23" s="40"/>
      <c r="M23" s="7"/>
      <c r="N23" s="35" t="s">
        <v>15</v>
      </c>
      <c r="O23" s="266">
        <f t="shared" si="1"/>
        <v>489</v>
      </c>
      <c r="P23" s="128">
        <v>21</v>
      </c>
      <c r="Q23" s="128">
        <f t="shared" si="2"/>
        <v>468</v>
      </c>
      <c r="R23" s="128">
        <v>47</v>
      </c>
      <c r="S23" s="128">
        <v>421</v>
      </c>
      <c r="T23" s="128">
        <v>2</v>
      </c>
      <c r="U23" s="128">
        <v>325</v>
      </c>
      <c r="V23" s="270">
        <v>126</v>
      </c>
      <c r="W23" s="270">
        <v>33</v>
      </c>
      <c r="X23" s="270">
        <v>3</v>
      </c>
    </row>
    <row r="24" spans="1:24" ht="14.25" customHeight="1">
      <c r="A24" s="344"/>
      <c r="B24" s="317"/>
      <c r="C24" s="347"/>
      <c r="D24" s="317"/>
      <c r="E24" s="347"/>
      <c r="F24" s="340" t="s">
        <v>1</v>
      </c>
      <c r="G24" s="341"/>
      <c r="H24" s="340" t="s">
        <v>17</v>
      </c>
      <c r="I24" s="341"/>
      <c r="J24" s="340" t="s">
        <v>18</v>
      </c>
      <c r="K24" s="342"/>
      <c r="L24" s="40"/>
      <c r="M24" s="7"/>
      <c r="N24" s="35" t="s">
        <v>16</v>
      </c>
      <c r="O24" s="266">
        <f t="shared" si="1"/>
        <v>345</v>
      </c>
      <c r="P24" s="128">
        <v>24</v>
      </c>
      <c r="Q24" s="128">
        <f t="shared" si="2"/>
        <v>321</v>
      </c>
      <c r="R24" s="128">
        <v>56</v>
      </c>
      <c r="S24" s="128">
        <v>265</v>
      </c>
      <c r="T24" s="128">
        <v>2</v>
      </c>
      <c r="U24" s="128">
        <v>245</v>
      </c>
      <c r="V24" s="270">
        <v>64</v>
      </c>
      <c r="W24" s="270">
        <v>29</v>
      </c>
      <c r="X24" s="270">
        <v>5</v>
      </c>
    </row>
    <row r="25" spans="1:24" ht="14.25" customHeight="1">
      <c r="A25" s="190" t="s">
        <v>261</v>
      </c>
      <c r="B25" s="366">
        <f>SUM(D25,F25)</f>
        <v>38100</v>
      </c>
      <c r="C25" s="365"/>
      <c r="D25" s="365">
        <v>3260</v>
      </c>
      <c r="E25" s="365"/>
      <c r="F25" s="365">
        <f>SUM(H25,J25)</f>
        <v>34840</v>
      </c>
      <c r="G25" s="365"/>
      <c r="H25" s="365">
        <v>2520</v>
      </c>
      <c r="I25" s="365"/>
      <c r="J25" s="365">
        <v>32320</v>
      </c>
      <c r="K25" s="365"/>
      <c r="L25" s="40"/>
      <c r="M25" s="7"/>
      <c r="N25" s="35" t="s">
        <v>19</v>
      </c>
      <c r="O25" s="266">
        <f t="shared" si="1"/>
        <v>600</v>
      </c>
      <c r="P25" s="128">
        <v>36</v>
      </c>
      <c r="Q25" s="128">
        <f t="shared" si="2"/>
        <v>564</v>
      </c>
      <c r="R25" s="128">
        <v>22</v>
      </c>
      <c r="S25" s="128">
        <v>542</v>
      </c>
      <c r="T25" s="128" t="s">
        <v>200</v>
      </c>
      <c r="U25" s="128">
        <v>420</v>
      </c>
      <c r="V25" s="270">
        <v>125</v>
      </c>
      <c r="W25" s="270">
        <v>47</v>
      </c>
      <c r="X25" s="270">
        <v>8</v>
      </c>
    </row>
    <row r="26" spans="1:24" ht="14.25" customHeight="1">
      <c r="A26" s="76" t="s">
        <v>262</v>
      </c>
      <c r="B26" s="339">
        <f>SUM(D26,F26)</f>
        <v>37370</v>
      </c>
      <c r="C26" s="337"/>
      <c r="D26" s="337">
        <v>2970</v>
      </c>
      <c r="E26" s="337"/>
      <c r="F26" s="337">
        <f>SUM(H26,J26)</f>
        <v>34400</v>
      </c>
      <c r="G26" s="337"/>
      <c r="H26" s="337">
        <v>2480</v>
      </c>
      <c r="I26" s="337"/>
      <c r="J26" s="337">
        <v>31920</v>
      </c>
      <c r="K26" s="337"/>
      <c r="L26" s="40"/>
      <c r="M26" s="7"/>
      <c r="N26" s="35" t="s">
        <v>20</v>
      </c>
      <c r="O26" s="266">
        <f t="shared" si="1"/>
        <v>494</v>
      </c>
      <c r="P26" s="128">
        <v>30</v>
      </c>
      <c r="Q26" s="128">
        <f t="shared" si="2"/>
        <v>464</v>
      </c>
      <c r="R26" s="128">
        <v>55</v>
      </c>
      <c r="S26" s="128">
        <v>409</v>
      </c>
      <c r="T26" s="128">
        <v>1</v>
      </c>
      <c r="U26" s="128">
        <v>329</v>
      </c>
      <c r="V26" s="270">
        <v>131</v>
      </c>
      <c r="W26" s="270">
        <v>33</v>
      </c>
      <c r="X26" s="128" t="s">
        <v>200</v>
      </c>
    </row>
    <row r="27" spans="1:24" ht="14.25" customHeight="1">
      <c r="A27" s="76" t="s">
        <v>263</v>
      </c>
      <c r="B27" s="339">
        <f>SUM(D27,F27)</f>
        <v>36800</v>
      </c>
      <c r="C27" s="337"/>
      <c r="D27" s="337">
        <v>2860</v>
      </c>
      <c r="E27" s="337"/>
      <c r="F27" s="337">
        <f>SUM(H27,J27)</f>
        <v>33940</v>
      </c>
      <c r="G27" s="337"/>
      <c r="H27" s="337">
        <v>2390</v>
      </c>
      <c r="I27" s="337"/>
      <c r="J27" s="337">
        <v>31550</v>
      </c>
      <c r="K27" s="337"/>
      <c r="L27" s="40"/>
      <c r="M27" s="7"/>
      <c r="N27" s="35"/>
      <c r="O27" s="130"/>
      <c r="P27" s="130"/>
      <c r="Q27" s="130"/>
      <c r="R27" s="130"/>
      <c r="S27" s="130"/>
      <c r="T27" s="130"/>
      <c r="U27" s="130"/>
      <c r="V27" s="270"/>
      <c r="W27" s="270"/>
      <c r="X27" s="270"/>
    </row>
    <row r="28" spans="1:24" ht="14.25" customHeight="1">
      <c r="A28" s="76" t="s">
        <v>264</v>
      </c>
      <c r="B28" s="339">
        <f>SUM(D28,F28)</f>
        <v>36200</v>
      </c>
      <c r="C28" s="337"/>
      <c r="D28" s="337">
        <v>2420</v>
      </c>
      <c r="E28" s="337"/>
      <c r="F28" s="337">
        <f>SUM(H28,J28)</f>
        <v>33780</v>
      </c>
      <c r="G28" s="337"/>
      <c r="H28" s="337">
        <v>2240</v>
      </c>
      <c r="I28" s="337"/>
      <c r="J28" s="337">
        <v>31540</v>
      </c>
      <c r="K28" s="337"/>
      <c r="L28" s="40"/>
      <c r="M28" s="326" t="s">
        <v>21</v>
      </c>
      <c r="N28" s="327"/>
      <c r="O28" s="94">
        <f>SUM(O29:O36)</f>
        <v>2042</v>
      </c>
      <c r="P28" s="94">
        <f>SUM(P29:P36)</f>
        <v>130</v>
      </c>
      <c r="Q28" s="94">
        <f aca="true" t="shared" si="5" ref="Q28:X28">SUM(Q29:Q36)</f>
        <v>1912</v>
      </c>
      <c r="R28" s="94">
        <f t="shared" si="5"/>
        <v>160</v>
      </c>
      <c r="S28" s="94">
        <f t="shared" si="5"/>
        <v>1752</v>
      </c>
      <c r="T28" s="94">
        <f t="shared" si="5"/>
        <v>4</v>
      </c>
      <c r="U28" s="94">
        <f t="shared" si="5"/>
        <v>1495</v>
      </c>
      <c r="V28" s="94">
        <f t="shared" si="5"/>
        <v>394</v>
      </c>
      <c r="W28" s="94">
        <f t="shared" si="5"/>
        <v>130</v>
      </c>
      <c r="X28" s="94">
        <f t="shared" si="5"/>
        <v>19</v>
      </c>
    </row>
    <row r="29" spans="1:24" ht="14.25" customHeight="1">
      <c r="A29" s="191" t="s">
        <v>265</v>
      </c>
      <c r="B29" s="338">
        <f>SUM(D29,F29)</f>
        <v>33564</v>
      </c>
      <c r="C29" s="336"/>
      <c r="D29" s="336">
        <v>2734</v>
      </c>
      <c r="E29" s="336"/>
      <c r="F29" s="336">
        <f>SUM(H29,J29)</f>
        <v>30830</v>
      </c>
      <c r="G29" s="336"/>
      <c r="H29" s="336">
        <v>3593</v>
      </c>
      <c r="I29" s="336"/>
      <c r="J29" s="336">
        <v>27237</v>
      </c>
      <c r="K29" s="336"/>
      <c r="L29" s="40"/>
      <c r="M29" s="7"/>
      <c r="N29" s="35" t="s">
        <v>22</v>
      </c>
      <c r="O29" s="266">
        <f t="shared" si="1"/>
        <v>191</v>
      </c>
      <c r="P29" s="128">
        <v>9</v>
      </c>
      <c r="Q29" s="128">
        <f t="shared" si="2"/>
        <v>182</v>
      </c>
      <c r="R29" s="128">
        <v>18</v>
      </c>
      <c r="S29" s="128">
        <v>164</v>
      </c>
      <c r="T29" s="128" t="s">
        <v>200</v>
      </c>
      <c r="U29" s="128">
        <v>122</v>
      </c>
      <c r="V29" s="270">
        <v>50</v>
      </c>
      <c r="W29" s="270">
        <v>19</v>
      </c>
      <c r="X29" s="128" t="s">
        <v>200</v>
      </c>
    </row>
    <row r="30" spans="1:24" ht="14.25" customHeight="1">
      <c r="A30" s="40" t="s">
        <v>240</v>
      </c>
      <c r="B30" s="87"/>
      <c r="C30" s="87"/>
      <c r="D30" s="87"/>
      <c r="E30" s="87"/>
      <c r="F30" s="87"/>
      <c r="G30" s="87"/>
      <c r="H30" s="87"/>
      <c r="I30" s="87"/>
      <c r="J30" s="87"/>
      <c r="K30" s="87"/>
      <c r="L30" s="40"/>
      <c r="M30" s="7"/>
      <c r="N30" s="35" t="s">
        <v>23</v>
      </c>
      <c r="O30" s="266">
        <f t="shared" si="1"/>
        <v>550</v>
      </c>
      <c r="P30" s="128">
        <v>21</v>
      </c>
      <c r="Q30" s="128">
        <f t="shared" si="2"/>
        <v>529</v>
      </c>
      <c r="R30" s="128">
        <v>47</v>
      </c>
      <c r="S30" s="128">
        <v>482</v>
      </c>
      <c r="T30" s="128" t="s">
        <v>200</v>
      </c>
      <c r="U30" s="128">
        <v>419</v>
      </c>
      <c r="V30" s="270">
        <v>91</v>
      </c>
      <c r="W30" s="270">
        <v>35</v>
      </c>
      <c r="X30" s="270">
        <v>5</v>
      </c>
    </row>
    <row r="31" spans="1:24" ht="14.25" customHeight="1">
      <c r="A31" s="40"/>
      <c r="L31" s="40"/>
      <c r="M31" s="7"/>
      <c r="N31" s="35" t="s">
        <v>24</v>
      </c>
      <c r="O31" s="266">
        <f t="shared" si="1"/>
        <v>448</v>
      </c>
      <c r="P31" s="128">
        <v>20</v>
      </c>
      <c r="Q31" s="128">
        <f t="shared" si="2"/>
        <v>428</v>
      </c>
      <c r="R31" s="128">
        <v>49</v>
      </c>
      <c r="S31" s="128">
        <v>379</v>
      </c>
      <c r="T31" s="128">
        <v>1</v>
      </c>
      <c r="U31" s="128">
        <v>383</v>
      </c>
      <c r="V31" s="270">
        <v>51</v>
      </c>
      <c r="W31" s="270">
        <v>8</v>
      </c>
      <c r="X31" s="270">
        <v>5</v>
      </c>
    </row>
    <row r="32" spans="12:24" ht="14.25" customHeight="1">
      <c r="L32" s="40"/>
      <c r="M32" s="7"/>
      <c r="N32" s="35" t="s">
        <v>25</v>
      </c>
      <c r="O32" s="266">
        <f t="shared" si="1"/>
        <v>111</v>
      </c>
      <c r="P32" s="128">
        <v>11</v>
      </c>
      <c r="Q32" s="128">
        <f t="shared" si="2"/>
        <v>100</v>
      </c>
      <c r="R32" s="128">
        <v>3</v>
      </c>
      <c r="S32" s="128">
        <v>97</v>
      </c>
      <c r="T32" s="128">
        <v>1</v>
      </c>
      <c r="U32" s="128">
        <v>83</v>
      </c>
      <c r="V32" s="270">
        <v>18</v>
      </c>
      <c r="W32" s="270">
        <v>8</v>
      </c>
      <c r="X32" s="270">
        <v>1</v>
      </c>
    </row>
    <row r="33" spans="12:24" ht="14.25" customHeight="1">
      <c r="L33" s="40"/>
      <c r="M33" s="7"/>
      <c r="N33" s="35" t="s">
        <v>26</v>
      </c>
      <c r="O33" s="266">
        <f t="shared" si="1"/>
        <v>166</v>
      </c>
      <c r="P33" s="128">
        <v>9</v>
      </c>
      <c r="Q33" s="128">
        <f t="shared" si="2"/>
        <v>157</v>
      </c>
      <c r="R33" s="128">
        <v>4</v>
      </c>
      <c r="S33" s="128">
        <v>153</v>
      </c>
      <c r="T33" s="128" t="s">
        <v>200</v>
      </c>
      <c r="U33" s="128">
        <v>130</v>
      </c>
      <c r="V33" s="270">
        <v>28</v>
      </c>
      <c r="W33" s="270">
        <v>8</v>
      </c>
      <c r="X33" s="128" t="s">
        <v>200</v>
      </c>
    </row>
    <row r="34" spans="12:24" ht="14.25" customHeight="1">
      <c r="L34" s="40"/>
      <c r="M34" s="7"/>
      <c r="N34" s="35" t="s">
        <v>27</v>
      </c>
      <c r="O34" s="266">
        <f t="shared" si="1"/>
        <v>489</v>
      </c>
      <c r="P34" s="128">
        <v>53</v>
      </c>
      <c r="Q34" s="128">
        <f t="shared" si="2"/>
        <v>436</v>
      </c>
      <c r="R34" s="128">
        <v>35</v>
      </c>
      <c r="S34" s="128">
        <v>401</v>
      </c>
      <c r="T34" s="128" t="s">
        <v>200</v>
      </c>
      <c r="U34" s="128">
        <v>298</v>
      </c>
      <c r="V34" s="270">
        <v>142</v>
      </c>
      <c r="W34" s="270">
        <v>45</v>
      </c>
      <c r="X34" s="270">
        <v>4</v>
      </c>
    </row>
    <row r="35" spans="1:24" ht="14.25" customHeight="1">
      <c r="A35" s="40"/>
      <c r="B35" s="40"/>
      <c r="C35" s="40"/>
      <c r="D35" s="40"/>
      <c r="E35" s="40"/>
      <c r="F35" s="40"/>
      <c r="G35" s="40"/>
      <c r="H35" s="40"/>
      <c r="I35" s="40"/>
      <c r="J35" s="40"/>
      <c r="K35" s="40"/>
      <c r="L35" s="40"/>
      <c r="M35" s="7"/>
      <c r="N35" s="35" t="s">
        <v>28</v>
      </c>
      <c r="O35" s="266">
        <f t="shared" si="1"/>
        <v>66</v>
      </c>
      <c r="P35" s="128">
        <v>7</v>
      </c>
      <c r="Q35" s="128">
        <f t="shared" si="2"/>
        <v>59</v>
      </c>
      <c r="R35" s="128" t="s">
        <v>200</v>
      </c>
      <c r="S35" s="128">
        <v>59</v>
      </c>
      <c r="T35" s="128" t="s">
        <v>200</v>
      </c>
      <c r="U35" s="128">
        <v>50</v>
      </c>
      <c r="V35" s="270">
        <v>12</v>
      </c>
      <c r="W35" s="270">
        <v>4</v>
      </c>
      <c r="X35" s="128" t="s">
        <v>200</v>
      </c>
    </row>
    <row r="36" spans="1:24" ht="14.25" customHeight="1">
      <c r="A36" s="40"/>
      <c r="B36" s="40"/>
      <c r="C36" s="40"/>
      <c r="D36" s="40"/>
      <c r="E36" s="40"/>
      <c r="F36" s="40"/>
      <c r="G36" s="40"/>
      <c r="H36" s="40"/>
      <c r="I36" s="40"/>
      <c r="J36" s="40"/>
      <c r="K36" s="40"/>
      <c r="L36" s="40"/>
      <c r="M36" s="7"/>
      <c r="N36" s="35" t="s">
        <v>29</v>
      </c>
      <c r="O36" s="266">
        <f t="shared" si="1"/>
        <v>21</v>
      </c>
      <c r="P36" s="128" t="s">
        <v>200</v>
      </c>
      <c r="Q36" s="128">
        <f t="shared" si="2"/>
        <v>21</v>
      </c>
      <c r="R36" s="128">
        <v>4</v>
      </c>
      <c r="S36" s="128">
        <v>17</v>
      </c>
      <c r="T36" s="128">
        <v>2</v>
      </c>
      <c r="U36" s="128">
        <v>10</v>
      </c>
      <c r="V36" s="270">
        <v>2</v>
      </c>
      <c r="W36" s="270">
        <v>3</v>
      </c>
      <c r="X36" s="270">
        <v>4</v>
      </c>
    </row>
    <row r="37" spans="11:24" ht="14.25" customHeight="1">
      <c r="K37" s="40"/>
      <c r="L37" s="40"/>
      <c r="M37" s="7"/>
      <c r="N37" s="35"/>
      <c r="O37" s="130"/>
      <c r="P37" s="130"/>
      <c r="Q37" s="130"/>
      <c r="R37" s="130"/>
      <c r="S37" s="130"/>
      <c r="T37" s="130"/>
      <c r="U37" s="130"/>
      <c r="V37" s="270"/>
      <c r="W37" s="270"/>
      <c r="X37" s="270"/>
    </row>
    <row r="38" spans="11:24" ht="14.25" customHeight="1">
      <c r="K38" s="40"/>
      <c r="L38" s="40"/>
      <c r="M38" s="326" t="s">
        <v>30</v>
      </c>
      <c r="N38" s="327"/>
      <c r="O38" s="94">
        <f>SUM(O39:O43)</f>
        <v>3017</v>
      </c>
      <c r="P38" s="94">
        <f>SUM(P39:P43)</f>
        <v>206</v>
      </c>
      <c r="Q38" s="94">
        <f aca="true" t="shared" si="6" ref="Q38:X38">SUM(Q39:Q43)</f>
        <v>2811</v>
      </c>
      <c r="R38" s="94">
        <f t="shared" si="6"/>
        <v>188</v>
      </c>
      <c r="S38" s="94">
        <f t="shared" si="6"/>
        <v>2623</v>
      </c>
      <c r="T38" s="94">
        <f t="shared" si="6"/>
        <v>5</v>
      </c>
      <c r="U38" s="94">
        <f t="shared" si="6"/>
        <v>2110</v>
      </c>
      <c r="V38" s="94">
        <f t="shared" si="6"/>
        <v>650</v>
      </c>
      <c r="W38" s="94">
        <f t="shared" si="6"/>
        <v>215</v>
      </c>
      <c r="X38" s="94">
        <f t="shared" si="6"/>
        <v>37</v>
      </c>
    </row>
    <row r="39" spans="1:24" ht="18" customHeight="1">
      <c r="A39" s="334"/>
      <c r="B39" s="334"/>
      <c r="C39" s="334"/>
      <c r="D39" s="334"/>
      <c r="E39" s="334"/>
      <c r="F39" s="334"/>
      <c r="G39" s="334"/>
      <c r="H39" s="334"/>
      <c r="I39" s="334"/>
      <c r="J39" s="334"/>
      <c r="L39" s="40"/>
      <c r="M39" s="7"/>
      <c r="N39" s="35" t="s">
        <v>31</v>
      </c>
      <c r="O39" s="266">
        <f t="shared" si="1"/>
        <v>1682</v>
      </c>
      <c r="P39" s="128">
        <v>106</v>
      </c>
      <c r="Q39" s="128">
        <f t="shared" si="2"/>
        <v>1576</v>
      </c>
      <c r="R39" s="128">
        <v>76</v>
      </c>
      <c r="S39" s="128">
        <v>1500</v>
      </c>
      <c r="T39" s="128">
        <v>2</v>
      </c>
      <c r="U39" s="128">
        <v>1169</v>
      </c>
      <c r="V39" s="270">
        <v>401</v>
      </c>
      <c r="W39" s="270">
        <v>104</v>
      </c>
      <c r="X39" s="270">
        <v>6</v>
      </c>
    </row>
    <row r="40" spans="1:24" ht="18" customHeight="1">
      <c r="A40" s="335" t="s">
        <v>62</v>
      </c>
      <c r="B40" s="335"/>
      <c r="C40" s="335"/>
      <c r="D40" s="335"/>
      <c r="E40" s="335"/>
      <c r="F40" s="335"/>
      <c r="G40" s="335"/>
      <c r="H40" s="335"/>
      <c r="I40" s="335"/>
      <c r="J40" s="335"/>
      <c r="L40" s="40"/>
      <c r="M40" s="7"/>
      <c r="N40" s="35" t="s">
        <v>32</v>
      </c>
      <c r="O40" s="266">
        <f t="shared" si="1"/>
        <v>450</v>
      </c>
      <c r="P40" s="128">
        <v>37</v>
      </c>
      <c r="Q40" s="128">
        <f t="shared" si="2"/>
        <v>413</v>
      </c>
      <c r="R40" s="128">
        <v>42</v>
      </c>
      <c r="S40" s="128">
        <v>371</v>
      </c>
      <c r="T40" s="128" t="s">
        <v>200</v>
      </c>
      <c r="U40" s="128">
        <v>299</v>
      </c>
      <c r="V40" s="270">
        <v>106</v>
      </c>
      <c r="W40" s="270">
        <v>31</v>
      </c>
      <c r="X40" s="270">
        <v>14</v>
      </c>
    </row>
    <row r="41" spans="2:24" ht="14.25" customHeight="1" thickBot="1">
      <c r="B41" s="24"/>
      <c r="C41" s="24"/>
      <c r="D41" s="24"/>
      <c r="E41" s="24"/>
      <c r="F41" s="24"/>
      <c r="G41" s="24"/>
      <c r="H41" s="24"/>
      <c r="I41" s="24"/>
      <c r="J41" s="25" t="s">
        <v>0</v>
      </c>
      <c r="L41" s="40"/>
      <c r="M41" s="7"/>
      <c r="N41" s="35" t="s">
        <v>33</v>
      </c>
      <c r="O41" s="266">
        <f t="shared" si="1"/>
        <v>83</v>
      </c>
      <c r="P41" s="128">
        <v>12</v>
      </c>
      <c r="Q41" s="128">
        <f t="shared" si="2"/>
        <v>71</v>
      </c>
      <c r="R41" s="128">
        <v>3</v>
      </c>
      <c r="S41" s="128">
        <v>68</v>
      </c>
      <c r="T41" s="128">
        <v>1</v>
      </c>
      <c r="U41" s="128">
        <v>73</v>
      </c>
      <c r="V41" s="270">
        <v>4</v>
      </c>
      <c r="W41" s="270">
        <v>4</v>
      </c>
      <c r="X41" s="270">
        <v>1</v>
      </c>
    </row>
    <row r="42" spans="1:24" ht="14.25" customHeight="1">
      <c r="A42" s="189" t="s">
        <v>273</v>
      </c>
      <c r="B42" s="26" t="s">
        <v>1</v>
      </c>
      <c r="C42" s="26" t="s">
        <v>36</v>
      </c>
      <c r="D42" s="77" t="s">
        <v>37</v>
      </c>
      <c r="E42" s="77" t="s">
        <v>179</v>
      </c>
      <c r="F42" s="77" t="s">
        <v>180</v>
      </c>
      <c r="G42" s="77" t="s">
        <v>181</v>
      </c>
      <c r="H42" s="4" t="s">
        <v>182</v>
      </c>
      <c r="I42" s="27" t="s">
        <v>38</v>
      </c>
      <c r="J42" s="28" t="s">
        <v>39</v>
      </c>
      <c r="L42" s="40"/>
      <c r="M42" s="7"/>
      <c r="N42" s="35" t="s">
        <v>34</v>
      </c>
      <c r="O42" s="266">
        <f t="shared" si="1"/>
        <v>464</v>
      </c>
      <c r="P42" s="128">
        <v>28</v>
      </c>
      <c r="Q42" s="128">
        <f t="shared" si="2"/>
        <v>436</v>
      </c>
      <c r="R42" s="128">
        <v>51</v>
      </c>
      <c r="S42" s="128">
        <v>385</v>
      </c>
      <c r="T42" s="128">
        <v>2</v>
      </c>
      <c r="U42" s="128">
        <v>281</v>
      </c>
      <c r="V42" s="270">
        <v>118</v>
      </c>
      <c r="W42" s="270">
        <v>52</v>
      </c>
      <c r="X42" s="270">
        <v>11</v>
      </c>
    </row>
    <row r="43" spans="1:24" ht="14.25" customHeight="1">
      <c r="A43" s="190" t="s">
        <v>261</v>
      </c>
      <c r="B43" s="133">
        <f>SUM(C43:J43)</f>
        <v>38100</v>
      </c>
      <c r="C43" s="124">
        <v>8080</v>
      </c>
      <c r="D43" s="124">
        <v>15440</v>
      </c>
      <c r="E43" s="124">
        <v>6420</v>
      </c>
      <c r="F43" s="124">
        <v>3620</v>
      </c>
      <c r="G43" s="124">
        <v>1800</v>
      </c>
      <c r="H43" s="124">
        <v>860</v>
      </c>
      <c r="I43" s="124">
        <v>1370</v>
      </c>
      <c r="J43" s="124">
        <v>510</v>
      </c>
      <c r="L43" s="40"/>
      <c r="M43" s="7"/>
      <c r="N43" s="35" t="s">
        <v>35</v>
      </c>
      <c r="O43" s="266">
        <f t="shared" si="1"/>
        <v>338</v>
      </c>
      <c r="P43" s="128">
        <v>23</v>
      </c>
      <c r="Q43" s="128">
        <f t="shared" si="2"/>
        <v>315</v>
      </c>
      <c r="R43" s="128">
        <v>16</v>
      </c>
      <c r="S43" s="128">
        <v>299</v>
      </c>
      <c r="T43" s="128" t="s">
        <v>200</v>
      </c>
      <c r="U43" s="128">
        <v>288</v>
      </c>
      <c r="V43" s="270">
        <v>21</v>
      </c>
      <c r="W43" s="270">
        <v>24</v>
      </c>
      <c r="X43" s="270">
        <v>5</v>
      </c>
    </row>
    <row r="44" spans="1:24" ht="14.25" customHeight="1">
      <c r="A44" s="76" t="s">
        <v>262</v>
      </c>
      <c r="B44" s="133">
        <f>SUM(C44:J44)</f>
        <v>37370</v>
      </c>
      <c r="C44" s="125">
        <v>7790</v>
      </c>
      <c r="D44" s="125">
        <v>15650</v>
      </c>
      <c r="E44" s="125">
        <v>6260</v>
      </c>
      <c r="F44" s="125">
        <v>3260</v>
      </c>
      <c r="G44" s="125">
        <v>1650</v>
      </c>
      <c r="H44" s="125">
        <v>830</v>
      </c>
      <c r="I44" s="125">
        <v>1400</v>
      </c>
      <c r="J44" s="125">
        <v>530</v>
      </c>
      <c r="K44" s="40"/>
      <c r="L44" s="40"/>
      <c r="M44" s="7"/>
      <c r="N44" s="35"/>
      <c r="O44" s="130"/>
      <c r="P44" s="130"/>
      <c r="Q44" s="130"/>
      <c r="R44" s="130"/>
      <c r="S44" s="130"/>
      <c r="T44" s="130"/>
      <c r="U44" s="130"/>
      <c r="V44" s="270"/>
      <c r="W44" s="270"/>
      <c r="X44" s="270"/>
    </row>
    <row r="45" spans="1:24" ht="14.25" customHeight="1">
      <c r="A45" s="76" t="s">
        <v>263</v>
      </c>
      <c r="B45" s="133">
        <f>SUM(C45:J45)</f>
        <v>36800</v>
      </c>
      <c r="C45" s="125">
        <v>8020</v>
      </c>
      <c r="D45" s="125">
        <v>15180</v>
      </c>
      <c r="E45" s="125">
        <v>6060</v>
      </c>
      <c r="F45" s="125">
        <v>3090</v>
      </c>
      <c r="G45" s="125">
        <v>1620</v>
      </c>
      <c r="H45" s="125">
        <v>870</v>
      </c>
      <c r="I45" s="125">
        <v>1410</v>
      </c>
      <c r="J45" s="125">
        <v>550</v>
      </c>
      <c r="K45" s="40"/>
      <c r="L45" s="40"/>
      <c r="M45" s="326" t="s">
        <v>40</v>
      </c>
      <c r="N45" s="327"/>
      <c r="O45" s="94">
        <f>SUM(O46:O49)</f>
        <v>4581</v>
      </c>
      <c r="P45" s="94">
        <f>SUM(P46:P49)</f>
        <v>441</v>
      </c>
      <c r="Q45" s="94">
        <f aca="true" t="shared" si="7" ref="Q45:X45">SUM(Q46:Q49)</f>
        <v>4140</v>
      </c>
      <c r="R45" s="94">
        <f t="shared" si="7"/>
        <v>372</v>
      </c>
      <c r="S45" s="94">
        <f t="shared" si="7"/>
        <v>3768</v>
      </c>
      <c r="T45" s="94">
        <f t="shared" si="7"/>
        <v>5</v>
      </c>
      <c r="U45" s="94">
        <f t="shared" si="7"/>
        <v>3229</v>
      </c>
      <c r="V45" s="94">
        <f t="shared" si="7"/>
        <v>923</v>
      </c>
      <c r="W45" s="94">
        <f t="shared" si="7"/>
        <v>362</v>
      </c>
      <c r="X45" s="94">
        <f t="shared" si="7"/>
        <v>62</v>
      </c>
    </row>
    <row r="46" spans="1:24" ht="14.25" customHeight="1">
      <c r="A46" s="76" t="s">
        <v>264</v>
      </c>
      <c r="B46" s="133">
        <f>SUM(C46:J46)</f>
        <v>36200</v>
      </c>
      <c r="C46" s="125">
        <v>8580</v>
      </c>
      <c r="D46" s="125">
        <v>14200</v>
      </c>
      <c r="E46" s="125">
        <v>6060</v>
      </c>
      <c r="F46" s="125">
        <v>3010</v>
      </c>
      <c r="G46" s="125">
        <v>1520</v>
      </c>
      <c r="H46" s="125">
        <v>820</v>
      </c>
      <c r="I46" s="125">
        <v>1420</v>
      </c>
      <c r="J46" s="125">
        <v>590</v>
      </c>
      <c r="L46" s="40"/>
      <c r="M46" s="20"/>
      <c r="N46" s="35" t="s">
        <v>41</v>
      </c>
      <c r="O46" s="266">
        <f t="shared" si="1"/>
        <v>1306</v>
      </c>
      <c r="P46" s="128">
        <v>166</v>
      </c>
      <c r="Q46" s="128">
        <f t="shared" si="2"/>
        <v>1140</v>
      </c>
      <c r="R46" s="128">
        <v>118</v>
      </c>
      <c r="S46" s="128">
        <v>1022</v>
      </c>
      <c r="T46" s="128">
        <v>3</v>
      </c>
      <c r="U46" s="128">
        <v>878</v>
      </c>
      <c r="V46" s="270">
        <v>275</v>
      </c>
      <c r="W46" s="270">
        <v>127</v>
      </c>
      <c r="X46" s="270">
        <v>23</v>
      </c>
    </row>
    <row r="47" spans="1:24" ht="14.25" customHeight="1">
      <c r="A47" s="191" t="s">
        <v>265</v>
      </c>
      <c r="B47" s="92">
        <f>SUM(C47:J47)</f>
        <v>33564</v>
      </c>
      <c r="C47" s="126">
        <v>8302</v>
      </c>
      <c r="D47" s="126">
        <v>12579</v>
      </c>
      <c r="E47" s="126">
        <v>5797</v>
      </c>
      <c r="F47" s="126">
        <v>2836</v>
      </c>
      <c r="G47" s="126">
        <v>1448</v>
      </c>
      <c r="H47" s="126">
        <v>813</v>
      </c>
      <c r="I47" s="126">
        <v>1149</v>
      </c>
      <c r="J47" s="126">
        <v>640</v>
      </c>
      <c r="K47"/>
      <c r="L47" s="40"/>
      <c r="M47" s="20"/>
      <c r="N47" s="35" t="s">
        <v>42</v>
      </c>
      <c r="O47" s="266">
        <f t="shared" si="1"/>
        <v>702</v>
      </c>
      <c r="P47" s="128">
        <v>71</v>
      </c>
      <c r="Q47" s="128">
        <f t="shared" si="2"/>
        <v>631</v>
      </c>
      <c r="R47" s="128">
        <v>40</v>
      </c>
      <c r="S47" s="128">
        <v>591</v>
      </c>
      <c r="T47" s="128" t="s">
        <v>200</v>
      </c>
      <c r="U47" s="128">
        <v>489</v>
      </c>
      <c r="V47" s="270">
        <v>138</v>
      </c>
      <c r="W47" s="270">
        <v>63</v>
      </c>
      <c r="X47" s="270">
        <v>12</v>
      </c>
    </row>
    <row r="48" spans="1:24" ht="14.25" customHeight="1">
      <c r="A48" s="40" t="s">
        <v>240</v>
      </c>
      <c r="B48" s="88"/>
      <c r="C48" s="87"/>
      <c r="D48" s="87"/>
      <c r="E48" s="87"/>
      <c r="F48" s="87"/>
      <c r="G48" s="87"/>
      <c r="H48" s="87"/>
      <c r="I48" s="87"/>
      <c r="J48" s="87"/>
      <c r="K48"/>
      <c r="L48" s="40"/>
      <c r="M48" s="20"/>
      <c r="N48" s="35" t="s">
        <v>43</v>
      </c>
      <c r="O48" s="266">
        <f t="shared" si="1"/>
        <v>1920</v>
      </c>
      <c r="P48" s="128">
        <v>151</v>
      </c>
      <c r="Q48" s="128">
        <f t="shared" si="2"/>
        <v>1769</v>
      </c>
      <c r="R48" s="128">
        <v>163</v>
      </c>
      <c r="S48" s="128">
        <v>1606</v>
      </c>
      <c r="T48" s="128">
        <v>1</v>
      </c>
      <c r="U48" s="128">
        <v>1484</v>
      </c>
      <c r="V48" s="270">
        <v>340</v>
      </c>
      <c r="W48" s="270">
        <v>82</v>
      </c>
      <c r="X48" s="270">
        <v>13</v>
      </c>
    </row>
    <row r="49" spans="1:24" ht="14.25" customHeight="1">
      <c r="A49" s="40"/>
      <c r="K49"/>
      <c r="L49" s="40"/>
      <c r="M49" s="20"/>
      <c r="N49" s="35" t="s">
        <v>44</v>
      </c>
      <c r="O49" s="266">
        <f t="shared" si="1"/>
        <v>653</v>
      </c>
      <c r="P49" s="128">
        <v>53</v>
      </c>
      <c r="Q49" s="128">
        <f t="shared" si="2"/>
        <v>600</v>
      </c>
      <c r="R49" s="128">
        <v>51</v>
      </c>
      <c r="S49" s="128">
        <v>549</v>
      </c>
      <c r="T49" s="128">
        <v>1</v>
      </c>
      <c r="U49" s="128">
        <v>378</v>
      </c>
      <c r="V49" s="270">
        <v>170</v>
      </c>
      <c r="W49" s="270">
        <v>90</v>
      </c>
      <c r="X49" s="270">
        <v>14</v>
      </c>
    </row>
    <row r="50" spans="11:24" ht="14.25" customHeight="1">
      <c r="K50"/>
      <c r="L50" s="40"/>
      <c r="M50" s="20"/>
      <c r="N50" s="35"/>
      <c r="O50" s="130"/>
      <c r="P50" s="130"/>
      <c r="Q50" s="130"/>
      <c r="R50" s="130"/>
      <c r="S50" s="130"/>
      <c r="T50" s="130"/>
      <c r="U50" s="130"/>
      <c r="V50" s="270"/>
      <c r="W50" s="270"/>
      <c r="X50" s="270"/>
    </row>
    <row r="51" spans="11:24" ht="14.25" customHeight="1">
      <c r="K51"/>
      <c r="L51" s="40"/>
      <c r="M51" s="326" t="s">
        <v>45</v>
      </c>
      <c r="N51" s="327"/>
      <c r="O51" s="94">
        <f>SUM(O52:O57)</f>
        <v>4102</v>
      </c>
      <c r="P51" s="94">
        <f>SUM(P52:P57)</f>
        <v>324</v>
      </c>
      <c r="Q51" s="94">
        <f aca="true" t="shared" si="8" ref="Q51:X51">SUM(Q52:Q57)</f>
        <v>3778</v>
      </c>
      <c r="R51" s="94">
        <f t="shared" si="8"/>
        <v>274</v>
      </c>
      <c r="S51" s="94">
        <f t="shared" si="8"/>
        <v>3504</v>
      </c>
      <c r="T51" s="94">
        <f t="shared" si="8"/>
        <v>4</v>
      </c>
      <c r="U51" s="94">
        <f t="shared" si="8"/>
        <v>2771</v>
      </c>
      <c r="V51" s="94">
        <f t="shared" si="8"/>
        <v>812</v>
      </c>
      <c r="W51" s="94">
        <f t="shared" si="8"/>
        <v>427</v>
      </c>
      <c r="X51" s="94">
        <f t="shared" si="8"/>
        <v>88</v>
      </c>
    </row>
    <row r="52" spans="11:24" ht="14.25" customHeight="1">
      <c r="K52"/>
      <c r="L52" s="40"/>
      <c r="M52" s="7"/>
      <c r="N52" s="35" t="s">
        <v>46</v>
      </c>
      <c r="O52" s="266">
        <f t="shared" si="1"/>
        <v>590</v>
      </c>
      <c r="P52" s="128">
        <v>43</v>
      </c>
      <c r="Q52" s="128">
        <f t="shared" si="2"/>
        <v>547</v>
      </c>
      <c r="R52" s="128">
        <v>26</v>
      </c>
      <c r="S52" s="128">
        <v>521</v>
      </c>
      <c r="T52" s="128" t="s">
        <v>200</v>
      </c>
      <c r="U52" s="128">
        <v>438</v>
      </c>
      <c r="V52" s="270">
        <v>98</v>
      </c>
      <c r="W52" s="270">
        <v>41</v>
      </c>
      <c r="X52" s="270">
        <v>13</v>
      </c>
    </row>
    <row r="53" spans="11:24" ht="14.25" customHeight="1">
      <c r="K53"/>
      <c r="L53" s="40"/>
      <c r="M53" s="7"/>
      <c r="N53" s="35" t="s">
        <v>47</v>
      </c>
      <c r="O53" s="266">
        <f t="shared" si="1"/>
        <v>547</v>
      </c>
      <c r="P53" s="128">
        <v>63</v>
      </c>
      <c r="Q53" s="128">
        <f t="shared" si="2"/>
        <v>484</v>
      </c>
      <c r="R53" s="128">
        <v>29</v>
      </c>
      <c r="S53" s="128">
        <v>455</v>
      </c>
      <c r="T53" s="128">
        <v>3</v>
      </c>
      <c r="U53" s="128">
        <v>334</v>
      </c>
      <c r="V53" s="270">
        <v>127</v>
      </c>
      <c r="W53" s="270">
        <v>71</v>
      </c>
      <c r="X53" s="270">
        <v>12</v>
      </c>
    </row>
    <row r="54" spans="2:24" ht="14.25" customHeight="1">
      <c r="B54" s="44"/>
      <c r="C54" s="40"/>
      <c r="D54" s="40"/>
      <c r="E54" s="40"/>
      <c r="F54" s="40"/>
      <c r="G54" s="40"/>
      <c r="H54" s="40"/>
      <c r="I54" s="40"/>
      <c r="J54" s="40"/>
      <c r="K54" s="40"/>
      <c r="L54" s="40"/>
      <c r="M54" s="7"/>
      <c r="N54" s="35" t="s">
        <v>48</v>
      </c>
      <c r="O54" s="266">
        <f t="shared" si="1"/>
        <v>1269</v>
      </c>
      <c r="P54" s="128">
        <v>88</v>
      </c>
      <c r="Q54" s="128">
        <f t="shared" si="2"/>
        <v>1181</v>
      </c>
      <c r="R54" s="128">
        <v>94</v>
      </c>
      <c r="S54" s="128">
        <v>1087</v>
      </c>
      <c r="T54" s="128">
        <v>1</v>
      </c>
      <c r="U54" s="128">
        <v>946</v>
      </c>
      <c r="V54" s="270">
        <v>241</v>
      </c>
      <c r="W54" s="270">
        <v>70</v>
      </c>
      <c r="X54" s="270">
        <v>11</v>
      </c>
    </row>
    <row r="55" spans="1:24" ht="14.25" customHeight="1">
      <c r="A55" s="40"/>
      <c r="B55" s="44"/>
      <c r="C55" s="40"/>
      <c r="D55" s="40"/>
      <c r="E55" s="40"/>
      <c r="F55" s="40"/>
      <c r="G55" s="40"/>
      <c r="H55" s="40"/>
      <c r="I55" s="40"/>
      <c r="J55" s="40"/>
      <c r="K55" s="40"/>
      <c r="L55" s="40"/>
      <c r="M55" s="7"/>
      <c r="N55" s="35" t="s">
        <v>49</v>
      </c>
      <c r="O55" s="266">
        <f t="shared" si="1"/>
        <v>791</v>
      </c>
      <c r="P55" s="128">
        <v>83</v>
      </c>
      <c r="Q55" s="128">
        <f t="shared" si="2"/>
        <v>708</v>
      </c>
      <c r="R55" s="128">
        <v>64</v>
      </c>
      <c r="S55" s="128">
        <v>644</v>
      </c>
      <c r="T55" s="128" t="s">
        <v>200</v>
      </c>
      <c r="U55" s="128">
        <v>483</v>
      </c>
      <c r="V55" s="270">
        <v>155</v>
      </c>
      <c r="W55" s="270">
        <v>123</v>
      </c>
      <c r="X55" s="270">
        <v>30</v>
      </c>
    </row>
    <row r="56" spans="11:24" ht="14.25" customHeight="1">
      <c r="K56" s="40"/>
      <c r="L56" s="40"/>
      <c r="M56" s="7"/>
      <c r="N56" s="35" t="s">
        <v>50</v>
      </c>
      <c r="O56" s="266">
        <f t="shared" si="1"/>
        <v>595</v>
      </c>
      <c r="P56" s="128">
        <v>18</v>
      </c>
      <c r="Q56" s="128">
        <f t="shared" si="2"/>
        <v>577</v>
      </c>
      <c r="R56" s="128">
        <v>35</v>
      </c>
      <c r="S56" s="128">
        <v>542</v>
      </c>
      <c r="T56" s="128" t="s">
        <v>200</v>
      </c>
      <c r="U56" s="128">
        <v>416</v>
      </c>
      <c r="V56" s="270">
        <v>126</v>
      </c>
      <c r="W56" s="270">
        <v>50</v>
      </c>
      <c r="X56" s="270">
        <v>3</v>
      </c>
    </row>
    <row r="57" spans="1:24" ht="18" customHeight="1">
      <c r="A57" s="334"/>
      <c r="B57" s="334"/>
      <c r="C57" s="334"/>
      <c r="D57" s="334"/>
      <c r="E57" s="334"/>
      <c r="F57" s="334"/>
      <c r="G57" s="334"/>
      <c r="H57" s="334"/>
      <c r="I57" s="334"/>
      <c r="J57" s="334"/>
      <c r="K57" s="40"/>
      <c r="L57" s="40"/>
      <c r="M57" s="7"/>
      <c r="N57" s="35" t="s">
        <v>51</v>
      </c>
      <c r="O57" s="266">
        <f t="shared" si="1"/>
        <v>310</v>
      </c>
      <c r="P57" s="128">
        <v>29</v>
      </c>
      <c r="Q57" s="128">
        <f t="shared" si="2"/>
        <v>281</v>
      </c>
      <c r="R57" s="128">
        <v>26</v>
      </c>
      <c r="S57" s="128">
        <v>255</v>
      </c>
      <c r="T57" s="128" t="s">
        <v>200</v>
      </c>
      <c r="U57" s="128">
        <v>154</v>
      </c>
      <c r="V57" s="270">
        <v>65</v>
      </c>
      <c r="W57" s="270">
        <v>72</v>
      </c>
      <c r="X57" s="270">
        <v>19</v>
      </c>
    </row>
    <row r="58" spans="1:24" ht="18" customHeight="1">
      <c r="A58" s="335" t="s">
        <v>274</v>
      </c>
      <c r="B58" s="335"/>
      <c r="C58" s="335"/>
      <c r="D58" s="335"/>
      <c r="E58" s="335"/>
      <c r="F58" s="335"/>
      <c r="G58" s="335"/>
      <c r="H58" s="335"/>
      <c r="I58" s="335"/>
      <c r="J58" s="335"/>
      <c r="L58" s="40"/>
      <c r="M58" s="7"/>
      <c r="N58" s="35"/>
      <c r="O58" s="130"/>
      <c r="P58" s="130"/>
      <c r="Q58" s="130"/>
      <c r="R58" s="130"/>
      <c r="S58" s="130"/>
      <c r="T58" s="130"/>
      <c r="U58" s="130"/>
      <c r="V58" s="270"/>
      <c r="W58" s="270"/>
      <c r="X58" s="270"/>
    </row>
    <row r="59" spans="10:24" ht="14.25" customHeight="1" thickBot="1">
      <c r="J59" s="25" t="s">
        <v>63</v>
      </c>
      <c r="L59" s="40"/>
      <c r="M59" s="326" t="s">
        <v>52</v>
      </c>
      <c r="N59" s="327"/>
      <c r="O59" s="94">
        <f>SUM(O60:O63)</f>
        <v>4910</v>
      </c>
      <c r="P59" s="94">
        <f>SUM(P60:P63)</f>
        <v>633</v>
      </c>
      <c r="Q59" s="94">
        <f aca="true" t="shared" si="9" ref="Q59:X59">SUM(Q60:Q63)</f>
        <v>4277</v>
      </c>
      <c r="R59" s="94">
        <f t="shared" si="9"/>
        <v>405</v>
      </c>
      <c r="S59" s="94">
        <f t="shared" si="9"/>
        <v>3872</v>
      </c>
      <c r="T59" s="94">
        <f t="shared" si="9"/>
        <v>10</v>
      </c>
      <c r="U59" s="94">
        <f t="shared" si="9"/>
        <v>3711</v>
      </c>
      <c r="V59" s="94">
        <f t="shared" si="9"/>
        <v>845</v>
      </c>
      <c r="W59" s="94">
        <f t="shared" si="9"/>
        <v>296</v>
      </c>
      <c r="X59" s="94">
        <f t="shared" si="9"/>
        <v>48</v>
      </c>
    </row>
    <row r="60" spans="1:24" ht="14.25" customHeight="1">
      <c r="A60" s="328" t="s">
        <v>273</v>
      </c>
      <c r="B60" s="330" t="s">
        <v>275</v>
      </c>
      <c r="C60" s="331"/>
      <c r="D60" s="332"/>
      <c r="E60" s="333" t="s">
        <v>276</v>
      </c>
      <c r="F60" s="331"/>
      <c r="G60" s="332"/>
      <c r="H60" s="333" t="s">
        <v>277</v>
      </c>
      <c r="I60" s="331"/>
      <c r="J60" s="331"/>
      <c r="L60" s="40"/>
      <c r="M60" s="7"/>
      <c r="N60" s="35" t="s">
        <v>53</v>
      </c>
      <c r="O60" s="266">
        <f t="shared" si="1"/>
        <v>1603</v>
      </c>
      <c r="P60" s="128">
        <v>190</v>
      </c>
      <c r="Q60" s="128">
        <f t="shared" si="2"/>
        <v>1413</v>
      </c>
      <c r="R60" s="128">
        <v>159</v>
      </c>
      <c r="S60" s="128">
        <v>1254</v>
      </c>
      <c r="T60" s="128">
        <v>8</v>
      </c>
      <c r="U60" s="128">
        <v>1298</v>
      </c>
      <c r="V60" s="270">
        <v>209</v>
      </c>
      <c r="W60" s="270">
        <v>76</v>
      </c>
      <c r="X60" s="270">
        <v>12</v>
      </c>
    </row>
    <row r="61" spans="1:24" ht="14.25" customHeight="1">
      <c r="A61" s="329"/>
      <c r="B61" s="78" t="s">
        <v>1</v>
      </c>
      <c r="C61" s="31" t="s">
        <v>58</v>
      </c>
      <c r="D61" s="31" t="s">
        <v>59</v>
      </c>
      <c r="E61" s="31" t="s">
        <v>1</v>
      </c>
      <c r="F61" s="31" t="s">
        <v>58</v>
      </c>
      <c r="G61" s="31" t="s">
        <v>59</v>
      </c>
      <c r="H61" s="31" t="s">
        <v>1</v>
      </c>
      <c r="I61" s="31" t="s">
        <v>58</v>
      </c>
      <c r="J61" s="32" t="s">
        <v>59</v>
      </c>
      <c r="L61" s="40"/>
      <c r="M61" s="7"/>
      <c r="N61" s="35" t="s">
        <v>54</v>
      </c>
      <c r="O61" s="266">
        <f t="shared" si="1"/>
        <v>1472</v>
      </c>
      <c r="P61" s="128">
        <v>275</v>
      </c>
      <c r="Q61" s="128">
        <f t="shared" si="2"/>
        <v>1197</v>
      </c>
      <c r="R61" s="128">
        <v>124</v>
      </c>
      <c r="S61" s="128">
        <v>1073</v>
      </c>
      <c r="T61" s="128">
        <v>1</v>
      </c>
      <c r="U61" s="128">
        <v>1059</v>
      </c>
      <c r="V61" s="270">
        <v>277</v>
      </c>
      <c r="W61" s="270">
        <v>118</v>
      </c>
      <c r="X61" s="270">
        <v>17</v>
      </c>
    </row>
    <row r="62" spans="1:24" ht="14.25" customHeight="1">
      <c r="A62" s="190" t="s">
        <v>261</v>
      </c>
      <c r="B62" s="125">
        <f>SUM(C62:D62)</f>
        <v>175610</v>
      </c>
      <c r="C62" s="124">
        <v>82720</v>
      </c>
      <c r="D62" s="124">
        <v>92890</v>
      </c>
      <c r="E62" s="125">
        <f>SUM(F62:G62)</f>
        <v>44770</v>
      </c>
      <c r="F62" s="124">
        <v>17120</v>
      </c>
      <c r="G62" s="124">
        <v>27650</v>
      </c>
      <c r="H62" s="125">
        <f>SUM(I62:J62)</f>
        <v>17390</v>
      </c>
      <c r="I62" s="124">
        <v>9050</v>
      </c>
      <c r="J62" s="124">
        <v>8340</v>
      </c>
      <c r="L62" s="40"/>
      <c r="M62" s="7"/>
      <c r="N62" s="35" t="s">
        <v>55</v>
      </c>
      <c r="O62" s="266">
        <f t="shared" si="1"/>
        <v>898</v>
      </c>
      <c r="P62" s="128">
        <v>83</v>
      </c>
      <c r="Q62" s="128">
        <f t="shared" si="2"/>
        <v>815</v>
      </c>
      <c r="R62" s="128">
        <v>74</v>
      </c>
      <c r="S62" s="128">
        <v>741</v>
      </c>
      <c r="T62" s="128">
        <v>1</v>
      </c>
      <c r="U62" s="128">
        <v>692</v>
      </c>
      <c r="V62" s="270">
        <v>144</v>
      </c>
      <c r="W62" s="270">
        <v>51</v>
      </c>
      <c r="X62" s="270">
        <v>10</v>
      </c>
    </row>
    <row r="63" spans="1:24" ht="14.25" customHeight="1">
      <c r="A63" s="76" t="s">
        <v>262</v>
      </c>
      <c r="B63" s="125">
        <f>SUM(C63:D63)</f>
        <v>170680</v>
      </c>
      <c r="C63" s="125">
        <v>80520</v>
      </c>
      <c r="D63" s="125">
        <v>90160</v>
      </c>
      <c r="E63" s="125">
        <f>SUM(F63:G63)</f>
        <v>40110</v>
      </c>
      <c r="F63" s="125">
        <v>15180</v>
      </c>
      <c r="G63" s="125">
        <v>24930</v>
      </c>
      <c r="H63" s="125">
        <f>SUM(I63:J63)</f>
        <v>15520</v>
      </c>
      <c r="I63" s="125">
        <v>8180</v>
      </c>
      <c r="J63" s="125">
        <v>7340</v>
      </c>
      <c r="K63" s="40"/>
      <c r="L63" s="40"/>
      <c r="M63" s="7"/>
      <c r="N63" s="35" t="s">
        <v>56</v>
      </c>
      <c r="O63" s="266">
        <f t="shared" si="1"/>
        <v>937</v>
      </c>
      <c r="P63" s="128">
        <v>85</v>
      </c>
      <c r="Q63" s="128">
        <f t="shared" si="2"/>
        <v>852</v>
      </c>
      <c r="R63" s="128">
        <v>48</v>
      </c>
      <c r="S63" s="128">
        <v>804</v>
      </c>
      <c r="T63" s="128" t="s">
        <v>200</v>
      </c>
      <c r="U63" s="128">
        <v>662</v>
      </c>
      <c r="V63" s="270">
        <v>215</v>
      </c>
      <c r="W63" s="270">
        <v>51</v>
      </c>
      <c r="X63" s="270">
        <v>9</v>
      </c>
    </row>
    <row r="64" spans="1:24" ht="14.25" customHeight="1">
      <c r="A64" s="76" t="s">
        <v>263</v>
      </c>
      <c r="B64" s="125">
        <f>SUM(C64:D64)</f>
        <v>166760</v>
      </c>
      <c r="C64" s="125">
        <v>78740</v>
      </c>
      <c r="D64" s="125">
        <v>88020</v>
      </c>
      <c r="E64" s="125">
        <f>SUM(F64:G64)</f>
        <v>37430</v>
      </c>
      <c r="F64" s="125">
        <v>14190</v>
      </c>
      <c r="G64" s="125">
        <v>23240</v>
      </c>
      <c r="H64" s="125">
        <f>SUM(I64:J64)</f>
        <v>13360</v>
      </c>
      <c r="I64" s="125">
        <v>7500</v>
      </c>
      <c r="J64" s="125">
        <v>5860</v>
      </c>
      <c r="K64" s="40"/>
      <c r="L64" s="40"/>
      <c r="M64" s="7"/>
      <c r="N64" s="35"/>
      <c r="O64" s="266"/>
      <c r="P64" s="130"/>
      <c r="Q64" s="128"/>
      <c r="R64" s="130"/>
      <c r="S64" s="130"/>
      <c r="T64" s="130"/>
      <c r="U64" s="130"/>
      <c r="V64" s="270"/>
      <c r="W64" s="270"/>
      <c r="X64" s="270"/>
    </row>
    <row r="65" spans="1:24" ht="14.25" customHeight="1">
      <c r="A65" s="76" t="s">
        <v>264</v>
      </c>
      <c r="B65" s="125">
        <f>SUM(C65:D65)</f>
        <v>163820</v>
      </c>
      <c r="C65" s="125">
        <v>77950</v>
      </c>
      <c r="D65" s="125">
        <v>85870</v>
      </c>
      <c r="E65" s="125">
        <f>SUM(F65:G65)</f>
        <v>36720</v>
      </c>
      <c r="F65" s="125">
        <v>14340</v>
      </c>
      <c r="G65" s="125">
        <v>22380</v>
      </c>
      <c r="H65" s="125">
        <f>SUM(I65:J65)</f>
        <v>13530</v>
      </c>
      <c r="I65" s="125">
        <v>7400</v>
      </c>
      <c r="J65" s="125">
        <v>6130</v>
      </c>
      <c r="K65" s="40"/>
      <c r="L65" s="40"/>
      <c r="M65" s="326" t="s">
        <v>57</v>
      </c>
      <c r="N65" s="327"/>
      <c r="O65" s="94">
        <f>SUM(O66)</f>
        <v>732</v>
      </c>
      <c r="P65" s="94">
        <f>SUM(P66)</f>
        <v>98</v>
      </c>
      <c r="Q65" s="94">
        <f aca="true" t="shared" si="10" ref="Q65:X65">SUM(Q66)</f>
        <v>634</v>
      </c>
      <c r="R65" s="94">
        <f t="shared" si="10"/>
        <v>103</v>
      </c>
      <c r="S65" s="94">
        <f t="shared" si="10"/>
        <v>531</v>
      </c>
      <c r="T65" s="94">
        <f t="shared" si="10"/>
        <v>3</v>
      </c>
      <c r="U65" s="94">
        <f t="shared" si="10"/>
        <v>467</v>
      </c>
      <c r="V65" s="94">
        <f t="shared" si="10"/>
        <v>156</v>
      </c>
      <c r="W65" s="94">
        <f t="shared" si="10"/>
        <v>89</v>
      </c>
      <c r="X65" s="94">
        <f t="shared" si="10"/>
        <v>17</v>
      </c>
    </row>
    <row r="66" spans="1:24" ht="14.25" customHeight="1">
      <c r="A66" s="191" t="s">
        <v>265</v>
      </c>
      <c r="B66" s="93">
        <f>SUM(C66:D66)</f>
        <v>152088</v>
      </c>
      <c r="C66" s="268">
        <v>73747</v>
      </c>
      <c r="D66" s="268">
        <v>78341</v>
      </c>
      <c r="E66" s="93">
        <f>SUM(F66:G66)</f>
        <v>40026</v>
      </c>
      <c r="F66" s="268">
        <v>16412</v>
      </c>
      <c r="G66" s="268">
        <v>23614</v>
      </c>
      <c r="H66" s="93">
        <f>SUM(I66:J66)</f>
        <v>17424</v>
      </c>
      <c r="I66" s="126">
        <v>9660</v>
      </c>
      <c r="J66" s="126">
        <v>7764</v>
      </c>
      <c r="K66" s="40"/>
      <c r="L66" s="40"/>
      <c r="M66" s="8"/>
      <c r="N66" s="36" t="s">
        <v>60</v>
      </c>
      <c r="O66" s="271">
        <f t="shared" si="1"/>
        <v>732</v>
      </c>
      <c r="P66" s="129">
        <v>98</v>
      </c>
      <c r="Q66" s="129">
        <f t="shared" si="2"/>
        <v>634</v>
      </c>
      <c r="R66" s="272">
        <v>103</v>
      </c>
      <c r="S66" s="272">
        <v>531</v>
      </c>
      <c r="T66" s="272">
        <v>3</v>
      </c>
      <c r="U66" s="272">
        <v>467</v>
      </c>
      <c r="V66" s="273">
        <v>156</v>
      </c>
      <c r="W66" s="273">
        <v>89</v>
      </c>
      <c r="X66" s="273">
        <v>17</v>
      </c>
    </row>
    <row r="67" spans="1:13" ht="14.25" customHeight="1">
      <c r="A67" s="40" t="s">
        <v>240</v>
      </c>
      <c r="B67" s="87"/>
      <c r="C67" s="87"/>
      <c r="D67" s="87"/>
      <c r="E67" s="87"/>
      <c r="F67" s="87"/>
      <c r="G67" s="87"/>
      <c r="H67" s="87"/>
      <c r="I67" s="87"/>
      <c r="J67" s="87"/>
      <c r="K67" s="40"/>
      <c r="L67" s="40"/>
      <c r="M67" s="23" t="s">
        <v>282</v>
      </c>
    </row>
    <row r="68" spans="1:13" ht="14.25" customHeight="1">
      <c r="A68" s="40"/>
      <c r="K68" s="40"/>
      <c r="L68" s="40"/>
      <c r="M68" s="23" t="s">
        <v>288</v>
      </c>
    </row>
    <row r="69" spans="11:13" ht="14.25" customHeight="1">
      <c r="K69" s="40"/>
      <c r="M69" s="23" t="s">
        <v>283</v>
      </c>
    </row>
    <row r="70" spans="11:13" ht="14.25" customHeight="1">
      <c r="K70" s="40"/>
      <c r="M70" s="23" t="s">
        <v>284</v>
      </c>
    </row>
    <row r="71" spans="11:13" ht="14.25" customHeight="1">
      <c r="K71" s="40"/>
      <c r="M71" s="23" t="s">
        <v>285</v>
      </c>
    </row>
    <row r="72" spans="11:13" ht="14.25">
      <c r="K72" s="40"/>
      <c r="M72" s="23" t="s">
        <v>289</v>
      </c>
    </row>
    <row r="73" spans="11:13" ht="14.25">
      <c r="K73" s="40"/>
      <c r="M73" s="23" t="s">
        <v>286</v>
      </c>
    </row>
    <row r="74" spans="11:13" ht="14.25">
      <c r="K74" s="40"/>
      <c r="M74" s="23" t="s">
        <v>290</v>
      </c>
    </row>
    <row r="75" spans="11:13" ht="14.25">
      <c r="K75" s="40"/>
      <c r="M75" s="23" t="s">
        <v>287</v>
      </c>
    </row>
    <row r="77" spans="1:11" ht="14.25">
      <c r="A77" s="40"/>
      <c r="B77" s="40"/>
      <c r="C77" s="40"/>
      <c r="D77" s="40"/>
      <c r="E77" s="40"/>
      <c r="F77" s="40"/>
      <c r="G77" s="40"/>
      <c r="H77" s="40"/>
      <c r="I77" s="40"/>
      <c r="J77" s="40"/>
      <c r="K77" s="40"/>
    </row>
  </sheetData>
  <sheetProtection/>
  <mergeCells count="93">
    <mergeCell ref="E6:G6"/>
    <mergeCell ref="E7:G7"/>
    <mergeCell ref="E8:G8"/>
    <mergeCell ref="E9:G9"/>
    <mergeCell ref="B10:D10"/>
    <mergeCell ref="B9:D9"/>
    <mergeCell ref="B8:D8"/>
    <mergeCell ref="B7:D7"/>
    <mergeCell ref="B6:D6"/>
    <mergeCell ref="E10:G10"/>
    <mergeCell ref="F27:G27"/>
    <mergeCell ref="F26:G26"/>
    <mergeCell ref="F25:G25"/>
    <mergeCell ref="H9:J9"/>
    <mergeCell ref="H8:J8"/>
    <mergeCell ref="J27:K27"/>
    <mergeCell ref="J26:K26"/>
    <mergeCell ref="J25:K25"/>
    <mergeCell ref="F24:G24"/>
    <mergeCell ref="B27:C27"/>
    <mergeCell ref="B26:C26"/>
    <mergeCell ref="B25:C25"/>
    <mergeCell ref="A2:X2"/>
    <mergeCell ref="A4:I4"/>
    <mergeCell ref="M4:W4"/>
    <mergeCell ref="H27:I27"/>
    <mergeCell ref="H26:I26"/>
    <mergeCell ref="H25:I25"/>
    <mergeCell ref="D26:E26"/>
    <mergeCell ref="M8:N8"/>
    <mergeCell ref="Q6:S6"/>
    <mergeCell ref="A3:J3"/>
    <mergeCell ref="B5:D5"/>
    <mergeCell ref="E5:G5"/>
    <mergeCell ref="H5:J5"/>
    <mergeCell ref="M5:N7"/>
    <mergeCell ref="O5:O7"/>
    <mergeCell ref="H7:J7"/>
    <mergeCell ref="H6:J6"/>
    <mergeCell ref="M3:X3"/>
    <mergeCell ref="A21:K21"/>
    <mergeCell ref="M22:N22"/>
    <mergeCell ref="M10:N10"/>
    <mergeCell ref="M11:N11"/>
    <mergeCell ref="M12:N12"/>
    <mergeCell ref="M13:N13"/>
    <mergeCell ref="M14:N14"/>
    <mergeCell ref="M15:N15"/>
    <mergeCell ref="H10:J10"/>
    <mergeCell ref="M16:N16"/>
    <mergeCell ref="M17:N17"/>
    <mergeCell ref="M19:N19"/>
    <mergeCell ref="A20:K20"/>
    <mergeCell ref="M45:N45"/>
    <mergeCell ref="M51:N51"/>
    <mergeCell ref="A23:A24"/>
    <mergeCell ref="B23:C24"/>
    <mergeCell ref="D23:E24"/>
    <mergeCell ref="F23:K23"/>
    <mergeCell ref="H24:I24"/>
    <mergeCell ref="J24:K24"/>
    <mergeCell ref="D27:E27"/>
    <mergeCell ref="M28:N28"/>
    <mergeCell ref="M38:N38"/>
    <mergeCell ref="D29:E29"/>
    <mergeCell ref="D28:E28"/>
    <mergeCell ref="F29:G29"/>
    <mergeCell ref="F28:G28"/>
    <mergeCell ref="D25:E25"/>
    <mergeCell ref="A39:J39"/>
    <mergeCell ref="A40:J40"/>
    <mergeCell ref="J29:K29"/>
    <mergeCell ref="J28:K28"/>
    <mergeCell ref="A57:J57"/>
    <mergeCell ref="A58:J58"/>
    <mergeCell ref="B29:C29"/>
    <mergeCell ref="B28:C28"/>
    <mergeCell ref="H29:I29"/>
    <mergeCell ref="H28:I28"/>
    <mergeCell ref="M65:N65"/>
    <mergeCell ref="M59:N59"/>
    <mergeCell ref="A60:A61"/>
    <mergeCell ref="B60:D60"/>
    <mergeCell ref="E60:G60"/>
    <mergeCell ref="H60:J60"/>
    <mergeCell ref="T6:T7"/>
    <mergeCell ref="P5:S5"/>
    <mergeCell ref="T5:X5"/>
    <mergeCell ref="U6:U7"/>
    <mergeCell ref="V6:V7"/>
    <mergeCell ref="W6:W7"/>
    <mergeCell ref="X6:X7"/>
    <mergeCell ref="P6:P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5" r:id="rId1"/>
</worksheet>
</file>

<file path=xl/worksheets/sheet2.xml><?xml version="1.0" encoding="utf-8"?>
<worksheet xmlns="http://schemas.openxmlformats.org/spreadsheetml/2006/main" xmlns:r="http://schemas.openxmlformats.org/officeDocument/2006/relationships">
  <sheetPr>
    <pageSetUpPr fitToPage="1"/>
  </sheetPr>
  <dimension ref="A1:GS70"/>
  <sheetViews>
    <sheetView zoomScale="120" zoomScaleNormal="120" zoomScalePageLayoutView="0" workbookViewId="0" topLeftCell="A1">
      <selection activeCell="A5" sqref="A6"/>
    </sheetView>
  </sheetViews>
  <sheetFormatPr defaultColWidth="10.59765625" defaultRowHeight="15"/>
  <cols>
    <col min="1" max="1" width="2.59765625" style="20" customWidth="1"/>
    <col min="2" max="2" width="9.59765625" style="20" customWidth="1"/>
    <col min="3" max="3" width="8.09765625" style="20" customWidth="1"/>
    <col min="4" max="4" width="7.09765625" style="20" customWidth="1"/>
    <col min="5" max="5" width="9" style="20" customWidth="1"/>
    <col min="6" max="8" width="7.09765625" style="20" customWidth="1"/>
    <col min="9" max="9" width="8.19921875" style="20" customWidth="1"/>
    <col min="10" max="17" width="7.09765625" style="20" customWidth="1"/>
    <col min="18" max="18" width="6.8984375" style="20" customWidth="1"/>
    <col min="19" max="19" width="2.59765625" style="20" customWidth="1"/>
    <col min="20" max="20" width="9.59765625" style="20" customWidth="1"/>
    <col min="21" max="29" width="11.59765625" style="20" customWidth="1"/>
    <col min="30" max="201" width="10.59765625" style="20" customWidth="1"/>
    <col min="202" max="16384" width="10.59765625" style="23" customWidth="1"/>
  </cols>
  <sheetData>
    <row r="1" spans="1:201" s="2" customFormat="1" ht="19.5" customHeight="1">
      <c r="A1" s="16" t="s">
        <v>309</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8" t="s">
        <v>79</v>
      </c>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row>
    <row r="2" spans="1:201" s="21" customFormat="1" ht="19.5" customHeight="1">
      <c r="A2" s="334"/>
      <c r="B2" s="334"/>
      <c r="C2" s="334"/>
      <c r="D2" s="334"/>
      <c r="E2" s="334"/>
      <c r="F2" s="334"/>
      <c r="G2" s="334"/>
      <c r="H2" s="334"/>
      <c r="I2" s="334"/>
      <c r="J2" s="334"/>
      <c r="K2" s="334"/>
      <c r="L2" s="334"/>
      <c r="M2" s="334"/>
      <c r="N2" s="334"/>
      <c r="O2" s="334"/>
      <c r="P2" s="334"/>
      <c r="Q2" s="334"/>
      <c r="R2" s="19"/>
      <c r="S2" s="334"/>
      <c r="T2" s="334"/>
      <c r="U2" s="334"/>
      <c r="V2" s="334"/>
      <c r="W2" s="334"/>
      <c r="X2" s="334"/>
      <c r="Y2" s="334"/>
      <c r="Z2" s="334"/>
      <c r="AA2" s="334"/>
      <c r="AB2" s="334"/>
      <c r="AC2" s="334"/>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c r="FE2" s="20"/>
      <c r="FF2" s="20"/>
      <c r="FG2" s="20"/>
      <c r="FH2" s="20"/>
      <c r="FI2" s="20"/>
      <c r="FJ2" s="20"/>
      <c r="FK2" s="20"/>
      <c r="FL2" s="20"/>
      <c r="FM2" s="20"/>
      <c r="FN2" s="20"/>
      <c r="FO2" s="20"/>
      <c r="FP2" s="20"/>
      <c r="FQ2" s="20"/>
      <c r="FR2" s="20"/>
      <c r="FS2" s="20"/>
      <c r="FT2" s="20"/>
      <c r="FU2" s="20"/>
      <c r="FV2" s="20"/>
      <c r="FW2" s="20"/>
      <c r="FX2" s="20"/>
      <c r="FY2" s="20"/>
      <c r="FZ2" s="20"/>
      <c r="GA2" s="20"/>
      <c r="GB2" s="20"/>
      <c r="GC2" s="20"/>
      <c r="GD2" s="20"/>
      <c r="GE2" s="20"/>
      <c r="GF2" s="20"/>
      <c r="GG2" s="20"/>
      <c r="GH2" s="20"/>
      <c r="GI2" s="20"/>
      <c r="GJ2" s="20"/>
      <c r="GK2" s="20"/>
      <c r="GL2" s="20"/>
      <c r="GM2" s="20"/>
      <c r="GN2" s="20"/>
      <c r="GO2" s="20"/>
      <c r="GP2" s="20"/>
      <c r="GQ2" s="20"/>
      <c r="GR2" s="20"/>
      <c r="GS2" s="20"/>
    </row>
    <row r="3" spans="1:29" ht="19.5" customHeight="1">
      <c r="A3" s="335" t="s">
        <v>292</v>
      </c>
      <c r="B3" s="335"/>
      <c r="C3" s="335"/>
      <c r="D3" s="335"/>
      <c r="E3" s="335"/>
      <c r="F3" s="335"/>
      <c r="G3" s="335"/>
      <c r="H3" s="335"/>
      <c r="I3" s="335"/>
      <c r="J3" s="335"/>
      <c r="K3" s="335"/>
      <c r="L3" s="335"/>
      <c r="M3" s="335"/>
      <c r="N3" s="335"/>
      <c r="O3" s="335"/>
      <c r="P3" s="335"/>
      <c r="Q3" s="335"/>
      <c r="U3" s="11"/>
      <c r="V3" s="11" t="s">
        <v>213</v>
      </c>
      <c r="W3" s="11"/>
      <c r="X3" s="11"/>
      <c r="Y3" s="11"/>
      <c r="Z3" s="11"/>
      <c r="AA3" s="11"/>
      <c r="AB3" s="11"/>
      <c r="AC3" s="11"/>
    </row>
    <row r="4" spans="1:201" s="21" customFormat="1" ht="18" customHeight="1" thickBot="1">
      <c r="A4" s="23"/>
      <c r="B4" s="24"/>
      <c r="C4" s="24"/>
      <c r="D4" s="24"/>
      <c r="E4" s="24"/>
      <c r="F4" s="24"/>
      <c r="G4" s="24"/>
      <c r="H4" s="24"/>
      <c r="I4" s="24"/>
      <c r="J4" s="24"/>
      <c r="K4" s="24"/>
      <c r="L4" s="24"/>
      <c r="M4" s="24"/>
      <c r="N4" s="24"/>
      <c r="O4" s="24"/>
      <c r="P4" s="24"/>
      <c r="Q4" s="25" t="s">
        <v>0</v>
      </c>
      <c r="R4" s="20"/>
      <c r="S4" s="23"/>
      <c r="T4" s="24"/>
      <c r="U4" s="24"/>
      <c r="V4" s="24"/>
      <c r="W4" s="24"/>
      <c r="X4" s="24"/>
      <c r="Y4" s="24"/>
      <c r="Z4" s="24"/>
      <c r="AA4" s="24"/>
      <c r="AB4" s="24"/>
      <c r="AC4" s="25" t="s">
        <v>66</v>
      </c>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row>
    <row r="5" spans="1:201" s="21" customFormat="1" ht="15" customHeight="1">
      <c r="A5" s="372" t="s">
        <v>184</v>
      </c>
      <c r="B5" s="373"/>
      <c r="C5" s="374" t="s">
        <v>291</v>
      </c>
      <c r="D5" s="375" t="s">
        <v>185</v>
      </c>
      <c r="E5" s="376"/>
      <c r="F5" s="333" t="s">
        <v>293</v>
      </c>
      <c r="G5" s="354"/>
      <c r="H5" s="354"/>
      <c r="I5" s="354"/>
      <c r="J5" s="354"/>
      <c r="K5" s="354"/>
      <c r="L5" s="354"/>
      <c r="M5" s="354"/>
      <c r="N5" s="354"/>
      <c r="O5" s="354"/>
      <c r="P5" s="354"/>
      <c r="Q5" s="354"/>
      <c r="R5" s="20"/>
      <c r="S5" s="372" t="s">
        <v>183</v>
      </c>
      <c r="T5" s="373"/>
      <c r="U5" s="375" t="s">
        <v>67</v>
      </c>
      <c r="V5" s="389"/>
      <c r="W5" s="376"/>
      <c r="X5" s="375" t="s">
        <v>68</v>
      </c>
      <c r="Y5" s="389"/>
      <c r="Z5" s="376"/>
      <c r="AA5" s="333" t="s">
        <v>308</v>
      </c>
      <c r="AB5" s="354"/>
      <c r="AC5" s="354"/>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row>
    <row r="6" spans="1:201" s="21" customFormat="1" ht="15" customHeight="1">
      <c r="A6" s="358"/>
      <c r="B6" s="359"/>
      <c r="C6" s="363"/>
      <c r="D6" s="377" t="s">
        <v>69</v>
      </c>
      <c r="E6" s="382" t="s">
        <v>294</v>
      </c>
      <c r="F6" s="380" t="s">
        <v>70</v>
      </c>
      <c r="G6" s="381"/>
      <c r="H6" s="382" t="s">
        <v>297</v>
      </c>
      <c r="I6" s="382" t="s">
        <v>298</v>
      </c>
      <c r="J6" s="382" t="s">
        <v>299</v>
      </c>
      <c r="K6" s="382" t="s">
        <v>300</v>
      </c>
      <c r="L6" s="382" t="s">
        <v>301</v>
      </c>
      <c r="M6" s="382" t="s">
        <v>302</v>
      </c>
      <c r="N6" s="382" t="s">
        <v>303</v>
      </c>
      <c r="O6" s="382" t="s">
        <v>304</v>
      </c>
      <c r="P6" s="382" t="s">
        <v>305</v>
      </c>
      <c r="Q6" s="385" t="s">
        <v>306</v>
      </c>
      <c r="R6" s="20"/>
      <c r="S6" s="360"/>
      <c r="T6" s="361"/>
      <c r="U6" s="31" t="s">
        <v>1</v>
      </c>
      <c r="V6" s="31" t="s">
        <v>58</v>
      </c>
      <c r="W6" s="31" t="s">
        <v>59</v>
      </c>
      <c r="X6" s="31" t="s">
        <v>1</v>
      </c>
      <c r="Y6" s="31" t="s">
        <v>58</v>
      </c>
      <c r="Z6" s="31" t="s">
        <v>59</v>
      </c>
      <c r="AA6" s="31" t="s">
        <v>1</v>
      </c>
      <c r="AB6" s="31" t="s">
        <v>58</v>
      </c>
      <c r="AC6" s="32" t="s">
        <v>59</v>
      </c>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row>
    <row r="7" spans="1:201" s="21" customFormat="1" ht="15" customHeight="1">
      <c r="A7" s="358"/>
      <c r="B7" s="359"/>
      <c r="C7" s="363"/>
      <c r="D7" s="378"/>
      <c r="E7" s="383"/>
      <c r="F7" s="382" t="s">
        <v>295</v>
      </c>
      <c r="G7" s="382" t="s">
        <v>296</v>
      </c>
      <c r="H7" s="383"/>
      <c r="I7" s="383"/>
      <c r="J7" s="383"/>
      <c r="K7" s="383"/>
      <c r="L7" s="383"/>
      <c r="M7" s="383"/>
      <c r="N7" s="383"/>
      <c r="O7" s="383"/>
      <c r="P7" s="383"/>
      <c r="Q7" s="386"/>
      <c r="R7" s="20"/>
      <c r="S7" s="349" t="s">
        <v>71</v>
      </c>
      <c r="T7" s="388"/>
      <c r="U7" s="297">
        <f>SUM(U9:U16,U18,U21,U27,U37,U44,U50,U58,U64)</f>
        <v>183877</v>
      </c>
      <c r="V7" s="297">
        <f>SUM(V9:V16,V18,V21,V27,V37,V44,V50,V58,V64)</f>
        <v>88865</v>
      </c>
      <c r="W7" s="297">
        <f aca="true" t="shared" si="0" ref="W7:AC7">SUM(W9:W16,W18,W21,W27,W37,W44,W50,W58,W64)</f>
        <v>95012</v>
      </c>
      <c r="X7" s="297">
        <f t="shared" si="0"/>
        <v>47093</v>
      </c>
      <c r="Y7" s="297">
        <f t="shared" si="0"/>
        <v>18938</v>
      </c>
      <c r="Z7" s="297">
        <f t="shared" si="0"/>
        <v>28155</v>
      </c>
      <c r="AA7" s="297">
        <f t="shared" si="0"/>
        <v>18980</v>
      </c>
      <c r="AB7" s="297">
        <f t="shared" si="0"/>
        <v>10390</v>
      </c>
      <c r="AC7" s="297">
        <f t="shared" si="0"/>
        <v>8590</v>
      </c>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row>
    <row r="8" spans="1:201" s="21" customFormat="1" ht="15" customHeight="1">
      <c r="A8" s="360"/>
      <c r="B8" s="361"/>
      <c r="C8" s="364"/>
      <c r="D8" s="379"/>
      <c r="E8" s="384"/>
      <c r="F8" s="384"/>
      <c r="G8" s="384"/>
      <c r="H8" s="384"/>
      <c r="I8" s="384"/>
      <c r="J8" s="384"/>
      <c r="K8" s="384"/>
      <c r="L8" s="384"/>
      <c r="M8" s="384"/>
      <c r="N8" s="384"/>
      <c r="O8" s="384"/>
      <c r="P8" s="384"/>
      <c r="Q8" s="387"/>
      <c r="R8" s="20"/>
      <c r="S8" s="5"/>
      <c r="T8" s="6"/>
      <c r="U8" s="298"/>
      <c r="V8" s="299"/>
      <c r="W8" s="299"/>
      <c r="X8" s="299"/>
      <c r="Y8" s="299"/>
      <c r="Z8" s="299"/>
      <c r="AA8" s="299"/>
      <c r="AB8" s="299"/>
      <c r="AC8" s="299"/>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row>
    <row r="9" spans="1:201" s="21" customFormat="1" ht="15" customHeight="1">
      <c r="A9" s="349" t="s">
        <v>71</v>
      </c>
      <c r="B9" s="388"/>
      <c r="C9" s="194">
        <f>SUM(C11:C18,C20,C23,C29,C39,C46,C52,C60,C66)</f>
        <v>41894</v>
      </c>
      <c r="D9" s="194">
        <f>SUM(D11:D18,D20,D23,D29,D39,D46,D52,D60,D66)</f>
        <v>19</v>
      </c>
      <c r="E9" s="194">
        <f aca="true" t="shared" si="1" ref="E9:Q9">SUM(E11:E18,E20,E23,E29,E39,E46,E52,E60,E66)</f>
        <v>8311</v>
      </c>
      <c r="F9" s="194">
        <f t="shared" si="1"/>
        <v>65</v>
      </c>
      <c r="G9" s="194">
        <f t="shared" si="1"/>
        <v>186</v>
      </c>
      <c r="H9" s="194">
        <f t="shared" si="1"/>
        <v>8051</v>
      </c>
      <c r="I9" s="194">
        <f t="shared" si="1"/>
        <v>12579</v>
      </c>
      <c r="J9" s="194">
        <f t="shared" si="1"/>
        <v>5797</v>
      </c>
      <c r="K9" s="194">
        <f t="shared" si="1"/>
        <v>2836</v>
      </c>
      <c r="L9" s="194">
        <f t="shared" si="1"/>
        <v>1448</v>
      </c>
      <c r="M9" s="194">
        <f t="shared" si="1"/>
        <v>813</v>
      </c>
      <c r="N9" s="194">
        <f t="shared" si="1"/>
        <v>805</v>
      </c>
      <c r="O9" s="194">
        <f t="shared" si="1"/>
        <v>344</v>
      </c>
      <c r="P9" s="194">
        <f t="shared" si="1"/>
        <v>514</v>
      </c>
      <c r="Q9" s="194">
        <f t="shared" si="1"/>
        <v>126</v>
      </c>
      <c r="R9" s="20"/>
      <c r="S9" s="326" t="s">
        <v>4</v>
      </c>
      <c r="T9" s="343"/>
      <c r="U9" s="300">
        <f>SUM(V9:W9)</f>
        <v>23119</v>
      </c>
      <c r="V9" s="301">
        <v>11167</v>
      </c>
      <c r="W9" s="301">
        <v>11952</v>
      </c>
      <c r="X9" s="301">
        <f>SUM(Y9:Z9)</f>
        <v>6354</v>
      </c>
      <c r="Y9" s="301">
        <v>2550</v>
      </c>
      <c r="Z9" s="301">
        <v>3804</v>
      </c>
      <c r="AA9" s="301">
        <f>SUM(AB9:AC9)</f>
        <v>2902</v>
      </c>
      <c r="AB9" s="301">
        <v>1595</v>
      </c>
      <c r="AC9" s="301">
        <v>1307</v>
      </c>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row>
    <row r="10" spans="1:201" s="21" customFormat="1" ht="15" customHeight="1">
      <c r="A10" s="5"/>
      <c r="B10" s="6"/>
      <c r="C10" s="274"/>
      <c r="D10" s="275"/>
      <c r="E10" s="275"/>
      <c r="F10" s="275"/>
      <c r="G10" s="275"/>
      <c r="H10" s="275"/>
      <c r="I10" s="275"/>
      <c r="J10" s="275"/>
      <c r="K10" s="275"/>
      <c r="L10" s="275"/>
      <c r="M10" s="275"/>
      <c r="N10" s="275"/>
      <c r="O10" s="275"/>
      <c r="P10" s="275"/>
      <c r="Q10" s="275"/>
      <c r="R10" s="34"/>
      <c r="S10" s="326" t="s">
        <v>5</v>
      </c>
      <c r="T10" s="343"/>
      <c r="U10" s="300">
        <f aca="true" t="shared" si="2" ref="U10:U65">SUM(V10:W10)</f>
        <v>10726</v>
      </c>
      <c r="V10" s="301">
        <v>5196</v>
      </c>
      <c r="W10" s="301">
        <v>5530</v>
      </c>
      <c r="X10" s="301">
        <f aca="true" t="shared" si="3" ref="X10:X65">SUM(Y10:Z10)</f>
        <v>2467</v>
      </c>
      <c r="Y10" s="301">
        <v>930</v>
      </c>
      <c r="Z10" s="301">
        <v>1537</v>
      </c>
      <c r="AA10" s="301">
        <f aca="true" t="shared" si="4" ref="AA10:AA65">SUM(AB10:AC10)</f>
        <v>910</v>
      </c>
      <c r="AB10" s="301">
        <v>478</v>
      </c>
      <c r="AC10" s="301">
        <v>432</v>
      </c>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row>
    <row r="11" spans="1:201" s="21" customFormat="1" ht="15" customHeight="1">
      <c r="A11" s="326" t="s">
        <v>4</v>
      </c>
      <c r="B11" s="343"/>
      <c r="C11" s="92">
        <f>SUM(D11:Q11)</f>
        <v>4784</v>
      </c>
      <c r="D11" s="93">
        <v>10</v>
      </c>
      <c r="E11" s="93">
        <v>802</v>
      </c>
      <c r="F11" s="93">
        <v>12</v>
      </c>
      <c r="G11" s="93">
        <v>88</v>
      </c>
      <c r="H11" s="93">
        <v>884</v>
      </c>
      <c r="I11" s="93">
        <v>1560</v>
      </c>
      <c r="J11" s="93">
        <v>782</v>
      </c>
      <c r="K11" s="93">
        <v>318</v>
      </c>
      <c r="L11" s="93">
        <v>129</v>
      </c>
      <c r="M11" s="93">
        <v>60</v>
      </c>
      <c r="N11" s="93">
        <v>60</v>
      </c>
      <c r="O11" s="93">
        <v>26</v>
      </c>
      <c r="P11" s="93">
        <v>40</v>
      </c>
      <c r="Q11" s="93">
        <v>13</v>
      </c>
      <c r="R11" s="34"/>
      <c r="S11" s="326" t="s">
        <v>6</v>
      </c>
      <c r="T11" s="343"/>
      <c r="U11" s="300">
        <f t="shared" si="2"/>
        <v>12910</v>
      </c>
      <c r="V11" s="301">
        <v>6290</v>
      </c>
      <c r="W11" s="301">
        <v>6620</v>
      </c>
      <c r="X11" s="301">
        <f t="shared" si="3"/>
        <v>2930</v>
      </c>
      <c r="Y11" s="301">
        <v>1338</v>
      </c>
      <c r="Z11" s="301">
        <v>1592</v>
      </c>
      <c r="AA11" s="301">
        <f t="shared" si="4"/>
        <v>1179</v>
      </c>
      <c r="AB11" s="301">
        <v>731</v>
      </c>
      <c r="AC11" s="301">
        <v>448</v>
      </c>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row>
    <row r="12" spans="1:29" ht="15" customHeight="1">
      <c r="A12" s="326" t="s">
        <v>5</v>
      </c>
      <c r="B12" s="343"/>
      <c r="C12" s="92">
        <f aca="true" t="shared" si="5" ref="C12:C67">SUM(D12:Q12)</f>
        <v>2475</v>
      </c>
      <c r="D12" s="94" t="s">
        <v>461</v>
      </c>
      <c r="E12" s="93">
        <v>664</v>
      </c>
      <c r="F12" s="93">
        <v>2</v>
      </c>
      <c r="G12" s="93">
        <v>2</v>
      </c>
      <c r="H12" s="93">
        <v>664</v>
      </c>
      <c r="I12" s="93">
        <v>848</v>
      </c>
      <c r="J12" s="93">
        <v>205</v>
      </c>
      <c r="K12" s="93">
        <v>54</v>
      </c>
      <c r="L12" s="93">
        <v>17</v>
      </c>
      <c r="M12" s="93">
        <v>4</v>
      </c>
      <c r="N12" s="93">
        <v>5</v>
      </c>
      <c r="O12" s="93">
        <v>4</v>
      </c>
      <c r="P12" s="93">
        <v>5</v>
      </c>
      <c r="Q12" s="94">
        <v>1</v>
      </c>
      <c r="R12" s="34"/>
      <c r="S12" s="326" t="s">
        <v>7</v>
      </c>
      <c r="T12" s="343"/>
      <c r="U12" s="300">
        <f t="shared" si="2"/>
        <v>9087</v>
      </c>
      <c r="V12" s="301">
        <v>4395</v>
      </c>
      <c r="W12" s="301">
        <v>4692</v>
      </c>
      <c r="X12" s="301">
        <f t="shared" si="3"/>
        <v>2374</v>
      </c>
      <c r="Y12" s="301">
        <v>935</v>
      </c>
      <c r="Z12" s="301">
        <v>1439</v>
      </c>
      <c r="AA12" s="301">
        <f t="shared" si="4"/>
        <v>1045</v>
      </c>
      <c r="AB12" s="301">
        <v>487</v>
      </c>
      <c r="AC12" s="301">
        <v>558</v>
      </c>
    </row>
    <row r="13" spans="1:29" ht="15" customHeight="1">
      <c r="A13" s="326" t="s">
        <v>6</v>
      </c>
      <c r="B13" s="343"/>
      <c r="C13" s="92">
        <f t="shared" si="5"/>
        <v>2617</v>
      </c>
      <c r="D13" s="93">
        <v>1</v>
      </c>
      <c r="E13" s="93">
        <v>292</v>
      </c>
      <c r="F13" s="93">
        <v>4</v>
      </c>
      <c r="G13" s="93">
        <v>6</v>
      </c>
      <c r="H13" s="93">
        <v>400</v>
      </c>
      <c r="I13" s="93">
        <v>685</v>
      </c>
      <c r="J13" s="93">
        <v>442</v>
      </c>
      <c r="K13" s="93">
        <v>256</v>
      </c>
      <c r="L13" s="93">
        <v>141</v>
      </c>
      <c r="M13" s="93">
        <v>94</v>
      </c>
      <c r="N13" s="93">
        <v>132</v>
      </c>
      <c r="O13" s="93">
        <v>61</v>
      </c>
      <c r="P13" s="93">
        <v>89</v>
      </c>
      <c r="Q13" s="93">
        <v>14</v>
      </c>
      <c r="R13" s="34"/>
      <c r="S13" s="326" t="s">
        <v>8</v>
      </c>
      <c r="T13" s="343"/>
      <c r="U13" s="300">
        <f t="shared" si="2"/>
        <v>11256</v>
      </c>
      <c r="V13" s="301">
        <v>5373</v>
      </c>
      <c r="W13" s="301">
        <v>5883</v>
      </c>
      <c r="X13" s="301">
        <f t="shared" si="3"/>
        <v>3123</v>
      </c>
      <c r="Y13" s="301">
        <v>1180</v>
      </c>
      <c r="Z13" s="301">
        <v>1943</v>
      </c>
      <c r="AA13" s="301">
        <f t="shared" si="4"/>
        <v>1003</v>
      </c>
      <c r="AB13" s="301">
        <v>483</v>
      </c>
      <c r="AC13" s="301">
        <v>520</v>
      </c>
    </row>
    <row r="14" spans="1:29" ht="15" customHeight="1">
      <c r="A14" s="326" t="s">
        <v>7</v>
      </c>
      <c r="B14" s="343"/>
      <c r="C14" s="92">
        <f t="shared" si="5"/>
        <v>2413</v>
      </c>
      <c r="D14" s="94" t="s">
        <v>461</v>
      </c>
      <c r="E14" s="93">
        <v>662</v>
      </c>
      <c r="F14" s="94" t="s">
        <v>461</v>
      </c>
      <c r="G14" s="93">
        <v>8</v>
      </c>
      <c r="H14" s="93">
        <v>706</v>
      </c>
      <c r="I14" s="93">
        <v>795</v>
      </c>
      <c r="J14" s="93">
        <v>142</v>
      </c>
      <c r="K14" s="93">
        <v>60</v>
      </c>
      <c r="L14" s="93">
        <v>20</v>
      </c>
      <c r="M14" s="93">
        <v>12</v>
      </c>
      <c r="N14" s="93">
        <v>2</v>
      </c>
      <c r="O14" s="93">
        <v>3</v>
      </c>
      <c r="P14" s="94">
        <v>3</v>
      </c>
      <c r="Q14" s="94" t="s">
        <v>461</v>
      </c>
      <c r="R14" s="34"/>
      <c r="S14" s="326" t="s">
        <v>9</v>
      </c>
      <c r="T14" s="343"/>
      <c r="U14" s="300">
        <f t="shared" si="2"/>
        <v>8980</v>
      </c>
      <c r="V14" s="301">
        <v>4333</v>
      </c>
      <c r="W14" s="301">
        <v>4647</v>
      </c>
      <c r="X14" s="301">
        <f t="shared" si="3"/>
        <v>2130</v>
      </c>
      <c r="Y14" s="301">
        <v>982</v>
      </c>
      <c r="Z14" s="301">
        <v>1148</v>
      </c>
      <c r="AA14" s="301">
        <f t="shared" si="4"/>
        <v>1041</v>
      </c>
      <c r="AB14" s="301">
        <v>621</v>
      </c>
      <c r="AC14" s="301">
        <v>420</v>
      </c>
    </row>
    <row r="15" spans="1:29" ht="15" customHeight="1">
      <c r="A15" s="326" t="s">
        <v>8</v>
      </c>
      <c r="B15" s="343"/>
      <c r="C15" s="92">
        <f t="shared" si="5"/>
        <v>3072</v>
      </c>
      <c r="D15" s="94" t="s">
        <v>461</v>
      </c>
      <c r="E15" s="93">
        <v>1041</v>
      </c>
      <c r="F15" s="93">
        <v>3</v>
      </c>
      <c r="G15" s="93">
        <v>8</v>
      </c>
      <c r="H15" s="93">
        <v>856</v>
      </c>
      <c r="I15" s="93">
        <v>797</v>
      </c>
      <c r="J15" s="93">
        <v>189</v>
      </c>
      <c r="K15" s="93">
        <v>62</v>
      </c>
      <c r="L15" s="93">
        <v>30</v>
      </c>
      <c r="M15" s="93">
        <v>25</v>
      </c>
      <c r="N15" s="93">
        <v>17</v>
      </c>
      <c r="O15" s="93">
        <v>10</v>
      </c>
      <c r="P15" s="93">
        <v>23</v>
      </c>
      <c r="Q15" s="93">
        <v>11</v>
      </c>
      <c r="R15" s="34"/>
      <c r="S15" s="326" t="s">
        <v>10</v>
      </c>
      <c r="T15" s="343"/>
      <c r="U15" s="300">
        <f t="shared" si="2"/>
        <v>7127</v>
      </c>
      <c r="V15" s="301">
        <v>3472</v>
      </c>
      <c r="W15" s="301">
        <v>3655</v>
      </c>
      <c r="X15" s="301">
        <f t="shared" si="3"/>
        <v>1732</v>
      </c>
      <c r="Y15" s="301">
        <v>773</v>
      </c>
      <c r="Z15" s="301">
        <v>959</v>
      </c>
      <c r="AA15" s="301">
        <f t="shared" si="4"/>
        <v>620</v>
      </c>
      <c r="AB15" s="301">
        <v>416</v>
      </c>
      <c r="AC15" s="301">
        <v>204</v>
      </c>
    </row>
    <row r="16" spans="1:29" ht="15" customHeight="1">
      <c r="A16" s="326" t="s">
        <v>9</v>
      </c>
      <c r="B16" s="343"/>
      <c r="C16" s="92">
        <f t="shared" si="5"/>
        <v>1773</v>
      </c>
      <c r="D16" s="94">
        <v>1</v>
      </c>
      <c r="E16" s="93">
        <v>129</v>
      </c>
      <c r="F16" s="93">
        <v>8</v>
      </c>
      <c r="G16" s="93">
        <v>7</v>
      </c>
      <c r="H16" s="93">
        <v>156</v>
      </c>
      <c r="I16" s="93">
        <v>342</v>
      </c>
      <c r="J16" s="93">
        <v>295</v>
      </c>
      <c r="K16" s="98">
        <v>234</v>
      </c>
      <c r="L16" s="93">
        <v>173</v>
      </c>
      <c r="M16" s="93">
        <v>138</v>
      </c>
      <c r="N16" s="93">
        <v>151</v>
      </c>
      <c r="O16" s="93">
        <v>48</v>
      </c>
      <c r="P16" s="93">
        <v>82</v>
      </c>
      <c r="Q16" s="93">
        <v>9</v>
      </c>
      <c r="R16" s="34"/>
      <c r="S16" s="326" t="s">
        <v>11</v>
      </c>
      <c r="T16" s="343"/>
      <c r="U16" s="300">
        <f t="shared" si="2"/>
        <v>8995</v>
      </c>
      <c r="V16" s="301">
        <v>4326</v>
      </c>
      <c r="W16" s="301">
        <v>4669</v>
      </c>
      <c r="X16" s="301">
        <f t="shared" si="3"/>
        <v>2501</v>
      </c>
      <c r="Y16" s="301">
        <v>965</v>
      </c>
      <c r="Z16" s="301">
        <v>1536</v>
      </c>
      <c r="AA16" s="301">
        <f t="shared" si="4"/>
        <v>1174</v>
      </c>
      <c r="AB16" s="301">
        <v>629</v>
      </c>
      <c r="AC16" s="301">
        <v>545</v>
      </c>
    </row>
    <row r="17" spans="1:201" s="21" customFormat="1" ht="15" customHeight="1">
      <c r="A17" s="326" t="s">
        <v>10</v>
      </c>
      <c r="B17" s="343"/>
      <c r="C17" s="92">
        <f t="shared" si="5"/>
        <v>1597</v>
      </c>
      <c r="D17" s="94">
        <v>1</v>
      </c>
      <c r="E17" s="93">
        <v>209</v>
      </c>
      <c r="F17" s="94">
        <v>1</v>
      </c>
      <c r="G17" s="94" t="s">
        <v>461</v>
      </c>
      <c r="H17" s="93">
        <v>193</v>
      </c>
      <c r="I17" s="93">
        <v>419</v>
      </c>
      <c r="J17" s="93">
        <v>286</v>
      </c>
      <c r="K17" s="93">
        <v>183</v>
      </c>
      <c r="L17" s="93">
        <v>99</v>
      </c>
      <c r="M17" s="93">
        <v>60</v>
      </c>
      <c r="N17" s="93">
        <v>68</v>
      </c>
      <c r="O17" s="93">
        <v>29</v>
      </c>
      <c r="P17" s="93">
        <v>42</v>
      </c>
      <c r="Q17" s="93">
        <v>7</v>
      </c>
      <c r="R17" s="34"/>
      <c r="S17" s="5"/>
      <c r="T17" s="6"/>
      <c r="U17" s="299"/>
      <c r="V17" s="299"/>
      <c r="W17" s="299"/>
      <c r="X17" s="299"/>
      <c r="Y17" s="299"/>
      <c r="Z17" s="299"/>
      <c r="AA17" s="299"/>
      <c r="AB17" s="299"/>
      <c r="AC17" s="299"/>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row>
    <row r="18" spans="1:201" s="21" customFormat="1" ht="15" customHeight="1">
      <c r="A18" s="326" t="s">
        <v>11</v>
      </c>
      <c r="B18" s="343"/>
      <c r="C18" s="92">
        <f t="shared" si="5"/>
        <v>1735</v>
      </c>
      <c r="D18" s="93">
        <v>1</v>
      </c>
      <c r="E18" s="93">
        <v>102</v>
      </c>
      <c r="F18" s="93">
        <v>4</v>
      </c>
      <c r="G18" s="93">
        <v>13</v>
      </c>
      <c r="H18" s="93">
        <v>94</v>
      </c>
      <c r="I18" s="93">
        <v>326</v>
      </c>
      <c r="J18" s="93">
        <v>388</v>
      </c>
      <c r="K18" s="93">
        <v>329</v>
      </c>
      <c r="L18" s="93">
        <v>220</v>
      </c>
      <c r="M18" s="93">
        <v>109</v>
      </c>
      <c r="N18" s="93">
        <v>69</v>
      </c>
      <c r="O18" s="93">
        <v>22</v>
      </c>
      <c r="P18" s="93">
        <v>40</v>
      </c>
      <c r="Q18" s="93">
        <v>18</v>
      </c>
      <c r="R18" s="34"/>
      <c r="S18" s="326" t="s">
        <v>12</v>
      </c>
      <c r="T18" s="343"/>
      <c r="U18" s="301">
        <f>SUM(U19)</f>
        <v>524</v>
      </c>
      <c r="V18" s="301">
        <f>SUM(V19)</f>
        <v>261</v>
      </c>
      <c r="W18" s="301">
        <f aca="true" t="shared" si="6" ref="W18:AC18">SUM(W19)</f>
        <v>263</v>
      </c>
      <c r="X18" s="301">
        <f t="shared" si="6"/>
        <v>93</v>
      </c>
      <c r="Y18" s="301">
        <f t="shared" si="6"/>
        <v>29</v>
      </c>
      <c r="Z18" s="301">
        <f t="shared" si="6"/>
        <v>64</v>
      </c>
      <c r="AA18" s="301">
        <f t="shared" si="6"/>
        <v>23</v>
      </c>
      <c r="AB18" s="301">
        <f t="shared" si="6"/>
        <v>16</v>
      </c>
      <c r="AC18" s="301">
        <f t="shared" si="6"/>
        <v>7</v>
      </c>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row>
    <row r="19" spans="1:201" s="21" customFormat="1" ht="15" customHeight="1">
      <c r="A19" s="5"/>
      <c r="B19" s="6"/>
      <c r="C19" s="275"/>
      <c r="D19" s="275"/>
      <c r="E19" s="275"/>
      <c r="F19" s="275"/>
      <c r="G19" s="275"/>
      <c r="H19" s="275"/>
      <c r="I19" s="275"/>
      <c r="J19" s="275"/>
      <c r="K19" s="275"/>
      <c r="L19" s="275"/>
      <c r="M19" s="275"/>
      <c r="N19" s="275"/>
      <c r="O19" s="275"/>
      <c r="P19" s="275"/>
      <c r="Q19" s="275"/>
      <c r="R19" s="34"/>
      <c r="S19" s="7"/>
      <c r="T19" s="35" t="s">
        <v>13</v>
      </c>
      <c r="U19" s="302">
        <f t="shared" si="2"/>
        <v>524</v>
      </c>
      <c r="V19" s="303">
        <v>261</v>
      </c>
      <c r="W19" s="303">
        <v>263</v>
      </c>
      <c r="X19" s="303">
        <f t="shared" si="3"/>
        <v>93</v>
      </c>
      <c r="Y19" s="303">
        <v>29</v>
      </c>
      <c r="Z19" s="303">
        <v>64</v>
      </c>
      <c r="AA19" s="303">
        <f t="shared" si="4"/>
        <v>23</v>
      </c>
      <c r="AB19" s="303">
        <v>16</v>
      </c>
      <c r="AC19" s="303">
        <v>7</v>
      </c>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row>
    <row r="20" spans="1:201" s="51" customFormat="1" ht="15" customHeight="1">
      <c r="A20" s="326" t="s">
        <v>12</v>
      </c>
      <c r="B20" s="343"/>
      <c r="C20" s="94">
        <f>SUM(C21)</f>
        <v>116</v>
      </c>
      <c r="D20" s="94" t="s">
        <v>462</v>
      </c>
      <c r="E20" s="94">
        <f>SUM(E21)</f>
        <v>48</v>
      </c>
      <c r="F20" s="94" t="s">
        <v>461</v>
      </c>
      <c r="G20" s="94">
        <f>SUM(G21)</f>
        <v>1</v>
      </c>
      <c r="H20" s="94">
        <f>SUM(H21)</f>
        <v>23</v>
      </c>
      <c r="I20" s="94">
        <f>SUM(I21)</f>
        <v>24</v>
      </c>
      <c r="J20" s="94">
        <f>SUM(J21)</f>
        <v>16</v>
      </c>
      <c r="K20" s="94" t="s">
        <v>461</v>
      </c>
      <c r="L20" s="94">
        <f>SUM(L21)</f>
        <v>2</v>
      </c>
      <c r="M20" s="94" t="s">
        <v>461</v>
      </c>
      <c r="N20" s="94">
        <f>SUM(N21)</f>
        <v>1</v>
      </c>
      <c r="O20" s="94" t="s">
        <v>461</v>
      </c>
      <c r="P20" s="94">
        <f>SUM(P21)</f>
        <v>1</v>
      </c>
      <c r="Q20" s="94" t="s">
        <v>461</v>
      </c>
      <c r="R20" s="10"/>
      <c r="S20" s="98"/>
      <c r="T20" s="6"/>
      <c r="U20" s="299"/>
      <c r="V20" s="299"/>
      <c r="W20" s="299"/>
      <c r="X20" s="299"/>
      <c r="Y20" s="299"/>
      <c r="Z20" s="299"/>
      <c r="AA20" s="299"/>
      <c r="AB20" s="299"/>
      <c r="AC20" s="299"/>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row>
    <row r="21" spans="1:201" s="21" customFormat="1" ht="15" customHeight="1">
      <c r="A21" s="7"/>
      <c r="B21" s="35" t="s">
        <v>13</v>
      </c>
      <c r="C21" s="133">
        <f t="shared" si="5"/>
        <v>116</v>
      </c>
      <c r="D21" s="128" t="s">
        <v>201</v>
      </c>
      <c r="E21" s="125">
        <v>48</v>
      </c>
      <c r="F21" s="128" t="s">
        <v>200</v>
      </c>
      <c r="G21" s="128">
        <v>1</v>
      </c>
      <c r="H21" s="125">
        <v>23</v>
      </c>
      <c r="I21" s="125">
        <v>24</v>
      </c>
      <c r="J21" s="125">
        <v>16</v>
      </c>
      <c r="K21" s="128" t="s">
        <v>200</v>
      </c>
      <c r="L21" s="125">
        <v>2</v>
      </c>
      <c r="M21" s="128" t="s">
        <v>200</v>
      </c>
      <c r="N21" s="128">
        <v>1</v>
      </c>
      <c r="O21" s="128" t="s">
        <v>200</v>
      </c>
      <c r="P21" s="125">
        <v>1</v>
      </c>
      <c r="Q21" s="128" t="s">
        <v>200</v>
      </c>
      <c r="R21" s="34"/>
      <c r="S21" s="326" t="s">
        <v>14</v>
      </c>
      <c r="T21" s="343"/>
      <c r="U21" s="301">
        <f>SUM(U22:U25)</f>
        <v>9430</v>
      </c>
      <c r="V21" s="301">
        <f>SUM(V22:V25)</f>
        <v>4635</v>
      </c>
      <c r="W21" s="301">
        <f aca="true" t="shared" si="7" ref="W21:AC21">SUM(W22:W25)</f>
        <v>4795</v>
      </c>
      <c r="X21" s="301">
        <f t="shared" si="7"/>
        <v>2071</v>
      </c>
      <c r="Y21" s="301">
        <f t="shared" si="7"/>
        <v>839</v>
      </c>
      <c r="Z21" s="301">
        <f t="shared" si="7"/>
        <v>1232</v>
      </c>
      <c r="AA21" s="301">
        <f t="shared" si="7"/>
        <v>678</v>
      </c>
      <c r="AB21" s="301">
        <f t="shared" si="7"/>
        <v>413</v>
      </c>
      <c r="AC21" s="301">
        <f t="shared" si="7"/>
        <v>265</v>
      </c>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row>
    <row r="22" spans="1:201" s="21" customFormat="1" ht="15" customHeight="1">
      <c r="A22" s="7"/>
      <c r="B22" s="30"/>
      <c r="C22" s="130"/>
      <c r="D22" s="130"/>
      <c r="E22" s="127"/>
      <c r="F22" s="127"/>
      <c r="G22" s="127"/>
      <c r="H22" s="127"/>
      <c r="I22" s="127"/>
      <c r="J22" s="127"/>
      <c r="K22" s="127"/>
      <c r="L22" s="127"/>
      <c r="M22" s="127"/>
      <c r="N22" s="127"/>
      <c r="O22" s="127"/>
      <c r="P22" s="127"/>
      <c r="Q22" s="127"/>
      <c r="R22" s="34"/>
      <c r="S22" s="7"/>
      <c r="T22" s="35" t="s">
        <v>15</v>
      </c>
      <c r="U22" s="302">
        <f t="shared" si="2"/>
        <v>2444</v>
      </c>
      <c r="V22" s="303">
        <v>1195</v>
      </c>
      <c r="W22" s="303">
        <v>1249</v>
      </c>
      <c r="X22" s="303">
        <f t="shared" si="3"/>
        <v>511</v>
      </c>
      <c r="Y22" s="303">
        <v>231</v>
      </c>
      <c r="Z22" s="303">
        <v>280</v>
      </c>
      <c r="AA22" s="303">
        <f t="shared" si="4"/>
        <v>169</v>
      </c>
      <c r="AB22" s="303">
        <v>116</v>
      </c>
      <c r="AC22" s="303">
        <v>53</v>
      </c>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row>
    <row r="23" spans="1:201" s="21" customFormat="1" ht="15" customHeight="1">
      <c r="A23" s="326" t="s">
        <v>14</v>
      </c>
      <c r="B23" s="343"/>
      <c r="C23" s="93">
        <f aca="true" t="shared" si="8" ref="C23:Q23">SUM(C24:C27)</f>
        <v>1928</v>
      </c>
      <c r="D23" s="93">
        <f t="shared" si="8"/>
        <v>1</v>
      </c>
      <c r="E23" s="93">
        <f t="shared" si="8"/>
        <v>249</v>
      </c>
      <c r="F23" s="93">
        <f t="shared" si="8"/>
        <v>4</v>
      </c>
      <c r="G23" s="93">
        <f t="shared" si="8"/>
        <v>5</v>
      </c>
      <c r="H23" s="93">
        <f t="shared" si="8"/>
        <v>232</v>
      </c>
      <c r="I23" s="93">
        <f t="shared" si="8"/>
        <v>509</v>
      </c>
      <c r="J23" s="93">
        <f t="shared" si="8"/>
        <v>329</v>
      </c>
      <c r="K23" s="93">
        <f t="shared" si="8"/>
        <v>228</v>
      </c>
      <c r="L23" s="93">
        <f t="shared" si="8"/>
        <v>144</v>
      </c>
      <c r="M23" s="93">
        <f t="shared" si="8"/>
        <v>78</v>
      </c>
      <c r="N23" s="93">
        <f t="shared" si="8"/>
        <v>57</v>
      </c>
      <c r="O23" s="93">
        <f t="shared" si="8"/>
        <v>39</v>
      </c>
      <c r="P23" s="93">
        <f t="shared" si="8"/>
        <v>41</v>
      </c>
      <c r="Q23" s="93">
        <f t="shared" si="8"/>
        <v>12</v>
      </c>
      <c r="R23" s="34"/>
      <c r="S23" s="7"/>
      <c r="T23" s="35" t="s">
        <v>16</v>
      </c>
      <c r="U23" s="302">
        <f t="shared" si="2"/>
        <v>1660</v>
      </c>
      <c r="V23" s="303">
        <v>829</v>
      </c>
      <c r="W23" s="303">
        <v>831</v>
      </c>
      <c r="X23" s="303">
        <f t="shared" si="3"/>
        <v>380</v>
      </c>
      <c r="Y23" s="303">
        <v>174</v>
      </c>
      <c r="Z23" s="303">
        <v>206</v>
      </c>
      <c r="AA23" s="303">
        <f t="shared" si="4"/>
        <v>146</v>
      </c>
      <c r="AB23" s="303">
        <v>99</v>
      </c>
      <c r="AC23" s="303">
        <v>47</v>
      </c>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row>
    <row r="24" spans="1:201" s="21" customFormat="1" ht="15" customHeight="1">
      <c r="A24" s="7"/>
      <c r="B24" s="35" t="s">
        <v>15</v>
      </c>
      <c r="C24" s="133">
        <f t="shared" si="5"/>
        <v>489</v>
      </c>
      <c r="D24" s="128">
        <v>1</v>
      </c>
      <c r="E24" s="125">
        <v>82</v>
      </c>
      <c r="F24" s="128">
        <v>1</v>
      </c>
      <c r="G24" s="125">
        <v>4</v>
      </c>
      <c r="H24" s="125">
        <v>54</v>
      </c>
      <c r="I24" s="125">
        <v>124</v>
      </c>
      <c r="J24" s="125">
        <v>76</v>
      </c>
      <c r="K24" s="125">
        <v>62</v>
      </c>
      <c r="L24" s="125">
        <v>33</v>
      </c>
      <c r="M24" s="125">
        <v>24</v>
      </c>
      <c r="N24" s="125">
        <v>9</v>
      </c>
      <c r="O24" s="125">
        <v>7</v>
      </c>
      <c r="P24" s="125">
        <v>11</v>
      </c>
      <c r="Q24" s="125">
        <v>1</v>
      </c>
      <c r="R24" s="34"/>
      <c r="S24" s="7"/>
      <c r="T24" s="35" t="s">
        <v>19</v>
      </c>
      <c r="U24" s="302">
        <f t="shared" si="2"/>
        <v>2856</v>
      </c>
      <c r="V24" s="303">
        <v>1428</v>
      </c>
      <c r="W24" s="303">
        <v>1428</v>
      </c>
      <c r="X24" s="303">
        <f t="shared" si="3"/>
        <v>592</v>
      </c>
      <c r="Y24" s="303">
        <v>217</v>
      </c>
      <c r="Z24" s="303">
        <v>375</v>
      </c>
      <c r="AA24" s="303">
        <f t="shared" si="4"/>
        <v>136</v>
      </c>
      <c r="AB24" s="303">
        <v>81</v>
      </c>
      <c r="AC24" s="303">
        <v>55</v>
      </c>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row>
    <row r="25" spans="1:201" s="21" customFormat="1" ht="15" customHeight="1">
      <c r="A25" s="7"/>
      <c r="B25" s="35" t="s">
        <v>16</v>
      </c>
      <c r="C25" s="133">
        <f t="shared" si="5"/>
        <v>345</v>
      </c>
      <c r="D25" s="128" t="s">
        <v>200</v>
      </c>
      <c r="E25" s="125">
        <v>49</v>
      </c>
      <c r="F25" s="125">
        <v>2</v>
      </c>
      <c r="G25" s="128" t="s">
        <v>200</v>
      </c>
      <c r="H25" s="125">
        <v>38</v>
      </c>
      <c r="I25" s="125">
        <v>94</v>
      </c>
      <c r="J25" s="125">
        <v>61</v>
      </c>
      <c r="K25" s="125">
        <v>28</v>
      </c>
      <c r="L25" s="125">
        <v>21</v>
      </c>
      <c r="M25" s="125">
        <v>11</v>
      </c>
      <c r="N25" s="125">
        <v>17</v>
      </c>
      <c r="O25" s="125">
        <v>6</v>
      </c>
      <c r="P25" s="125">
        <v>13</v>
      </c>
      <c r="Q25" s="125">
        <v>5</v>
      </c>
      <c r="R25" s="34"/>
      <c r="S25" s="7"/>
      <c r="T25" s="35" t="s">
        <v>20</v>
      </c>
      <c r="U25" s="302">
        <f t="shared" si="2"/>
        <v>2470</v>
      </c>
      <c r="V25" s="303">
        <v>1183</v>
      </c>
      <c r="W25" s="303">
        <v>1287</v>
      </c>
      <c r="X25" s="303">
        <f t="shared" si="3"/>
        <v>588</v>
      </c>
      <c r="Y25" s="303">
        <v>217</v>
      </c>
      <c r="Z25" s="303">
        <v>371</v>
      </c>
      <c r="AA25" s="303">
        <f t="shared" si="4"/>
        <v>227</v>
      </c>
      <c r="AB25" s="303">
        <v>117</v>
      </c>
      <c r="AC25" s="303">
        <v>110</v>
      </c>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row>
    <row r="26" spans="1:29" ht="15" customHeight="1">
      <c r="A26" s="7"/>
      <c r="B26" s="35" t="s">
        <v>19</v>
      </c>
      <c r="C26" s="133">
        <f t="shared" si="5"/>
        <v>600</v>
      </c>
      <c r="D26" s="128" t="s">
        <v>200</v>
      </c>
      <c r="E26" s="125">
        <v>99</v>
      </c>
      <c r="F26" s="128" t="s">
        <v>200</v>
      </c>
      <c r="G26" s="128" t="s">
        <v>200</v>
      </c>
      <c r="H26" s="125">
        <v>107</v>
      </c>
      <c r="I26" s="125">
        <v>186</v>
      </c>
      <c r="J26" s="125">
        <v>90</v>
      </c>
      <c r="K26" s="125">
        <v>40</v>
      </c>
      <c r="L26" s="125">
        <v>35</v>
      </c>
      <c r="M26" s="125">
        <v>15</v>
      </c>
      <c r="N26" s="125">
        <v>10</v>
      </c>
      <c r="O26" s="125">
        <v>7</v>
      </c>
      <c r="P26" s="125">
        <v>8</v>
      </c>
      <c r="Q26" s="125">
        <v>3</v>
      </c>
      <c r="R26" s="34"/>
      <c r="S26" s="7"/>
      <c r="T26" s="30"/>
      <c r="U26" s="299"/>
      <c r="V26" s="299"/>
      <c r="W26" s="299"/>
      <c r="X26" s="299"/>
      <c r="Y26" s="299"/>
      <c r="Z26" s="299"/>
      <c r="AA26" s="299"/>
      <c r="AB26" s="299"/>
      <c r="AC26" s="299"/>
    </row>
    <row r="27" spans="1:201" s="21" customFormat="1" ht="15" customHeight="1">
      <c r="A27" s="7"/>
      <c r="B27" s="35" t="s">
        <v>20</v>
      </c>
      <c r="C27" s="133">
        <f t="shared" si="5"/>
        <v>494</v>
      </c>
      <c r="D27" s="128" t="s">
        <v>200</v>
      </c>
      <c r="E27" s="125">
        <v>19</v>
      </c>
      <c r="F27" s="128">
        <v>1</v>
      </c>
      <c r="G27" s="128">
        <v>1</v>
      </c>
      <c r="H27" s="125">
        <v>33</v>
      </c>
      <c r="I27" s="125">
        <v>105</v>
      </c>
      <c r="J27" s="125">
        <v>102</v>
      </c>
      <c r="K27" s="125">
        <v>98</v>
      </c>
      <c r="L27" s="125">
        <v>55</v>
      </c>
      <c r="M27" s="125">
        <v>28</v>
      </c>
      <c r="N27" s="125">
        <v>21</v>
      </c>
      <c r="O27" s="125">
        <v>19</v>
      </c>
      <c r="P27" s="125">
        <v>9</v>
      </c>
      <c r="Q27" s="125">
        <v>3</v>
      </c>
      <c r="R27" s="34"/>
      <c r="S27" s="326" t="s">
        <v>21</v>
      </c>
      <c r="T27" s="343"/>
      <c r="U27" s="301">
        <f>SUM(U28:U35)</f>
        <v>10112</v>
      </c>
      <c r="V27" s="301">
        <f>SUM(V28:V35)</f>
        <v>4863</v>
      </c>
      <c r="W27" s="301">
        <f aca="true" t="shared" si="9" ref="W27:AC27">SUM(W28:W35)</f>
        <v>5249</v>
      </c>
      <c r="X27" s="301">
        <f t="shared" si="9"/>
        <v>2712</v>
      </c>
      <c r="Y27" s="301">
        <f t="shared" si="9"/>
        <v>992</v>
      </c>
      <c r="Z27" s="301">
        <f t="shared" si="9"/>
        <v>1720</v>
      </c>
      <c r="AA27" s="301">
        <f t="shared" si="9"/>
        <v>1124</v>
      </c>
      <c r="AB27" s="301">
        <f t="shared" si="9"/>
        <v>567</v>
      </c>
      <c r="AC27" s="301">
        <f t="shared" si="9"/>
        <v>557</v>
      </c>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row>
    <row r="28" spans="1:29" ht="15" customHeight="1">
      <c r="A28" s="7"/>
      <c r="B28" s="30"/>
      <c r="C28" s="127"/>
      <c r="D28" s="127"/>
      <c r="E28" s="127"/>
      <c r="F28" s="127"/>
      <c r="G28" s="127"/>
      <c r="H28" s="127"/>
      <c r="I28" s="127"/>
      <c r="J28" s="127"/>
      <c r="K28" s="127"/>
      <c r="L28" s="127"/>
      <c r="M28" s="127"/>
      <c r="N28" s="127"/>
      <c r="O28" s="127"/>
      <c r="P28" s="127"/>
      <c r="Q28" s="127"/>
      <c r="R28" s="34"/>
      <c r="S28" s="7"/>
      <c r="T28" s="35" t="s">
        <v>22</v>
      </c>
      <c r="U28" s="302">
        <f t="shared" si="2"/>
        <v>961</v>
      </c>
      <c r="V28" s="303">
        <v>469</v>
      </c>
      <c r="W28" s="303">
        <v>492</v>
      </c>
      <c r="X28" s="303">
        <f t="shared" si="3"/>
        <v>259</v>
      </c>
      <c r="Y28" s="303">
        <v>101</v>
      </c>
      <c r="Z28" s="303">
        <v>158</v>
      </c>
      <c r="AA28" s="303">
        <f t="shared" si="4"/>
        <v>104</v>
      </c>
      <c r="AB28" s="303">
        <v>59</v>
      </c>
      <c r="AC28" s="303">
        <v>45</v>
      </c>
    </row>
    <row r="29" spans="1:29" ht="15" customHeight="1">
      <c r="A29" s="326" t="s">
        <v>21</v>
      </c>
      <c r="B29" s="343"/>
      <c r="C29" s="93">
        <f aca="true" t="shared" si="10" ref="C29:Q29">SUM(C30:C37)</f>
        <v>2042</v>
      </c>
      <c r="D29" s="93">
        <f t="shared" si="10"/>
        <v>1</v>
      </c>
      <c r="E29" s="93">
        <f t="shared" si="10"/>
        <v>391</v>
      </c>
      <c r="F29" s="93">
        <f t="shared" si="10"/>
        <v>3</v>
      </c>
      <c r="G29" s="93">
        <f t="shared" si="10"/>
        <v>9</v>
      </c>
      <c r="H29" s="93">
        <f t="shared" si="10"/>
        <v>319</v>
      </c>
      <c r="I29" s="93">
        <f t="shared" si="10"/>
        <v>559</v>
      </c>
      <c r="J29" s="93">
        <f t="shared" si="10"/>
        <v>357</v>
      </c>
      <c r="K29" s="93">
        <f t="shared" si="10"/>
        <v>201</v>
      </c>
      <c r="L29" s="93">
        <f t="shared" si="10"/>
        <v>85</v>
      </c>
      <c r="M29" s="93">
        <f t="shared" si="10"/>
        <v>44</v>
      </c>
      <c r="N29" s="93">
        <f t="shared" si="10"/>
        <v>39</v>
      </c>
      <c r="O29" s="93">
        <f t="shared" si="10"/>
        <v>11</v>
      </c>
      <c r="P29" s="93">
        <f t="shared" si="10"/>
        <v>13</v>
      </c>
      <c r="Q29" s="93">
        <f t="shared" si="10"/>
        <v>10</v>
      </c>
      <c r="R29" s="34"/>
      <c r="S29" s="7"/>
      <c r="T29" s="35" t="s">
        <v>23</v>
      </c>
      <c r="U29" s="302">
        <f t="shared" si="2"/>
        <v>2839</v>
      </c>
      <c r="V29" s="303">
        <v>1376</v>
      </c>
      <c r="W29" s="303">
        <v>1463</v>
      </c>
      <c r="X29" s="303">
        <f t="shared" si="3"/>
        <v>733</v>
      </c>
      <c r="Y29" s="303">
        <v>268</v>
      </c>
      <c r="Z29" s="303">
        <v>465</v>
      </c>
      <c r="AA29" s="303">
        <f t="shared" si="4"/>
        <v>287</v>
      </c>
      <c r="AB29" s="303">
        <v>162</v>
      </c>
      <c r="AC29" s="303">
        <v>125</v>
      </c>
    </row>
    <row r="30" spans="1:29" ht="15" customHeight="1">
      <c r="A30" s="7"/>
      <c r="B30" s="35" t="s">
        <v>22</v>
      </c>
      <c r="C30" s="133">
        <f t="shared" si="5"/>
        <v>191</v>
      </c>
      <c r="D30" s="128" t="s">
        <v>61</v>
      </c>
      <c r="E30" s="125">
        <v>16</v>
      </c>
      <c r="F30" s="128" t="s">
        <v>200</v>
      </c>
      <c r="G30" s="128" t="s">
        <v>200</v>
      </c>
      <c r="H30" s="125">
        <v>17</v>
      </c>
      <c r="I30" s="125">
        <v>41</v>
      </c>
      <c r="J30" s="125">
        <v>39</v>
      </c>
      <c r="K30" s="125">
        <v>29</v>
      </c>
      <c r="L30" s="125">
        <v>16</v>
      </c>
      <c r="M30" s="125">
        <v>15</v>
      </c>
      <c r="N30" s="125">
        <v>11</v>
      </c>
      <c r="O30" s="125">
        <v>4</v>
      </c>
      <c r="P30" s="125">
        <v>3</v>
      </c>
      <c r="Q30" s="128" t="s">
        <v>200</v>
      </c>
      <c r="R30" s="34"/>
      <c r="S30" s="7"/>
      <c r="T30" s="35" t="s">
        <v>24</v>
      </c>
      <c r="U30" s="302">
        <f t="shared" si="2"/>
        <v>2370</v>
      </c>
      <c r="V30" s="303">
        <v>1140</v>
      </c>
      <c r="W30" s="303">
        <v>1230</v>
      </c>
      <c r="X30" s="303">
        <f t="shared" si="3"/>
        <v>679</v>
      </c>
      <c r="Y30" s="303">
        <v>258</v>
      </c>
      <c r="Z30" s="303">
        <v>421</v>
      </c>
      <c r="AA30" s="303">
        <f t="shared" si="4"/>
        <v>329</v>
      </c>
      <c r="AB30" s="303">
        <v>165</v>
      </c>
      <c r="AC30" s="303">
        <v>164</v>
      </c>
    </row>
    <row r="31" spans="1:29" ht="15" customHeight="1">
      <c r="A31" s="7"/>
      <c r="B31" s="35" t="s">
        <v>23</v>
      </c>
      <c r="C31" s="133">
        <f t="shared" si="5"/>
        <v>550</v>
      </c>
      <c r="D31" s="128" t="s">
        <v>72</v>
      </c>
      <c r="E31" s="125">
        <v>62</v>
      </c>
      <c r="F31" s="128" t="s">
        <v>200</v>
      </c>
      <c r="G31" s="128" t="s">
        <v>200</v>
      </c>
      <c r="H31" s="125">
        <v>73</v>
      </c>
      <c r="I31" s="125">
        <v>150</v>
      </c>
      <c r="J31" s="125">
        <v>119</v>
      </c>
      <c r="K31" s="125">
        <v>78</v>
      </c>
      <c r="L31" s="125">
        <v>30</v>
      </c>
      <c r="M31" s="125">
        <v>11</v>
      </c>
      <c r="N31" s="125">
        <v>13</v>
      </c>
      <c r="O31" s="125">
        <v>2</v>
      </c>
      <c r="P31" s="125">
        <v>6</v>
      </c>
      <c r="Q31" s="125">
        <v>6</v>
      </c>
      <c r="R31" s="34"/>
      <c r="S31" s="7"/>
      <c r="T31" s="35" t="s">
        <v>25</v>
      </c>
      <c r="U31" s="302">
        <f t="shared" si="2"/>
        <v>530</v>
      </c>
      <c r="V31" s="303">
        <v>251</v>
      </c>
      <c r="W31" s="303">
        <v>279</v>
      </c>
      <c r="X31" s="303">
        <f t="shared" si="3"/>
        <v>151</v>
      </c>
      <c r="Y31" s="303">
        <v>52</v>
      </c>
      <c r="Z31" s="303">
        <v>99</v>
      </c>
      <c r="AA31" s="303">
        <f t="shared" si="4"/>
        <v>54</v>
      </c>
      <c r="AB31" s="303">
        <v>22</v>
      </c>
      <c r="AC31" s="303">
        <v>32</v>
      </c>
    </row>
    <row r="32" spans="1:29" ht="15" customHeight="1">
      <c r="A32" s="7"/>
      <c r="B32" s="35" t="s">
        <v>24</v>
      </c>
      <c r="C32" s="133">
        <f t="shared" si="5"/>
        <v>448</v>
      </c>
      <c r="D32" s="128">
        <v>1</v>
      </c>
      <c r="E32" s="125">
        <v>74</v>
      </c>
      <c r="F32" s="128" t="s">
        <v>200</v>
      </c>
      <c r="G32" s="128" t="s">
        <v>200</v>
      </c>
      <c r="H32" s="125">
        <v>73</v>
      </c>
      <c r="I32" s="125">
        <v>136</v>
      </c>
      <c r="J32" s="125">
        <v>80</v>
      </c>
      <c r="K32" s="125">
        <v>49</v>
      </c>
      <c r="L32" s="125">
        <v>21</v>
      </c>
      <c r="M32" s="125">
        <v>5</v>
      </c>
      <c r="N32" s="125">
        <v>4</v>
      </c>
      <c r="O32" s="125">
        <v>3</v>
      </c>
      <c r="P32" s="128" t="s">
        <v>200</v>
      </c>
      <c r="Q32" s="128">
        <v>2</v>
      </c>
      <c r="R32" s="34"/>
      <c r="S32" s="7"/>
      <c r="T32" s="35" t="s">
        <v>26</v>
      </c>
      <c r="U32" s="302">
        <f t="shared" si="2"/>
        <v>777</v>
      </c>
      <c r="V32" s="303">
        <v>371</v>
      </c>
      <c r="W32" s="303">
        <v>406</v>
      </c>
      <c r="X32" s="303">
        <f t="shared" si="3"/>
        <v>194</v>
      </c>
      <c r="Y32" s="303">
        <v>55</v>
      </c>
      <c r="Z32" s="303">
        <v>139</v>
      </c>
      <c r="AA32" s="303">
        <f t="shared" si="4"/>
        <v>34</v>
      </c>
      <c r="AB32" s="303">
        <v>15</v>
      </c>
      <c r="AC32" s="303">
        <v>19</v>
      </c>
    </row>
    <row r="33" spans="1:29" ht="15" customHeight="1">
      <c r="A33" s="7"/>
      <c r="B33" s="35" t="s">
        <v>25</v>
      </c>
      <c r="C33" s="133">
        <f t="shared" si="5"/>
        <v>111</v>
      </c>
      <c r="D33" s="128" t="s">
        <v>72</v>
      </c>
      <c r="E33" s="125">
        <v>40</v>
      </c>
      <c r="F33" s="128">
        <v>1</v>
      </c>
      <c r="G33" s="128">
        <v>3</v>
      </c>
      <c r="H33" s="125">
        <v>12</v>
      </c>
      <c r="I33" s="125">
        <v>27</v>
      </c>
      <c r="J33" s="125">
        <v>19</v>
      </c>
      <c r="K33" s="125">
        <v>4</v>
      </c>
      <c r="L33" s="125">
        <v>4</v>
      </c>
      <c r="M33" s="128" t="s">
        <v>200</v>
      </c>
      <c r="N33" s="128">
        <v>1</v>
      </c>
      <c r="O33" s="128" t="s">
        <v>200</v>
      </c>
      <c r="P33" s="128" t="s">
        <v>200</v>
      </c>
      <c r="Q33" s="128" t="s">
        <v>200</v>
      </c>
      <c r="R33" s="34"/>
      <c r="S33" s="7"/>
      <c r="T33" s="35" t="s">
        <v>27</v>
      </c>
      <c r="U33" s="302">
        <f t="shared" si="2"/>
        <v>2243</v>
      </c>
      <c r="V33" s="303">
        <v>1083</v>
      </c>
      <c r="W33" s="303">
        <v>1160</v>
      </c>
      <c r="X33" s="303">
        <f t="shared" si="3"/>
        <v>611</v>
      </c>
      <c r="Y33" s="303">
        <v>232</v>
      </c>
      <c r="Z33" s="303">
        <v>379</v>
      </c>
      <c r="AA33" s="303">
        <f t="shared" si="4"/>
        <v>294</v>
      </c>
      <c r="AB33" s="303">
        <v>135</v>
      </c>
      <c r="AC33" s="303">
        <v>159</v>
      </c>
    </row>
    <row r="34" spans="1:29" ht="15" customHeight="1">
      <c r="A34" s="7"/>
      <c r="B34" s="35" t="s">
        <v>26</v>
      </c>
      <c r="C34" s="133">
        <f t="shared" si="5"/>
        <v>166</v>
      </c>
      <c r="D34" s="128" t="s">
        <v>72</v>
      </c>
      <c r="E34" s="125">
        <v>71</v>
      </c>
      <c r="F34" s="128" t="s">
        <v>200</v>
      </c>
      <c r="G34" s="128" t="s">
        <v>200</v>
      </c>
      <c r="H34" s="125">
        <v>48</v>
      </c>
      <c r="I34" s="125">
        <v>32</v>
      </c>
      <c r="J34" s="125">
        <v>10</v>
      </c>
      <c r="K34" s="128">
        <v>1</v>
      </c>
      <c r="L34" s="125">
        <v>1</v>
      </c>
      <c r="M34" s="125">
        <v>1</v>
      </c>
      <c r="N34" s="128" t="s">
        <v>200</v>
      </c>
      <c r="O34" s="128">
        <v>2</v>
      </c>
      <c r="P34" s="128" t="s">
        <v>200</v>
      </c>
      <c r="Q34" s="128" t="s">
        <v>200</v>
      </c>
      <c r="R34" s="34"/>
      <c r="S34" s="7"/>
      <c r="T34" s="35" t="s">
        <v>28</v>
      </c>
      <c r="U34" s="302">
        <f t="shared" si="2"/>
        <v>286</v>
      </c>
      <c r="V34" s="303">
        <v>128</v>
      </c>
      <c r="W34" s="303">
        <v>158</v>
      </c>
      <c r="X34" s="303">
        <f t="shared" si="3"/>
        <v>65</v>
      </c>
      <c r="Y34" s="303">
        <v>19</v>
      </c>
      <c r="Z34" s="303">
        <v>46</v>
      </c>
      <c r="AA34" s="303">
        <f t="shared" si="4"/>
        <v>10</v>
      </c>
      <c r="AB34" s="303">
        <v>2</v>
      </c>
      <c r="AC34" s="303">
        <v>8</v>
      </c>
    </row>
    <row r="35" spans="1:29" ht="15" customHeight="1">
      <c r="A35" s="7"/>
      <c r="B35" s="35" t="s">
        <v>27</v>
      </c>
      <c r="C35" s="133">
        <f t="shared" si="5"/>
        <v>489</v>
      </c>
      <c r="D35" s="128" t="s">
        <v>72</v>
      </c>
      <c r="E35" s="125">
        <v>73</v>
      </c>
      <c r="F35" s="128" t="s">
        <v>200</v>
      </c>
      <c r="G35" s="125">
        <v>2</v>
      </c>
      <c r="H35" s="125">
        <v>73</v>
      </c>
      <c r="I35" s="125">
        <v>171</v>
      </c>
      <c r="J35" s="125">
        <v>89</v>
      </c>
      <c r="K35" s="125">
        <v>40</v>
      </c>
      <c r="L35" s="125">
        <v>13</v>
      </c>
      <c r="M35" s="125">
        <v>12</v>
      </c>
      <c r="N35" s="125">
        <v>10</v>
      </c>
      <c r="O35" s="128" t="s">
        <v>200</v>
      </c>
      <c r="P35" s="125">
        <v>4</v>
      </c>
      <c r="Q35" s="125">
        <v>2</v>
      </c>
      <c r="R35" s="34"/>
      <c r="S35" s="7"/>
      <c r="T35" s="35" t="s">
        <v>29</v>
      </c>
      <c r="U35" s="302">
        <f t="shared" si="2"/>
        <v>106</v>
      </c>
      <c r="V35" s="303">
        <v>45</v>
      </c>
      <c r="W35" s="303">
        <v>61</v>
      </c>
      <c r="X35" s="303">
        <f t="shared" si="3"/>
        <v>20</v>
      </c>
      <c r="Y35" s="303">
        <v>7</v>
      </c>
      <c r="Z35" s="303">
        <v>13</v>
      </c>
      <c r="AA35" s="303">
        <f t="shared" si="4"/>
        <v>12</v>
      </c>
      <c r="AB35" s="303">
        <v>7</v>
      </c>
      <c r="AC35" s="303">
        <v>5</v>
      </c>
    </row>
    <row r="36" spans="1:29" ht="15" customHeight="1">
      <c r="A36" s="7"/>
      <c r="B36" s="35" t="s">
        <v>28</v>
      </c>
      <c r="C36" s="133">
        <f t="shared" si="5"/>
        <v>66</v>
      </c>
      <c r="D36" s="128" t="s">
        <v>72</v>
      </c>
      <c r="E36" s="125">
        <v>43</v>
      </c>
      <c r="F36" s="128" t="s">
        <v>200</v>
      </c>
      <c r="G36" s="128" t="s">
        <v>200</v>
      </c>
      <c r="H36" s="125">
        <v>21</v>
      </c>
      <c r="I36" s="125">
        <v>1</v>
      </c>
      <c r="J36" s="128">
        <v>1</v>
      </c>
      <c r="K36" s="128" t="s">
        <v>200</v>
      </c>
      <c r="L36" s="128" t="s">
        <v>200</v>
      </c>
      <c r="M36" s="128" t="s">
        <v>200</v>
      </c>
      <c r="N36" s="128" t="s">
        <v>200</v>
      </c>
      <c r="O36" s="128" t="s">
        <v>200</v>
      </c>
      <c r="P36" s="128" t="s">
        <v>200</v>
      </c>
      <c r="Q36" s="128" t="s">
        <v>200</v>
      </c>
      <c r="R36" s="34"/>
      <c r="S36" s="7"/>
      <c r="T36" s="30"/>
      <c r="U36" s="299"/>
      <c r="V36" s="299"/>
      <c r="W36" s="299"/>
      <c r="X36" s="299"/>
      <c r="Y36" s="299"/>
      <c r="Z36" s="299"/>
      <c r="AA36" s="299"/>
      <c r="AB36" s="299"/>
      <c r="AC36" s="299"/>
    </row>
    <row r="37" spans="1:29" ht="15" customHeight="1">
      <c r="A37" s="7"/>
      <c r="B37" s="35" t="s">
        <v>29</v>
      </c>
      <c r="C37" s="133">
        <f t="shared" si="5"/>
        <v>21</v>
      </c>
      <c r="D37" s="128" t="s">
        <v>72</v>
      </c>
      <c r="E37" s="125">
        <v>12</v>
      </c>
      <c r="F37" s="128">
        <v>2</v>
      </c>
      <c r="G37" s="125">
        <v>4</v>
      </c>
      <c r="H37" s="125">
        <v>2</v>
      </c>
      <c r="I37" s="125">
        <v>1</v>
      </c>
      <c r="J37" s="128" t="s">
        <v>200</v>
      </c>
      <c r="K37" s="128" t="s">
        <v>200</v>
      </c>
      <c r="L37" s="128" t="s">
        <v>200</v>
      </c>
      <c r="M37" s="128" t="s">
        <v>200</v>
      </c>
      <c r="N37" s="128" t="s">
        <v>200</v>
      </c>
      <c r="O37" s="128" t="s">
        <v>200</v>
      </c>
      <c r="P37" s="128" t="s">
        <v>200</v>
      </c>
      <c r="Q37" s="128" t="s">
        <v>200</v>
      </c>
      <c r="R37" s="34"/>
      <c r="S37" s="326" t="s">
        <v>30</v>
      </c>
      <c r="T37" s="343"/>
      <c r="U37" s="301">
        <f>SUM(U38:U42)</f>
        <v>14104</v>
      </c>
      <c r="V37" s="301">
        <f>SUM(V38:V42)</f>
        <v>6789</v>
      </c>
      <c r="W37" s="301">
        <f aca="true" t="shared" si="11" ref="W37:AC37">SUM(W38:W42)</f>
        <v>7315</v>
      </c>
      <c r="X37" s="301">
        <f t="shared" si="11"/>
        <v>3494</v>
      </c>
      <c r="Y37" s="301">
        <f t="shared" si="11"/>
        <v>1414</v>
      </c>
      <c r="Z37" s="301">
        <f t="shared" si="11"/>
        <v>2080</v>
      </c>
      <c r="AA37" s="301">
        <f t="shared" si="11"/>
        <v>1343</v>
      </c>
      <c r="AB37" s="301">
        <f t="shared" si="11"/>
        <v>766</v>
      </c>
      <c r="AC37" s="301">
        <f t="shared" si="11"/>
        <v>577</v>
      </c>
    </row>
    <row r="38" spans="1:29" ht="15" customHeight="1">
      <c r="A38" s="7"/>
      <c r="B38" s="30"/>
      <c r="C38" s="127"/>
      <c r="D38" s="127"/>
      <c r="E38" s="127"/>
      <c r="F38" s="127"/>
      <c r="G38" s="127"/>
      <c r="H38" s="127"/>
      <c r="I38" s="127"/>
      <c r="J38" s="127"/>
      <c r="K38" s="127"/>
      <c r="L38" s="127"/>
      <c r="M38" s="127"/>
      <c r="N38" s="127"/>
      <c r="O38" s="127"/>
      <c r="P38" s="127"/>
      <c r="Q38" s="127"/>
      <c r="R38" s="34"/>
      <c r="S38" s="7"/>
      <c r="T38" s="35" t="s">
        <v>31</v>
      </c>
      <c r="U38" s="302">
        <f t="shared" si="2"/>
        <v>7713</v>
      </c>
      <c r="V38" s="303">
        <v>3727</v>
      </c>
      <c r="W38" s="303">
        <v>3986</v>
      </c>
      <c r="X38" s="303">
        <f t="shared" si="3"/>
        <v>1946</v>
      </c>
      <c r="Y38" s="303">
        <v>778</v>
      </c>
      <c r="Z38" s="303">
        <v>1168</v>
      </c>
      <c r="AA38" s="303">
        <f t="shared" si="4"/>
        <v>687</v>
      </c>
      <c r="AB38" s="303">
        <v>378</v>
      </c>
      <c r="AC38" s="303">
        <v>309</v>
      </c>
    </row>
    <row r="39" spans="1:29" ht="15" customHeight="1">
      <c r="A39" s="326" t="s">
        <v>30</v>
      </c>
      <c r="B39" s="343"/>
      <c r="C39" s="93">
        <f>SUM(C40:C44)</f>
        <v>3017</v>
      </c>
      <c r="D39" s="93">
        <f>SUM(D40:D44)</f>
        <v>2</v>
      </c>
      <c r="E39" s="93">
        <f aca="true" t="shared" si="12" ref="E39:Q39">SUM(E40:E44)</f>
        <v>660</v>
      </c>
      <c r="F39" s="93">
        <f t="shared" si="12"/>
        <v>3</v>
      </c>
      <c r="G39" s="93">
        <f t="shared" si="12"/>
        <v>16</v>
      </c>
      <c r="H39" s="93">
        <f t="shared" si="12"/>
        <v>434</v>
      </c>
      <c r="I39" s="93">
        <f t="shared" si="12"/>
        <v>933</v>
      </c>
      <c r="J39" s="93">
        <f t="shared" si="12"/>
        <v>512</v>
      </c>
      <c r="K39" s="93">
        <f t="shared" si="12"/>
        <v>218</v>
      </c>
      <c r="L39" s="93">
        <f t="shared" si="12"/>
        <v>80</v>
      </c>
      <c r="M39" s="93">
        <f t="shared" si="12"/>
        <v>45</v>
      </c>
      <c r="N39" s="93">
        <f t="shared" si="12"/>
        <v>37</v>
      </c>
      <c r="O39" s="93">
        <f t="shared" si="12"/>
        <v>20</v>
      </c>
      <c r="P39" s="93">
        <f t="shared" si="12"/>
        <v>44</v>
      </c>
      <c r="Q39" s="93">
        <f t="shared" si="12"/>
        <v>13</v>
      </c>
      <c r="R39" s="34"/>
      <c r="S39" s="7"/>
      <c r="T39" s="35" t="s">
        <v>32</v>
      </c>
      <c r="U39" s="302">
        <f t="shared" si="2"/>
        <v>2204</v>
      </c>
      <c r="V39" s="303">
        <v>1025</v>
      </c>
      <c r="W39" s="303">
        <v>1179</v>
      </c>
      <c r="X39" s="303">
        <f t="shared" si="3"/>
        <v>549</v>
      </c>
      <c r="Y39" s="303">
        <v>221</v>
      </c>
      <c r="Z39" s="303">
        <v>328</v>
      </c>
      <c r="AA39" s="303">
        <f t="shared" si="4"/>
        <v>252</v>
      </c>
      <c r="AB39" s="303">
        <v>154</v>
      </c>
      <c r="AC39" s="303">
        <v>98</v>
      </c>
    </row>
    <row r="40" spans="1:29" ht="15" customHeight="1">
      <c r="A40" s="7"/>
      <c r="B40" s="35" t="s">
        <v>31</v>
      </c>
      <c r="C40" s="133">
        <f t="shared" si="5"/>
        <v>1682</v>
      </c>
      <c r="D40" s="128">
        <v>1</v>
      </c>
      <c r="E40" s="125">
        <v>217</v>
      </c>
      <c r="F40" s="128">
        <v>1</v>
      </c>
      <c r="G40" s="128">
        <v>1</v>
      </c>
      <c r="H40" s="125">
        <v>232</v>
      </c>
      <c r="I40" s="125">
        <v>670</v>
      </c>
      <c r="J40" s="125">
        <v>331</v>
      </c>
      <c r="K40" s="125">
        <v>129</v>
      </c>
      <c r="L40" s="125">
        <v>41</v>
      </c>
      <c r="M40" s="125">
        <v>21</v>
      </c>
      <c r="N40" s="125">
        <v>15</v>
      </c>
      <c r="O40" s="125">
        <v>7</v>
      </c>
      <c r="P40" s="125">
        <v>13</v>
      </c>
      <c r="Q40" s="125">
        <v>3</v>
      </c>
      <c r="R40" s="34"/>
      <c r="S40" s="7"/>
      <c r="T40" s="35" t="s">
        <v>33</v>
      </c>
      <c r="U40" s="302">
        <f t="shared" si="2"/>
        <v>384</v>
      </c>
      <c r="V40" s="303">
        <v>193</v>
      </c>
      <c r="W40" s="303">
        <v>191</v>
      </c>
      <c r="X40" s="303">
        <f t="shared" si="3"/>
        <v>104</v>
      </c>
      <c r="Y40" s="303">
        <v>47</v>
      </c>
      <c r="Z40" s="303">
        <v>57</v>
      </c>
      <c r="AA40" s="303">
        <f t="shared" si="4"/>
        <v>53</v>
      </c>
      <c r="AB40" s="303">
        <v>32</v>
      </c>
      <c r="AC40" s="303">
        <v>21</v>
      </c>
    </row>
    <row r="41" spans="1:29" ht="15" customHeight="1">
      <c r="A41" s="7"/>
      <c r="B41" s="35" t="s">
        <v>32</v>
      </c>
      <c r="C41" s="133">
        <f t="shared" si="5"/>
        <v>450</v>
      </c>
      <c r="D41" s="128" t="s">
        <v>72</v>
      </c>
      <c r="E41" s="125">
        <v>116</v>
      </c>
      <c r="F41" s="128" t="s">
        <v>200</v>
      </c>
      <c r="G41" s="125">
        <v>10</v>
      </c>
      <c r="H41" s="125">
        <v>81</v>
      </c>
      <c r="I41" s="125">
        <v>131</v>
      </c>
      <c r="J41" s="125">
        <v>70</v>
      </c>
      <c r="K41" s="125">
        <v>25</v>
      </c>
      <c r="L41" s="125">
        <v>9</v>
      </c>
      <c r="M41" s="125">
        <v>3</v>
      </c>
      <c r="N41" s="125">
        <v>2</v>
      </c>
      <c r="O41" s="125">
        <v>1</v>
      </c>
      <c r="P41" s="125">
        <v>2</v>
      </c>
      <c r="Q41" s="128" t="s">
        <v>200</v>
      </c>
      <c r="R41" s="34"/>
      <c r="S41" s="7"/>
      <c r="T41" s="35" t="s">
        <v>34</v>
      </c>
      <c r="U41" s="302">
        <f t="shared" si="2"/>
        <v>2268</v>
      </c>
      <c r="V41" s="303">
        <v>1104</v>
      </c>
      <c r="W41" s="303">
        <v>1164</v>
      </c>
      <c r="X41" s="303">
        <f t="shared" si="3"/>
        <v>613</v>
      </c>
      <c r="Y41" s="303">
        <v>258</v>
      </c>
      <c r="Z41" s="303">
        <v>355</v>
      </c>
      <c r="AA41" s="303">
        <f t="shared" si="4"/>
        <v>265</v>
      </c>
      <c r="AB41" s="303">
        <v>152</v>
      </c>
      <c r="AC41" s="303">
        <v>113</v>
      </c>
    </row>
    <row r="42" spans="1:29" ht="15" customHeight="1">
      <c r="A42" s="7"/>
      <c r="B42" s="35" t="s">
        <v>33</v>
      </c>
      <c r="C42" s="133">
        <f t="shared" si="5"/>
        <v>83</v>
      </c>
      <c r="D42" s="128" t="s">
        <v>72</v>
      </c>
      <c r="E42" s="125">
        <v>60</v>
      </c>
      <c r="F42" s="128">
        <v>1</v>
      </c>
      <c r="G42" s="125">
        <v>2</v>
      </c>
      <c r="H42" s="125">
        <v>7</v>
      </c>
      <c r="I42" s="125">
        <v>6</v>
      </c>
      <c r="J42" s="125">
        <v>3</v>
      </c>
      <c r="K42" s="125">
        <v>1</v>
      </c>
      <c r="L42" s="128">
        <v>2</v>
      </c>
      <c r="M42" s="128" t="s">
        <v>200</v>
      </c>
      <c r="N42" s="128">
        <v>1</v>
      </c>
      <c r="O42" s="128" t="s">
        <v>200</v>
      </c>
      <c r="P42" s="128" t="s">
        <v>200</v>
      </c>
      <c r="Q42" s="128" t="s">
        <v>200</v>
      </c>
      <c r="R42" s="34"/>
      <c r="S42" s="7"/>
      <c r="T42" s="35" t="s">
        <v>35</v>
      </c>
      <c r="U42" s="302">
        <f t="shared" si="2"/>
        <v>1535</v>
      </c>
      <c r="V42" s="303">
        <v>740</v>
      </c>
      <c r="W42" s="303">
        <v>795</v>
      </c>
      <c r="X42" s="303">
        <f t="shared" si="3"/>
        <v>282</v>
      </c>
      <c r="Y42" s="303">
        <v>110</v>
      </c>
      <c r="Z42" s="303">
        <v>172</v>
      </c>
      <c r="AA42" s="303">
        <f t="shared" si="4"/>
        <v>86</v>
      </c>
      <c r="AB42" s="303">
        <v>50</v>
      </c>
      <c r="AC42" s="303">
        <v>36</v>
      </c>
    </row>
    <row r="43" spans="1:29" ht="15" customHeight="1">
      <c r="A43" s="7"/>
      <c r="B43" s="35" t="s">
        <v>34</v>
      </c>
      <c r="C43" s="133">
        <f t="shared" si="5"/>
        <v>464</v>
      </c>
      <c r="D43" s="128">
        <v>1</v>
      </c>
      <c r="E43" s="125">
        <v>66</v>
      </c>
      <c r="F43" s="125">
        <v>1</v>
      </c>
      <c r="G43" s="128">
        <v>3</v>
      </c>
      <c r="H43" s="125">
        <v>45</v>
      </c>
      <c r="I43" s="125">
        <v>99</v>
      </c>
      <c r="J43" s="125">
        <v>96</v>
      </c>
      <c r="K43" s="125">
        <v>61</v>
      </c>
      <c r="L43" s="125">
        <v>26</v>
      </c>
      <c r="M43" s="125">
        <v>19</v>
      </c>
      <c r="N43" s="125">
        <v>19</v>
      </c>
      <c r="O43" s="125">
        <v>10</v>
      </c>
      <c r="P43" s="125">
        <v>12</v>
      </c>
      <c r="Q43" s="125">
        <v>6</v>
      </c>
      <c r="R43" s="34"/>
      <c r="S43" s="7"/>
      <c r="T43" s="30"/>
      <c r="U43" s="299"/>
      <c r="V43" s="299"/>
      <c r="W43" s="299"/>
      <c r="X43" s="299"/>
      <c r="Y43" s="299"/>
      <c r="Z43" s="299"/>
      <c r="AA43" s="299"/>
      <c r="AB43" s="299"/>
      <c r="AC43" s="299"/>
    </row>
    <row r="44" spans="1:29" ht="15" customHeight="1">
      <c r="A44" s="7"/>
      <c r="B44" s="35" t="s">
        <v>35</v>
      </c>
      <c r="C44" s="133">
        <f t="shared" si="5"/>
        <v>338</v>
      </c>
      <c r="D44" s="128" t="s">
        <v>72</v>
      </c>
      <c r="E44" s="125">
        <v>201</v>
      </c>
      <c r="F44" s="128" t="s">
        <v>200</v>
      </c>
      <c r="G44" s="128" t="s">
        <v>200</v>
      </c>
      <c r="H44" s="125">
        <v>69</v>
      </c>
      <c r="I44" s="125">
        <v>27</v>
      </c>
      <c r="J44" s="125">
        <v>12</v>
      </c>
      <c r="K44" s="125">
        <v>2</v>
      </c>
      <c r="L44" s="125">
        <v>2</v>
      </c>
      <c r="M44" s="128">
        <v>2</v>
      </c>
      <c r="N44" s="128" t="s">
        <v>200</v>
      </c>
      <c r="O44" s="128">
        <v>2</v>
      </c>
      <c r="P44" s="125">
        <v>17</v>
      </c>
      <c r="Q44" s="125">
        <v>4</v>
      </c>
      <c r="R44" s="34"/>
      <c r="S44" s="326" t="s">
        <v>40</v>
      </c>
      <c r="T44" s="343"/>
      <c r="U44" s="301">
        <f>SUM(U45:U48)</f>
        <v>19630</v>
      </c>
      <c r="V44" s="301">
        <f>SUM(V45:V48)</f>
        <v>9505</v>
      </c>
      <c r="W44" s="301">
        <f aca="true" t="shared" si="13" ref="W44:AC44">SUM(W45:W48)</f>
        <v>10125</v>
      </c>
      <c r="X44" s="301">
        <f t="shared" si="13"/>
        <v>5033</v>
      </c>
      <c r="Y44" s="301">
        <f t="shared" si="13"/>
        <v>2005</v>
      </c>
      <c r="Z44" s="301">
        <f t="shared" si="13"/>
        <v>3028</v>
      </c>
      <c r="AA44" s="301">
        <f t="shared" si="13"/>
        <v>1914</v>
      </c>
      <c r="AB44" s="301">
        <f t="shared" si="13"/>
        <v>1044</v>
      </c>
      <c r="AC44" s="301">
        <f t="shared" si="13"/>
        <v>870</v>
      </c>
    </row>
    <row r="45" spans="1:29" ht="15" customHeight="1">
      <c r="A45" s="7"/>
      <c r="B45" s="30"/>
      <c r="C45" s="133"/>
      <c r="D45" s="127"/>
      <c r="E45" s="127"/>
      <c r="F45" s="127"/>
      <c r="G45" s="127"/>
      <c r="H45" s="127"/>
      <c r="I45" s="127"/>
      <c r="J45" s="127"/>
      <c r="K45" s="127"/>
      <c r="L45" s="127"/>
      <c r="M45" s="127"/>
      <c r="N45" s="127"/>
      <c r="O45" s="127"/>
      <c r="P45" s="127"/>
      <c r="Q45" s="127"/>
      <c r="R45" s="34"/>
      <c r="T45" s="35" t="s">
        <v>41</v>
      </c>
      <c r="U45" s="302">
        <f t="shared" si="2"/>
        <v>5125</v>
      </c>
      <c r="V45" s="303">
        <v>2440</v>
      </c>
      <c r="W45" s="303">
        <v>2685</v>
      </c>
      <c r="X45" s="303">
        <f t="shared" si="3"/>
        <v>1558</v>
      </c>
      <c r="Y45" s="303">
        <v>595</v>
      </c>
      <c r="Z45" s="303">
        <v>963</v>
      </c>
      <c r="AA45" s="303">
        <f t="shared" si="4"/>
        <v>745</v>
      </c>
      <c r="AB45" s="303">
        <v>348</v>
      </c>
      <c r="AC45" s="303">
        <v>397</v>
      </c>
    </row>
    <row r="46" spans="1:201" s="21" customFormat="1" ht="15" customHeight="1">
      <c r="A46" s="326" t="s">
        <v>40</v>
      </c>
      <c r="B46" s="343"/>
      <c r="C46" s="93">
        <f>SUM(C47:C50)</f>
        <v>4581</v>
      </c>
      <c r="D46" s="94" t="s">
        <v>72</v>
      </c>
      <c r="E46" s="93">
        <f aca="true" t="shared" si="14" ref="E46:Q46">SUM(E47:E50)</f>
        <v>824</v>
      </c>
      <c r="F46" s="93">
        <f t="shared" si="14"/>
        <v>5</v>
      </c>
      <c r="G46" s="93">
        <f t="shared" si="14"/>
        <v>13</v>
      </c>
      <c r="H46" s="93">
        <f t="shared" si="14"/>
        <v>783</v>
      </c>
      <c r="I46" s="93">
        <f t="shared" si="14"/>
        <v>1532</v>
      </c>
      <c r="J46" s="93">
        <f t="shared" si="14"/>
        <v>765</v>
      </c>
      <c r="K46" s="93">
        <f t="shared" si="14"/>
        <v>329</v>
      </c>
      <c r="L46" s="93">
        <f t="shared" si="14"/>
        <v>142</v>
      </c>
      <c r="M46" s="93">
        <f t="shared" si="14"/>
        <v>62</v>
      </c>
      <c r="N46" s="93">
        <f t="shared" si="14"/>
        <v>62</v>
      </c>
      <c r="O46" s="93">
        <f t="shared" si="14"/>
        <v>28</v>
      </c>
      <c r="P46" s="93">
        <f t="shared" si="14"/>
        <v>33</v>
      </c>
      <c r="Q46" s="93">
        <f t="shared" si="14"/>
        <v>3</v>
      </c>
      <c r="R46" s="34"/>
      <c r="S46" s="20"/>
      <c r="T46" s="35" t="s">
        <v>42</v>
      </c>
      <c r="U46" s="302">
        <f t="shared" si="2"/>
        <v>3111</v>
      </c>
      <c r="V46" s="303">
        <v>1506</v>
      </c>
      <c r="W46" s="303">
        <v>1605</v>
      </c>
      <c r="X46" s="303">
        <f t="shared" si="3"/>
        <v>794</v>
      </c>
      <c r="Y46" s="303">
        <v>321</v>
      </c>
      <c r="Z46" s="303">
        <v>473</v>
      </c>
      <c r="AA46" s="303">
        <f t="shared" si="4"/>
        <v>264</v>
      </c>
      <c r="AB46" s="303">
        <v>160</v>
      </c>
      <c r="AC46" s="303">
        <v>104</v>
      </c>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c r="GL46" s="20"/>
      <c r="GM46" s="20"/>
      <c r="GN46" s="20"/>
      <c r="GO46" s="20"/>
      <c r="GP46" s="20"/>
      <c r="GQ46" s="20"/>
      <c r="GR46" s="20"/>
      <c r="GS46" s="20"/>
    </row>
    <row r="47" spans="1:201" s="21" customFormat="1" ht="15" customHeight="1">
      <c r="A47" s="20"/>
      <c r="B47" s="35" t="s">
        <v>41</v>
      </c>
      <c r="C47" s="133">
        <f t="shared" si="5"/>
        <v>1306</v>
      </c>
      <c r="D47" s="128" t="s">
        <v>72</v>
      </c>
      <c r="E47" s="125">
        <v>315</v>
      </c>
      <c r="F47" s="125">
        <v>3</v>
      </c>
      <c r="G47" s="125">
        <v>3</v>
      </c>
      <c r="H47" s="125">
        <v>258</v>
      </c>
      <c r="I47" s="125">
        <v>415</v>
      </c>
      <c r="J47" s="125">
        <v>183</v>
      </c>
      <c r="K47" s="125">
        <v>66</v>
      </c>
      <c r="L47" s="125">
        <v>30</v>
      </c>
      <c r="M47" s="125">
        <v>9</v>
      </c>
      <c r="N47" s="125">
        <v>13</v>
      </c>
      <c r="O47" s="125">
        <v>6</v>
      </c>
      <c r="P47" s="125">
        <v>5</v>
      </c>
      <c r="Q47" s="128" t="s">
        <v>200</v>
      </c>
      <c r="R47" s="34"/>
      <c r="S47" s="20"/>
      <c r="T47" s="35" t="s">
        <v>43</v>
      </c>
      <c r="U47" s="302">
        <f t="shared" si="2"/>
        <v>8358</v>
      </c>
      <c r="V47" s="303">
        <v>4063</v>
      </c>
      <c r="W47" s="303">
        <v>4295</v>
      </c>
      <c r="X47" s="303">
        <f t="shared" si="3"/>
        <v>1898</v>
      </c>
      <c r="Y47" s="303">
        <v>735</v>
      </c>
      <c r="Z47" s="303">
        <v>1163</v>
      </c>
      <c r="AA47" s="303">
        <f t="shared" si="4"/>
        <v>668</v>
      </c>
      <c r="AB47" s="303">
        <v>370</v>
      </c>
      <c r="AC47" s="303">
        <v>298</v>
      </c>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c r="GL47" s="20"/>
      <c r="GM47" s="20"/>
      <c r="GN47" s="20"/>
      <c r="GO47" s="20"/>
      <c r="GP47" s="20"/>
      <c r="GQ47" s="20"/>
      <c r="GR47" s="20"/>
      <c r="GS47" s="20"/>
    </row>
    <row r="48" spans="1:201" s="21" customFormat="1" ht="15" customHeight="1">
      <c r="A48" s="20"/>
      <c r="B48" s="35" t="s">
        <v>42</v>
      </c>
      <c r="C48" s="133">
        <f t="shared" si="5"/>
        <v>702</v>
      </c>
      <c r="D48" s="128" t="s">
        <v>72</v>
      </c>
      <c r="E48" s="125">
        <v>113</v>
      </c>
      <c r="F48" s="128" t="s">
        <v>200</v>
      </c>
      <c r="G48" s="125">
        <v>5</v>
      </c>
      <c r="H48" s="125">
        <v>135</v>
      </c>
      <c r="I48" s="125">
        <v>233</v>
      </c>
      <c r="J48" s="125">
        <v>110</v>
      </c>
      <c r="K48" s="125">
        <v>53</v>
      </c>
      <c r="L48" s="125">
        <v>23</v>
      </c>
      <c r="M48" s="125">
        <v>8</v>
      </c>
      <c r="N48" s="125">
        <v>10</v>
      </c>
      <c r="O48" s="128">
        <v>5</v>
      </c>
      <c r="P48" s="125">
        <v>5</v>
      </c>
      <c r="Q48" s="125">
        <v>2</v>
      </c>
      <c r="R48" s="34"/>
      <c r="S48" s="20"/>
      <c r="T48" s="35" t="s">
        <v>44</v>
      </c>
      <c r="U48" s="302">
        <f t="shared" si="2"/>
        <v>3036</v>
      </c>
      <c r="V48" s="303">
        <v>1496</v>
      </c>
      <c r="W48" s="303">
        <v>1540</v>
      </c>
      <c r="X48" s="303">
        <f t="shared" si="3"/>
        <v>783</v>
      </c>
      <c r="Y48" s="303">
        <v>354</v>
      </c>
      <c r="Z48" s="303">
        <v>429</v>
      </c>
      <c r="AA48" s="303">
        <f t="shared" si="4"/>
        <v>237</v>
      </c>
      <c r="AB48" s="303">
        <v>166</v>
      </c>
      <c r="AC48" s="303">
        <v>71</v>
      </c>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c r="GL48" s="20"/>
      <c r="GM48" s="20"/>
      <c r="GN48" s="20"/>
      <c r="GO48" s="20"/>
      <c r="GP48" s="20"/>
      <c r="GQ48" s="20"/>
      <c r="GR48" s="20"/>
      <c r="GS48" s="20"/>
    </row>
    <row r="49" spans="2:29" ht="15" customHeight="1">
      <c r="B49" s="35" t="s">
        <v>43</v>
      </c>
      <c r="C49" s="133">
        <f t="shared" si="5"/>
        <v>1920</v>
      </c>
      <c r="D49" s="128" t="s">
        <v>72</v>
      </c>
      <c r="E49" s="125">
        <v>286</v>
      </c>
      <c r="F49" s="128">
        <v>1</v>
      </c>
      <c r="G49" s="125">
        <v>2</v>
      </c>
      <c r="H49" s="125">
        <v>286</v>
      </c>
      <c r="I49" s="125">
        <v>682</v>
      </c>
      <c r="J49" s="125">
        <v>370</v>
      </c>
      <c r="K49" s="125">
        <v>149</v>
      </c>
      <c r="L49" s="125">
        <v>59</v>
      </c>
      <c r="M49" s="125">
        <v>33</v>
      </c>
      <c r="N49" s="125">
        <v>31</v>
      </c>
      <c r="O49" s="125">
        <v>9</v>
      </c>
      <c r="P49" s="125">
        <v>11</v>
      </c>
      <c r="Q49" s="125">
        <v>1</v>
      </c>
      <c r="R49" s="34"/>
      <c r="T49" s="30"/>
      <c r="U49" s="299"/>
      <c r="V49" s="299"/>
      <c r="W49" s="299"/>
      <c r="X49" s="299"/>
      <c r="Y49" s="299"/>
      <c r="Z49" s="299"/>
      <c r="AA49" s="299"/>
      <c r="AB49" s="299"/>
      <c r="AC49" s="299"/>
    </row>
    <row r="50" spans="1:201" s="21" customFormat="1" ht="15" customHeight="1">
      <c r="A50" s="20"/>
      <c r="B50" s="35" t="s">
        <v>44</v>
      </c>
      <c r="C50" s="133">
        <f t="shared" si="5"/>
        <v>653</v>
      </c>
      <c r="D50" s="128" t="s">
        <v>72</v>
      </c>
      <c r="E50" s="125">
        <v>110</v>
      </c>
      <c r="F50" s="128">
        <v>1</v>
      </c>
      <c r="G50" s="125">
        <v>3</v>
      </c>
      <c r="H50" s="125">
        <v>104</v>
      </c>
      <c r="I50" s="125">
        <v>202</v>
      </c>
      <c r="J50" s="125">
        <v>102</v>
      </c>
      <c r="K50" s="125">
        <v>61</v>
      </c>
      <c r="L50" s="125">
        <v>30</v>
      </c>
      <c r="M50" s="125">
        <v>12</v>
      </c>
      <c r="N50" s="125">
        <v>8</v>
      </c>
      <c r="O50" s="125">
        <v>8</v>
      </c>
      <c r="P50" s="125">
        <v>12</v>
      </c>
      <c r="Q50" s="128" t="s">
        <v>200</v>
      </c>
      <c r="R50" s="34"/>
      <c r="S50" s="326" t="s">
        <v>45</v>
      </c>
      <c r="T50" s="343"/>
      <c r="U50" s="301">
        <f>SUM(U51:U56)</f>
        <v>17318</v>
      </c>
      <c r="V50" s="301">
        <f>SUM(V51:V56)</f>
        <v>8443</v>
      </c>
      <c r="W50" s="301">
        <f aca="true" t="shared" si="15" ref="W50:AC50">SUM(W51:W56)</f>
        <v>8875</v>
      </c>
      <c r="X50" s="301">
        <f t="shared" si="15"/>
        <v>4085</v>
      </c>
      <c r="Y50" s="301">
        <f t="shared" si="15"/>
        <v>1683</v>
      </c>
      <c r="Z50" s="301">
        <f t="shared" si="15"/>
        <v>2402</v>
      </c>
      <c r="AA50" s="301">
        <f t="shared" si="15"/>
        <v>1329</v>
      </c>
      <c r="AB50" s="301">
        <f t="shared" si="15"/>
        <v>829</v>
      </c>
      <c r="AC50" s="301">
        <f t="shared" si="15"/>
        <v>500</v>
      </c>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c r="GL50" s="20"/>
      <c r="GM50" s="20"/>
      <c r="GN50" s="20"/>
      <c r="GO50" s="20"/>
      <c r="GP50" s="20"/>
      <c r="GQ50" s="20"/>
      <c r="GR50" s="20"/>
      <c r="GS50" s="20"/>
    </row>
    <row r="51" spans="1:201" s="21" customFormat="1" ht="15" customHeight="1">
      <c r="A51" s="20"/>
      <c r="B51" s="30"/>
      <c r="C51" s="133"/>
      <c r="D51" s="127"/>
      <c r="E51" s="127"/>
      <c r="F51" s="127"/>
      <c r="G51" s="127"/>
      <c r="H51" s="127"/>
      <c r="I51" s="127"/>
      <c r="J51" s="127"/>
      <c r="K51" s="127"/>
      <c r="L51" s="127"/>
      <c r="M51" s="127"/>
      <c r="N51" s="127"/>
      <c r="O51" s="127"/>
      <c r="P51" s="127"/>
      <c r="Q51" s="127"/>
      <c r="R51" s="34"/>
      <c r="S51" s="7"/>
      <c r="T51" s="35" t="s">
        <v>46</v>
      </c>
      <c r="U51" s="302">
        <f t="shared" si="2"/>
        <v>2515</v>
      </c>
      <c r="V51" s="303">
        <v>1241</v>
      </c>
      <c r="W51" s="303">
        <v>1274</v>
      </c>
      <c r="X51" s="303">
        <f t="shared" si="3"/>
        <v>637</v>
      </c>
      <c r="Y51" s="303">
        <v>241</v>
      </c>
      <c r="Z51" s="303">
        <v>396</v>
      </c>
      <c r="AA51" s="303">
        <f t="shared" si="4"/>
        <v>214</v>
      </c>
      <c r="AB51" s="303">
        <v>117</v>
      </c>
      <c r="AC51" s="303">
        <v>97</v>
      </c>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c r="GL51" s="20"/>
      <c r="GM51" s="20"/>
      <c r="GN51" s="20"/>
      <c r="GO51" s="20"/>
      <c r="GP51" s="20"/>
      <c r="GQ51" s="20"/>
      <c r="GR51" s="20"/>
      <c r="GS51" s="20"/>
    </row>
    <row r="52" spans="1:201" s="21" customFormat="1" ht="15" customHeight="1">
      <c r="A52" s="326" t="s">
        <v>45</v>
      </c>
      <c r="B52" s="343"/>
      <c r="C52" s="93">
        <f>SUM(C53:C58)</f>
        <v>4102</v>
      </c>
      <c r="D52" s="93">
        <f>SUM(D53:D58)</f>
        <v>1</v>
      </c>
      <c r="E52" s="93">
        <f>SUM(E53:E58)</f>
        <v>747</v>
      </c>
      <c r="F52" s="93">
        <f>SUM(F53:F58)</f>
        <v>3</v>
      </c>
      <c r="G52" s="94" t="s">
        <v>461</v>
      </c>
      <c r="H52" s="93">
        <f aca="true" t="shared" si="16" ref="H52:Q52">SUM(H53:H58)</f>
        <v>865</v>
      </c>
      <c r="I52" s="93">
        <f t="shared" si="16"/>
        <v>1417</v>
      </c>
      <c r="J52" s="93">
        <f t="shared" si="16"/>
        <v>597</v>
      </c>
      <c r="K52" s="93">
        <f t="shared" si="16"/>
        <v>217</v>
      </c>
      <c r="L52" s="93">
        <f t="shared" si="16"/>
        <v>95</v>
      </c>
      <c r="M52" s="93">
        <f t="shared" si="16"/>
        <v>45</v>
      </c>
      <c r="N52" s="93">
        <f t="shared" si="16"/>
        <v>62</v>
      </c>
      <c r="O52" s="93">
        <f t="shared" si="16"/>
        <v>24</v>
      </c>
      <c r="P52" s="93">
        <f t="shared" si="16"/>
        <v>26</v>
      </c>
      <c r="Q52" s="93">
        <f t="shared" si="16"/>
        <v>3</v>
      </c>
      <c r="R52" s="34"/>
      <c r="S52" s="7"/>
      <c r="T52" s="35" t="s">
        <v>47</v>
      </c>
      <c r="U52" s="302">
        <f t="shared" si="2"/>
        <v>2336</v>
      </c>
      <c r="V52" s="303">
        <v>1114</v>
      </c>
      <c r="W52" s="303">
        <v>1222</v>
      </c>
      <c r="X52" s="303">
        <f t="shared" si="3"/>
        <v>574</v>
      </c>
      <c r="Y52" s="303">
        <v>219</v>
      </c>
      <c r="Z52" s="303">
        <v>355</v>
      </c>
      <c r="AA52" s="303">
        <f t="shared" si="4"/>
        <v>151</v>
      </c>
      <c r="AB52" s="303">
        <v>93</v>
      </c>
      <c r="AC52" s="303">
        <v>58</v>
      </c>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c r="GL52" s="20"/>
      <c r="GM52" s="20"/>
      <c r="GN52" s="20"/>
      <c r="GO52" s="20"/>
      <c r="GP52" s="20"/>
      <c r="GQ52" s="20"/>
      <c r="GR52" s="20"/>
      <c r="GS52" s="20"/>
    </row>
    <row r="53" spans="1:29" ht="15" customHeight="1">
      <c r="A53" s="7"/>
      <c r="B53" s="35" t="s">
        <v>46</v>
      </c>
      <c r="C53" s="133">
        <f t="shared" si="5"/>
        <v>590</v>
      </c>
      <c r="D53" s="128" t="s">
        <v>72</v>
      </c>
      <c r="E53" s="125">
        <v>118</v>
      </c>
      <c r="F53" s="128" t="s">
        <v>200</v>
      </c>
      <c r="G53" s="128" t="s">
        <v>200</v>
      </c>
      <c r="H53" s="125">
        <v>127</v>
      </c>
      <c r="I53" s="125">
        <v>236</v>
      </c>
      <c r="J53" s="125">
        <v>57</v>
      </c>
      <c r="K53" s="125">
        <v>29</v>
      </c>
      <c r="L53" s="125">
        <v>11</v>
      </c>
      <c r="M53" s="125">
        <v>4</v>
      </c>
      <c r="N53" s="125">
        <v>6</v>
      </c>
      <c r="O53" s="128" t="s">
        <v>200</v>
      </c>
      <c r="P53" s="128">
        <v>2</v>
      </c>
      <c r="Q53" s="128" t="s">
        <v>200</v>
      </c>
      <c r="R53" s="34"/>
      <c r="S53" s="7"/>
      <c r="T53" s="35" t="s">
        <v>48</v>
      </c>
      <c r="U53" s="302">
        <f t="shared" si="2"/>
        <v>5187</v>
      </c>
      <c r="V53" s="303">
        <v>2522</v>
      </c>
      <c r="W53" s="303">
        <v>2665</v>
      </c>
      <c r="X53" s="303">
        <f t="shared" si="3"/>
        <v>1084</v>
      </c>
      <c r="Y53" s="303">
        <v>413</v>
      </c>
      <c r="Z53" s="303">
        <v>671</v>
      </c>
      <c r="AA53" s="303">
        <f t="shared" si="4"/>
        <v>355</v>
      </c>
      <c r="AB53" s="303">
        <v>194</v>
      </c>
      <c r="AC53" s="303">
        <v>161</v>
      </c>
    </row>
    <row r="54" spans="1:29" ht="15" customHeight="1">
      <c r="A54" s="7"/>
      <c r="B54" s="35" t="s">
        <v>47</v>
      </c>
      <c r="C54" s="133">
        <f t="shared" si="5"/>
        <v>547</v>
      </c>
      <c r="D54" s="128" t="s">
        <v>72</v>
      </c>
      <c r="E54" s="125">
        <v>109</v>
      </c>
      <c r="F54" s="125">
        <v>3</v>
      </c>
      <c r="G54" s="128" t="s">
        <v>200</v>
      </c>
      <c r="H54" s="125">
        <v>102</v>
      </c>
      <c r="I54" s="125">
        <v>179</v>
      </c>
      <c r="J54" s="125">
        <v>84</v>
      </c>
      <c r="K54" s="125">
        <v>37</v>
      </c>
      <c r="L54" s="125">
        <v>17</v>
      </c>
      <c r="M54" s="125">
        <v>3</v>
      </c>
      <c r="N54" s="125">
        <v>8</v>
      </c>
      <c r="O54" s="125">
        <v>3</v>
      </c>
      <c r="P54" s="125">
        <v>2</v>
      </c>
      <c r="Q54" s="128" t="s">
        <v>200</v>
      </c>
      <c r="R54" s="34"/>
      <c r="S54" s="7"/>
      <c r="T54" s="35" t="s">
        <v>49</v>
      </c>
      <c r="U54" s="302">
        <f t="shared" si="2"/>
        <v>3373</v>
      </c>
      <c r="V54" s="303">
        <v>1668</v>
      </c>
      <c r="W54" s="303">
        <v>1705</v>
      </c>
      <c r="X54" s="303">
        <f t="shared" si="3"/>
        <v>945</v>
      </c>
      <c r="Y54" s="303">
        <v>436</v>
      </c>
      <c r="Z54" s="303">
        <v>509</v>
      </c>
      <c r="AA54" s="303">
        <f t="shared" si="4"/>
        <v>341</v>
      </c>
      <c r="AB54" s="303">
        <v>245</v>
      </c>
      <c r="AC54" s="303">
        <v>96</v>
      </c>
    </row>
    <row r="55" spans="1:29" ht="15" customHeight="1">
      <c r="A55" s="7"/>
      <c r="B55" s="35" t="s">
        <v>48</v>
      </c>
      <c r="C55" s="133">
        <f t="shared" si="5"/>
        <v>1269</v>
      </c>
      <c r="D55" s="128">
        <v>1</v>
      </c>
      <c r="E55" s="125">
        <v>202</v>
      </c>
      <c r="F55" s="128" t="s">
        <v>200</v>
      </c>
      <c r="G55" s="128" t="s">
        <v>200</v>
      </c>
      <c r="H55" s="125">
        <v>297</v>
      </c>
      <c r="I55" s="125">
        <v>525</v>
      </c>
      <c r="J55" s="125">
        <v>185</v>
      </c>
      <c r="K55" s="125">
        <v>30</v>
      </c>
      <c r="L55" s="125">
        <v>13</v>
      </c>
      <c r="M55" s="125">
        <v>4</v>
      </c>
      <c r="N55" s="125">
        <v>6</v>
      </c>
      <c r="O55" s="125">
        <v>2</v>
      </c>
      <c r="P55" s="125">
        <v>3</v>
      </c>
      <c r="Q55" s="125">
        <v>1</v>
      </c>
      <c r="R55" s="34"/>
      <c r="S55" s="7"/>
      <c r="T55" s="35" t="s">
        <v>50</v>
      </c>
      <c r="U55" s="302">
        <f t="shared" si="2"/>
        <v>2603</v>
      </c>
      <c r="V55" s="303">
        <v>1242</v>
      </c>
      <c r="W55" s="303">
        <v>1361</v>
      </c>
      <c r="X55" s="303">
        <f t="shared" si="3"/>
        <v>512</v>
      </c>
      <c r="Y55" s="303">
        <v>222</v>
      </c>
      <c r="Z55" s="303">
        <v>290</v>
      </c>
      <c r="AA55" s="303">
        <f t="shared" si="4"/>
        <v>129</v>
      </c>
      <c r="AB55" s="303">
        <v>69</v>
      </c>
      <c r="AC55" s="303">
        <v>60</v>
      </c>
    </row>
    <row r="56" spans="1:29" ht="15" customHeight="1">
      <c r="A56" s="7"/>
      <c r="B56" s="35" t="s">
        <v>49</v>
      </c>
      <c r="C56" s="133">
        <f t="shared" si="5"/>
        <v>791</v>
      </c>
      <c r="D56" s="128" t="s">
        <v>72</v>
      </c>
      <c r="E56" s="125">
        <v>170</v>
      </c>
      <c r="F56" s="128" t="s">
        <v>200</v>
      </c>
      <c r="G56" s="128" t="s">
        <v>200</v>
      </c>
      <c r="H56" s="125">
        <v>160</v>
      </c>
      <c r="I56" s="125">
        <v>205</v>
      </c>
      <c r="J56" s="125">
        <v>102</v>
      </c>
      <c r="K56" s="125">
        <v>60</v>
      </c>
      <c r="L56" s="125">
        <v>32</v>
      </c>
      <c r="M56" s="125">
        <v>18</v>
      </c>
      <c r="N56" s="125">
        <v>19</v>
      </c>
      <c r="O56" s="125">
        <v>11</v>
      </c>
      <c r="P56" s="125">
        <v>12</v>
      </c>
      <c r="Q56" s="128">
        <v>2</v>
      </c>
      <c r="R56" s="34"/>
      <c r="S56" s="7"/>
      <c r="T56" s="35" t="s">
        <v>51</v>
      </c>
      <c r="U56" s="302">
        <f t="shared" si="2"/>
        <v>1304</v>
      </c>
      <c r="V56" s="303">
        <v>656</v>
      </c>
      <c r="W56" s="303">
        <v>648</v>
      </c>
      <c r="X56" s="303">
        <f t="shared" si="3"/>
        <v>333</v>
      </c>
      <c r="Y56" s="303">
        <v>152</v>
      </c>
      <c r="Z56" s="303">
        <v>181</v>
      </c>
      <c r="AA56" s="303">
        <f t="shared" si="4"/>
        <v>139</v>
      </c>
      <c r="AB56" s="303">
        <v>111</v>
      </c>
      <c r="AC56" s="303">
        <v>28</v>
      </c>
    </row>
    <row r="57" spans="1:29" ht="15" customHeight="1">
      <c r="A57" s="7"/>
      <c r="B57" s="35" t="s">
        <v>50</v>
      </c>
      <c r="C57" s="133">
        <f t="shared" si="5"/>
        <v>595</v>
      </c>
      <c r="D57" s="128" t="s">
        <v>72</v>
      </c>
      <c r="E57" s="125">
        <v>78</v>
      </c>
      <c r="F57" s="128" t="s">
        <v>200</v>
      </c>
      <c r="G57" s="128" t="s">
        <v>200</v>
      </c>
      <c r="H57" s="125">
        <v>116</v>
      </c>
      <c r="I57" s="125">
        <v>197</v>
      </c>
      <c r="J57" s="125">
        <v>116</v>
      </c>
      <c r="K57" s="125">
        <v>44</v>
      </c>
      <c r="L57" s="125">
        <v>13</v>
      </c>
      <c r="M57" s="125">
        <v>11</v>
      </c>
      <c r="N57" s="125">
        <v>12</v>
      </c>
      <c r="O57" s="125">
        <v>6</v>
      </c>
      <c r="P57" s="125">
        <v>2</v>
      </c>
      <c r="Q57" s="128" t="s">
        <v>200</v>
      </c>
      <c r="R57" s="34"/>
      <c r="S57" s="7"/>
      <c r="T57" s="30"/>
      <c r="U57" s="299"/>
      <c r="V57" s="299"/>
      <c r="W57" s="299"/>
      <c r="X57" s="299"/>
      <c r="Y57" s="299"/>
      <c r="Z57" s="299"/>
      <c r="AA57" s="299"/>
      <c r="AB57" s="299"/>
      <c r="AC57" s="299"/>
    </row>
    <row r="58" spans="1:29" ht="15" customHeight="1">
      <c r="A58" s="7"/>
      <c r="B58" s="35" t="s">
        <v>51</v>
      </c>
      <c r="C58" s="133">
        <f t="shared" si="5"/>
        <v>310</v>
      </c>
      <c r="D58" s="128" t="s">
        <v>72</v>
      </c>
      <c r="E58" s="125">
        <v>70</v>
      </c>
      <c r="F58" s="128" t="s">
        <v>200</v>
      </c>
      <c r="G58" s="128" t="s">
        <v>200</v>
      </c>
      <c r="H58" s="125">
        <v>63</v>
      </c>
      <c r="I58" s="125">
        <v>75</v>
      </c>
      <c r="J58" s="125">
        <v>53</v>
      </c>
      <c r="K58" s="125">
        <v>17</v>
      </c>
      <c r="L58" s="125">
        <v>9</v>
      </c>
      <c r="M58" s="125">
        <v>5</v>
      </c>
      <c r="N58" s="125">
        <v>11</v>
      </c>
      <c r="O58" s="125">
        <v>2</v>
      </c>
      <c r="P58" s="125">
        <v>5</v>
      </c>
      <c r="Q58" s="128" t="s">
        <v>200</v>
      </c>
      <c r="R58" s="34"/>
      <c r="S58" s="326" t="s">
        <v>52</v>
      </c>
      <c r="T58" s="343"/>
      <c r="U58" s="301">
        <f>SUM(U59:U62)</f>
        <v>17688</v>
      </c>
      <c r="V58" s="301">
        <f>SUM(V59:V62)</f>
        <v>8441</v>
      </c>
      <c r="W58" s="301">
        <f aca="true" t="shared" si="17" ref="W58:AC58">SUM(W59:W62)</f>
        <v>9247</v>
      </c>
      <c r="X58" s="301">
        <f t="shared" si="17"/>
        <v>5049</v>
      </c>
      <c r="Y58" s="301">
        <f t="shared" si="17"/>
        <v>1944</v>
      </c>
      <c r="Z58" s="301">
        <f t="shared" si="17"/>
        <v>3105</v>
      </c>
      <c r="AA58" s="301">
        <f t="shared" si="17"/>
        <v>2004</v>
      </c>
      <c r="AB58" s="301">
        <f t="shared" si="17"/>
        <v>1013</v>
      </c>
      <c r="AC58" s="301">
        <f t="shared" si="17"/>
        <v>991</v>
      </c>
    </row>
    <row r="59" spans="1:29" ht="15" customHeight="1">
      <c r="A59" s="7"/>
      <c r="B59" s="35"/>
      <c r="C59" s="133"/>
      <c r="D59" s="127"/>
      <c r="E59" s="127"/>
      <c r="F59" s="127"/>
      <c r="G59" s="127"/>
      <c r="H59" s="127"/>
      <c r="I59" s="127"/>
      <c r="J59" s="127"/>
      <c r="K59" s="127"/>
      <c r="L59" s="127"/>
      <c r="M59" s="127"/>
      <c r="N59" s="127"/>
      <c r="O59" s="127"/>
      <c r="P59" s="127"/>
      <c r="Q59" s="127"/>
      <c r="R59" s="34"/>
      <c r="S59" s="7"/>
      <c r="T59" s="35" t="s">
        <v>53</v>
      </c>
      <c r="U59" s="302">
        <f t="shared" si="2"/>
        <v>5892</v>
      </c>
      <c r="V59" s="303">
        <v>2833</v>
      </c>
      <c r="W59" s="303">
        <v>3059</v>
      </c>
      <c r="X59" s="303">
        <f t="shared" si="3"/>
        <v>1661</v>
      </c>
      <c r="Y59" s="303">
        <v>661</v>
      </c>
      <c r="Z59" s="303">
        <v>1000</v>
      </c>
      <c r="AA59" s="303">
        <f t="shared" si="4"/>
        <v>609</v>
      </c>
      <c r="AB59" s="303">
        <v>326</v>
      </c>
      <c r="AC59" s="303">
        <v>283</v>
      </c>
    </row>
    <row r="60" spans="1:29" ht="15" customHeight="1">
      <c r="A60" s="326" t="s">
        <v>52</v>
      </c>
      <c r="B60" s="343"/>
      <c r="C60" s="93">
        <f>SUM(C61:C64)</f>
        <v>4910</v>
      </c>
      <c r="D60" s="94" t="s">
        <v>72</v>
      </c>
      <c r="E60" s="93">
        <f aca="true" t="shared" si="18" ref="E60:Q60">SUM(E61:E64)</f>
        <v>1276</v>
      </c>
      <c r="F60" s="93">
        <f t="shared" si="18"/>
        <v>10</v>
      </c>
      <c r="G60" s="93">
        <f t="shared" si="18"/>
        <v>5</v>
      </c>
      <c r="H60" s="93">
        <f t="shared" si="18"/>
        <v>1250</v>
      </c>
      <c r="I60" s="93">
        <f t="shared" si="18"/>
        <v>1644</v>
      </c>
      <c r="J60" s="93">
        <f t="shared" si="18"/>
        <v>424</v>
      </c>
      <c r="K60" s="93">
        <f t="shared" si="18"/>
        <v>123</v>
      </c>
      <c r="L60" s="93">
        <f t="shared" si="18"/>
        <v>60</v>
      </c>
      <c r="M60" s="93">
        <f t="shared" si="18"/>
        <v>34</v>
      </c>
      <c r="N60" s="93">
        <f t="shared" si="18"/>
        <v>37</v>
      </c>
      <c r="O60" s="93">
        <f t="shared" si="18"/>
        <v>14</v>
      </c>
      <c r="P60" s="93">
        <f t="shared" si="18"/>
        <v>22</v>
      </c>
      <c r="Q60" s="93">
        <f t="shared" si="18"/>
        <v>11</v>
      </c>
      <c r="R60" s="34"/>
      <c r="S60" s="7"/>
      <c r="T60" s="35" t="s">
        <v>54</v>
      </c>
      <c r="U60" s="302">
        <f t="shared" si="2"/>
        <v>4728</v>
      </c>
      <c r="V60" s="303">
        <v>2255</v>
      </c>
      <c r="W60" s="303">
        <v>2473</v>
      </c>
      <c r="X60" s="303">
        <f t="shared" si="3"/>
        <v>1565</v>
      </c>
      <c r="Y60" s="303">
        <v>631</v>
      </c>
      <c r="Z60" s="303">
        <v>934</v>
      </c>
      <c r="AA60" s="303">
        <f t="shared" si="4"/>
        <v>637</v>
      </c>
      <c r="AB60" s="303">
        <v>326</v>
      </c>
      <c r="AC60" s="303">
        <v>311</v>
      </c>
    </row>
    <row r="61" spans="1:29" ht="15" customHeight="1">
      <c r="A61" s="7"/>
      <c r="B61" s="35" t="s">
        <v>53</v>
      </c>
      <c r="C61" s="133">
        <f t="shared" si="5"/>
        <v>1603</v>
      </c>
      <c r="D61" s="128" t="s">
        <v>72</v>
      </c>
      <c r="E61" s="125">
        <v>374</v>
      </c>
      <c r="F61" s="125">
        <v>8</v>
      </c>
      <c r="G61" s="125">
        <v>1</v>
      </c>
      <c r="H61" s="125">
        <v>419</v>
      </c>
      <c r="I61" s="125">
        <v>554</v>
      </c>
      <c r="J61" s="125">
        <v>145</v>
      </c>
      <c r="K61" s="125">
        <v>38</v>
      </c>
      <c r="L61" s="125">
        <v>19</v>
      </c>
      <c r="M61" s="125">
        <v>8</v>
      </c>
      <c r="N61" s="125">
        <v>13</v>
      </c>
      <c r="O61" s="125">
        <v>9</v>
      </c>
      <c r="P61" s="125">
        <v>11</v>
      </c>
      <c r="Q61" s="125">
        <v>4</v>
      </c>
      <c r="R61" s="34"/>
      <c r="S61" s="7"/>
      <c r="T61" s="35" t="s">
        <v>55</v>
      </c>
      <c r="U61" s="302">
        <f t="shared" si="2"/>
        <v>3326</v>
      </c>
      <c r="V61" s="303">
        <v>1578</v>
      </c>
      <c r="W61" s="303">
        <v>1748</v>
      </c>
      <c r="X61" s="303">
        <f t="shared" si="3"/>
        <v>951</v>
      </c>
      <c r="Y61" s="303">
        <v>338</v>
      </c>
      <c r="Z61" s="303">
        <v>613</v>
      </c>
      <c r="AA61" s="303">
        <f t="shared" si="4"/>
        <v>464</v>
      </c>
      <c r="AB61" s="303">
        <v>214</v>
      </c>
      <c r="AC61" s="303">
        <v>250</v>
      </c>
    </row>
    <row r="62" spans="1:29" ht="15" customHeight="1">
      <c r="A62" s="7"/>
      <c r="B62" s="35" t="s">
        <v>54</v>
      </c>
      <c r="C62" s="133">
        <f t="shared" si="5"/>
        <v>1472</v>
      </c>
      <c r="D62" s="128" t="s">
        <v>72</v>
      </c>
      <c r="E62" s="125">
        <v>489</v>
      </c>
      <c r="F62" s="125">
        <v>1</v>
      </c>
      <c r="G62" s="125">
        <v>3</v>
      </c>
      <c r="H62" s="125">
        <v>389</v>
      </c>
      <c r="I62" s="125">
        <v>435</v>
      </c>
      <c r="J62" s="125">
        <v>88</v>
      </c>
      <c r="K62" s="125">
        <v>27</v>
      </c>
      <c r="L62" s="125">
        <v>12</v>
      </c>
      <c r="M62" s="125">
        <v>14</v>
      </c>
      <c r="N62" s="125">
        <v>6</v>
      </c>
      <c r="O62" s="125">
        <v>2</v>
      </c>
      <c r="P62" s="125">
        <v>5</v>
      </c>
      <c r="Q62" s="125">
        <v>1</v>
      </c>
      <c r="R62" s="34"/>
      <c r="S62" s="7"/>
      <c r="T62" s="35" t="s">
        <v>56</v>
      </c>
      <c r="U62" s="302">
        <f t="shared" si="2"/>
        <v>3742</v>
      </c>
      <c r="V62" s="303">
        <v>1775</v>
      </c>
      <c r="W62" s="303">
        <v>1967</v>
      </c>
      <c r="X62" s="303">
        <f t="shared" si="3"/>
        <v>872</v>
      </c>
      <c r="Y62" s="303">
        <v>314</v>
      </c>
      <c r="Z62" s="303">
        <v>558</v>
      </c>
      <c r="AA62" s="303">
        <f t="shared" si="4"/>
        <v>294</v>
      </c>
      <c r="AB62" s="303">
        <v>147</v>
      </c>
      <c r="AC62" s="303">
        <v>147</v>
      </c>
    </row>
    <row r="63" spans="1:29" ht="15" customHeight="1">
      <c r="A63" s="7"/>
      <c r="B63" s="35" t="s">
        <v>55</v>
      </c>
      <c r="C63" s="133">
        <f t="shared" si="5"/>
        <v>898</v>
      </c>
      <c r="D63" s="128" t="s">
        <v>72</v>
      </c>
      <c r="E63" s="125">
        <v>272</v>
      </c>
      <c r="F63" s="125">
        <v>1</v>
      </c>
      <c r="G63" s="128" t="s">
        <v>200</v>
      </c>
      <c r="H63" s="125">
        <v>227</v>
      </c>
      <c r="I63" s="125">
        <v>255</v>
      </c>
      <c r="J63" s="125">
        <v>72</v>
      </c>
      <c r="K63" s="125">
        <v>27</v>
      </c>
      <c r="L63" s="125">
        <v>11</v>
      </c>
      <c r="M63" s="125">
        <v>9</v>
      </c>
      <c r="N63" s="125">
        <v>11</v>
      </c>
      <c r="O63" s="125">
        <v>3</v>
      </c>
      <c r="P63" s="125">
        <v>4</v>
      </c>
      <c r="Q63" s="128">
        <v>6</v>
      </c>
      <c r="R63" s="34"/>
      <c r="S63" s="7"/>
      <c r="T63" s="30"/>
      <c r="U63" s="299"/>
      <c r="V63" s="299"/>
      <c r="W63" s="299"/>
      <c r="X63" s="299"/>
      <c r="Y63" s="299"/>
      <c r="Z63" s="299"/>
      <c r="AA63" s="299"/>
      <c r="AB63" s="299"/>
      <c r="AC63" s="299"/>
    </row>
    <row r="64" spans="1:29" ht="15" customHeight="1">
      <c r="A64" s="7"/>
      <c r="B64" s="35" t="s">
        <v>56</v>
      </c>
      <c r="C64" s="133">
        <f t="shared" si="5"/>
        <v>937</v>
      </c>
      <c r="D64" s="128" t="s">
        <v>72</v>
      </c>
      <c r="E64" s="125">
        <v>141</v>
      </c>
      <c r="F64" s="128" t="s">
        <v>200</v>
      </c>
      <c r="G64" s="128">
        <v>1</v>
      </c>
      <c r="H64" s="125">
        <v>215</v>
      </c>
      <c r="I64" s="125">
        <v>400</v>
      </c>
      <c r="J64" s="125">
        <v>119</v>
      </c>
      <c r="K64" s="125">
        <v>31</v>
      </c>
      <c r="L64" s="125">
        <v>18</v>
      </c>
      <c r="M64" s="125">
        <v>3</v>
      </c>
      <c r="N64" s="125">
        <v>7</v>
      </c>
      <c r="O64" s="128" t="s">
        <v>200</v>
      </c>
      <c r="P64" s="125">
        <v>2</v>
      </c>
      <c r="Q64" s="130" t="s">
        <v>200</v>
      </c>
      <c r="R64" s="34"/>
      <c r="S64" s="326" t="s">
        <v>57</v>
      </c>
      <c r="T64" s="343"/>
      <c r="U64" s="301">
        <f>SUM(U65)</f>
        <v>2871</v>
      </c>
      <c r="V64" s="301">
        <f>SUM(V65)</f>
        <v>1376</v>
      </c>
      <c r="W64" s="301">
        <f aca="true" t="shared" si="19" ref="W64:AC64">SUM(W65)</f>
        <v>1495</v>
      </c>
      <c r="X64" s="301">
        <f t="shared" si="19"/>
        <v>945</v>
      </c>
      <c r="Y64" s="301">
        <f t="shared" si="19"/>
        <v>379</v>
      </c>
      <c r="Z64" s="301">
        <f t="shared" si="19"/>
        <v>566</v>
      </c>
      <c r="AA64" s="301">
        <f t="shared" si="19"/>
        <v>691</v>
      </c>
      <c r="AB64" s="301">
        <f t="shared" si="19"/>
        <v>302</v>
      </c>
      <c r="AC64" s="301">
        <f t="shared" si="19"/>
        <v>389</v>
      </c>
    </row>
    <row r="65" spans="1:29" ht="15" customHeight="1">
      <c r="A65" s="7"/>
      <c r="B65" s="30"/>
      <c r="C65" s="133"/>
      <c r="D65" s="127"/>
      <c r="E65" s="127"/>
      <c r="F65" s="127"/>
      <c r="G65" s="127"/>
      <c r="H65" s="127"/>
      <c r="I65" s="127"/>
      <c r="J65" s="127"/>
      <c r="K65" s="127"/>
      <c r="L65" s="127"/>
      <c r="M65" s="127"/>
      <c r="N65" s="127"/>
      <c r="O65" s="127"/>
      <c r="P65" s="127"/>
      <c r="Q65" s="127"/>
      <c r="R65" s="34"/>
      <c r="S65" s="8"/>
      <c r="T65" s="36" t="s">
        <v>60</v>
      </c>
      <c r="U65" s="304">
        <f t="shared" si="2"/>
        <v>2871</v>
      </c>
      <c r="V65" s="305">
        <v>1376</v>
      </c>
      <c r="W65" s="305">
        <v>1495</v>
      </c>
      <c r="X65" s="305">
        <f t="shared" si="3"/>
        <v>945</v>
      </c>
      <c r="Y65" s="305">
        <v>379</v>
      </c>
      <c r="Z65" s="305">
        <v>566</v>
      </c>
      <c r="AA65" s="305">
        <f t="shared" si="4"/>
        <v>691</v>
      </c>
      <c r="AB65" s="306">
        <v>302</v>
      </c>
      <c r="AC65" s="306">
        <v>389</v>
      </c>
    </row>
    <row r="66" spans="1:26" ht="15" customHeight="1">
      <c r="A66" s="326" t="s">
        <v>57</v>
      </c>
      <c r="B66" s="343"/>
      <c r="C66" s="93">
        <f>SUM(C67)</f>
        <v>732</v>
      </c>
      <c r="D66" s="94" t="s">
        <v>72</v>
      </c>
      <c r="E66" s="93">
        <f>SUM(E67)</f>
        <v>215</v>
      </c>
      <c r="F66" s="93">
        <f aca="true" t="shared" si="20" ref="F66:Q66">SUM(F67)</f>
        <v>3</v>
      </c>
      <c r="G66" s="93">
        <f t="shared" si="20"/>
        <v>5</v>
      </c>
      <c r="H66" s="93">
        <f t="shared" si="20"/>
        <v>192</v>
      </c>
      <c r="I66" s="93">
        <f t="shared" si="20"/>
        <v>189</v>
      </c>
      <c r="J66" s="93">
        <f t="shared" si="20"/>
        <v>68</v>
      </c>
      <c r="K66" s="93">
        <f t="shared" si="20"/>
        <v>24</v>
      </c>
      <c r="L66" s="93">
        <f t="shared" si="20"/>
        <v>11</v>
      </c>
      <c r="M66" s="93">
        <f t="shared" si="20"/>
        <v>3</v>
      </c>
      <c r="N66" s="93">
        <f t="shared" si="20"/>
        <v>6</v>
      </c>
      <c r="O66" s="93">
        <f t="shared" si="20"/>
        <v>5</v>
      </c>
      <c r="P66" s="93">
        <f t="shared" si="20"/>
        <v>10</v>
      </c>
      <c r="Q66" s="93">
        <f t="shared" si="20"/>
        <v>1</v>
      </c>
      <c r="R66" s="34"/>
      <c r="S66" s="38" t="s">
        <v>73</v>
      </c>
      <c r="T66" s="23"/>
      <c r="U66" s="34"/>
      <c r="V66" s="34"/>
      <c r="W66" s="34"/>
      <c r="X66" s="34"/>
      <c r="Y66" s="34"/>
      <c r="Z66" s="34"/>
    </row>
    <row r="67" spans="1:201" s="21" customFormat="1" ht="15" customHeight="1">
      <c r="A67" s="8"/>
      <c r="B67" s="36" t="s">
        <v>60</v>
      </c>
      <c r="C67" s="280">
        <f t="shared" si="5"/>
        <v>732</v>
      </c>
      <c r="D67" s="129" t="s">
        <v>72</v>
      </c>
      <c r="E67" s="281">
        <v>215</v>
      </c>
      <c r="F67" s="281">
        <v>3</v>
      </c>
      <c r="G67" s="281">
        <v>5</v>
      </c>
      <c r="H67" s="281">
        <v>192</v>
      </c>
      <c r="I67" s="281">
        <v>189</v>
      </c>
      <c r="J67" s="281">
        <v>68</v>
      </c>
      <c r="K67" s="281">
        <v>24</v>
      </c>
      <c r="L67" s="281">
        <v>11</v>
      </c>
      <c r="M67" s="281">
        <v>3</v>
      </c>
      <c r="N67" s="281">
        <v>6</v>
      </c>
      <c r="O67" s="281">
        <v>5</v>
      </c>
      <c r="P67" s="281">
        <v>10</v>
      </c>
      <c r="Q67" s="281">
        <v>1</v>
      </c>
      <c r="R67" s="34"/>
      <c r="S67" s="39" t="s">
        <v>186</v>
      </c>
      <c r="T67" s="20"/>
      <c r="U67" s="34"/>
      <c r="V67" s="34"/>
      <c r="W67" s="34"/>
      <c r="X67" s="34"/>
      <c r="Y67" s="34"/>
      <c r="Z67" s="34"/>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c r="EZ67" s="20"/>
      <c r="FA67" s="20"/>
      <c r="FB67" s="20"/>
      <c r="FC67" s="20"/>
      <c r="FD67" s="20"/>
      <c r="FE67" s="20"/>
      <c r="FF67" s="20"/>
      <c r="FG67" s="20"/>
      <c r="FH67" s="20"/>
      <c r="FI67" s="20"/>
      <c r="FJ67" s="20"/>
      <c r="FK67" s="20"/>
      <c r="FL67" s="20"/>
      <c r="FM67" s="20"/>
      <c r="FN67" s="20"/>
      <c r="FO67" s="20"/>
      <c r="FP67" s="20"/>
      <c r="FQ67" s="20"/>
      <c r="FR67" s="20"/>
      <c r="FS67" s="20"/>
      <c r="FT67" s="20"/>
      <c r="FU67" s="20"/>
      <c r="FV67" s="20"/>
      <c r="FW67" s="20"/>
      <c r="FX67" s="20"/>
      <c r="FY67" s="20"/>
      <c r="FZ67" s="20"/>
      <c r="GA67" s="20"/>
      <c r="GB67" s="20"/>
      <c r="GC67" s="20"/>
      <c r="GD67" s="20"/>
      <c r="GE67" s="20"/>
      <c r="GF67" s="20"/>
      <c r="GG67" s="20"/>
      <c r="GH67" s="20"/>
      <c r="GI67" s="20"/>
      <c r="GJ67" s="20"/>
      <c r="GK67" s="20"/>
      <c r="GL67" s="20"/>
      <c r="GM67" s="20"/>
      <c r="GN67" s="20"/>
      <c r="GO67" s="20"/>
      <c r="GP67" s="20"/>
      <c r="GQ67" s="20"/>
      <c r="GR67" s="20"/>
      <c r="GS67" s="20"/>
    </row>
    <row r="68" spans="1:201" s="21" customFormat="1" ht="15" customHeight="1">
      <c r="A68" s="20" t="s">
        <v>307</v>
      </c>
      <c r="B68" s="20"/>
      <c r="C68" s="22"/>
      <c r="D68" s="22"/>
      <c r="E68" s="22"/>
      <c r="F68" s="22"/>
      <c r="G68" s="22"/>
      <c r="H68" s="22"/>
      <c r="I68" s="22"/>
      <c r="J68" s="22"/>
      <c r="K68" s="22"/>
      <c r="L68" s="22"/>
      <c r="M68" s="22"/>
      <c r="N68" s="22"/>
      <c r="O68" s="22"/>
      <c r="P68" s="22"/>
      <c r="Q68" s="22"/>
      <c r="R68" s="34"/>
      <c r="S68" s="38" t="s">
        <v>214</v>
      </c>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c r="EZ68" s="20"/>
      <c r="FA68" s="20"/>
      <c r="FB68" s="20"/>
      <c r="FC68" s="20"/>
      <c r="FD68" s="20"/>
      <c r="FE68" s="20"/>
      <c r="FF68" s="20"/>
      <c r="FG68" s="20"/>
      <c r="FH68" s="20"/>
      <c r="FI68" s="20"/>
      <c r="FJ68" s="20"/>
      <c r="FK68" s="20"/>
      <c r="FL68" s="20"/>
      <c r="FM68" s="20"/>
      <c r="FN68" s="20"/>
      <c r="FO68" s="20"/>
      <c r="FP68" s="20"/>
      <c r="FQ68" s="20"/>
      <c r="FR68" s="20"/>
      <c r="FS68" s="20"/>
      <c r="FT68" s="20"/>
      <c r="FU68" s="20"/>
      <c r="FV68" s="20"/>
      <c r="FW68" s="20"/>
      <c r="FX68" s="20"/>
      <c r="FY68" s="20"/>
      <c r="FZ68" s="20"/>
      <c r="GA68" s="20"/>
      <c r="GB68" s="20"/>
      <c r="GC68" s="20"/>
      <c r="GD68" s="20"/>
      <c r="GE68" s="20"/>
      <c r="GF68" s="20"/>
      <c r="GG68" s="20"/>
      <c r="GH68" s="20"/>
      <c r="GI68" s="20"/>
      <c r="GJ68" s="20"/>
      <c r="GK68" s="20"/>
      <c r="GL68" s="20"/>
      <c r="GM68" s="20"/>
      <c r="GN68" s="20"/>
      <c r="GO68" s="20"/>
      <c r="GP68" s="20"/>
      <c r="GQ68" s="20"/>
      <c r="GR68" s="20"/>
      <c r="GS68" s="20"/>
    </row>
    <row r="69" spans="1:201" s="21" customFormat="1" ht="15" customHeight="1">
      <c r="A69" s="20"/>
      <c r="B69" s="20"/>
      <c r="C69" s="20"/>
      <c r="D69" s="20"/>
      <c r="E69" s="20"/>
      <c r="F69" s="20"/>
      <c r="G69" s="20"/>
      <c r="H69" s="20"/>
      <c r="I69" s="20"/>
      <c r="J69" s="20"/>
      <c r="K69" s="20"/>
      <c r="L69" s="20"/>
      <c r="M69" s="20"/>
      <c r="N69" s="20"/>
      <c r="O69" s="20"/>
      <c r="P69" s="20"/>
      <c r="Q69" s="20"/>
      <c r="R69" s="34"/>
      <c r="S69" s="38" t="s">
        <v>215</v>
      </c>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c r="EZ69" s="20"/>
      <c r="FA69" s="20"/>
      <c r="FB69" s="20"/>
      <c r="FC69" s="20"/>
      <c r="FD69" s="20"/>
      <c r="FE69" s="20"/>
      <c r="FF69" s="20"/>
      <c r="FG69" s="20"/>
      <c r="FH69" s="20"/>
      <c r="FI69" s="20"/>
      <c r="FJ69" s="20"/>
      <c r="FK69" s="20"/>
      <c r="FL69" s="20"/>
      <c r="FM69" s="20"/>
      <c r="FN69" s="20"/>
      <c r="FO69" s="20"/>
      <c r="FP69" s="20"/>
      <c r="FQ69" s="20"/>
      <c r="FR69" s="20"/>
      <c r="FS69" s="20"/>
      <c r="FT69" s="20"/>
      <c r="FU69" s="20"/>
      <c r="FV69" s="20"/>
      <c r="FW69" s="20"/>
      <c r="FX69" s="20"/>
      <c r="FY69" s="20"/>
      <c r="FZ69" s="20"/>
      <c r="GA69" s="20"/>
      <c r="GB69" s="20"/>
      <c r="GC69" s="20"/>
      <c r="GD69" s="20"/>
      <c r="GE69" s="20"/>
      <c r="GF69" s="20"/>
      <c r="GG69" s="20"/>
      <c r="GH69" s="20"/>
      <c r="GI69" s="20"/>
      <c r="GJ69" s="20"/>
      <c r="GK69" s="20"/>
      <c r="GL69" s="20"/>
      <c r="GM69" s="20"/>
      <c r="GN69" s="20"/>
      <c r="GO69" s="20"/>
      <c r="GP69" s="20"/>
      <c r="GQ69" s="20"/>
      <c r="GR69" s="20"/>
      <c r="GS69" s="20"/>
    </row>
    <row r="70" ht="15" customHeight="1">
      <c r="S70" s="20" t="s">
        <v>241</v>
      </c>
    </row>
  </sheetData>
  <sheetProtection/>
  <mergeCells count="60">
    <mergeCell ref="A2:Q2"/>
    <mergeCell ref="S2:AC2"/>
    <mergeCell ref="S5:T6"/>
    <mergeCell ref="U5:W5"/>
    <mergeCell ref="X5:Z5"/>
    <mergeCell ref="AA5:AC5"/>
    <mergeCell ref="K6:K8"/>
    <mergeCell ref="J6:J8"/>
    <mergeCell ref="I6:I8"/>
    <mergeCell ref="H6:H8"/>
    <mergeCell ref="A3:Q3"/>
    <mergeCell ref="E6:E8"/>
    <mergeCell ref="Q6:Q8"/>
    <mergeCell ref="P6:P8"/>
    <mergeCell ref="S7:T7"/>
    <mergeCell ref="A9:B9"/>
    <mergeCell ref="S9:T9"/>
    <mergeCell ref="O6:O8"/>
    <mergeCell ref="N6:N8"/>
    <mergeCell ref="M6:M8"/>
    <mergeCell ref="S10:T10"/>
    <mergeCell ref="A5:B8"/>
    <mergeCell ref="C5:C8"/>
    <mergeCell ref="D5:E5"/>
    <mergeCell ref="F5:Q5"/>
    <mergeCell ref="D6:D8"/>
    <mergeCell ref="F6:G6"/>
    <mergeCell ref="L6:L8"/>
    <mergeCell ref="G7:G8"/>
    <mergeCell ref="F7:F8"/>
    <mergeCell ref="A16:B16"/>
    <mergeCell ref="S16:T16"/>
    <mergeCell ref="A11:B11"/>
    <mergeCell ref="S11:T11"/>
    <mergeCell ref="A12:B12"/>
    <mergeCell ref="S12:T12"/>
    <mergeCell ref="A13:B13"/>
    <mergeCell ref="S13:T13"/>
    <mergeCell ref="A14:B14"/>
    <mergeCell ref="S14:T14"/>
    <mergeCell ref="A15:B15"/>
    <mergeCell ref="S15:T15"/>
    <mergeCell ref="S44:T44"/>
    <mergeCell ref="A46:B46"/>
    <mergeCell ref="A17:B17"/>
    <mergeCell ref="A18:B18"/>
    <mergeCell ref="S18:T18"/>
    <mergeCell ref="A20:B20"/>
    <mergeCell ref="S21:T21"/>
    <mergeCell ref="A23:B23"/>
    <mergeCell ref="S27:T27"/>
    <mergeCell ref="A29:B29"/>
    <mergeCell ref="S37:T37"/>
    <mergeCell ref="A39:B39"/>
    <mergeCell ref="S64:T64"/>
    <mergeCell ref="A66:B66"/>
    <mergeCell ref="S50:T50"/>
    <mergeCell ref="A52:B52"/>
    <mergeCell ref="S58:T58"/>
    <mergeCell ref="A60:B60"/>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68" r:id="rId1"/>
</worksheet>
</file>

<file path=xl/worksheets/sheet3.xml><?xml version="1.0" encoding="utf-8"?>
<worksheet xmlns="http://schemas.openxmlformats.org/spreadsheetml/2006/main" xmlns:r="http://schemas.openxmlformats.org/officeDocument/2006/relationships">
  <sheetPr>
    <pageSetUpPr fitToPage="1"/>
  </sheetPr>
  <dimension ref="A1:AK78"/>
  <sheetViews>
    <sheetView zoomScale="120" zoomScaleNormal="120" zoomScaleSheetLayoutView="80" zoomScalePageLayoutView="0" workbookViewId="0" topLeftCell="A49">
      <selection activeCell="A5" sqref="A6"/>
    </sheetView>
  </sheetViews>
  <sheetFormatPr defaultColWidth="10.59765625" defaultRowHeight="15"/>
  <cols>
    <col min="1" max="1" width="2.59765625" style="23" customWidth="1"/>
    <col min="2" max="2" width="9.59765625" style="23" customWidth="1"/>
    <col min="3" max="5" width="11.59765625" style="23" customWidth="1"/>
    <col min="6" max="6" width="10.59765625" style="23" customWidth="1"/>
    <col min="7" max="11" width="9.59765625" style="23" customWidth="1"/>
    <col min="12" max="12" width="12" style="23" customWidth="1"/>
    <col min="13" max="13" width="23.5" style="23" customWidth="1"/>
    <col min="14" max="14" width="4.09765625" style="23" customWidth="1"/>
    <col min="15" max="15" width="13.09765625" style="23" customWidth="1"/>
    <col min="16" max="16" width="12.09765625" style="23" customWidth="1"/>
    <col min="17" max="19" width="10.59765625" style="23" customWidth="1"/>
    <col min="20" max="21" width="13.5" style="23" customWidth="1"/>
    <col min="22" max="25" width="10.59765625" style="23" customWidth="1"/>
    <col min="26" max="16384" width="10.59765625" style="23" customWidth="1"/>
  </cols>
  <sheetData>
    <row r="1" spans="1:26" s="2" customFormat="1" ht="19.5" customHeight="1">
      <c r="A1" s="1" t="s">
        <v>310</v>
      </c>
      <c r="W1" s="18" t="s">
        <v>311</v>
      </c>
      <c r="Z1" s="18"/>
    </row>
    <row r="2" spans="1:26" ht="19.5" customHeight="1">
      <c r="A2" s="348" t="s">
        <v>312</v>
      </c>
      <c r="B2" s="348"/>
      <c r="C2" s="348"/>
      <c r="D2" s="348"/>
      <c r="E2" s="348"/>
      <c r="F2" s="348"/>
      <c r="G2" s="348"/>
      <c r="H2" s="348"/>
      <c r="I2" s="348"/>
      <c r="J2" s="348"/>
      <c r="K2" s="348"/>
      <c r="L2" s="348"/>
      <c r="M2" s="40"/>
      <c r="N2" s="348" t="s">
        <v>313</v>
      </c>
      <c r="O2" s="348"/>
      <c r="P2" s="348"/>
      <c r="Q2" s="348"/>
      <c r="R2" s="348"/>
      <c r="S2" s="348"/>
      <c r="T2" s="348"/>
      <c r="U2" s="348"/>
      <c r="V2" s="348"/>
      <c r="W2" s="348"/>
      <c r="X2" s="14"/>
      <c r="Y2" s="14"/>
      <c r="Z2" s="89"/>
    </row>
    <row r="3" spans="2:26" ht="18" customHeight="1" thickBot="1">
      <c r="B3" s="24"/>
      <c r="C3" s="24"/>
      <c r="D3" s="24"/>
      <c r="F3" s="24"/>
      <c r="G3" s="24"/>
      <c r="H3" s="24"/>
      <c r="I3" s="24"/>
      <c r="J3" s="24"/>
      <c r="K3" s="24"/>
      <c r="L3" s="25" t="s">
        <v>74</v>
      </c>
      <c r="P3" s="108"/>
      <c r="Q3" s="108"/>
      <c r="R3" s="108"/>
      <c r="S3" s="108"/>
      <c r="T3" s="108"/>
      <c r="U3" s="108"/>
      <c r="V3" s="108"/>
      <c r="W3" s="108"/>
      <c r="Z3" s="73"/>
    </row>
    <row r="4" spans="1:26" ht="15" customHeight="1">
      <c r="A4" s="372" t="s">
        <v>187</v>
      </c>
      <c r="B4" s="428"/>
      <c r="C4" s="333" t="s">
        <v>314</v>
      </c>
      <c r="D4" s="354"/>
      <c r="E4" s="354"/>
      <c r="F4" s="354"/>
      <c r="G4" s="354"/>
      <c r="H4" s="354"/>
      <c r="I4" s="354"/>
      <c r="J4" s="355"/>
      <c r="K4" s="414" t="s">
        <v>318</v>
      </c>
      <c r="L4" s="392" t="s">
        <v>319</v>
      </c>
      <c r="N4" s="372" t="s">
        <v>188</v>
      </c>
      <c r="O4" s="415"/>
      <c r="P4" s="409" t="s">
        <v>216</v>
      </c>
      <c r="Q4" s="395"/>
      <c r="R4" s="400" t="s">
        <v>218</v>
      </c>
      <c r="S4" s="400" t="s">
        <v>219</v>
      </c>
      <c r="T4" s="397" t="s">
        <v>322</v>
      </c>
      <c r="U4" s="420" t="s">
        <v>323</v>
      </c>
      <c r="V4" s="403" t="s">
        <v>220</v>
      </c>
      <c r="W4" s="390"/>
      <c r="X4" s="106"/>
      <c r="Y4" s="106"/>
      <c r="Z4" s="22"/>
    </row>
    <row r="5" spans="1:26" ht="15" customHeight="1">
      <c r="A5" s="358"/>
      <c r="B5" s="359"/>
      <c r="C5" s="419" t="s">
        <v>278</v>
      </c>
      <c r="D5" s="423" t="s">
        <v>75</v>
      </c>
      <c r="E5" s="423" t="s">
        <v>76</v>
      </c>
      <c r="F5" s="425" t="s">
        <v>315</v>
      </c>
      <c r="G5" s="426"/>
      <c r="H5" s="426"/>
      <c r="I5" s="426"/>
      <c r="J5" s="427"/>
      <c r="K5" s="378"/>
      <c r="L5" s="393"/>
      <c r="M5" s="40"/>
      <c r="N5" s="358"/>
      <c r="O5" s="416"/>
      <c r="P5" s="410"/>
      <c r="Q5" s="396"/>
      <c r="R5" s="401"/>
      <c r="S5" s="401"/>
      <c r="T5" s="398"/>
      <c r="U5" s="421"/>
      <c r="V5" s="404"/>
      <c r="W5" s="391"/>
      <c r="X5" s="22"/>
      <c r="Y5" s="106"/>
      <c r="Z5" s="106"/>
    </row>
    <row r="6" spans="1:26" ht="15" customHeight="1">
      <c r="A6" s="360"/>
      <c r="B6" s="361"/>
      <c r="C6" s="364"/>
      <c r="D6" s="424"/>
      <c r="E6" s="424"/>
      <c r="F6" s="42" t="s">
        <v>203</v>
      </c>
      <c r="G6" s="42" t="s">
        <v>77</v>
      </c>
      <c r="H6" s="193" t="s">
        <v>316</v>
      </c>
      <c r="I6" s="193" t="s">
        <v>317</v>
      </c>
      <c r="J6" s="41" t="s">
        <v>78</v>
      </c>
      <c r="K6" s="379"/>
      <c r="L6" s="394"/>
      <c r="M6" s="40"/>
      <c r="N6" s="416"/>
      <c r="O6" s="416"/>
      <c r="P6" s="410"/>
      <c r="Q6" s="412" t="s">
        <v>217</v>
      </c>
      <c r="R6" s="401"/>
      <c r="S6" s="401"/>
      <c r="T6" s="398"/>
      <c r="U6" s="421"/>
      <c r="V6" s="404"/>
      <c r="W6" s="406" t="s">
        <v>221</v>
      </c>
      <c r="X6" s="109"/>
      <c r="Y6" s="106"/>
      <c r="Z6" s="106"/>
    </row>
    <row r="7" spans="1:26" ht="15" customHeight="1">
      <c r="A7" s="349" t="s">
        <v>320</v>
      </c>
      <c r="B7" s="388"/>
      <c r="C7" s="194">
        <f>SUM(C9:C16,C18,C21,C27,C37,C44,C50,C58,C64)</f>
        <v>4035432</v>
      </c>
      <c r="D7" s="194">
        <f>SUM(D9:D16,D18,D21,D27,D37,D44,D50,D58,D64)</f>
        <v>3460619</v>
      </c>
      <c r="E7" s="194">
        <f aca="true" t="shared" si="0" ref="E7:L7">SUM(E9:E16,E18,E21,E27,E37,E44,E50,E58,E64)</f>
        <v>458498</v>
      </c>
      <c r="F7" s="194">
        <f t="shared" si="0"/>
        <v>116315</v>
      </c>
      <c r="G7" s="194">
        <f t="shared" si="0"/>
        <v>95520</v>
      </c>
      <c r="H7" s="194">
        <f t="shared" si="0"/>
        <v>429</v>
      </c>
      <c r="I7" s="194">
        <f t="shared" si="0"/>
        <v>4171</v>
      </c>
      <c r="J7" s="194">
        <f t="shared" si="0"/>
        <v>16195</v>
      </c>
      <c r="K7" s="194">
        <f t="shared" si="0"/>
        <v>24146</v>
      </c>
      <c r="L7" s="194">
        <f t="shared" si="0"/>
        <v>4653175</v>
      </c>
      <c r="M7" s="40"/>
      <c r="N7" s="417"/>
      <c r="O7" s="417"/>
      <c r="P7" s="411"/>
      <c r="Q7" s="413"/>
      <c r="R7" s="402"/>
      <c r="S7" s="402"/>
      <c r="T7" s="399"/>
      <c r="U7" s="422"/>
      <c r="V7" s="405"/>
      <c r="W7" s="407"/>
      <c r="X7" s="110"/>
      <c r="Y7" s="106"/>
      <c r="Z7" s="106"/>
    </row>
    <row r="8" spans="1:26" ht="15" customHeight="1">
      <c r="A8" s="5"/>
      <c r="B8" s="6"/>
      <c r="C8" s="274"/>
      <c r="D8" s="275"/>
      <c r="E8" s="275"/>
      <c r="F8" s="283"/>
      <c r="G8" s="275"/>
      <c r="H8" s="275"/>
      <c r="I8" s="275"/>
      <c r="J8" s="275"/>
      <c r="K8" s="275"/>
      <c r="L8" s="275"/>
      <c r="M8" s="40"/>
      <c r="N8" s="349" t="s">
        <v>3</v>
      </c>
      <c r="O8" s="388"/>
      <c r="P8" s="97">
        <f>SUM(P10:P16,P19,P22,P28,P38,P45,P51,P59,P65)</f>
        <v>88</v>
      </c>
      <c r="Q8" s="97">
        <f>SUM(Q10:Q16,Q19,Q22,Q28,Q38,Q45,Q51,Q59,Q65)</f>
        <v>38</v>
      </c>
      <c r="R8" s="97">
        <f aca="true" t="shared" si="1" ref="R8:W8">SUM(R10:R16,R19,R22,R28,R38,R45,R51,R59,R65)</f>
        <v>6</v>
      </c>
      <c r="S8" s="97">
        <f t="shared" si="1"/>
        <v>20</v>
      </c>
      <c r="T8" s="97">
        <f t="shared" si="1"/>
        <v>2</v>
      </c>
      <c r="U8" s="97">
        <f t="shared" si="1"/>
        <v>12</v>
      </c>
      <c r="V8" s="97">
        <f t="shared" si="1"/>
        <v>48</v>
      </c>
      <c r="W8" s="97">
        <f t="shared" si="1"/>
        <v>5</v>
      </c>
      <c r="X8" s="96"/>
      <c r="Y8" s="96"/>
      <c r="Z8" s="95"/>
    </row>
    <row r="9" spans="1:26" ht="15" customHeight="1">
      <c r="A9" s="326" t="s">
        <v>4</v>
      </c>
      <c r="B9" s="343"/>
      <c r="C9" s="92">
        <f>SUM(D9:F9)</f>
        <v>433756</v>
      </c>
      <c r="D9" s="93">
        <v>328872</v>
      </c>
      <c r="E9" s="93">
        <v>78328</v>
      </c>
      <c r="F9" s="93">
        <f>SUM(G9:J9)</f>
        <v>26556</v>
      </c>
      <c r="G9" s="93">
        <v>14234</v>
      </c>
      <c r="H9" s="94" t="s">
        <v>461</v>
      </c>
      <c r="I9" s="94" t="s">
        <v>461</v>
      </c>
      <c r="J9" s="93">
        <v>12322</v>
      </c>
      <c r="K9" s="93">
        <v>2666</v>
      </c>
      <c r="L9" s="93">
        <v>308461</v>
      </c>
      <c r="M9" s="40"/>
      <c r="N9" s="12"/>
      <c r="O9" s="13"/>
      <c r="P9" s="274"/>
      <c r="Q9" s="275"/>
      <c r="R9" s="275"/>
      <c r="S9" s="275"/>
      <c r="T9" s="275"/>
      <c r="U9" s="275"/>
      <c r="V9" s="275"/>
      <c r="W9" s="275"/>
      <c r="X9" s="9"/>
      <c r="Y9" s="9"/>
      <c r="Z9" s="51"/>
    </row>
    <row r="10" spans="1:26" ht="15" customHeight="1">
      <c r="A10" s="326" t="s">
        <v>5</v>
      </c>
      <c r="B10" s="343"/>
      <c r="C10" s="92">
        <f aca="true" t="shared" si="2" ref="C10:C65">SUM(D10:F10)</f>
        <v>142633</v>
      </c>
      <c r="D10" s="93">
        <v>129652</v>
      </c>
      <c r="E10" s="93">
        <v>11994</v>
      </c>
      <c r="F10" s="93">
        <f aca="true" t="shared" si="3" ref="F10:F65">SUM(G10:J10)</f>
        <v>987</v>
      </c>
      <c r="G10" s="93">
        <v>874</v>
      </c>
      <c r="H10" s="94" t="s">
        <v>461</v>
      </c>
      <c r="I10" s="94" t="s">
        <v>461</v>
      </c>
      <c r="J10" s="93">
        <v>113</v>
      </c>
      <c r="K10" s="93">
        <v>3181</v>
      </c>
      <c r="L10" s="93">
        <v>153462</v>
      </c>
      <c r="M10" s="40"/>
      <c r="N10" s="326" t="s">
        <v>4</v>
      </c>
      <c r="O10" s="408"/>
      <c r="P10" s="288">
        <f>SUM(R10:V10)</f>
        <v>11</v>
      </c>
      <c r="Q10" s="97" t="s">
        <v>72</v>
      </c>
      <c r="R10" s="97">
        <v>1</v>
      </c>
      <c r="S10" s="97">
        <v>1</v>
      </c>
      <c r="T10" s="97" t="s">
        <v>72</v>
      </c>
      <c r="U10" s="97">
        <v>5</v>
      </c>
      <c r="V10" s="97">
        <v>4</v>
      </c>
      <c r="W10" s="97">
        <v>1</v>
      </c>
      <c r="X10" s="98"/>
      <c r="Y10" s="97"/>
      <c r="Z10" s="111"/>
    </row>
    <row r="11" spans="1:26" ht="15" customHeight="1">
      <c r="A11" s="326" t="s">
        <v>6</v>
      </c>
      <c r="B11" s="343"/>
      <c r="C11" s="92">
        <f t="shared" si="2"/>
        <v>378665</v>
      </c>
      <c r="D11" s="93">
        <v>350099</v>
      </c>
      <c r="E11" s="93">
        <v>25112</v>
      </c>
      <c r="F11" s="93">
        <f t="shared" si="3"/>
        <v>3454</v>
      </c>
      <c r="G11" s="93">
        <v>1282</v>
      </c>
      <c r="H11" s="93">
        <v>7</v>
      </c>
      <c r="I11" s="94" t="s">
        <v>461</v>
      </c>
      <c r="J11" s="93">
        <v>2165</v>
      </c>
      <c r="K11" s="93">
        <v>3933</v>
      </c>
      <c r="L11" s="93">
        <v>213504</v>
      </c>
      <c r="M11" s="40"/>
      <c r="N11" s="326" t="s">
        <v>5</v>
      </c>
      <c r="O11" s="408"/>
      <c r="P11" s="288">
        <f aca="true" t="shared" si="4" ref="P11:P66">SUM(R11:V11)</f>
        <v>1</v>
      </c>
      <c r="Q11" s="97" t="s">
        <v>72</v>
      </c>
      <c r="R11" s="97" t="s">
        <v>72</v>
      </c>
      <c r="S11" s="97" t="s">
        <v>72</v>
      </c>
      <c r="T11" s="97" t="s">
        <v>72</v>
      </c>
      <c r="U11" s="97" t="s">
        <v>72</v>
      </c>
      <c r="V11" s="97">
        <v>1</v>
      </c>
      <c r="W11" s="97" t="s">
        <v>72</v>
      </c>
      <c r="X11" s="98"/>
      <c r="Y11" s="97"/>
      <c r="Z11" s="97"/>
    </row>
    <row r="12" spans="1:26" ht="15" customHeight="1">
      <c r="A12" s="326" t="s">
        <v>7</v>
      </c>
      <c r="B12" s="343"/>
      <c r="C12" s="92">
        <f t="shared" si="2"/>
        <v>130459</v>
      </c>
      <c r="D12" s="93">
        <v>110158</v>
      </c>
      <c r="E12" s="93">
        <v>15357</v>
      </c>
      <c r="F12" s="93">
        <f t="shared" si="3"/>
        <v>4944</v>
      </c>
      <c r="G12" s="93">
        <v>4906</v>
      </c>
      <c r="H12" s="93">
        <v>35</v>
      </c>
      <c r="I12" s="94" t="s">
        <v>461</v>
      </c>
      <c r="J12" s="93">
        <v>3</v>
      </c>
      <c r="K12" s="93">
        <v>2794</v>
      </c>
      <c r="L12" s="93">
        <v>449577</v>
      </c>
      <c r="M12" s="40"/>
      <c r="N12" s="326" t="s">
        <v>6</v>
      </c>
      <c r="O12" s="408"/>
      <c r="P12" s="288">
        <f t="shared" si="4"/>
        <v>3</v>
      </c>
      <c r="Q12" s="98">
        <v>1</v>
      </c>
      <c r="R12" s="97" t="s">
        <v>72</v>
      </c>
      <c r="S12" s="97">
        <v>3</v>
      </c>
      <c r="T12" s="97" t="s">
        <v>72</v>
      </c>
      <c r="U12" s="97" t="s">
        <v>72</v>
      </c>
      <c r="V12" s="97" t="s">
        <v>72</v>
      </c>
      <c r="W12" s="97" t="s">
        <v>72</v>
      </c>
      <c r="X12" s="97"/>
      <c r="Y12" s="97"/>
      <c r="Z12" s="97"/>
    </row>
    <row r="13" spans="1:26" ht="15" customHeight="1">
      <c r="A13" s="326" t="s">
        <v>8</v>
      </c>
      <c r="B13" s="343"/>
      <c r="C13" s="92">
        <f t="shared" si="2"/>
        <v>192495</v>
      </c>
      <c r="D13" s="93">
        <v>125814</v>
      </c>
      <c r="E13" s="93">
        <v>59515</v>
      </c>
      <c r="F13" s="93">
        <f t="shared" si="3"/>
        <v>7166</v>
      </c>
      <c r="G13" s="93">
        <v>5112</v>
      </c>
      <c r="H13" s="94" t="s">
        <v>461</v>
      </c>
      <c r="I13" s="94">
        <v>2037</v>
      </c>
      <c r="J13" s="93">
        <v>17</v>
      </c>
      <c r="K13" s="93">
        <v>542</v>
      </c>
      <c r="L13" s="93">
        <v>389609</v>
      </c>
      <c r="M13" s="40"/>
      <c r="N13" s="326" t="s">
        <v>8</v>
      </c>
      <c r="O13" s="408"/>
      <c r="P13" s="288">
        <f t="shared" si="4"/>
        <v>1</v>
      </c>
      <c r="Q13" s="97">
        <v>1</v>
      </c>
      <c r="R13" s="97" t="s">
        <v>72</v>
      </c>
      <c r="S13" s="97" t="s">
        <v>72</v>
      </c>
      <c r="T13" s="97" t="s">
        <v>72</v>
      </c>
      <c r="U13" s="97" t="s">
        <v>72</v>
      </c>
      <c r="V13" s="97">
        <v>1</v>
      </c>
      <c r="W13" s="97" t="s">
        <v>72</v>
      </c>
      <c r="X13" s="97"/>
      <c r="Y13" s="97"/>
      <c r="Z13" s="97"/>
    </row>
    <row r="14" spans="1:26" ht="15" customHeight="1">
      <c r="A14" s="326" t="s">
        <v>9</v>
      </c>
      <c r="B14" s="343"/>
      <c r="C14" s="92">
        <f t="shared" si="2"/>
        <v>322956</v>
      </c>
      <c r="D14" s="93">
        <v>298783</v>
      </c>
      <c r="E14" s="93">
        <v>12214</v>
      </c>
      <c r="F14" s="93">
        <f t="shared" si="3"/>
        <v>11959</v>
      </c>
      <c r="G14" s="93">
        <v>11549</v>
      </c>
      <c r="H14" s="93">
        <v>337</v>
      </c>
      <c r="I14" s="94">
        <v>24</v>
      </c>
      <c r="J14" s="93">
        <v>49</v>
      </c>
      <c r="K14" s="93">
        <v>113</v>
      </c>
      <c r="L14" s="93">
        <v>83760</v>
      </c>
      <c r="M14" s="40"/>
      <c r="N14" s="326" t="s">
        <v>9</v>
      </c>
      <c r="O14" s="408"/>
      <c r="P14" s="288">
        <f t="shared" si="4"/>
        <v>4</v>
      </c>
      <c r="Q14" s="98">
        <v>4</v>
      </c>
      <c r="R14" s="97" t="s">
        <v>72</v>
      </c>
      <c r="S14" s="97">
        <v>1</v>
      </c>
      <c r="T14" s="97" t="s">
        <v>72</v>
      </c>
      <c r="U14" s="97" t="s">
        <v>72</v>
      </c>
      <c r="V14" s="97">
        <v>3</v>
      </c>
      <c r="W14" s="97" t="s">
        <v>72</v>
      </c>
      <c r="X14" s="98"/>
      <c r="Y14" s="97"/>
      <c r="Z14" s="97"/>
    </row>
    <row r="15" spans="1:26" ht="15" customHeight="1">
      <c r="A15" s="326" t="s">
        <v>10</v>
      </c>
      <c r="B15" s="343"/>
      <c r="C15" s="92">
        <f t="shared" si="2"/>
        <v>218380</v>
      </c>
      <c r="D15" s="93">
        <v>202596</v>
      </c>
      <c r="E15" s="93">
        <v>14418</v>
      </c>
      <c r="F15" s="93">
        <f t="shared" si="3"/>
        <v>1366</v>
      </c>
      <c r="G15" s="93">
        <v>1364</v>
      </c>
      <c r="H15" s="94" t="s">
        <v>461</v>
      </c>
      <c r="I15" s="94" t="s">
        <v>461</v>
      </c>
      <c r="J15" s="93">
        <v>2</v>
      </c>
      <c r="K15" s="93">
        <v>433</v>
      </c>
      <c r="L15" s="93">
        <v>43283</v>
      </c>
      <c r="M15" s="40"/>
      <c r="N15" s="326" t="s">
        <v>10</v>
      </c>
      <c r="O15" s="408"/>
      <c r="P15" s="288">
        <f t="shared" si="4"/>
        <v>2</v>
      </c>
      <c r="Q15" s="98">
        <v>2</v>
      </c>
      <c r="R15" s="97" t="s">
        <v>72</v>
      </c>
      <c r="S15" s="97">
        <v>1</v>
      </c>
      <c r="T15" s="97" t="s">
        <v>72</v>
      </c>
      <c r="U15" s="97" t="s">
        <v>72</v>
      </c>
      <c r="V15" s="97">
        <v>1</v>
      </c>
      <c r="W15" s="97" t="s">
        <v>72</v>
      </c>
      <c r="X15" s="97"/>
      <c r="Y15" s="97"/>
      <c r="Z15" s="97"/>
    </row>
    <row r="16" spans="1:26" ht="15" customHeight="1">
      <c r="A16" s="326" t="s">
        <v>11</v>
      </c>
      <c r="B16" s="343"/>
      <c r="C16" s="92">
        <f t="shared" si="2"/>
        <v>300558</v>
      </c>
      <c r="D16" s="93">
        <v>290847</v>
      </c>
      <c r="E16" s="93">
        <v>6879</v>
      </c>
      <c r="F16" s="93">
        <f t="shared" si="3"/>
        <v>2832</v>
      </c>
      <c r="G16" s="93">
        <v>2779</v>
      </c>
      <c r="H16" s="94" t="s">
        <v>465</v>
      </c>
      <c r="I16" s="94" t="s">
        <v>461</v>
      </c>
      <c r="J16" s="93">
        <v>53</v>
      </c>
      <c r="K16" s="93">
        <v>2</v>
      </c>
      <c r="L16" s="93">
        <v>279</v>
      </c>
      <c r="M16" s="40"/>
      <c r="N16" s="326" t="s">
        <v>11</v>
      </c>
      <c r="O16" s="408"/>
      <c r="P16" s="288">
        <f t="shared" si="4"/>
        <v>7</v>
      </c>
      <c r="Q16" s="98">
        <v>6</v>
      </c>
      <c r="R16" s="97" t="s">
        <v>72</v>
      </c>
      <c r="S16" s="97">
        <v>2</v>
      </c>
      <c r="T16" s="97" t="s">
        <v>72</v>
      </c>
      <c r="U16" s="97" t="s">
        <v>72</v>
      </c>
      <c r="V16" s="97">
        <v>5</v>
      </c>
      <c r="W16" s="97">
        <v>1</v>
      </c>
      <c r="X16" s="97"/>
      <c r="Y16" s="97"/>
      <c r="Z16" s="97"/>
    </row>
    <row r="17" spans="1:26" ht="15" customHeight="1">
      <c r="A17" s="5"/>
      <c r="B17" s="6"/>
      <c r="C17" s="275"/>
      <c r="D17" s="275"/>
      <c r="E17" s="275"/>
      <c r="F17" s="275"/>
      <c r="G17" s="275"/>
      <c r="H17" s="275"/>
      <c r="I17" s="275"/>
      <c r="J17" s="275"/>
      <c r="K17" s="275"/>
      <c r="L17" s="275"/>
      <c r="M17" s="40"/>
      <c r="P17" s="131"/>
      <c r="Q17" s="98"/>
      <c r="R17" s="97"/>
      <c r="S17" s="97"/>
      <c r="T17" s="98"/>
      <c r="U17" s="97"/>
      <c r="V17" s="97"/>
      <c r="W17" s="97"/>
      <c r="X17" s="98"/>
      <c r="Y17" s="97"/>
      <c r="Z17" s="97"/>
    </row>
    <row r="18" spans="1:26" ht="15" customHeight="1">
      <c r="A18" s="326" t="s">
        <v>12</v>
      </c>
      <c r="B18" s="343"/>
      <c r="C18" s="93">
        <f>SUM(C19)</f>
        <v>6922</v>
      </c>
      <c r="D18" s="93">
        <f>SUM(D19)</f>
        <v>6222</v>
      </c>
      <c r="E18" s="93">
        <f aca="true" t="shared" si="5" ref="E18:L18">SUM(E19)</f>
        <v>568</v>
      </c>
      <c r="F18" s="93">
        <f t="shared" si="5"/>
        <v>132</v>
      </c>
      <c r="G18" s="93">
        <f t="shared" si="5"/>
        <v>122</v>
      </c>
      <c r="H18" s="94" t="s">
        <v>461</v>
      </c>
      <c r="I18" s="94" t="s">
        <v>461</v>
      </c>
      <c r="J18" s="93">
        <f t="shared" si="5"/>
        <v>10</v>
      </c>
      <c r="K18" s="93">
        <f t="shared" si="5"/>
        <v>45</v>
      </c>
      <c r="L18" s="93">
        <f t="shared" si="5"/>
        <v>63430</v>
      </c>
      <c r="M18" s="40"/>
      <c r="N18" s="12"/>
      <c r="O18" s="13"/>
      <c r="P18" s="98"/>
      <c r="Q18" s="98"/>
      <c r="R18" s="275"/>
      <c r="S18" s="275"/>
      <c r="T18" s="275"/>
      <c r="U18" s="275"/>
      <c r="V18" s="275"/>
      <c r="W18" s="275"/>
      <c r="X18" s="9"/>
      <c r="Y18" s="9"/>
      <c r="Z18" s="21"/>
    </row>
    <row r="19" spans="1:26" ht="15" customHeight="1">
      <c r="A19" s="7"/>
      <c r="B19" s="35" t="s">
        <v>13</v>
      </c>
      <c r="C19" s="133">
        <f t="shared" si="2"/>
        <v>6922</v>
      </c>
      <c r="D19" s="125">
        <v>6222</v>
      </c>
      <c r="E19" s="125">
        <v>568</v>
      </c>
      <c r="F19" s="125">
        <f t="shared" si="3"/>
        <v>132</v>
      </c>
      <c r="G19" s="125">
        <v>122</v>
      </c>
      <c r="H19" s="128" t="s">
        <v>463</v>
      </c>
      <c r="I19" s="128" t="s">
        <v>463</v>
      </c>
      <c r="J19" s="128">
        <v>10</v>
      </c>
      <c r="K19" s="125">
        <v>45</v>
      </c>
      <c r="L19" s="125">
        <v>63430</v>
      </c>
      <c r="M19" s="40"/>
      <c r="N19" s="326" t="s">
        <v>12</v>
      </c>
      <c r="O19" s="408"/>
      <c r="P19" s="97" t="s">
        <v>461</v>
      </c>
      <c r="Q19" s="97" t="s">
        <v>72</v>
      </c>
      <c r="R19" s="97" t="s">
        <v>72</v>
      </c>
      <c r="S19" s="97" t="s">
        <v>72</v>
      </c>
      <c r="T19" s="97" t="s">
        <v>72</v>
      </c>
      <c r="U19" s="97" t="s">
        <v>72</v>
      </c>
      <c r="V19" s="97" t="s">
        <v>72</v>
      </c>
      <c r="W19" s="97" t="s">
        <v>72</v>
      </c>
      <c r="X19" s="43"/>
      <c r="Y19" s="43"/>
      <c r="Z19" s="43"/>
    </row>
    <row r="20" spans="1:37" ht="15" customHeight="1">
      <c r="A20" s="7"/>
      <c r="B20" s="35"/>
      <c r="C20" s="127"/>
      <c r="D20" s="127"/>
      <c r="E20" s="127"/>
      <c r="F20" s="127"/>
      <c r="G20" s="127"/>
      <c r="H20" s="127"/>
      <c r="I20" s="127"/>
      <c r="J20" s="127"/>
      <c r="K20" s="127"/>
      <c r="L20" s="127"/>
      <c r="M20" s="45"/>
      <c r="N20" s="7"/>
      <c r="O20" s="35" t="s">
        <v>13</v>
      </c>
      <c r="P20" s="130" t="s">
        <v>72</v>
      </c>
      <c r="Q20" s="130" t="s">
        <v>72</v>
      </c>
      <c r="R20" s="130" t="s">
        <v>72</v>
      </c>
      <c r="S20" s="130" t="s">
        <v>72</v>
      </c>
      <c r="T20" s="130" t="s">
        <v>72</v>
      </c>
      <c r="U20" s="130" t="s">
        <v>72</v>
      </c>
      <c r="V20" s="130" t="s">
        <v>72</v>
      </c>
      <c r="W20" s="130" t="s">
        <v>72</v>
      </c>
      <c r="X20" s="25"/>
      <c r="Y20" s="25"/>
      <c r="Z20" s="25"/>
      <c r="AA20" s="45"/>
      <c r="AB20" s="45"/>
      <c r="AC20" s="45"/>
      <c r="AD20" s="45"/>
      <c r="AE20" s="45"/>
      <c r="AF20" s="45"/>
      <c r="AG20" s="45"/>
      <c r="AH20" s="45"/>
      <c r="AI20" s="45"/>
      <c r="AJ20" s="45"/>
      <c r="AK20" s="45"/>
    </row>
    <row r="21" spans="1:26" ht="15" customHeight="1">
      <c r="A21" s="326" t="s">
        <v>14</v>
      </c>
      <c r="B21" s="343"/>
      <c r="C21" s="93">
        <f>SUM(C22:C25)</f>
        <v>266859</v>
      </c>
      <c r="D21" s="93">
        <f>SUM(D22:D25)</f>
        <v>261356</v>
      </c>
      <c r="E21" s="93">
        <f aca="true" t="shared" si="6" ref="E21:L21">SUM(E22:E25)</f>
        <v>4576</v>
      </c>
      <c r="F21" s="93">
        <f t="shared" si="6"/>
        <v>927</v>
      </c>
      <c r="G21" s="93">
        <f t="shared" si="6"/>
        <v>912</v>
      </c>
      <c r="H21" s="94" t="s">
        <v>461</v>
      </c>
      <c r="I21" s="94" t="s">
        <v>461</v>
      </c>
      <c r="J21" s="93">
        <f t="shared" si="6"/>
        <v>15</v>
      </c>
      <c r="K21" s="93">
        <f t="shared" si="6"/>
        <v>437</v>
      </c>
      <c r="L21" s="93">
        <f t="shared" si="6"/>
        <v>63669</v>
      </c>
      <c r="M21" s="40"/>
      <c r="N21" s="7"/>
      <c r="O21" s="35"/>
      <c r="P21" s="279"/>
      <c r="Q21" s="279"/>
      <c r="R21" s="130"/>
      <c r="S21" s="127"/>
      <c r="T21" s="127"/>
      <c r="U21" s="127"/>
      <c r="V21" s="127"/>
      <c r="W21" s="127"/>
      <c r="X21" s="22"/>
      <c r="Y21" s="22"/>
      <c r="Z21" s="21"/>
    </row>
    <row r="22" spans="1:26" ht="15" customHeight="1">
      <c r="A22" s="7"/>
      <c r="B22" s="35" t="s">
        <v>15</v>
      </c>
      <c r="C22" s="133">
        <f t="shared" si="2"/>
        <v>60867</v>
      </c>
      <c r="D22" s="125">
        <v>58851</v>
      </c>
      <c r="E22" s="125">
        <v>1969</v>
      </c>
      <c r="F22" s="125">
        <f t="shared" si="3"/>
        <v>47</v>
      </c>
      <c r="G22" s="125">
        <v>39</v>
      </c>
      <c r="H22" s="128" t="s">
        <v>463</v>
      </c>
      <c r="I22" s="128" t="s">
        <v>463</v>
      </c>
      <c r="J22" s="128">
        <v>8</v>
      </c>
      <c r="K22" s="128" t="s">
        <v>463</v>
      </c>
      <c r="L22" s="125">
        <v>841</v>
      </c>
      <c r="M22" s="40"/>
      <c r="N22" s="418" t="s">
        <v>14</v>
      </c>
      <c r="O22" s="408"/>
      <c r="P22" s="288">
        <f t="shared" si="4"/>
        <v>2</v>
      </c>
      <c r="Q22" s="97" t="s">
        <v>72</v>
      </c>
      <c r="R22" s="97" t="s">
        <v>72</v>
      </c>
      <c r="S22" s="97" t="s">
        <v>72</v>
      </c>
      <c r="T22" s="97" t="s">
        <v>72</v>
      </c>
      <c r="U22" s="97" t="s">
        <v>72</v>
      </c>
      <c r="V22" s="97">
        <f>SUM(V23:V26)</f>
        <v>2</v>
      </c>
      <c r="W22" s="97" t="s">
        <v>72</v>
      </c>
      <c r="X22" s="97"/>
      <c r="Y22" s="97"/>
      <c r="Z22" s="95"/>
    </row>
    <row r="23" spans="1:26" ht="15" customHeight="1">
      <c r="A23" s="7"/>
      <c r="B23" s="35" t="s">
        <v>16</v>
      </c>
      <c r="C23" s="133">
        <f t="shared" si="2"/>
        <v>54732</v>
      </c>
      <c r="D23" s="125">
        <v>54107</v>
      </c>
      <c r="E23" s="125">
        <v>608</v>
      </c>
      <c r="F23" s="125">
        <f t="shared" si="3"/>
        <v>17</v>
      </c>
      <c r="G23" s="125">
        <v>10</v>
      </c>
      <c r="H23" s="128" t="s">
        <v>463</v>
      </c>
      <c r="I23" s="128" t="s">
        <v>463</v>
      </c>
      <c r="J23" s="128">
        <v>7</v>
      </c>
      <c r="K23" s="125">
        <v>10</v>
      </c>
      <c r="L23" s="125">
        <v>770</v>
      </c>
      <c r="M23" s="40"/>
      <c r="N23" s="7"/>
      <c r="O23" s="35" t="s">
        <v>15</v>
      </c>
      <c r="P23" s="130" t="s">
        <v>72</v>
      </c>
      <c r="Q23" s="130" t="s">
        <v>72</v>
      </c>
      <c r="R23" s="130" t="s">
        <v>72</v>
      </c>
      <c r="S23" s="130" t="s">
        <v>72</v>
      </c>
      <c r="T23" s="130" t="s">
        <v>72</v>
      </c>
      <c r="U23" s="130" t="s">
        <v>72</v>
      </c>
      <c r="V23" s="130" t="s">
        <v>72</v>
      </c>
      <c r="W23" s="130" t="s">
        <v>72</v>
      </c>
      <c r="X23" s="25"/>
      <c r="Y23" s="25"/>
      <c r="Z23" s="25"/>
    </row>
    <row r="24" spans="1:26" ht="15" customHeight="1">
      <c r="A24" s="7"/>
      <c r="B24" s="35" t="s">
        <v>19</v>
      </c>
      <c r="C24" s="133">
        <f t="shared" si="2"/>
        <v>66835</v>
      </c>
      <c r="D24" s="125">
        <v>65833</v>
      </c>
      <c r="E24" s="125">
        <v>684</v>
      </c>
      <c r="F24" s="125">
        <f t="shared" si="3"/>
        <v>318</v>
      </c>
      <c r="G24" s="125">
        <v>318</v>
      </c>
      <c r="H24" s="128" t="s">
        <v>463</v>
      </c>
      <c r="I24" s="128" t="s">
        <v>463</v>
      </c>
      <c r="J24" s="128" t="s">
        <v>463</v>
      </c>
      <c r="K24" s="125">
        <v>427</v>
      </c>
      <c r="L24" s="125">
        <v>61934</v>
      </c>
      <c r="M24" s="40"/>
      <c r="N24" s="7"/>
      <c r="O24" s="35" t="s">
        <v>16</v>
      </c>
      <c r="P24" s="284">
        <f t="shared" si="4"/>
        <v>1</v>
      </c>
      <c r="Q24" s="130" t="s">
        <v>72</v>
      </c>
      <c r="R24" s="130" t="s">
        <v>72</v>
      </c>
      <c r="S24" s="130" t="s">
        <v>72</v>
      </c>
      <c r="T24" s="130" t="s">
        <v>72</v>
      </c>
      <c r="U24" s="130" t="s">
        <v>72</v>
      </c>
      <c r="V24" s="130">
        <v>1</v>
      </c>
      <c r="W24" s="130" t="s">
        <v>72</v>
      </c>
      <c r="X24" s="25"/>
      <c r="Y24" s="25"/>
      <c r="Z24" s="25"/>
    </row>
    <row r="25" spans="1:26" ht="15" customHeight="1">
      <c r="A25" s="7"/>
      <c r="B25" s="35" t="s">
        <v>20</v>
      </c>
      <c r="C25" s="133">
        <f t="shared" si="2"/>
        <v>84425</v>
      </c>
      <c r="D25" s="125">
        <v>82565</v>
      </c>
      <c r="E25" s="125">
        <v>1315</v>
      </c>
      <c r="F25" s="125">
        <f t="shared" si="3"/>
        <v>545</v>
      </c>
      <c r="G25" s="125">
        <v>545</v>
      </c>
      <c r="H25" s="128" t="s">
        <v>463</v>
      </c>
      <c r="I25" s="128" t="s">
        <v>463</v>
      </c>
      <c r="J25" s="128" t="s">
        <v>463</v>
      </c>
      <c r="K25" s="128" t="s">
        <v>463</v>
      </c>
      <c r="L25" s="128">
        <v>124</v>
      </c>
      <c r="M25" s="40"/>
      <c r="N25" s="7"/>
      <c r="O25" s="35" t="s">
        <v>19</v>
      </c>
      <c r="P25" s="284">
        <f t="shared" si="4"/>
        <v>1</v>
      </c>
      <c r="Q25" s="130" t="s">
        <v>72</v>
      </c>
      <c r="R25" s="130" t="s">
        <v>72</v>
      </c>
      <c r="S25" s="130" t="s">
        <v>72</v>
      </c>
      <c r="T25" s="130" t="s">
        <v>72</v>
      </c>
      <c r="U25" s="130" t="s">
        <v>72</v>
      </c>
      <c r="V25" s="130">
        <v>1</v>
      </c>
      <c r="W25" s="130" t="s">
        <v>72</v>
      </c>
      <c r="X25" s="25"/>
      <c r="Y25" s="25"/>
      <c r="Z25" s="21"/>
    </row>
    <row r="26" spans="1:26" ht="15" customHeight="1">
      <c r="A26" s="7"/>
      <c r="B26" s="35"/>
      <c r="C26" s="127"/>
      <c r="D26" s="127"/>
      <c r="E26" s="127"/>
      <c r="F26" s="127"/>
      <c r="G26" s="127"/>
      <c r="H26" s="127"/>
      <c r="I26" s="127"/>
      <c r="J26" s="127"/>
      <c r="K26" s="127"/>
      <c r="L26" s="127"/>
      <c r="M26" s="40"/>
      <c r="N26" s="7"/>
      <c r="O26" s="35" t="s">
        <v>20</v>
      </c>
      <c r="P26" s="130" t="s">
        <v>72</v>
      </c>
      <c r="Q26" s="130" t="s">
        <v>72</v>
      </c>
      <c r="R26" s="130" t="s">
        <v>72</v>
      </c>
      <c r="S26" s="130" t="s">
        <v>72</v>
      </c>
      <c r="T26" s="130" t="s">
        <v>72</v>
      </c>
      <c r="U26" s="130" t="s">
        <v>72</v>
      </c>
      <c r="V26" s="130" t="s">
        <v>72</v>
      </c>
      <c r="W26" s="130" t="s">
        <v>72</v>
      </c>
      <c r="X26" s="25"/>
      <c r="Y26" s="25"/>
      <c r="Z26" s="21"/>
    </row>
    <row r="27" spans="1:26" ht="15" customHeight="1">
      <c r="A27" s="326" t="s">
        <v>21</v>
      </c>
      <c r="B27" s="343"/>
      <c r="C27" s="93">
        <f>SUM(C28:C35)</f>
        <v>211995</v>
      </c>
      <c r="D27" s="93">
        <f>SUM(D28:D35)</f>
        <v>204291</v>
      </c>
      <c r="E27" s="93">
        <f aca="true" t="shared" si="7" ref="E27:L27">SUM(E28:E35)</f>
        <v>5664</v>
      </c>
      <c r="F27" s="93">
        <f t="shared" si="7"/>
        <v>2040</v>
      </c>
      <c r="G27" s="93">
        <f t="shared" si="7"/>
        <v>1836</v>
      </c>
      <c r="H27" s="93">
        <f t="shared" si="7"/>
        <v>3</v>
      </c>
      <c r="I27" s="94" t="s">
        <v>466</v>
      </c>
      <c r="J27" s="93">
        <f t="shared" si="7"/>
        <v>201</v>
      </c>
      <c r="K27" s="93">
        <f t="shared" si="7"/>
        <v>146</v>
      </c>
      <c r="L27" s="93">
        <f t="shared" si="7"/>
        <v>448791</v>
      </c>
      <c r="M27" s="40"/>
      <c r="N27" s="7"/>
      <c r="O27" s="35"/>
      <c r="P27" s="279"/>
      <c r="Q27" s="279"/>
      <c r="R27" s="130"/>
      <c r="S27" s="127"/>
      <c r="T27" s="127"/>
      <c r="U27" s="127"/>
      <c r="V27" s="127"/>
      <c r="W27" s="127"/>
      <c r="X27" s="22"/>
      <c r="Y27" s="22"/>
      <c r="Z27" s="21"/>
    </row>
    <row r="28" spans="1:26" ht="15" customHeight="1">
      <c r="A28" s="7"/>
      <c r="B28" s="35" t="s">
        <v>22</v>
      </c>
      <c r="C28" s="133">
        <f t="shared" si="2"/>
        <v>29086</v>
      </c>
      <c r="D28" s="125">
        <v>28433</v>
      </c>
      <c r="E28" s="125">
        <v>631</v>
      </c>
      <c r="F28" s="125">
        <f t="shared" si="3"/>
        <v>22</v>
      </c>
      <c r="G28" s="125">
        <v>20</v>
      </c>
      <c r="H28" s="128" t="s">
        <v>464</v>
      </c>
      <c r="I28" s="128" t="s">
        <v>464</v>
      </c>
      <c r="J28" s="128">
        <v>2</v>
      </c>
      <c r="K28" s="128" t="s">
        <v>463</v>
      </c>
      <c r="L28" s="128" t="s">
        <v>463</v>
      </c>
      <c r="M28" s="40"/>
      <c r="N28" s="326" t="s">
        <v>21</v>
      </c>
      <c r="O28" s="408"/>
      <c r="P28" s="98">
        <f>SUM(P29:P36)</f>
        <v>12</v>
      </c>
      <c r="Q28" s="98">
        <f>SUM(Q29:Q36)</f>
        <v>8</v>
      </c>
      <c r="R28" s="98">
        <f aca="true" t="shared" si="8" ref="R28:W28">SUM(R29:R36)</f>
        <v>1</v>
      </c>
      <c r="S28" s="98">
        <f t="shared" si="8"/>
        <v>1</v>
      </c>
      <c r="T28" s="97" t="s">
        <v>72</v>
      </c>
      <c r="U28" s="97" t="s">
        <v>72</v>
      </c>
      <c r="V28" s="98">
        <f t="shared" si="8"/>
        <v>10</v>
      </c>
      <c r="W28" s="98">
        <f t="shared" si="8"/>
        <v>1</v>
      </c>
      <c r="X28" s="96"/>
      <c r="Y28" s="97"/>
      <c r="Z28" s="96"/>
    </row>
    <row r="29" spans="1:26" ht="15" customHeight="1">
      <c r="A29" s="7"/>
      <c r="B29" s="35" t="s">
        <v>23</v>
      </c>
      <c r="C29" s="133">
        <f t="shared" si="2"/>
        <v>70719</v>
      </c>
      <c r="D29" s="125">
        <v>69292</v>
      </c>
      <c r="E29" s="125">
        <v>805</v>
      </c>
      <c r="F29" s="125">
        <f t="shared" si="3"/>
        <v>622</v>
      </c>
      <c r="G29" s="125">
        <v>493</v>
      </c>
      <c r="H29" s="128" t="s">
        <v>464</v>
      </c>
      <c r="I29" s="128" t="s">
        <v>464</v>
      </c>
      <c r="J29" s="125">
        <v>129</v>
      </c>
      <c r="K29" s="128" t="s">
        <v>463</v>
      </c>
      <c r="L29" s="125">
        <v>49613</v>
      </c>
      <c r="M29" s="40"/>
      <c r="N29" s="7"/>
      <c r="O29" s="35" t="s">
        <v>22</v>
      </c>
      <c r="P29" s="284">
        <f t="shared" si="4"/>
        <v>1</v>
      </c>
      <c r="Q29" s="279">
        <v>1</v>
      </c>
      <c r="R29" s="130" t="s">
        <v>72</v>
      </c>
      <c r="S29" s="130" t="s">
        <v>72</v>
      </c>
      <c r="T29" s="130" t="s">
        <v>72</v>
      </c>
      <c r="U29" s="130" t="s">
        <v>72</v>
      </c>
      <c r="V29" s="130">
        <v>1</v>
      </c>
      <c r="W29" s="130" t="s">
        <v>72</v>
      </c>
      <c r="X29" s="25"/>
      <c r="Y29" s="25"/>
      <c r="Z29" s="25"/>
    </row>
    <row r="30" spans="1:26" ht="15" customHeight="1">
      <c r="A30" s="7"/>
      <c r="B30" s="35" t="s">
        <v>24</v>
      </c>
      <c r="C30" s="133">
        <f t="shared" si="2"/>
        <v>44802</v>
      </c>
      <c r="D30" s="125">
        <v>43037</v>
      </c>
      <c r="E30" s="125">
        <v>570</v>
      </c>
      <c r="F30" s="125">
        <f t="shared" si="3"/>
        <v>1195</v>
      </c>
      <c r="G30" s="125">
        <v>1188</v>
      </c>
      <c r="H30" s="128" t="s">
        <v>464</v>
      </c>
      <c r="I30" s="128" t="s">
        <v>464</v>
      </c>
      <c r="J30" s="125">
        <v>7</v>
      </c>
      <c r="K30" s="128">
        <v>15</v>
      </c>
      <c r="L30" s="125">
        <v>2256</v>
      </c>
      <c r="M30" s="40"/>
      <c r="N30" s="7"/>
      <c r="O30" s="35" t="s">
        <v>23</v>
      </c>
      <c r="P30" s="284">
        <f t="shared" si="4"/>
        <v>3</v>
      </c>
      <c r="Q30" s="279">
        <v>3</v>
      </c>
      <c r="R30" s="130" t="s">
        <v>72</v>
      </c>
      <c r="S30" s="130" t="s">
        <v>72</v>
      </c>
      <c r="T30" s="130" t="s">
        <v>72</v>
      </c>
      <c r="U30" s="130" t="s">
        <v>72</v>
      </c>
      <c r="V30" s="130">
        <v>3</v>
      </c>
      <c r="W30" s="130" t="s">
        <v>72</v>
      </c>
      <c r="X30" s="20"/>
      <c r="Y30" s="25"/>
      <c r="Z30" s="25"/>
    </row>
    <row r="31" spans="1:26" ht="15" customHeight="1">
      <c r="A31" s="7"/>
      <c r="B31" s="35" t="s">
        <v>25</v>
      </c>
      <c r="C31" s="133">
        <f t="shared" si="2"/>
        <v>7001</v>
      </c>
      <c r="D31" s="125">
        <v>6386</v>
      </c>
      <c r="E31" s="125">
        <v>533</v>
      </c>
      <c r="F31" s="125">
        <f t="shared" si="3"/>
        <v>82</v>
      </c>
      <c r="G31" s="128">
        <v>21</v>
      </c>
      <c r="H31" s="128">
        <v>1</v>
      </c>
      <c r="I31" s="128" t="s">
        <v>464</v>
      </c>
      <c r="J31" s="125">
        <v>60</v>
      </c>
      <c r="K31" s="128">
        <v>80</v>
      </c>
      <c r="L31" s="125">
        <v>64010</v>
      </c>
      <c r="M31" s="40"/>
      <c r="N31" s="7"/>
      <c r="O31" s="35" t="s">
        <v>24</v>
      </c>
      <c r="P31" s="284">
        <f t="shared" si="4"/>
        <v>1</v>
      </c>
      <c r="Q31" s="130" t="s">
        <v>72</v>
      </c>
      <c r="R31" s="130" t="s">
        <v>72</v>
      </c>
      <c r="S31" s="130" t="s">
        <v>72</v>
      </c>
      <c r="T31" s="130" t="s">
        <v>72</v>
      </c>
      <c r="U31" s="130" t="s">
        <v>72</v>
      </c>
      <c r="V31" s="130">
        <v>1</v>
      </c>
      <c r="W31" s="130">
        <v>1</v>
      </c>
      <c r="X31" s="25"/>
      <c r="Y31" s="25"/>
      <c r="Z31" s="25"/>
    </row>
    <row r="32" spans="1:26" ht="15" customHeight="1">
      <c r="A32" s="7"/>
      <c r="B32" s="35" t="s">
        <v>26</v>
      </c>
      <c r="C32" s="133">
        <f t="shared" si="2"/>
        <v>7943</v>
      </c>
      <c r="D32" s="125">
        <v>6954</v>
      </c>
      <c r="E32" s="125">
        <v>978</v>
      </c>
      <c r="F32" s="125">
        <f t="shared" si="3"/>
        <v>11</v>
      </c>
      <c r="G32" s="125">
        <v>11</v>
      </c>
      <c r="H32" s="128" t="s">
        <v>463</v>
      </c>
      <c r="I32" s="128" t="s">
        <v>464</v>
      </c>
      <c r="J32" s="128" t="s">
        <v>463</v>
      </c>
      <c r="K32" s="128" t="s">
        <v>463</v>
      </c>
      <c r="L32" s="125">
        <v>123952</v>
      </c>
      <c r="M32" s="40"/>
      <c r="N32" s="7"/>
      <c r="O32" s="35" t="s">
        <v>25</v>
      </c>
      <c r="P32" s="284">
        <f t="shared" si="4"/>
        <v>2</v>
      </c>
      <c r="Q32" s="279">
        <v>1</v>
      </c>
      <c r="R32" s="130" t="s">
        <v>72</v>
      </c>
      <c r="S32" s="130" t="s">
        <v>72</v>
      </c>
      <c r="T32" s="130" t="s">
        <v>72</v>
      </c>
      <c r="U32" s="130" t="s">
        <v>72</v>
      </c>
      <c r="V32" s="130">
        <v>2</v>
      </c>
      <c r="W32" s="130" t="s">
        <v>72</v>
      </c>
      <c r="X32" s="20"/>
      <c r="Y32" s="25"/>
      <c r="Z32" s="25"/>
    </row>
    <row r="33" spans="1:26" ht="15" customHeight="1">
      <c r="A33" s="7"/>
      <c r="B33" s="35" t="s">
        <v>27</v>
      </c>
      <c r="C33" s="133">
        <f t="shared" si="2"/>
        <v>50308</v>
      </c>
      <c r="D33" s="125">
        <v>48430</v>
      </c>
      <c r="E33" s="125">
        <v>1775</v>
      </c>
      <c r="F33" s="125">
        <f t="shared" si="3"/>
        <v>103</v>
      </c>
      <c r="G33" s="125">
        <v>101</v>
      </c>
      <c r="H33" s="128">
        <v>2</v>
      </c>
      <c r="I33" s="128" t="s">
        <v>464</v>
      </c>
      <c r="J33" s="128" t="s">
        <v>463</v>
      </c>
      <c r="K33" s="125">
        <v>50</v>
      </c>
      <c r="L33" s="125">
        <v>161111</v>
      </c>
      <c r="M33" s="40"/>
      <c r="N33" s="7"/>
      <c r="O33" s="35" t="s">
        <v>26</v>
      </c>
      <c r="P33" s="284">
        <f t="shared" si="4"/>
        <v>1</v>
      </c>
      <c r="Q33" s="279">
        <v>1</v>
      </c>
      <c r="R33" s="130" t="s">
        <v>72</v>
      </c>
      <c r="S33" s="130" t="s">
        <v>72</v>
      </c>
      <c r="T33" s="130" t="s">
        <v>72</v>
      </c>
      <c r="U33" s="130" t="s">
        <v>72</v>
      </c>
      <c r="V33" s="130">
        <v>1</v>
      </c>
      <c r="W33" s="130" t="s">
        <v>72</v>
      </c>
      <c r="X33" s="25"/>
      <c r="Y33" s="25"/>
      <c r="Z33" s="25"/>
    </row>
    <row r="34" spans="1:26" ht="15" customHeight="1">
      <c r="A34" s="7"/>
      <c r="B34" s="35" t="s">
        <v>28</v>
      </c>
      <c r="C34" s="133">
        <f t="shared" si="2"/>
        <v>1746</v>
      </c>
      <c r="D34" s="125">
        <v>1510</v>
      </c>
      <c r="E34" s="125">
        <v>236</v>
      </c>
      <c r="F34" s="128" t="s">
        <v>463</v>
      </c>
      <c r="G34" s="128" t="s">
        <v>463</v>
      </c>
      <c r="H34" s="128" t="s">
        <v>463</v>
      </c>
      <c r="I34" s="128" t="s">
        <v>463</v>
      </c>
      <c r="J34" s="128" t="s">
        <v>463</v>
      </c>
      <c r="K34" s="128" t="s">
        <v>463</v>
      </c>
      <c r="L34" s="125">
        <v>21317</v>
      </c>
      <c r="M34" s="40"/>
      <c r="N34" s="7"/>
      <c r="O34" s="35" t="s">
        <v>27</v>
      </c>
      <c r="P34" s="284">
        <f t="shared" si="4"/>
        <v>3</v>
      </c>
      <c r="Q34" s="279">
        <v>1</v>
      </c>
      <c r="R34" s="130">
        <v>1</v>
      </c>
      <c r="S34" s="130">
        <v>1</v>
      </c>
      <c r="T34" s="130" t="s">
        <v>72</v>
      </c>
      <c r="U34" s="130" t="s">
        <v>72</v>
      </c>
      <c r="V34" s="130">
        <v>1</v>
      </c>
      <c r="W34" s="130" t="s">
        <v>72</v>
      </c>
      <c r="X34" s="25"/>
      <c r="Y34" s="25"/>
      <c r="Z34" s="25"/>
    </row>
    <row r="35" spans="1:26" ht="15" customHeight="1">
      <c r="A35" s="7"/>
      <c r="B35" s="35" t="s">
        <v>29</v>
      </c>
      <c r="C35" s="133">
        <f t="shared" si="2"/>
        <v>390</v>
      </c>
      <c r="D35" s="125">
        <v>249</v>
      </c>
      <c r="E35" s="125">
        <v>136</v>
      </c>
      <c r="F35" s="125">
        <f t="shared" si="3"/>
        <v>5</v>
      </c>
      <c r="G35" s="128">
        <v>2</v>
      </c>
      <c r="H35" s="128" t="s">
        <v>463</v>
      </c>
      <c r="I35" s="128" t="s">
        <v>463</v>
      </c>
      <c r="J35" s="128">
        <v>3</v>
      </c>
      <c r="K35" s="125">
        <v>1</v>
      </c>
      <c r="L35" s="125">
        <v>26532</v>
      </c>
      <c r="M35" s="40"/>
      <c r="N35" s="7"/>
      <c r="O35" s="35" t="s">
        <v>28</v>
      </c>
      <c r="P35" s="130" t="s">
        <v>72</v>
      </c>
      <c r="Q35" s="130" t="s">
        <v>72</v>
      </c>
      <c r="R35" s="130" t="s">
        <v>72</v>
      </c>
      <c r="S35" s="130" t="s">
        <v>72</v>
      </c>
      <c r="T35" s="130" t="s">
        <v>72</v>
      </c>
      <c r="U35" s="130" t="s">
        <v>72</v>
      </c>
      <c r="V35" s="130" t="s">
        <v>72</v>
      </c>
      <c r="W35" s="130" t="s">
        <v>72</v>
      </c>
      <c r="X35" s="25"/>
      <c r="Y35" s="25"/>
      <c r="Z35" s="25"/>
    </row>
    <row r="36" spans="1:26" ht="15" customHeight="1">
      <c r="A36" s="7"/>
      <c r="B36" s="35"/>
      <c r="C36" s="127"/>
      <c r="D36" s="127"/>
      <c r="E36" s="127"/>
      <c r="F36" s="127"/>
      <c r="G36" s="127"/>
      <c r="H36" s="127"/>
      <c r="I36" s="127"/>
      <c r="J36" s="127"/>
      <c r="K36" s="127"/>
      <c r="L36" s="127"/>
      <c r="M36" s="40"/>
      <c r="N36" s="7"/>
      <c r="O36" s="35" t="s">
        <v>29</v>
      </c>
      <c r="P36" s="284">
        <f t="shared" si="4"/>
        <v>1</v>
      </c>
      <c r="Q36" s="279">
        <v>1</v>
      </c>
      <c r="R36" s="130" t="s">
        <v>72</v>
      </c>
      <c r="S36" s="130" t="s">
        <v>72</v>
      </c>
      <c r="T36" s="130" t="s">
        <v>72</v>
      </c>
      <c r="U36" s="130" t="s">
        <v>72</v>
      </c>
      <c r="V36" s="130">
        <v>1</v>
      </c>
      <c r="W36" s="130" t="s">
        <v>72</v>
      </c>
      <c r="X36" s="25"/>
      <c r="Y36" s="25"/>
      <c r="Z36" s="25"/>
    </row>
    <row r="37" spans="1:26" ht="15" customHeight="1">
      <c r="A37" s="326" t="s">
        <v>30</v>
      </c>
      <c r="B37" s="343"/>
      <c r="C37" s="93">
        <f>SUM(C38:C42)</f>
        <v>296800</v>
      </c>
      <c r="D37" s="93">
        <f>SUM(D38:D42)</f>
        <v>226433</v>
      </c>
      <c r="E37" s="93">
        <f aca="true" t="shared" si="9" ref="E37:L37">SUM(E38:E42)</f>
        <v>60445</v>
      </c>
      <c r="F37" s="93">
        <f t="shared" si="9"/>
        <v>9922</v>
      </c>
      <c r="G37" s="93">
        <f t="shared" si="9"/>
        <v>9742</v>
      </c>
      <c r="H37" s="93">
        <f t="shared" si="9"/>
        <v>2</v>
      </c>
      <c r="I37" s="94" t="s">
        <v>200</v>
      </c>
      <c r="J37" s="93">
        <f t="shared" si="9"/>
        <v>178</v>
      </c>
      <c r="K37" s="93">
        <f t="shared" si="9"/>
        <v>632</v>
      </c>
      <c r="L37" s="93">
        <f t="shared" si="9"/>
        <v>144713</v>
      </c>
      <c r="M37" s="40"/>
      <c r="N37" s="7"/>
      <c r="O37" s="35"/>
      <c r="P37" s="279"/>
      <c r="Q37" s="279"/>
      <c r="R37" s="130"/>
      <c r="S37" s="127"/>
      <c r="T37" s="127"/>
      <c r="U37" s="127"/>
      <c r="V37" s="127"/>
      <c r="W37" s="127"/>
      <c r="X37" s="22"/>
      <c r="Y37" s="22"/>
      <c r="Z37" s="21"/>
    </row>
    <row r="38" spans="1:26" ht="15" customHeight="1">
      <c r="A38" s="7"/>
      <c r="B38" s="35" t="s">
        <v>31</v>
      </c>
      <c r="C38" s="133">
        <f t="shared" si="2"/>
        <v>159477</v>
      </c>
      <c r="D38" s="125">
        <v>140568</v>
      </c>
      <c r="E38" s="125">
        <v>17794</v>
      </c>
      <c r="F38" s="125">
        <f t="shared" si="3"/>
        <v>1115</v>
      </c>
      <c r="G38" s="125">
        <v>944</v>
      </c>
      <c r="H38" s="128" t="s">
        <v>463</v>
      </c>
      <c r="I38" s="128" t="s">
        <v>463</v>
      </c>
      <c r="J38" s="125">
        <v>171</v>
      </c>
      <c r="K38" s="125">
        <v>406</v>
      </c>
      <c r="L38" s="125">
        <v>115375</v>
      </c>
      <c r="M38" s="40"/>
      <c r="N38" s="326" t="s">
        <v>30</v>
      </c>
      <c r="O38" s="408"/>
      <c r="P38" s="98">
        <f>SUM(P39:P43)</f>
        <v>11</v>
      </c>
      <c r="Q38" s="98">
        <f>SUM(Q39:Q43)</f>
        <v>3</v>
      </c>
      <c r="R38" s="98">
        <f aca="true" t="shared" si="10" ref="R38:W38">SUM(R39:R43)</f>
        <v>1</v>
      </c>
      <c r="S38" s="98">
        <f t="shared" si="10"/>
        <v>3</v>
      </c>
      <c r="T38" s="98">
        <f t="shared" si="10"/>
        <v>1</v>
      </c>
      <c r="U38" s="98">
        <f t="shared" si="10"/>
        <v>2</v>
      </c>
      <c r="V38" s="98">
        <f t="shared" si="10"/>
        <v>4</v>
      </c>
      <c r="W38" s="98">
        <f t="shared" si="10"/>
        <v>1</v>
      </c>
      <c r="X38" s="97"/>
      <c r="Y38" s="96"/>
      <c r="Z38" s="96"/>
    </row>
    <row r="39" spans="1:26" ht="15" customHeight="1">
      <c r="A39" s="7"/>
      <c r="B39" s="35" t="s">
        <v>32</v>
      </c>
      <c r="C39" s="133">
        <f t="shared" si="2"/>
        <v>32360</v>
      </c>
      <c r="D39" s="125">
        <v>22465</v>
      </c>
      <c r="E39" s="125">
        <v>3085</v>
      </c>
      <c r="F39" s="125">
        <f t="shared" si="3"/>
        <v>6810</v>
      </c>
      <c r="G39" s="125">
        <v>6808</v>
      </c>
      <c r="H39" s="128" t="s">
        <v>463</v>
      </c>
      <c r="I39" s="128" t="s">
        <v>463</v>
      </c>
      <c r="J39" s="125">
        <v>2</v>
      </c>
      <c r="K39" s="128" t="s">
        <v>463</v>
      </c>
      <c r="L39" s="125">
        <v>14233</v>
      </c>
      <c r="M39" s="40"/>
      <c r="N39" s="7"/>
      <c r="O39" s="35" t="s">
        <v>31</v>
      </c>
      <c r="P39" s="284">
        <f t="shared" si="4"/>
        <v>3</v>
      </c>
      <c r="Q39" s="130" t="s">
        <v>72</v>
      </c>
      <c r="R39" s="130" t="s">
        <v>72</v>
      </c>
      <c r="S39" s="130" t="s">
        <v>72</v>
      </c>
      <c r="T39" s="130">
        <v>1</v>
      </c>
      <c r="U39" s="130">
        <v>1</v>
      </c>
      <c r="V39" s="130">
        <v>1</v>
      </c>
      <c r="W39" s="130">
        <v>1</v>
      </c>
      <c r="X39" s="25"/>
      <c r="Y39" s="25"/>
      <c r="Z39" s="21"/>
    </row>
    <row r="40" spans="1:26" ht="15" customHeight="1">
      <c r="A40" s="7"/>
      <c r="B40" s="35" t="s">
        <v>33</v>
      </c>
      <c r="C40" s="133">
        <f t="shared" si="2"/>
        <v>2827</v>
      </c>
      <c r="D40" s="128" t="s">
        <v>463</v>
      </c>
      <c r="E40" s="125">
        <v>1864</v>
      </c>
      <c r="F40" s="125">
        <f t="shared" si="3"/>
        <v>963</v>
      </c>
      <c r="G40" s="125">
        <v>963</v>
      </c>
      <c r="H40" s="128" t="s">
        <v>463</v>
      </c>
      <c r="I40" s="128" t="s">
        <v>463</v>
      </c>
      <c r="J40" s="128" t="s">
        <v>463</v>
      </c>
      <c r="K40" s="128" t="s">
        <v>463</v>
      </c>
      <c r="L40" s="128" t="s">
        <v>463</v>
      </c>
      <c r="M40" s="40"/>
      <c r="N40" s="7"/>
      <c r="O40" s="35" t="s">
        <v>32</v>
      </c>
      <c r="P40" s="284">
        <f t="shared" si="4"/>
        <v>1</v>
      </c>
      <c r="Q40" s="279">
        <v>1</v>
      </c>
      <c r="R40" s="130" t="s">
        <v>72</v>
      </c>
      <c r="S40" s="130" t="s">
        <v>72</v>
      </c>
      <c r="T40" s="130" t="s">
        <v>72</v>
      </c>
      <c r="U40" s="130" t="s">
        <v>72</v>
      </c>
      <c r="V40" s="130">
        <v>1</v>
      </c>
      <c r="W40" s="130" t="s">
        <v>72</v>
      </c>
      <c r="X40" s="25"/>
      <c r="Y40" s="25"/>
      <c r="Z40" s="25"/>
    </row>
    <row r="41" spans="1:26" ht="15" customHeight="1">
      <c r="A41" s="7"/>
      <c r="B41" s="35" t="s">
        <v>34</v>
      </c>
      <c r="C41" s="133">
        <f t="shared" si="2"/>
        <v>70475</v>
      </c>
      <c r="D41" s="125">
        <v>54394</v>
      </c>
      <c r="E41" s="125">
        <v>15060</v>
      </c>
      <c r="F41" s="125">
        <f t="shared" si="3"/>
        <v>1021</v>
      </c>
      <c r="G41" s="125">
        <v>1014</v>
      </c>
      <c r="H41" s="128">
        <v>2</v>
      </c>
      <c r="I41" s="128" t="s">
        <v>463</v>
      </c>
      <c r="J41" s="125">
        <v>5</v>
      </c>
      <c r="K41" s="125">
        <v>226</v>
      </c>
      <c r="L41" s="125">
        <v>15105</v>
      </c>
      <c r="M41" s="40"/>
      <c r="N41" s="7"/>
      <c r="O41" s="35" t="s">
        <v>33</v>
      </c>
      <c r="P41" s="130" t="s">
        <v>72</v>
      </c>
      <c r="Q41" s="130" t="s">
        <v>72</v>
      </c>
      <c r="R41" s="130" t="s">
        <v>72</v>
      </c>
      <c r="S41" s="130" t="s">
        <v>72</v>
      </c>
      <c r="T41" s="130" t="s">
        <v>72</v>
      </c>
      <c r="U41" s="130" t="s">
        <v>72</v>
      </c>
      <c r="V41" s="130" t="s">
        <v>72</v>
      </c>
      <c r="W41" s="130" t="s">
        <v>72</v>
      </c>
      <c r="X41" s="25"/>
      <c r="Y41" s="25"/>
      <c r="Z41" s="25"/>
    </row>
    <row r="42" spans="1:26" ht="15" customHeight="1">
      <c r="A42" s="7"/>
      <c r="B42" s="35" t="s">
        <v>35</v>
      </c>
      <c r="C42" s="133">
        <f t="shared" si="2"/>
        <v>31661</v>
      </c>
      <c r="D42" s="125">
        <v>9006</v>
      </c>
      <c r="E42" s="125">
        <v>22642</v>
      </c>
      <c r="F42" s="125">
        <f t="shared" si="3"/>
        <v>13</v>
      </c>
      <c r="G42" s="125">
        <v>13</v>
      </c>
      <c r="H42" s="128" t="s">
        <v>463</v>
      </c>
      <c r="I42" s="128" t="s">
        <v>463</v>
      </c>
      <c r="J42" s="128" t="s">
        <v>463</v>
      </c>
      <c r="K42" s="128" t="s">
        <v>463</v>
      </c>
      <c r="L42" s="128" t="s">
        <v>463</v>
      </c>
      <c r="M42" s="40"/>
      <c r="N42" s="7"/>
      <c r="O42" s="35" t="s">
        <v>34</v>
      </c>
      <c r="P42" s="284">
        <f t="shared" si="4"/>
        <v>2</v>
      </c>
      <c r="Q42" s="279">
        <v>1</v>
      </c>
      <c r="R42" s="130" t="s">
        <v>72</v>
      </c>
      <c r="S42" s="130" t="s">
        <v>72</v>
      </c>
      <c r="T42" s="130" t="s">
        <v>72</v>
      </c>
      <c r="U42" s="130">
        <v>1</v>
      </c>
      <c r="V42" s="130">
        <v>1</v>
      </c>
      <c r="W42" s="130" t="s">
        <v>72</v>
      </c>
      <c r="X42" s="25"/>
      <c r="Y42" s="25"/>
      <c r="Z42" s="25"/>
    </row>
    <row r="43" spans="1:26" ht="15" customHeight="1">
      <c r="A43" s="7"/>
      <c r="B43" s="35"/>
      <c r="C43" s="127"/>
      <c r="D43" s="127"/>
      <c r="E43" s="127"/>
      <c r="F43" s="127"/>
      <c r="G43" s="127"/>
      <c r="H43" s="127"/>
      <c r="I43" s="127"/>
      <c r="J43" s="127"/>
      <c r="K43" s="127"/>
      <c r="L43" s="127"/>
      <c r="M43" s="40"/>
      <c r="N43" s="7"/>
      <c r="O43" s="35" t="s">
        <v>35</v>
      </c>
      <c r="P43" s="284">
        <f t="shared" si="4"/>
        <v>5</v>
      </c>
      <c r="Q43" s="279">
        <v>1</v>
      </c>
      <c r="R43" s="130">
        <v>1</v>
      </c>
      <c r="S43" s="130">
        <v>3</v>
      </c>
      <c r="T43" s="130" t="s">
        <v>72</v>
      </c>
      <c r="U43" s="130" t="s">
        <v>72</v>
      </c>
      <c r="V43" s="130">
        <v>1</v>
      </c>
      <c r="W43" s="130" t="s">
        <v>72</v>
      </c>
      <c r="X43" s="25"/>
      <c r="Y43" s="25"/>
      <c r="Z43" s="25"/>
    </row>
    <row r="44" spans="1:26" ht="15" customHeight="1">
      <c r="A44" s="326" t="s">
        <v>40</v>
      </c>
      <c r="B44" s="343"/>
      <c r="C44" s="93">
        <f>SUM(C45:C48)</f>
        <v>409465</v>
      </c>
      <c r="D44" s="93">
        <f>SUM(D45:D48)</f>
        <v>338923</v>
      </c>
      <c r="E44" s="93">
        <f aca="true" t="shared" si="11" ref="E44:L44">SUM(E45:E48)</f>
        <v>54962</v>
      </c>
      <c r="F44" s="93">
        <f t="shared" si="11"/>
        <v>15580</v>
      </c>
      <c r="G44" s="93">
        <f t="shared" si="11"/>
        <v>13803</v>
      </c>
      <c r="H44" s="94" t="s">
        <v>461</v>
      </c>
      <c r="I44" s="93">
        <f t="shared" si="11"/>
        <v>1240</v>
      </c>
      <c r="J44" s="93">
        <f t="shared" si="11"/>
        <v>537</v>
      </c>
      <c r="K44" s="93">
        <f t="shared" si="11"/>
        <v>3067</v>
      </c>
      <c r="L44" s="93">
        <f t="shared" si="11"/>
        <v>534446</v>
      </c>
      <c r="M44" s="40"/>
      <c r="N44" s="7"/>
      <c r="O44" s="35"/>
      <c r="P44" s="279"/>
      <c r="Q44" s="279"/>
      <c r="R44" s="130"/>
      <c r="S44" s="127"/>
      <c r="T44" s="127"/>
      <c r="U44" s="127"/>
      <c r="V44" s="127"/>
      <c r="W44" s="127"/>
      <c r="X44" s="22"/>
      <c r="Y44" s="22"/>
      <c r="Z44" s="21"/>
    </row>
    <row r="45" spans="1:26" ht="15" customHeight="1">
      <c r="A45" s="20"/>
      <c r="B45" s="35" t="s">
        <v>41</v>
      </c>
      <c r="C45" s="133">
        <f t="shared" si="2"/>
        <v>97516</v>
      </c>
      <c r="D45" s="125">
        <v>74966</v>
      </c>
      <c r="E45" s="125">
        <v>21644</v>
      </c>
      <c r="F45" s="125">
        <f t="shared" si="3"/>
        <v>906</v>
      </c>
      <c r="G45" s="125">
        <v>884</v>
      </c>
      <c r="H45" s="128" t="s">
        <v>463</v>
      </c>
      <c r="I45" s="128" t="s">
        <v>463</v>
      </c>
      <c r="J45" s="125">
        <v>22</v>
      </c>
      <c r="K45" s="125">
        <v>2325</v>
      </c>
      <c r="L45" s="125">
        <v>266817</v>
      </c>
      <c r="M45" s="40"/>
      <c r="N45" s="326" t="s">
        <v>40</v>
      </c>
      <c r="O45" s="408"/>
      <c r="P45" s="98">
        <f aca="true" t="shared" si="12" ref="P45:V45">SUM(P46:P49)</f>
        <v>12</v>
      </c>
      <c r="Q45" s="98">
        <f t="shared" si="12"/>
        <v>3</v>
      </c>
      <c r="R45" s="98">
        <f t="shared" si="12"/>
        <v>3</v>
      </c>
      <c r="S45" s="98">
        <f t="shared" si="12"/>
        <v>1</v>
      </c>
      <c r="T45" s="98">
        <f t="shared" si="12"/>
        <v>1</v>
      </c>
      <c r="U45" s="98">
        <f t="shared" si="12"/>
        <v>3</v>
      </c>
      <c r="V45" s="98">
        <f t="shared" si="12"/>
        <v>4</v>
      </c>
      <c r="W45" s="97" t="s">
        <v>72</v>
      </c>
      <c r="X45" s="97"/>
      <c r="Y45" s="96"/>
      <c r="Z45" s="96"/>
    </row>
    <row r="46" spans="1:26" ht="15" customHeight="1">
      <c r="A46" s="20"/>
      <c r="B46" s="35" t="s">
        <v>42</v>
      </c>
      <c r="C46" s="133">
        <f t="shared" si="2"/>
        <v>64943</v>
      </c>
      <c r="D46" s="125">
        <v>57825</v>
      </c>
      <c r="E46" s="125">
        <v>3872</v>
      </c>
      <c r="F46" s="125">
        <f t="shared" si="3"/>
        <v>3246</v>
      </c>
      <c r="G46" s="125">
        <v>3235</v>
      </c>
      <c r="H46" s="128" t="s">
        <v>463</v>
      </c>
      <c r="I46" s="128" t="s">
        <v>463</v>
      </c>
      <c r="J46" s="125">
        <v>11</v>
      </c>
      <c r="K46" s="125">
        <v>462</v>
      </c>
      <c r="L46" s="125">
        <v>60792</v>
      </c>
      <c r="M46" s="40"/>
      <c r="N46" s="20"/>
      <c r="O46" s="35" t="s">
        <v>41</v>
      </c>
      <c r="P46" s="284">
        <f t="shared" si="4"/>
        <v>3</v>
      </c>
      <c r="Q46" s="279">
        <v>1</v>
      </c>
      <c r="R46" s="130" t="s">
        <v>72</v>
      </c>
      <c r="S46" s="130" t="s">
        <v>72</v>
      </c>
      <c r="T46" s="130" t="s">
        <v>72</v>
      </c>
      <c r="U46" s="130">
        <v>1</v>
      </c>
      <c r="V46" s="130">
        <v>2</v>
      </c>
      <c r="W46" s="130" t="s">
        <v>72</v>
      </c>
      <c r="X46" s="25"/>
      <c r="Y46" s="25"/>
      <c r="Z46" s="21"/>
    </row>
    <row r="47" spans="1:26" ht="15" customHeight="1">
      <c r="A47" s="20"/>
      <c r="B47" s="35" t="s">
        <v>43</v>
      </c>
      <c r="C47" s="133">
        <f t="shared" si="2"/>
        <v>179390</v>
      </c>
      <c r="D47" s="125">
        <v>144654</v>
      </c>
      <c r="E47" s="125">
        <v>25320</v>
      </c>
      <c r="F47" s="125">
        <f t="shared" si="3"/>
        <v>9416</v>
      </c>
      <c r="G47" s="125">
        <v>8156</v>
      </c>
      <c r="H47" s="128" t="s">
        <v>463</v>
      </c>
      <c r="I47" s="128">
        <v>1240</v>
      </c>
      <c r="J47" s="125">
        <v>20</v>
      </c>
      <c r="K47" s="125">
        <v>222</v>
      </c>
      <c r="L47" s="125">
        <v>180974</v>
      </c>
      <c r="M47" s="40"/>
      <c r="N47" s="20"/>
      <c r="O47" s="35" t="s">
        <v>42</v>
      </c>
      <c r="P47" s="284">
        <f t="shared" si="4"/>
        <v>1</v>
      </c>
      <c r="Q47" s="130">
        <v>1</v>
      </c>
      <c r="R47" s="130" t="s">
        <v>72</v>
      </c>
      <c r="S47" s="130" t="s">
        <v>72</v>
      </c>
      <c r="T47" s="130" t="s">
        <v>72</v>
      </c>
      <c r="U47" s="130" t="s">
        <v>72</v>
      </c>
      <c r="V47" s="130">
        <v>1</v>
      </c>
      <c r="W47" s="130" t="s">
        <v>72</v>
      </c>
      <c r="X47" s="25"/>
      <c r="Y47" s="25"/>
      <c r="Z47" s="25"/>
    </row>
    <row r="48" spans="1:26" ht="15" customHeight="1">
      <c r="A48" s="20"/>
      <c r="B48" s="35" t="s">
        <v>44</v>
      </c>
      <c r="C48" s="133">
        <f t="shared" si="2"/>
        <v>67616</v>
      </c>
      <c r="D48" s="125">
        <v>61478</v>
      </c>
      <c r="E48" s="125">
        <v>4126</v>
      </c>
      <c r="F48" s="125">
        <f t="shared" si="3"/>
        <v>2012</v>
      </c>
      <c r="G48" s="125">
        <v>1528</v>
      </c>
      <c r="H48" s="128" t="s">
        <v>463</v>
      </c>
      <c r="I48" s="128" t="s">
        <v>463</v>
      </c>
      <c r="J48" s="125">
        <v>484</v>
      </c>
      <c r="K48" s="125">
        <v>58</v>
      </c>
      <c r="L48" s="125">
        <v>25863</v>
      </c>
      <c r="M48" s="40"/>
      <c r="N48" s="20"/>
      <c r="O48" s="35" t="s">
        <v>43</v>
      </c>
      <c r="P48" s="284">
        <f t="shared" si="4"/>
        <v>4</v>
      </c>
      <c r="Q48" s="130" t="s">
        <v>72</v>
      </c>
      <c r="R48" s="130">
        <v>2</v>
      </c>
      <c r="S48" s="130">
        <v>1</v>
      </c>
      <c r="T48" s="130">
        <v>1</v>
      </c>
      <c r="U48" s="130" t="s">
        <v>72</v>
      </c>
      <c r="V48" s="130" t="s">
        <v>72</v>
      </c>
      <c r="W48" s="130" t="s">
        <v>72</v>
      </c>
      <c r="X48" s="25"/>
      <c r="Y48" s="25"/>
      <c r="Z48" s="25"/>
    </row>
    <row r="49" spans="1:26" ht="15" customHeight="1">
      <c r="A49" s="20"/>
      <c r="B49" s="35"/>
      <c r="C49" s="127"/>
      <c r="D49" s="127"/>
      <c r="E49" s="127"/>
      <c r="F49" s="127"/>
      <c r="G49" s="127"/>
      <c r="H49" s="127"/>
      <c r="I49" s="127"/>
      <c r="J49" s="127"/>
      <c r="K49" s="127"/>
      <c r="L49" s="127"/>
      <c r="M49" s="40"/>
      <c r="N49" s="20"/>
      <c r="O49" s="35" t="s">
        <v>44</v>
      </c>
      <c r="P49" s="284">
        <f t="shared" si="4"/>
        <v>4</v>
      </c>
      <c r="Q49" s="279">
        <v>1</v>
      </c>
      <c r="R49" s="130">
        <v>1</v>
      </c>
      <c r="S49" s="130" t="s">
        <v>72</v>
      </c>
      <c r="T49" s="130" t="s">
        <v>72</v>
      </c>
      <c r="U49" s="130">
        <v>2</v>
      </c>
      <c r="V49" s="130">
        <v>1</v>
      </c>
      <c r="W49" s="130" t="s">
        <v>72</v>
      </c>
      <c r="X49" s="25"/>
      <c r="Y49" s="25"/>
      <c r="Z49" s="25"/>
    </row>
    <row r="50" spans="1:26" ht="15" customHeight="1">
      <c r="A50" s="326" t="s">
        <v>45</v>
      </c>
      <c r="B50" s="343"/>
      <c r="C50" s="93">
        <f>SUM(C51:C56)</f>
        <v>340283</v>
      </c>
      <c r="D50" s="93">
        <f>SUM(D51:D56)</f>
        <v>312198</v>
      </c>
      <c r="E50" s="93">
        <f aca="true" t="shared" si="13" ref="E50:L50">SUM(E51:E56)</f>
        <v>26188</v>
      </c>
      <c r="F50" s="93">
        <f t="shared" si="13"/>
        <v>1897</v>
      </c>
      <c r="G50" s="93">
        <f t="shared" si="13"/>
        <v>1886</v>
      </c>
      <c r="H50" s="94" t="s">
        <v>461</v>
      </c>
      <c r="I50" s="94" t="s">
        <v>461</v>
      </c>
      <c r="J50" s="93">
        <f t="shared" si="13"/>
        <v>11</v>
      </c>
      <c r="K50" s="93">
        <f t="shared" si="13"/>
        <v>2746</v>
      </c>
      <c r="L50" s="93">
        <f t="shared" si="13"/>
        <v>441016</v>
      </c>
      <c r="M50" s="40"/>
      <c r="N50" s="20"/>
      <c r="O50" s="35"/>
      <c r="P50" s="279"/>
      <c r="Q50" s="279"/>
      <c r="R50" s="130"/>
      <c r="S50" s="127"/>
      <c r="T50" s="127"/>
      <c r="U50" s="127"/>
      <c r="V50" s="127"/>
      <c r="W50" s="127"/>
      <c r="X50" s="22"/>
      <c r="Y50" s="22"/>
      <c r="Z50" s="21"/>
    </row>
    <row r="51" spans="1:26" ht="15" customHeight="1">
      <c r="A51" s="7"/>
      <c r="B51" s="35" t="s">
        <v>46</v>
      </c>
      <c r="C51" s="133">
        <f t="shared" si="2"/>
        <v>42082</v>
      </c>
      <c r="D51" s="125">
        <v>39324</v>
      </c>
      <c r="E51" s="125">
        <v>2660</v>
      </c>
      <c r="F51" s="125">
        <f t="shared" si="3"/>
        <v>98</v>
      </c>
      <c r="G51" s="125">
        <v>98</v>
      </c>
      <c r="H51" s="128" t="s">
        <v>463</v>
      </c>
      <c r="I51" s="128" t="s">
        <v>463</v>
      </c>
      <c r="J51" s="128" t="s">
        <v>463</v>
      </c>
      <c r="K51" s="125">
        <v>163</v>
      </c>
      <c r="L51" s="125">
        <v>43666</v>
      </c>
      <c r="M51" s="40"/>
      <c r="N51" s="326" t="s">
        <v>45</v>
      </c>
      <c r="O51" s="408"/>
      <c r="P51" s="98">
        <f>SUM(P52:P57)</f>
        <v>6</v>
      </c>
      <c r="Q51" s="98">
        <f>SUM(Q52:Q57)</f>
        <v>3</v>
      </c>
      <c r="R51" s="97" t="s">
        <v>72</v>
      </c>
      <c r="S51" s="98">
        <f>SUM(S52:S57)</f>
        <v>1</v>
      </c>
      <c r="T51" s="97" t="s">
        <v>72</v>
      </c>
      <c r="U51" s="97" t="s">
        <v>72</v>
      </c>
      <c r="V51" s="98">
        <f>SUM(V52:V57)</f>
        <v>5</v>
      </c>
      <c r="W51" s="97" t="s">
        <v>72</v>
      </c>
      <c r="X51" s="96"/>
      <c r="Y51" s="97"/>
      <c r="Z51" s="97"/>
    </row>
    <row r="52" spans="1:26" ht="15" customHeight="1">
      <c r="A52" s="7"/>
      <c r="B52" s="35" t="s">
        <v>47</v>
      </c>
      <c r="C52" s="133">
        <f t="shared" si="2"/>
        <v>44182</v>
      </c>
      <c r="D52" s="125">
        <v>42267</v>
      </c>
      <c r="E52" s="125">
        <v>1847</v>
      </c>
      <c r="F52" s="125">
        <f t="shared" si="3"/>
        <v>68</v>
      </c>
      <c r="G52" s="125">
        <v>67</v>
      </c>
      <c r="H52" s="128" t="s">
        <v>463</v>
      </c>
      <c r="I52" s="128" t="s">
        <v>463</v>
      </c>
      <c r="J52" s="125">
        <v>1</v>
      </c>
      <c r="K52" s="125">
        <v>45</v>
      </c>
      <c r="L52" s="125">
        <v>27281</v>
      </c>
      <c r="M52" s="40"/>
      <c r="N52" s="7"/>
      <c r="O52" s="35" t="s">
        <v>46</v>
      </c>
      <c r="P52" s="284">
        <f t="shared" si="4"/>
        <v>2</v>
      </c>
      <c r="Q52" s="130" t="s">
        <v>72</v>
      </c>
      <c r="R52" s="130" t="s">
        <v>72</v>
      </c>
      <c r="S52" s="130">
        <v>1</v>
      </c>
      <c r="T52" s="130" t="s">
        <v>72</v>
      </c>
      <c r="U52" s="130" t="s">
        <v>72</v>
      </c>
      <c r="V52" s="130">
        <v>1</v>
      </c>
      <c r="W52" s="130" t="s">
        <v>72</v>
      </c>
      <c r="X52" s="25"/>
      <c r="Y52" s="25"/>
      <c r="Z52" s="25"/>
    </row>
    <row r="53" spans="1:26" ht="15" customHeight="1">
      <c r="A53" s="7"/>
      <c r="B53" s="35" t="s">
        <v>48</v>
      </c>
      <c r="C53" s="133">
        <f t="shared" si="2"/>
        <v>89267</v>
      </c>
      <c r="D53" s="125">
        <v>81946</v>
      </c>
      <c r="E53" s="125">
        <v>6989</v>
      </c>
      <c r="F53" s="125">
        <f t="shared" si="3"/>
        <v>332</v>
      </c>
      <c r="G53" s="125">
        <v>330</v>
      </c>
      <c r="H53" s="128" t="s">
        <v>463</v>
      </c>
      <c r="I53" s="128" t="s">
        <v>463</v>
      </c>
      <c r="J53" s="125">
        <v>2</v>
      </c>
      <c r="K53" s="125">
        <v>2060</v>
      </c>
      <c r="L53" s="125">
        <v>280764</v>
      </c>
      <c r="M53" s="40"/>
      <c r="N53" s="7"/>
      <c r="O53" s="35" t="s">
        <v>47</v>
      </c>
      <c r="P53" s="130" t="s">
        <v>72</v>
      </c>
      <c r="Q53" s="130" t="s">
        <v>72</v>
      </c>
      <c r="R53" s="130" t="s">
        <v>72</v>
      </c>
      <c r="S53" s="130" t="s">
        <v>72</v>
      </c>
      <c r="T53" s="130" t="s">
        <v>72</v>
      </c>
      <c r="U53" s="130" t="s">
        <v>72</v>
      </c>
      <c r="V53" s="130" t="s">
        <v>72</v>
      </c>
      <c r="W53" s="130" t="s">
        <v>72</v>
      </c>
      <c r="X53" s="25"/>
      <c r="Y53" s="25"/>
      <c r="Z53" s="25"/>
    </row>
    <row r="54" spans="1:26" ht="15" customHeight="1">
      <c r="A54" s="7"/>
      <c r="B54" s="35" t="s">
        <v>49</v>
      </c>
      <c r="C54" s="133">
        <f t="shared" si="2"/>
        <v>80289</v>
      </c>
      <c r="D54" s="125">
        <v>76476</v>
      </c>
      <c r="E54" s="125">
        <v>3570</v>
      </c>
      <c r="F54" s="125">
        <f t="shared" si="3"/>
        <v>243</v>
      </c>
      <c r="G54" s="125">
        <v>235</v>
      </c>
      <c r="H54" s="128" t="s">
        <v>463</v>
      </c>
      <c r="I54" s="128" t="s">
        <v>463</v>
      </c>
      <c r="J54" s="125">
        <v>8</v>
      </c>
      <c r="K54" s="125">
        <v>391</v>
      </c>
      <c r="L54" s="125">
        <v>27120</v>
      </c>
      <c r="M54" s="40"/>
      <c r="N54" s="7"/>
      <c r="O54" s="35" t="s">
        <v>48</v>
      </c>
      <c r="P54" s="284">
        <f t="shared" si="4"/>
        <v>1</v>
      </c>
      <c r="Q54" s="279">
        <v>1</v>
      </c>
      <c r="R54" s="130" t="s">
        <v>72</v>
      </c>
      <c r="S54" s="130" t="s">
        <v>72</v>
      </c>
      <c r="T54" s="130" t="s">
        <v>72</v>
      </c>
      <c r="U54" s="130" t="s">
        <v>72</v>
      </c>
      <c r="V54" s="130">
        <v>1</v>
      </c>
      <c r="W54" s="130" t="s">
        <v>72</v>
      </c>
      <c r="X54" s="25"/>
      <c r="Y54" s="25"/>
      <c r="Z54" s="25"/>
    </row>
    <row r="55" spans="1:26" ht="15" customHeight="1">
      <c r="A55" s="7"/>
      <c r="B55" s="35" t="s">
        <v>50</v>
      </c>
      <c r="C55" s="133">
        <f t="shared" si="2"/>
        <v>54760</v>
      </c>
      <c r="D55" s="125">
        <v>43770</v>
      </c>
      <c r="E55" s="125">
        <v>10265</v>
      </c>
      <c r="F55" s="125">
        <f t="shared" si="3"/>
        <v>725</v>
      </c>
      <c r="G55" s="125">
        <v>725</v>
      </c>
      <c r="H55" s="128" t="s">
        <v>463</v>
      </c>
      <c r="I55" s="128" t="s">
        <v>463</v>
      </c>
      <c r="J55" s="128" t="s">
        <v>463</v>
      </c>
      <c r="K55" s="125">
        <v>76</v>
      </c>
      <c r="L55" s="125">
        <v>47437</v>
      </c>
      <c r="M55" s="40"/>
      <c r="N55" s="7"/>
      <c r="O55" s="35" t="s">
        <v>49</v>
      </c>
      <c r="P55" s="284">
        <f t="shared" si="4"/>
        <v>2</v>
      </c>
      <c r="Q55" s="130">
        <v>1</v>
      </c>
      <c r="R55" s="130" t="s">
        <v>72</v>
      </c>
      <c r="S55" s="130" t="s">
        <v>72</v>
      </c>
      <c r="T55" s="130" t="s">
        <v>72</v>
      </c>
      <c r="U55" s="130" t="s">
        <v>72</v>
      </c>
      <c r="V55" s="130">
        <v>2</v>
      </c>
      <c r="W55" s="130" t="s">
        <v>72</v>
      </c>
      <c r="X55" s="25"/>
      <c r="Y55" s="25"/>
      <c r="Z55" s="25"/>
    </row>
    <row r="56" spans="1:26" ht="15" customHeight="1">
      <c r="A56" s="7"/>
      <c r="B56" s="35" t="s">
        <v>51</v>
      </c>
      <c r="C56" s="133">
        <f t="shared" si="2"/>
        <v>29703</v>
      </c>
      <c r="D56" s="125">
        <v>28415</v>
      </c>
      <c r="E56" s="125">
        <v>857</v>
      </c>
      <c r="F56" s="125">
        <f t="shared" si="3"/>
        <v>431</v>
      </c>
      <c r="G56" s="125">
        <v>431</v>
      </c>
      <c r="H56" s="128" t="s">
        <v>463</v>
      </c>
      <c r="I56" s="128" t="s">
        <v>463</v>
      </c>
      <c r="J56" s="128" t="s">
        <v>463</v>
      </c>
      <c r="K56" s="125">
        <v>11</v>
      </c>
      <c r="L56" s="125">
        <v>14748</v>
      </c>
      <c r="M56" s="40"/>
      <c r="N56" s="7"/>
      <c r="O56" s="35" t="s">
        <v>50</v>
      </c>
      <c r="P56" s="284">
        <f t="shared" si="4"/>
        <v>1</v>
      </c>
      <c r="Q56" s="279">
        <v>1</v>
      </c>
      <c r="R56" s="130" t="s">
        <v>72</v>
      </c>
      <c r="S56" s="130" t="s">
        <v>72</v>
      </c>
      <c r="T56" s="130" t="s">
        <v>72</v>
      </c>
      <c r="U56" s="130" t="s">
        <v>72</v>
      </c>
      <c r="V56" s="130">
        <v>1</v>
      </c>
      <c r="W56" s="130" t="s">
        <v>72</v>
      </c>
      <c r="X56" s="25"/>
      <c r="Y56" s="25"/>
      <c r="Z56" s="25"/>
    </row>
    <row r="57" spans="1:26" ht="15" customHeight="1">
      <c r="A57" s="7"/>
      <c r="B57" s="35"/>
      <c r="C57" s="127"/>
      <c r="D57" s="127"/>
      <c r="E57" s="127"/>
      <c r="F57" s="127"/>
      <c r="G57" s="127"/>
      <c r="H57" s="127"/>
      <c r="I57" s="127"/>
      <c r="J57" s="127"/>
      <c r="K57" s="127"/>
      <c r="L57" s="127"/>
      <c r="M57" s="40"/>
      <c r="N57" s="7"/>
      <c r="O57" s="35" t="s">
        <v>51</v>
      </c>
      <c r="P57" s="130" t="s">
        <v>72</v>
      </c>
      <c r="Q57" s="130" t="s">
        <v>72</v>
      </c>
      <c r="R57" s="130" t="s">
        <v>72</v>
      </c>
      <c r="S57" s="130" t="s">
        <v>72</v>
      </c>
      <c r="T57" s="130" t="s">
        <v>72</v>
      </c>
      <c r="U57" s="130" t="s">
        <v>72</v>
      </c>
      <c r="V57" s="130" t="s">
        <v>72</v>
      </c>
      <c r="W57" s="130" t="s">
        <v>72</v>
      </c>
      <c r="X57" s="25"/>
      <c r="Y57" s="25"/>
      <c r="Z57" s="25"/>
    </row>
    <row r="58" spans="1:26" ht="15" customHeight="1">
      <c r="A58" s="326" t="s">
        <v>52</v>
      </c>
      <c r="B58" s="343"/>
      <c r="C58" s="93">
        <f>SUM(C59:C62)</f>
        <v>330911</v>
      </c>
      <c r="D58" s="93">
        <f>SUM(D59:D62)</f>
        <v>248628</v>
      </c>
      <c r="E58" s="93">
        <f aca="true" t="shared" si="14" ref="E58:L58">SUM(E59:E62)</f>
        <v>58665</v>
      </c>
      <c r="F58" s="93">
        <f t="shared" si="14"/>
        <v>23618</v>
      </c>
      <c r="G58" s="93">
        <f t="shared" si="14"/>
        <v>22298</v>
      </c>
      <c r="H58" s="93">
        <f t="shared" si="14"/>
        <v>45</v>
      </c>
      <c r="I58" s="93">
        <f t="shared" si="14"/>
        <v>870</v>
      </c>
      <c r="J58" s="93">
        <f t="shared" si="14"/>
        <v>405</v>
      </c>
      <c r="K58" s="93">
        <f t="shared" si="14"/>
        <v>3093</v>
      </c>
      <c r="L58" s="93">
        <f t="shared" si="14"/>
        <v>1237303</v>
      </c>
      <c r="M58" s="40"/>
      <c r="N58" s="7"/>
      <c r="O58" s="35"/>
      <c r="P58" s="279"/>
      <c r="Q58" s="279"/>
      <c r="R58" s="130"/>
      <c r="S58" s="127"/>
      <c r="T58" s="127"/>
      <c r="U58" s="127"/>
      <c r="V58" s="127"/>
      <c r="W58" s="127"/>
      <c r="X58" s="22"/>
      <c r="Y58" s="22"/>
      <c r="Z58" s="21"/>
    </row>
    <row r="59" spans="1:26" ht="15" customHeight="1">
      <c r="A59" s="7"/>
      <c r="B59" s="35" t="s">
        <v>53</v>
      </c>
      <c r="C59" s="133">
        <f t="shared" si="2"/>
        <v>114321</v>
      </c>
      <c r="D59" s="125">
        <v>84131</v>
      </c>
      <c r="E59" s="125">
        <v>22936</v>
      </c>
      <c r="F59" s="125">
        <f t="shared" si="3"/>
        <v>7254</v>
      </c>
      <c r="G59" s="125">
        <v>7117</v>
      </c>
      <c r="H59" s="128">
        <v>15</v>
      </c>
      <c r="I59" s="128">
        <v>100</v>
      </c>
      <c r="J59" s="125">
        <v>22</v>
      </c>
      <c r="K59" s="125">
        <v>1952</v>
      </c>
      <c r="L59" s="125">
        <v>368030</v>
      </c>
      <c r="M59" s="40"/>
      <c r="N59" s="326" t="s">
        <v>52</v>
      </c>
      <c r="O59" s="408"/>
      <c r="P59" s="98">
        <f>SUM(P60:P63)</f>
        <v>13</v>
      </c>
      <c r="Q59" s="98">
        <f>SUM(Q60:Q63)</f>
        <v>6</v>
      </c>
      <c r="R59" s="97" t="s">
        <v>72</v>
      </c>
      <c r="S59" s="98">
        <f>SUM(S60:S63)</f>
        <v>5</v>
      </c>
      <c r="T59" s="97" t="s">
        <v>72</v>
      </c>
      <c r="U59" s="98">
        <f>SUM(U60:U63)</f>
        <v>1</v>
      </c>
      <c r="V59" s="98">
        <f>SUM(V60:V63)</f>
        <v>7</v>
      </c>
      <c r="W59" s="98">
        <f>SUM(W60:W63)</f>
        <v>1</v>
      </c>
      <c r="X59" s="96"/>
      <c r="Y59" s="97"/>
      <c r="Z59" s="96"/>
    </row>
    <row r="60" spans="1:26" ht="15" customHeight="1">
      <c r="A60" s="7"/>
      <c r="B60" s="35" t="s">
        <v>54</v>
      </c>
      <c r="C60" s="133">
        <f t="shared" si="2"/>
        <v>82236</v>
      </c>
      <c r="D60" s="125">
        <v>64349</v>
      </c>
      <c r="E60" s="125">
        <v>13383</v>
      </c>
      <c r="F60" s="125">
        <f t="shared" si="3"/>
        <v>4504</v>
      </c>
      <c r="G60" s="125">
        <v>3939</v>
      </c>
      <c r="H60" s="128" t="s">
        <v>463</v>
      </c>
      <c r="I60" s="128">
        <v>185</v>
      </c>
      <c r="J60" s="125">
        <v>380</v>
      </c>
      <c r="K60" s="125">
        <v>220</v>
      </c>
      <c r="L60" s="125">
        <v>303217</v>
      </c>
      <c r="M60" s="40"/>
      <c r="N60" s="7"/>
      <c r="O60" s="35" t="s">
        <v>53</v>
      </c>
      <c r="P60" s="284">
        <f t="shared" si="4"/>
        <v>2</v>
      </c>
      <c r="Q60" s="279">
        <v>1</v>
      </c>
      <c r="R60" s="130" t="s">
        <v>72</v>
      </c>
      <c r="S60" s="130">
        <v>1</v>
      </c>
      <c r="T60" s="130" t="s">
        <v>72</v>
      </c>
      <c r="U60" s="130" t="s">
        <v>72</v>
      </c>
      <c r="V60" s="130">
        <v>1</v>
      </c>
      <c r="W60" s="130" t="s">
        <v>72</v>
      </c>
      <c r="X60" s="25"/>
      <c r="Y60" s="25"/>
      <c r="Z60" s="21"/>
    </row>
    <row r="61" spans="1:26" ht="15" customHeight="1">
      <c r="A61" s="7"/>
      <c r="B61" s="35" t="s">
        <v>55</v>
      </c>
      <c r="C61" s="133">
        <f t="shared" si="2"/>
        <v>67085</v>
      </c>
      <c r="D61" s="125">
        <v>42342</v>
      </c>
      <c r="E61" s="125">
        <v>16903</v>
      </c>
      <c r="F61" s="125">
        <f t="shared" si="3"/>
        <v>7840</v>
      </c>
      <c r="G61" s="125">
        <v>7225</v>
      </c>
      <c r="H61" s="128">
        <v>30</v>
      </c>
      <c r="I61" s="128">
        <v>585</v>
      </c>
      <c r="J61" s="128" t="s">
        <v>463</v>
      </c>
      <c r="K61" s="125">
        <v>310</v>
      </c>
      <c r="L61" s="125">
        <v>211206</v>
      </c>
      <c r="M61" s="40"/>
      <c r="N61" s="7"/>
      <c r="O61" s="35" t="s">
        <v>54</v>
      </c>
      <c r="P61" s="284">
        <f t="shared" si="4"/>
        <v>4</v>
      </c>
      <c r="Q61" s="279">
        <v>1</v>
      </c>
      <c r="R61" s="130" t="s">
        <v>72</v>
      </c>
      <c r="S61" s="130">
        <v>2</v>
      </c>
      <c r="T61" s="130" t="s">
        <v>72</v>
      </c>
      <c r="U61" s="130">
        <v>1</v>
      </c>
      <c r="V61" s="130">
        <v>1</v>
      </c>
      <c r="W61" s="130" t="s">
        <v>72</v>
      </c>
      <c r="X61" s="25"/>
      <c r="Y61" s="25"/>
      <c r="Z61" s="25"/>
    </row>
    <row r="62" spans="1:26" ht="15" customHeight="1">
      <c r="A62" s="7"/>
      <c r="B62" s="35" t="s">
        <v>56</v>
      </c>
      <c r="C62" s="133">
        <f t="shared" si="2"/>
        <v>67269</v>
      </c>
      <c r="D62" s="125">
        <v>57806</v>
      </c>
      <c r="E62" s="125">
        <v>5443</v>
      </c>
      <c r="F62" s="125">
        <f t="shared" si="3"/>
        <v>4020</v>
      </c>
      <c r="G62" s="125">
        <v>4017</v>
      </c>
      <c r="H62" s="128" t="s">
        <v>463</v>
      </c>
      <c r="I62" s="128" t="s">
        <v>463</v>
      </c>
      <c r="J62" s="125">
        <v>3</v>
      </c>
      <c r="K62" s="125">
        <v>611</v>
      </c>
      <c r="L62" s="125">
        <v>354850</v>
      </c>
      <c r="M62" s="40"/>
      <c r="N62" s="7"/>
      <c r="O62" s="35" t="s">
        <v>55</v>
      </c>
      <c r="P62" s="284">
        <f t="shared" si="4"/>
        <v>1</v>
      </c>
      <c r="Q62" s="279">
        <v>1</v>
      </c>
      <c r="R62" s="130" t="s">
        <v>72</v>
      </c>
      <c r="S62" s="130">
        <v>1</v>
      </c>
      <c r="T62" s="130" t="s">
        <v>72</v>
      </c>
      <c r="U62" s="130" t="s">
        <v>72</v>
      </c>
      <c r="V62" s="130" t="s">
        <v>72</v>
      </c>
      <c r="W62" s="130" t="s">
        <v>72</v>
      </c>
      <c r="X62" s="25"/>
      <c r="Y62" s="25"/>
      <c r="Z62" s="25"/>
    </row>
    <row r="63" spans="1:26" ht="15" customHeight="1">
      <c r="A63" s="7"/>
      <c r="B63" s="35"/>
      <c r="C63" s="127"/>
      <c r="D63" s="127"/>
      <c r="E63" s="127"/>
      <c r="F63" s="127"/>
      <c r="G63" s="127"/>
      <c r="H63" s="127"/>
      <c r="I63" s="127"/>
      <c r="J63" s="127"/>
      <c r="K63" s="127"/>
      <c r="L63" s="282"/>
      <c r="M63" s="40"/>
      <c r="N63" s="7"/>
      <c r="O63" s="35" t="s">
        <v>56</v>
      </c>
      <c r="P63" s="284">
        <f t="shared" si="4"/>
        <v>6</v>
      </c>
      <c r="Q63" s="279">
        <v>3</v>
      </c>
      <c r="R63" s="130" t="s">
        <v>72</v>
      </c>
      <c r="S63" s="130">
        <v>1</v>
      </c>
      <c r="T63" s="130" t="s">
        <v>72</v>
      </c>
      <c r="U63" s="130" t="s">
        <v>72</v>
      </c>
      <c r="V63" s="130">
        <v>5</v>
      </c>
      <c r="W63" s="130">
        <v>1</v>
      </c>
      <c r="X63" s="25"/>
      <c r="Y63" s="25"/>
      <c r="Z63" s="21"/>
    </row>
    <row r="64" spans="1:26" ht="15" customHeight="1">
      <c r="A64" s="326" t="s">
        <v>57</v>
      </c>
      <c r="B64" s="343"/>
      <c r="C64" s="93">
        <f>SUM(C65)</f>
        <v>52295</v>
      </c>
      <c r="D64" s="93">
        <f>SUM(D65)</f>
        <v>25747</v>
      </c>
      <c r="E64" s="93">
        <f aca="true" t="shared" si="15" ref="E64:L64">SUM(E65)</f>
        <v>23613</v>
      </c>
      <c r="F64" s="93">
        <f t="shared" si="15"/>
        <v>2935</v>
      </c>
      <c r="G64" s="93">
        <f t="shared" si="15"/>
        <v>2821</v>
      </c>
      <c r="H64" s="94" t="s">
        <v>461</v>
      </c>
      <c r="I64" s="94" t="s">
        <v>461</v>
      </c>
      <c r="J64" s="93">
        <f t="shared" si="15"/>
        <v>114</v>
      </c>
      <c r="K64" s="93">
        <f t="shared" si="15"/>
        <v>316</v>
      </c>
      <c r="L64" s="93">
        <f t="shared" si="15"/>
        <v>77872</v>
      </c>
      <c r="M64" s="40"/>
      <c r="N64" s="7"/>
      <c r="O64" s="35"/>
      <c r="P64" s="279"/>
      <c r="Q64" s="279"/>
      <c r="R64" s="130"/>
      <c r="S64" s="127"/>
      <c r="T64" s="127"/>
      <c r="U64" s="127"/>
      <c r="V64" s="127"/>
      <c r="W64" s="127"/>
      <c r="X64" s="22"/>
      <c r="Y64" s="22"/>
      <c r="Z64" s="21"/>
    </row>
    <row r="65" spans="1:26" ht="15" customHeight="1">
      <c r="A65" s="8"/>
      <c r="B65" s="36" t="s">
        <v>60</v>
      </c>
      <c r="C65" s="280">
        <f t="shared" si="2"/>
        <v>52295</v>
      </c>
      <c r="D65" s="267">
        <v>25747</v>
      </c>
      <c r="E65" s="267">
        <v>23613</v>
      </c>
      <c r="F65" s="267">
        <f t="shared" si="3"/>
        <v>2935</v>
      </c>
      <c r="G65" s="281">
        <v>2821</v>
      </c>
      <c r="H65" s="272" t="s">
        <v>463</v>
      </c>
      <c r="I65" s="272" t="s">
        <v>463</v>
      </c>
      <c r="J65" s="281">
        <v>114</v>
      </c>
      <c r="K65" s="272">
        <v>316</v>
      </c>
      <c r="L65" s="281">
        <v>77872</v>
      </c>
      <c r="M65" s="40"/>
      <c r="N65" s="326" t="s">
        <v>57</v>
      </c>
      <c r="O65" s="408"/>
      <c r="P65" s="97">
        <f>SUM(P66)</f>
        <v>3</v>
      </c>
      <c r="Q65" s="97">
        <f>SUM(Q66)</f>
        <v>1</v>
      </c>
      <c r="R65" s="97" t="s">
        <v>72</v>
      </c>
      <c r="S65" s="97">
        <f>SUM(S66)</f>
        <v>1</v>
      </c>
      <c r="T65" s="97" t="s">
        <v>72</v>
      </c>
      <c r="U65" s="97">
        <f>SUM(U66)</f>
        <v>1</v>
      </c>
      <c r="V65" s="97">
        <f>SUM(V66)</f>
        <v>1</v>
      </c>
      <c r="W65" s="97" t="s">
        <v>72</v>
      </c>
      <c r="X65" s="97"/>
      <c r="Y65" s="97"/>
      <c r="Z65" s="112"/>
    </row>
    <row r="66" spans="1:26" ht="15" customHeight="1">
      <c r="A66" s="20" t="s">
        <v>321</v>
      </c>
      <c r="B66" s="20"/>
      <c r="C66" s="22"/>
      <c r="D66" s="22"/>
      <c r="E66" s="22"/>
      <c r="F66" s="22"/>
      <c r="G66" s="22"/>
      <c r="H66" s="22"/>
      <c r="I66" s="22"/>
      <c r="J66" s="22"/>
      <c r="K66" s="22"/>
      <c r="L66" s="22"/>
      <c r="N66" s="8"/>
      <c r="O66" s="36" t="s">
        <v>60</v>
      </c>
      <c r="P66" s="285">
        <f t="shared" si="4"/>
        <v>3</v>
      </c>
      <c r="Q66" s="286">
        <v>1</v>
      </c>
      <c r="R66" s="287" t="s">
        <v>72</v>
      </c>
      <c r="S66" s="287">
        <v>1</v>
      </c>
      <c r="T66" s="287" t="s">
        <v>72</v>
      </c>
      <c r="U66" s="287">
        <v>1</v>
      </c>
      <c r="V66" s="287">
        <v>1</v>
      </c>
      <c r="W66" s="287" t="s">
        <v>72</v>
      </c>
      <c r="X66" s="25"/>
      <c r="Y66" s="25"/>
      <c r="Z66" s="21"/>
    </row>
    <row r="67" spans="1:26" ht="15" customHeight="1">
      <c r="A67" s="20"/>
      <c r="B67" s="40"/>
      <c r="C67" s="44"/>
      <c r="D67" s="44"/>
      <c r="E67" s="44"/>
      <c r="F67" s="44"/>
      <c r="G67" s="44"/>
      <c r="H67" s="44"/>
      <c r="I67" s="44"/>
      <c r="J67" s="44"/>
      <c r="K67" s="44"/>
      <c r="L67" s="44"/>
      <c r="N67" s="20" t="s">
        <v>241</v>
      </c>
      <c r="O67" s="40"/>
      <c r="P67" s="22"/>
      <c r="Q67" s="22"/>
      <c r="R67" s="22"/>
      <c r="S67" s="22"/>
      <c r="T67" s="22"/>
      <c r="U67" s="22"/>
      <c r="V67" s="22"/>
      <c r="W67" s="22"/>
      <c r="X67" s="22"/>
      <c r="Y67" s="22"/>
      <c r="Z67" s="21"/>
    </row>
    <row r="68" spans="1:26" ht="15" customHeight="1">
      <c r="A68" s="20"/>
      <c r="B68" s="40"/>
      <c r="C68" s="44"/>
      <c r="D68" s="44"/>
      <c r="E68" s="44"/>
      <c r="F68" s="44"/>
      <c r="G68" s="44"/>
      <c r="H68" s="44"/>
      <c r="I68" s="44"/>
      <c r="J68" s="44"/>
      <c r="K68" s="44"/>
      <c r="L68" s="44"/>
      <c r="X68" s="21"/>
      <c r="Y68" s="21"/>
      <c r="Z68" s="21"/>
    </row>
    <row r="69" spans="2:26" ht="14.25">
      <c r="B69" s="40"/>
      <c r="C69" s="44"/>
      <c r="D69" s="44"/>
      <c r="E69" s="44"/>
      <c r="F69" s="44"/>
      <c r="G69" s="44"/>
      <c r="H69" s="44"/>
      <c r="I69" s="44"/>
      <c r="J69" s="44"/>
      <c r="K69" s="44"/>
      <c r="L69" s="44"/>
      <c r="X69" s="21"/>
      <c r="Y69" s="21"/>
      <c r="Z69" s="21"/>
    </row>
    <row r="70" spans="1:26" ht="14.25">
      <c r="A70" s="40"/>
      <c r="B70" s="40"/>
      <c r="C70" s="44"/>
      <c r="D70" s="44"/>
      <c r="E70" s="44"/>
      <c r="F70" s="44"/>
      <c r="G70" s="44"/>
      <c r="H70" s="44"/>
      <c r="I70" s="44"/>
      <c r="J70" s="44"/>
      <c r="K70" s="44"/>
      <c r="L70" s="44"/>
      <c r="X70" s="21"/>
      <c r="Y70" s="21"/>
      <c r="Z70" s="21"/>
    </row>
    <row r="71" spans="1:26" ht="14.25">
      <c r="A71" s="40"/>
      <c r="B71" s="40"/>
      <c r="C71" s="44"/>
      <c r="D71" s="44"/>
      <c r="E71" s="44"/>
      <c r="F71" s="44"/>
      <c r="G71" s="44"/>
      <c r="H71" s="44"/>
      <c r="I71" s="44"/>
      <c r="J71" s="44"/>
      <c r="K71" s="44"/>
      <c r="L71" s="44"/>
      <c r="X71" s="21"/>
      <c r="Y71" s="21"/>
      <c r="Z71" s="21"/>
    </row>
    <row r="72" spans="1:26" ht="14.25">
      <c r="A72" s="40"/>
      <c r="B72" s="40"/>
      <c r="C72" s="44"/>
      <c r="D72" s="44"/>
      <c r="E72" s="44"/>
      <c r="F72" s="44"/>
      <c r="G72" s="44"/>
      <c r="H72" s="44"/>
      <c r="I72" s="44"/>
      <c r="J72" s="44"/>
      <c r="K72" s="44"/>
      <c r="L72" s="44"/>
      <c r="X72" s="21"/>
      <c r="Y72" s="21"/>
      <c r="Z72" s="21"/>
    </row>
    <row r="73" spans="1:26" ht="14.25">
      <c r="A73" s="40"/>
      <c r="B73" s="40"/>
      <c r="C73" s="44"/>
      <c r="D73" s="44"/>
      <c r="E73" s="44"/>
      <c r="F73" s="44"/>
      <c r="G73" s="44"/>
      <c r="H73" s="44"/>
      <c r="I73" s="44"/>
      <c r="J73" s="44"/>
      <c r="K73" s="44"/>
      <c r="L73" s="44"/>
      <c r="X73" s="21"/>
      <c r="Y73" s="21"/>
      <c r="Z73" s="21"/>
    </row>
    <row r="74" spans="1:26" ht="14.25">
      <c r="A74" s="40"/>
      <c r="B74" s="40"/>
      <c r="C74" s="44"/>
      <c r="D74" s="44"/>
      <c r="E74" s="44"/>
      <c r="F74" s="44"/>
      <c r="G74" s="44"/>
      <c r="H74" s="44"/>
      <c r="I74" s="44"/>
      <c r="J74" s="44"/>
      <c r="K74" s="44"/>
      <c r="L74" s="44"/>
      <c r="X74" s="21"/>
      <c r="Y74" s="21"/>
      <c r="Z74" s="21"/>
    </row>
    <row r="75" spans="1:26" ht="14.25">
      <c r="A75" s="40"/>
      <c r="B75" s="40"/>
      <c r="C75" s="44"/>
      <c r="D75" s="44"/>
      <c r="E75" s="44"/>
      <c r="F75" s="44"/>
      <c r="G75" s="44"/>
      <c r="H75" s="44"/>
      <c r="I75" s="44"/>
      <c r="J75" s="44"/>
      <c r="K75" s="44"/>
      <c r="L75" s="44"/>
      <c r="X75" s="21"/>
      <c r="Y75" s="21"/>
      <c r="Z75" s="21"/>
    </row>
    <row r="76" spans="1:12" ht="14.25">
      <c r="A76" s="40"/>
      <c r="B76" s="40"/>
      <c r="C76" s="44"/>
      <c r="D76" s="44"/>
      <c r="E76" s="44"/>
      <c r="F76" s="44"/>
      <c r="G76" s="44"/>
      <c r="H76" s="44"/>
      <c r="I76" s="44"/>
      <c r="J76" s="44"/>
      <c r="K76" s="44"/>
      <c r="L76" s="44"/>
    </row>
    <row r="78" ht="14.25">
      <c r="AK78" s="23" t="s">
        <v>202</v>
      </c>
    </row>
  </sheetData>
  <sheetProtection/>
  <mergeCells count="54">
    <mergeCell ref="A10:B10"/>
    <mergeCell ref="N10:O10"/>
    <mergeCell ref="N8:O8"/>
    <mergeCell ref="A9:B9"/>
    <mergeCell ref="C5:C6"/>
    <mergeCell ref="U4:U7"/>
    <mergeCell ref="D5:D6"/>
    <mergeCell ref="E5:E6"/>
    <mergeCell ref="F5:J5"/>
    <mergeCell ref="A4:B6"/>
    <mergeCell ref="A44:B44"/>
    <mergeCell ref="N19:O19"/>
    <mergeCell ref="A21:B21"/>
    <mergeCell ref="N22:O22"/>
    <mergeCell ref="A27:B27"/>
    <mergeCell ref="N38:O38"/>
    <mergeCell ref="N28:O28"/>
    <mergeCell ref="A37:B37"/>
    <mergeCell ref="A18:B18"/>
    <mergeCell ref="A12:B12"/>
    <mergeCell ref="N12:O12"/>
    <mergeCell ref="A13:B13"/>
    <mergeCell ref="N13:O13"/>
    <mergeCell ref="A15:B15"/>
    <mergeCell ref="A16:B16"/>
    <mergeCell ref="N15:O15"/>
    <mergeCell ref="N16:O16"/>
    <mergeCell ref="N65:O65"/>
    <mergeCell ref="N45:O45"/>
    <mergeCell ref="A50:B50"/>
    <mergeCell ref="N51:O51"/>
    <mergeCell ref="A58:B58"/>
    <mergeCell ref="N59:O59"/>
    <mergeCell ref="A64:B64"/>
    <mergeCell ref="A11:B11"/>
    <mergeCell ref="N11:O11"/>
    <mergeCell ref="A14:B14"/>
    <mergeCell ref="N14:O14"/>
    <mergeCell ref="P4:P7"/>
    <mergeCell ref="Q6:Q7"/>
    <mergeCell ref="A7:B7"/>
    <mergeCell ref="C4:J4"/>
    <mergeCell ref="K4:K6"/>
    <mergeCell ref="N4:O7"/>
    <mergeCell ref="W4:W5"/>
    <mergeCell ref="A2:L2"/>
    <mergeCell ref="N2:W2"/>
    <mergeCell ref="L4:L6"/>
    <mergeCell ref="Q4:Q5"/>
    <mergeCell ref="T4:T7"/>
    <mergeCell ref="S4:S7"/>
    <mergeCell ref="R4:R7"/>
    <mergeCell ref="V4:V7"/>
    <mergeCell ref="W6:W7"/>
  </mergeCells>
  <printOptions verticalCentered="1"/>
  <pageMargins left="0.7874015748031497" right="0.7874015748031497" top="0.984251968503937" bottom="0.984251968503937" header="0.5118110236220472" footer="0.5118110236220472"/>
  <pageSetup fitToHeight="1" fitToWidth="1" horizontalDpi="600" verticalDpi="600" orientation="landscape" paperSize="8" scale="62" r:id="rId1"/>
</worksheet>
</file>

<file path=xl/worksheets/sheet4.xml><?xml version="1.0" encoding="utf-8"?>
<worksheet xmlns="http://schemas.openxmlformats.org/spreadsheetml/2006/main" xmlns:r="http://schemas.openxmlformats.org/officeDocument/2006/relationships">
  <sheetPr>
    <pageSetUpPr fitToPage="1"/>
  </sheetPr>
  <dimension ref="A1:AA78"/>
  <sheetViews>
    <sheetView zoomScale="120" zoomScaleNormal="120" zoomScalePageLayoutView="0" workbookViewId="0" topLeftCell="K1">
      <selection activeCell="A5" sqref="A6"/>
    </sheetView>
  </sheetViews>
  <sheetFormatPr defaultColWidth="10.59765625" defaultRowHeight="15"/>
  <cols>
    <col min="1" max="1" width="2.59765625" style="153" customWidth="1"/>
    <col min="2" max="7" width="18.59765625" style="153" customWidth="1"/>
    <col min="8" max="8" width="9.69921875" style="153" customWidth="1"/>
    <col min="9" max="9" width="2.59765625" style="153" customWidth="1"/>
    <col min="10" max="10" width="11" style="153" customWidth="1"/>
    <col min="11" max="12" width="11.3984375" style="153" customWidth="1"/>
    <col min="13" max="13" width="12.5" style="153" customWidth="1"/>
    <col min="14" max="15" width="11.3984375" style="153" customWidth="1"/>
    <col min="16" max="16" width="12.5" style="153" customWidth="1"/>
    <col min="17" max="18" width="11.3984375" style="153" customWidth="1"/>
    <col min="19" max="19" width="12.5" style="153" customWidth="1"/>
    <col min="20" max="16384" width="10.59765625" style="153" customWidth="1"/>
  </cols>
  <sheetData>
    <row r="1" spans="1:19" s="2" customFormat="1" ht="19.5" customHeight="1">
      <c r="A1" s="1" t="s">
        <v>324</v>
      </c>
      <c r="S1" s="3" t="s">
        <v>325</v>
      </c>
    </row>
    <row r="2" spans="1:19" s="23" customFormat="1" ht="19.5" customHeight="1">
      <c r="A2" s="447" t="s">
        <v>326</v>
      </c>
      <c r="B2" s="447"/>
      <c r="C2" s="447"/>
      <c r="D2" s="447"/>
      <c r="E2" s="447"/>
      <c r="F2" s="447"/>
      <c r="G2" s="447"/>
      <c r="I2" s="447" t="s">
        <v>327</v>
      </c>
      <c r="J2" s="447"/>
      <c r="K2" s="447"/>
      <c r="L2" s="447"/>
      <c r="M2" s="447"/>
      <c r="N2" s="447"/>
      <c r="O2" s="447"/>
      <c r="P2" s="447"/>
      <c r="Q2" s="447"/>
      <c r="R2" s="447"/>
      <c r="S2" s="447"/>
    </row>
    <row r="3" spans="2:18" s="23" customFormat="1" ht="18" customHeight="1" thickBot="1">
      <c r="B3" s="48"/>
      <c r="C3" s="48"/>
      <c r="D3" s="48"/>
      <c r="E3" s="48"/>
      <c r="F3" s="48"/>
      <c r="G3" s="49" t="s">
        <v>80</v>
      </c>
      <c r="J3" s="48"/>
      <c r="K3" s="48"/>
      <c r="L3" s="48"/>
      <c r="M3" s="48"/>
      <c r="N3" s="48"/>
      <c r="O3" s="48"/>
      <c r="P3" s="48"/>
      <c r="Q3" s="151" t="s">
        <v>253</v>
      </c>
      <c r="R3" s="151"/>
    </row>
    <row r="4" spans="1:19" s="23" customFormat="1" ht="15" customHeight="1">
      <c r="A4" s="448" t="s">
        <v>329</v>
      </c>
      <c r="B4" s="449"/>
      <c r="C4" s="15" t="s">
        <v>261</v>
      </c>
      <c r="D4" s="289" t="s">
        <v>467</v>
      </c>
      <c r="E4" s="289" t="s">
        <v>468</v>
      </c>
      <c r="F4" s="289" t="s">
        <v>469</v>
      </c>
      <c r="G4" s="290" t="s">
        <v>470</v>
      </c>
      <c r="I4" s="450" t="s">
        <v>328</v>
      </c>
      <c r="J4" s="451"/>
      <c r="K4" s="456" t="s">
        <v>81</v>
      </c>
      <c r="L4" s="457"/>
      <c r="M4" s="457"/>
      <c r="N4" s="458" t="s">
        <v>330</v>
      </c>
      <c r="O4" s="448"/>
      <c r="P4" s="449"/>
      <c r="Q4" s="456" t="s">
        <v>82</v>
      </c>
      <c r="R4" s="457"/>
      <c r="S4" s="457"/>
    </row>
    <row r="5" spans="1:24" ht="15" customHeight="1">
      <c r="A5" s="459" t="s">
        <v>198</v>
      </c>
      <c r="B5" s="460"/>
      <c r="C5" s="152">
        <v>159200</v>
      </c>
      <c r="D5" s="152">
        <v>174900</v>
      </c>
      <c r="E5" s="152">
        <v>150600</v>
      </c>
      <c r="F5" s="152">
        <v>181800</v>
      </c>
      <c r="G5" s="194">
        <v>166900</v>
      </c>
      <c r="I5" s="452"/>
      <c r="J5" s="453"/>
      <c r="K5" s="433" t="s">
        <v>83</v>
      </c>
      <c r="L5" s="433" t="s">
        <v>345</v>
      </c>
      <c r="M5" s="445" t="s">
        <v>346</v>
      </c>
      <c r="N5" s="433" t="s">
        <v>83</v>
      </c>
      <c r="O5" s="433" t="s">
        <v>345</v>
      </c>
      <c r="P5" s="445" t="s">
        <v>346</v>
      </c>
      <c r="Q5" s="433" t="s">
        <v>83</v>
      </c>
      <c r="R5" s="441" t="s">
        <v>84</v>
      </c>
      <c r="S5" s="439" t="s">
        <v>346</v>
      </c>
      <c r="X5" s="154"/>
    </row>
    <row r="6" spans="1:24" ht="15" customHeight="1">
      <c r="A6" s="431" t="s">
        <v>344</v>
      </c>
      <c r="B6" s="432"/>
      <c r="C6" s="157"/>
      <c r="D6" s="157"/>
      <c r="E6" s="158"/>
      <c r="F6" s="158"/>
      <c r="G6" s="195"/>
      <c r="I6" s="454"/>
      <c r="J6" s="455"/>
      <c r="K6" s="434"/>
      <c r="L6" s="434"/>
      <c r="M6" s="446"/>
      <c r="N6" s="434"/>
      <c r="O6" s="434"/>
      <c r="P6" s="446"/>
      <c r="Q6" s="434"/>
      <c r="R6" s="442"/>
      <c r="S6" s="440"/>
      <c r="X6" s="154"/>
    </row>
    <row r="7" spans="1:24" ht="15" customHeight="1">
      <c r="A7" s="163"/>
      <c r="B7" s="164" t="s">
        <v>330</v>
      </c>
      <c r="C7" s="165">
        <v>21</v>
      </c>
      <c r="D7" s="165">
        <v>15</v>
      </c>
      <c r="E7" s="165">
        <v>20</v>
      </c>
      <c r="F7" s="165">
        <v>1</v>
      </c>
      <c r="G7" s="93">
        <v>3</v>
      </c>
      <c r="I7" s="443" t="s">
        <v>261</v>
      </c>
      <c r="J7" s="444"/>
      <c r="K7" s="266">
        <v>33300</v>
      </c>
      <c r="L7" s="128">
        <v>159200</v>
      </c>
      <c r="M7" s="128">
        <f>100*L7/K7</f>
        <v>478.0780780780781</v>
      </c>
      <c r="N7" s="128">
        <v>16</v>
      </c>
      <c r="O7" s="128">
        <v>21</v>
      </c>
      <c r="P7" s="128">
        <f>100*O7/N7</f>
        <v>131.25</v>
      </c>
      <c r="Q7" s="128">
        <v>1670</v>
      </c>
      <c r="R7" s="128">
        <v>4940</v>
      </c>
      <c r="S7" s="128">
        <f>100*R7/Q7</f>
        <v>295.80838323353294</v>
      </c>
      <c r="X7" s="154"/>
    </row>
    <row r="8" spans="1:24" s="161" customFormat="1" ht="15" customHeight="1">
      <c r="A8" s="163"/>
      <c r="B8" s="164" t="s">
        <v>85</v>
      </c>
      <c r="C8" s="165">
        <v>4940</v>
      </c>
      <c r="D8" s="165">
        <v>3800</v>
      </c>
      <c r="E8" s="165">
        <v>3570</v>
      </c>
      <c r="F8" s="165">
        <v>1110</v>
      </c>
      <c r="G8" s="93">
        <v>1030</v>
      </c>
      <c r="H8" s="153"/>
      <c r="I8" s="435" t="s">
        <v>331</v>
      </c>
      <c r="J8" s="436"/>
      <c r="K8" s="266">
        <v>33900</v>
      </c>
      <c r="L8" s="128">
        <v>174900</v>
      </c>
      <c r="M8" s="128">
        <f>100*L8/K8</f>
        <v>515.929203539823</v>
      </c>
      <c r="N8" s="128">
        <v>15</v>
      </c>
      <c r="O8" s="128">
        <v>15</v>
      </c>
      <c r="P8" s="128">
        <f>100*O8/N8</f>
        <v>100</v>
      </c>
      <c r="Q8" s="128">
        <v>1480</v>
      </c>
      <c r="R8" s="128">
        <v>3800</v>
      </c>
      <c r="S8" s="128">
        <f>100*R8/Q8</f>
        <v>256.7567567567568</v>
      </c>
      <c r="X8" s="162"/>
    </row>
    <row r="9" spans="1:24" s="161" customFormat="1" ht="15" customHeight="1">
      <c r="A9" s="431" t="s">
        <v>343</v>
      </c>
      <c r="B9" s="432"/>
      <c r="C9" s="157"/>
      <c r="D9" s="157"/>
      <c r="E9" s="158"/>
      <c r="F9" s="158"/>
      <c r="G9" s="195"/>
      <c r="H9" s="153"/>
      <c r="I9" s="435" t="s">
        <v>332</v>
      </c>
      <c r="J9" s="436"/>
      <c r="K9" s="266">
        <v>34300</v>
      </c>
      <c r="L9" s="128">
        <v>150600</v>
      </c>
      <c r="M9" s="128">
        <f>100*L9/K9</f>
        <v>439.06705539358603</v>
      </c>
      <c r="N9" s="128">
        <v>9</v>
      </c>
      <c r="O9" s="128">
        <v>20</v>
      </c>
      <c r="P9" s="128">
        <f>100*O9/N9</f>
        <v>222.22222222222223</v>
      </c>
      <c r="Q9" s="128">
        <v>1220</v>
      </c>
      <c r="R9" s="128">
        <v>3570</v>
      </c>
      <c r="S9" s="128">
        <f>100*R9/Q9</f>
        <v>292.62295081967216</v>
      </c>
      <c r="X9" s="162"/>
    </row>
    <row r="10" spans="1:24" s="161" customFormat="1" ht="15" customHeight="1">
      <c r="A10" s="155"/>
      <c r="B10" s="166" t="s">
        <v>86</v>
      </c>
      <c r="C10" s="157">
        <v>4360</v>
      </c>
      <c r="D10" s="157">
        <v>5220</v>
      </c>
      <c r="E10" s="157">
        <v>4150</v>
      </c>
      <c r="F10" s="159" t="s">
        <v>87</v>
      </c>
      <c r="G10" s="94" t="s">
        <v>87</v>
      </c>
      <c r="H10" s="153"/>
      <c r="I10" s="435" t="s">
        <v>333</v>
      </c>
      <c r="J10" s="436"/>
      <c r="K10" s="266">
        <v>35500</v>
      </c>
      <c r="L10" s="128">
        <v>181800</v>
      </c>
      <c r="M10" s="128">
        <f>100*L10/K10</f>
        <v>512.112676056338</v>
      </c>
      <c r="N10" s="128">
        <v>2</v>
      </c>
      <c r="O10" s="128">
        <v>1</v>
      </c>
      <c r="P10" s="128">
        <v>51</v>
      </c>
      <c r="Q10" s="128">
        <v>315</v>
      </c>
      <c r="R10" s="128">
        <v>1110</v>
      </c>
      <c r="S10" s="128">
        <f>100*R10/Q10</f>
        <v>352.3809523809524</v>
      </c>
      <c r="X10" s="162"/>
    </row>
    <row r="11" spans="1:24" ht="15" customHeight="1">
      <c r="A11" s="155"/>
      <c r="B11" s="119" t="s">
        <v>242</v>
      </c>
      <c r="C11" s="165">
        <v>7700</v>
      </c>
      <c r="D11" s="165">
        <v>7610</v>
      </c>
      <c r="E11" s="165">
        <v>5520</v>
      </c>
      <c r="F11" s="165">
        <v>6690</v>
      </c>
      <c r="G11" s="93">
        <v>5510</v>
      </c>
      <c r="I11" s="437" t="s">
        <v>334</v>
      </c>
      <c r="J11" s="438"/>
      <c r="K11" s="277">
        <v>34000</v>
      </c>
      <c r="L11" s="94">
        <v>166900</v>
      </c>
      <c r="M11" s="94" t="s">
        <v>475</v>
      </c>
      <c r="N11" s="94">
        <f>SUM(N13:N20,N22,N25,N31,N41,N48,N54,N62,N68)</f>
        <v>1</v>
      </c>
      <c r="O11" s="94">
        <f>SUM(O13:O20,O22,O25,O31,O41,O48,O54,O62,O68)</f>
        <v>3</v>
      </c>
      <c r="P11" s="94">
        <v>225</v>
      </c>
      <c r="Q11" s="94">
        <f>SUM(Q13:Q20,Q22,Q25,Q31,Q41,Q48,Q54,Q62,Q68)</f>
        <v>308</v>
      </c>
      <c r="R11" s="94">
        <f>SUM(R13:R20,R22,R25,R31,R41,R48,R54,R62,R68)</f>
        <v>1030</v>
      </c>
      <c r="S11" s="94">
        <f>100*R11/Q11</f>
        <v>334.4155844155844</v>
      </c>
      <c r="X11" s="154"/>
    </row>
    <row r="12" spans="1:24" s="161" customFormat="1" ht="15" customHeight="1">
      <c r="A12" s="431" t="s">
        <v>88</v>
      </c>
      <c r="B12" s="432"/>
      <c r="C12" s="157"/>
      <c r="D12" s="157"/>
      <c r="E12" s="158"/>
      <c r="F12" s="158"/>
      <c r="G12" s="195"/>
      <c r="H12" s="153"/>
      <c r="I12" s="155"/>
      <c r="J12" s="156"/>
      <c r="K12" s="292"/>
      <c r="L12" s="293"/>
      <c r="M12" s="293"/>
      <c r="N12" s="293"/>
      <c r="O12" s="293"/>
      <c r="P12" s="293"/>
      <c r="Q12" s="293"/>
      <c r="R12" s="293"/>
      <c r="S12" s="276"/>
      <c r="X12" s="162"/>
    </row>
    <row r="13" spans="1:24" ht="15" customHeight="1">
      <c r="A13" s="163"/>
      <c r="B13" s="164" t="s">
        <v>89</v>
      </c>
      <c r="C13" s="165">
        <v>1950</v>
      </c>
      <c r="D13" s="165">
        <v>2920</v>
      </c>
      <c r="E13" s="165">
        <v>1560</v>
      </c>
      <c r="F13" s="165">
        <v>897</v>
      </c>
      <c r="G13" s="93">
        <v>1310</v>
      </c>
      <c r="I13" s="429" t="s">
        <v>335</v>
      </c>
      <c r="J13" s="430"/>
      <c r="K13" s="277">
        <v>3230</v>
      </c>
      <c r="L13" s="94">
        <v>16200</v>
      </c>
      <c r="M13" s="94">
        <f>100*L13/K13</f>
        <v>501.5479876160991</v>
      </c>
      <c r="N13" s="94">
        <v>0</v>
      </c>
      <c r="O13" s="94">
        <v>0</v>
      </c>
      <c r="P13" s="94">
        <v>133</v>
      </c>
      <c r="Q13" s="94">
        <v>93</v>
      </c>
      <c r="R13" s="94">
        <v>312</v>
      </c>
      <c r="S13" s="94">
        <f>100*R13/Q13</f>
        <v>335.48387096774195</v>
      </c>
      <c r="X13" s="154"/>
    </row>
    <row r="14" spans="1:24" ht="15" customHeight="1">
      <c r="A14" s="155"/>
      <c r="B14" s="166" t="s">
        <v>90</v>
      </c>
      <c r="C14" s="157">
        <v>176</v>
      </c>
      <c r="D14" s="157">
        <v>283</v>
      </c>
      <c r="E14" s="157">
        <v>217</v>
      </c>
      <c r="F14" s="159" t="s">
        <v>87</v>
      </c>
      <c r="G14" s="93">
        <v>205</v>
      </c>
      <c r="I14" s="429" t="s">
        <v>336</v>
      </c>
      <c r="J14" s="430"/>
      <c r="K14" s="277">
        <v>1270</v>
      </c>
      <c r="L14" s="94">
        <v>5570</v>
      </c>
      <c r="M14" s="94">
        <v>440</v>
      </c>
      <c r="N14" s="94" t="s">
        <v>461</v>
      </c>
      <c r="O14" s="94" t="s">
        <v>461</v>
      </c>
      <c r="P14" s="94" t="s">
        <v>461</v>
      </c>
      <c r="Q14" s="94" t="s">
        <v>461</v>
      </c>
      <c r="R14" s="94" t="s">
        <v>461</v>
      </c>
      <c r="S14" s="94" t="s">
        <v>461</v>
      </c>
      <c r="T14" s="158"/>
      <c r="X14" s="154"/>
    </row>
    <row r="15" spans="1:24" ht="15" customHeight="1">
      <c r="A15" s="431" t="s">
        <v>91</v>
      </c>
      <c r="B15" s="432"/>
      <c r="C15" s="157"/>
      <c r="D15" s="157"/>
      <c r="E15" s="158"/>
      <c r="F15" s="158"/>
      <c r="G15" s="195"/>
      <c r="I15" s="429" t="s">
        <v>337</v>
      </c>
      <c r="J15" s="430"/>
      <c r="K15" s="277">
        <v>3280</v>
      </c>
      <c r="L15" s="94">
        <v>16600</v>
      </c>
      <c r="M15" s="94">
        <v>508</v>
      </c>
      <c r="N15" s="94" t="s">
        <v>461</v>
      </c>
      <c r="O15" s="94" t="s">
        <v>461</v>
      </c>
      <c r="P15" s="94" t="s">
        <v>461</v>
      </c>
      <c r="Q15" s="94">
        <v>24</v>
      </c>
      <c r="R15" s="94">
        <v>79</v>
      </c>
      <c r="S15" s="94">
        <f>100*R15/Q15</f>
        <v>329.1666666666667</v>
      </c>
      <c r="X15" s="154"/>
    </row>
    <row r="16" spans="1:24" s="161" customFormat="1" ht="15" customHeight="1">
      <c r="A16" s="155"/>
      <c r="B16" s="166" t="s">
        <v>106</v>
      </c>
      <c r="C16" s="157">
        <v>4220</v>
      </c>
      <c r="D16" s="167">
        <v>4740</v>
      </c>
      <c r="E16" s="157">
        <v>4280</v>
      </c>
      <c r="F16" s="157">
        <v>4540</v>
      </c>
      <c r="G16" s="93">
        <v>4170</v>
      </c>
      <c r="H16" s="153"/>
      <c r="I16" s="429" t="s">
        <v>338</v>
      </c>
      <c r="J16" s="430"/>
      <c r="K16" s="277">
        <v>1180</v>
      </c>
      <c r="L16" s="94">
        <v>5240</v>
      </c>
      <c r="M16" s="94">
        <v>443</v>
      </c>
      <c r="N16" s="94" t="s">
        <v>461</v>
      </c>
      <c r="O16" s="94" t="s">
        <v>461</v>
      </c>
      <c r="P16" s="94" t="s">
        <v>461</v>
      </c>
      <c r="Q16" s="94" t="s">
        <v>461</v>
      </c>
      <c r="R16" s="94" t="s">
        <v>461</v>
      </c>
      <c r="S16" s="94" t="s">
        <v>461</v>
      </c>
      <c r="X16" s="162"/>
    </row>
    <row r="17" spans="1:24" ht="15" customHeight="1">
      <c r="A17" s="163"/>
      <c r="B17" s="164" t="s">
        <v>105</v>
      </c>
      <c r="C17" s="165">
        <v>6100</v>
      </c>
      <c r="D17" s="168">
        <v>6710</v>
      </c>
      <c r="E17" s="165">
        <v>6150</v>
      </c>
      <c r="F17" s="165">
        <v>6260</v>
      </c>
      <c r="G17" s="93">
        <v>6090</v>
      </c>
      <c r="I17" s="429" t="s">
        <v>339</v>
      </c>
      <c r="J17" s="430"/>
      <c r="K17" s="277">
        <v>1200</v>
      </c>
      <c r="L17" s="94">
        <v>5430</v>
      </c>
      <c r="M17" s="94">
        <f>100*L17/K17</f>
        <v>452.5</v>
      </c>
      <c r="N17" s="94" t="s">
        <v>461</v>
      </c>
      <c r="O17" s="94" t="s">
        <v>461</v>
      </c>
      <c r="P17" s="94" t="s">
        <v>461</v>
      </c>
      <c r="Q17" s="94">
        <v>5</v>
      </c>
      <c r="R17" s="94">
        <v>14</v>
      </c>
      <c r="S17" s="94">
        <f>100*R17/Q17</f>
        <v>280</v>
      </c>
      <c r="X17" s="154"/>
    </row>
    <row r="18" spans="1:24" s="161" customFormat="1" ht="15" customHeight="1">
      <c r="A18" s="155"/>
      <c r="B18" s="166" t="s">
        <v>104</v>
      </c>
      <c r="C18" s="157">
        <v>4090</v>
      </c>
      <c r="D18" s="167">
        <v>4530</v>
      </c>
      <c r="E18" s="157">
        <v>3560</v>
      </c>
      <c r="F18" s="157">
        <v>4520</v>
      </c>
      <c r="G18" s="93">
        <v>3380</v>
      </c>
      <c r="H18" s="153"/>
      <c r="I18" s="429" t="s">
        <v>340</v>
      </c>
      <c r="J18" s="430"/>
      <c r="K18" s="277">
        <v>2770</v>
      </c>
      <c r="L18" s="94">
        <v>14700</v>
      </c>
      <c r="M18" s="94">
        <f>100*L18/K18</f>
        <v>530.6859205776174</v>
      </c>
      <c r="N18" s="94" t="s">
        <v>461</v>
      </c>
      <c r="O18" s="94" t="s">
        <v>461</v>
      </c>
      <c r="P18" s="94" t="s">
        <v>461</v>
      </c>
      <c r="Q18" s="94" t="s">
        <v>461</v>
      </c>
      <c r="R18" s="94" t="s">
        <v>461</v>
      </c>
      <c r="S18" s="94" t="s">
        <v>461</v>
      </c>
      <c r="X18" s="162"/>
    </row>
    <row r="19" spans="1:24" ht="15" customHeight="1">
      <c r="A19" s="155"/>
      <c r="B19" s="166" t="s">
        <v>108</v>
      </c>
      <c r="C19" s="157">
        <v>252</v>
      </c>
      <c r="D19" s="167">
        <v>340</v>
      </c>
      <c r="E19" s="157">
        <v>233</v>
      </c>
      <c r="F19" s="157">
        <v>230</v>
      </c>
      <c r="G19" s="93">
        <v>213</v>
      </c>
      <c r="I19" s="429" t="s">
        <v>341</v>
      </c>
      <c r="J19" s="430"/>
      <c r="K19" s="277">
        <v>2060</v>
      </c>
      <c r="L19" s="94">
        <v>9890</v>
      </c>
      <c r="M19" s="94">
        <v>479</v>
      </c>
      <c r="N19" s="94" t="s">
        <v>461</v>
      </c>
      <c r="O19" s="94" t="s">
        <v>461</v>
      </c>
      <c r="P19" s="94" t="s">
        <v>461</v>
      </c>
      <c r="Q19" s="94" t="s">
        <v>461</v>
      </c>
      <c r="R19" s="94" t="s">
        <v>461</v>
      </c>
      <c r="S19" s="94" t="s">
        <v>461</v>
      </c>
      <c r="X19" s="154"/>
    </row>
    <row r="20" spans="1:24" ht="15" customHeight="1">
      <c r="A20" s="155"/>
      <c r="B20" s="166" t="s">
        <v>107</v>
      </c>
      <c r="C20" s="157">
        <v>2590</v>
      </c>
      <c r="D20" s="167">
        <v>2960</v>
      </c>
      <c r="E20" s="157">
        <v>2620</v>
      </c>
      <c r="F20" s="157">
        <v>2820</v>
      </c>
      <c r="G20" s="93">
        <v>2730</v>
      </c>
      <c r="I20" s="429" t="s">
        <v>342</v>
      </c>
      <c r="J20" s="430"/>
      <c r="K20" s="277">
        <v>3020</v>
      </c>
      <c r="L20" s="94">
        <v>16600</v>
      </c>
      <c r="M20" s="94">
        <v>549</v>
      </c>
      <c r="N20" s="94" t="s">
        <v>461</v>
      </c>
      <c r="O20" s="94" t="s">
        <v>461</v>
      </c>
      <c r="P20" s="94" t="s">
        <v>461</v>
      </c>
      <c r="Q20" s="94" t="s">
        <v>461</v>
      </c>
      <c r="R20" s="94" t="s">
        <v>461</v>
      </c>
      <c r="S20" s="94" t="s">
        <v>461</v>
      </c>
      <c r="X20" s="154"/>
    </row>
    <row r="21" spans="1:24" ht="15" customHeight="1">
      <c r="A21" s="155"/>
      <c r="B21" s="166" t="s">
        <v>111</v>
      </c>
      <c r="C21" s="157">
        <v>442</v>
      </c>
      <c r="D21" s="167">
        <v>409</v>
      </c>
      <c r="E21" s="157">
        <v>357</v>
      </c>
      <c r="F21" s="157">
        <v>341</v>
      </c>
      <c r="G21" s="93">
        <v>321</v>
      </c>
      <c r="I21" s="155"/>
      <c r="J21" s="156"/>
      <c r="K21" s="277"/>
      <c r="L21" s="94"/>
      <c r="M21" s="94"/>
      <c r="N21" s="94"/>
      <c r="O21" s="94"/>
      <c r="P21" s="94"/>
      <c r="Q21" s="94"/>
      <c r="R21" s="94"/>
      <c r="S21" s="94"/>
      <c r="X21" s="154"/>
    </row>
    <row r="22" spans="1:24" ht="15" customHeight="1">
      <c r="A22" s="155"/>
      <c r="B22" s="166" t="s">
        <v>112</v>
      </c>
      <c r="C22" s="157">
        <v>25000</v>
      </c>
      <c r="D22" s="167">
        <v>30800</v>
      </c>
      <c r="E22" s="157">
        <v>25000</v>
      </c>
      <c r="F22" s="157">
        <v>26300</v>
      </c>
      <c r="G22" s="93">
        <v>23100</v>
      </c>
      <c r="I22" s="429" t="s">
        <v>12</v>
      </c>
      <c r="J22" s="430"/>
      <c r="K22" s="94">
        <f>SUM(K23)</f>
        <v>62</v>
      </c>
      <c r="L22" s="94">
        <f>SUM(L23)</f>
        <v>267</v>
      </c>
      <c r="M22" s="94">
        <v>430</v>
      </c>
      <c r="N22" s="94" t="s">
        <v>72</v>
      </c>
      <c r="O22" s="94" t="s">
        <v>72</v>
      </c>
      <c r="P22" s="94" t="s">
        <v>72</v>
      </c>
      <c r="Q22" s="94" t="s">
        <v>72</v>
      </c>
      <c r="R22" s="94" t="s">
        <v>72</v>
      </c>
      <c r="S22" s="94" t="s">
        <v>72</v>
      </c>
      <c r="X22" s="154"/>
    </row>
    <row r="23" spans="1:24" ht="15" customHeight="1">
      <c r="A23" s="155"/>
      <c r="B23" s="166" t="s">
        <v>222</v>
      </c>
      <c r="C23" s="157">
        <v>1200</v>
      </c>
      <c r="D23" s="167">
        <v>1300</v>
      </c>
      <c r="E23" s="157">
        <v>1090</v>
      </c>
      <c r="F23" s="157">
        <v>1070</v>
      </c>
      <c r="G23" s="93">
        <v>915</v>
      </c>
      <c r="I23" s="52"/>
      <c r="J23" s="166" t="s">
        <v>13</v>
      </c>
      <c r="K23" s="266">
        <v>62</v>
      </c>
      <c r="L23" s="128">
        <v>267</v>
      </c>
      <c r="M23" s="128">
        <v>430</v>
      </c>
      <c r="N23" s="128" t="s">
        <v>463</v>
      </c>
      <c r="O23" s="128" t="s">
        <v>463</v>
      </c>
      <c r="P23" s="128" t="s">
        <v>463</v>
      </c>
      <c r="Q23" s="128" t="s">
        <v>463</v>
      </c>
      <c r="R23" s="128" t="s">
        <v>463</v>
      </c>
      <c r="S23" s="128" t="s">
        <v>463</v>
      </c>
      <c r="X23" s="154"/>
    </row>
    <row r="24" spans="1:24" s="161" customFormat="1" ht="15" customHeight="1">
      <c r="A24" s="155"/>
      <c r="B24" s="166" t="s">
        <v>100</v>
      </c>
      <c r="C24" s="157">
        <v>6430</v>
      </c>
      <c r="D24" s="167">
        <v>6450</v>
      </c>
      <c r="E24" s="157">
        <v>6110</v>
      </c>
      <c r="F24" s="157">
        <v>5520</v>
      </c>
      <c r="G24" s="93">
        <v>5030</v>
      </c>
      <c r="H24" s="153"/>
      <c r="I24" s="52"/>
      <c r="J24" s="166"/>
      <c r="K24" s="291"/>
      <c r="L24" s="137"/>
      <c r="M24" s="137"/>
      <c r="N24" s="137"/>
      <c r="O24" s="137"/>
      <c r="P24" s="137"/>
      <c r="Q24" s="137"/>
      <c r="R24" s="137"/>
      <c r="S24" s="137"/>
      <c r="X24" s="162"/>
    </row>
    <row r="25" spans="1:24" ht="15" customHeight="1">
      <c r="A25" s="155"/>
      <c r="B25" s="166" t="s">
        <v>99</v>
      </c>
      <c r="C25" s="157">
        <v>6440</v>
      </c>
      <c r="D25" s="167">
        <v>6870</v>
      </c>
      <c r="E25" s="157">
        <v>6080</v>
      </c>
      <c r="F25" s="157">
        <v>5010</v>
      </c>
      <c r="G25" s="93">
        <v>4920</v>
      </c>
      <c r="I25" s="429" t="s">
        <v>14</v>
      </c>
      <c r="J25" s="430"/>
      <c r="K25" s="94">
        <f>SUM(K26:K29)</f>
        <v>2417</v>
      </c>
      <c r="L25" s="94">
        <f>SUM(L26:L29)</f>
        <v>12640</v>
      </c>
      <c r="M25" s="94">
        <f>100*L25/K25</f>
        <v>522.9623500206868</v>
      </c>
      <c r="N25" s="94" t="s">
        <v>466</v>
      </c>
      <c r="O25" s="94" t="s">
        <v>466</v>
      </c>
      <c r="P25" s="94" t="s">
        <v>466</v>
      </c>
      <c r="Q25" s="94" t="s">
        <v>72</v>
      </c>
      <c r="R25" s="94" t="s">
        <v>72</v>
      </c>
      <c r="S25" s="94" t="s">
        <v>72</v>
      </c>
      <c r="X25" s="154"/>
    </row>
    <row r="26" spans="1:24" ht="15" customHeight="1">
      <c r="A26" s="155"/>
      <c r="B26" s="166" t="s">
        <v>101</v>
      </c>
      <c r="C26" s="157">
        <v>1090</v>
      </c>
      <c r="D26" s="167">
        <v>1030</v>
      </c>
      <c r="E26" s="157">
        <v>1100</v>
      </c>
      <c r="F26" s="157">
        <v>934</v>
      </c>
      <c r="G26" s="93">
        <v>795</v>
      </c>
      <c r="I26" s="52"/>
      <c r="J26" s="166" t="s">
        <v>15</v>
      </c>
      <c r="K26" s="266">
        <v>519</v>
      </c>
      <c r="L26" s="128">
        <v>2740</v>
      </c>
      <c r="M26" s="128">
        <v>527</v>
      </c>
      <c r="N26" s="128" t="s">
        <v>463</v>
      </c>
      <c r="O26" s="128" t="s">
        <v>463</v>
      </c>
      <c r="P26" s="128" t="s">
        <v>463</v>
      </c>
      <c r="Q26" s="128" t="s">
        <v>463</v>
      </c>
      <c r="R26" s="128" t="s">
        <v>72</v>
      </c>
      <c r="S26" s="128" t="s">
        <v>72</v>
      </c>
      <c r="X26" s="154"/>
    </row>
    <row r="27" spans="1:24" ht="15" customHeight="1">
      <c r="A27" s="155"/>
      <c r="B27" s="166" t="s">
        <v>102</v>
      </c>
      <c r="C27" s="157">
        <v>2830</v>
      </c>
      <c r="D27" s="167">
        <v>2970</v>
      </c>
      <c r="E27" s="157">
        <v>2530</v>
      </c>
      <c r="F27" s="157">
        <v>2480</v>
      </c>
      <c r="G27" s="93">
        <v>2420</v>
      </c>
      <c r="I27" s="52"/>
      <c r="J27" s="166" t="s">
        <v>16</v>
      </c>
      <c r="K27" s="266">
        <v>498</v>
      </c>
      <c r="L27" s="128">
        <v>2580</v>
      </c>
      <c r="M27" s="128">
        <v>517</v>
      </c>
      <c r="N27" s="128" t="s">
        <v>463</v>
      </c>
      <c r="O27" s="128" t="s">
        <v>463</v>
      </c>
      <c r="P27" s="128" t="s">
        <v>463</v>
      </c>
      <c r="Q27" s="128" t="s">
        <v>463</v>
      </c>
      <c r="R27" s="128" t="s">
        <v>72</v>
      </c>
      <c r="S27" s="128" t="s">
        <v>72</v>
      </c>
      <c r="T27" s="52"/>
      <c r="U27" s="52"/>
      <c r="X27" s="154"/>
    </row>
    <row r="28" spans="1:24" ht="15" customHeight="1">
      <c r="A28" s="163"/>
      <c r="B28" s="164" t="s">
        <v>103</v>
      </c>
      <c r="C28" s="165">
        <v>1580</v>
      </c>
      <c r="D28" s="168">
        <v>1490</v>
      </c>
      <c r="E28" s="165">
        <v>1470</v>
      </c>
      <c r="F28" s="165">
        <v>1350</v>
      </c>
      <c r="G28" s="93">
        <v>1420</v>
      </c>
      <c r="I28" s="52"/>
      <c r="J28" s="166" t="s">
        <v>19</v>
      </c>
      <c r="K28" s="266">
        <v>648</v>
      </c>
      <c r="L28" s="128">
        <v>3200</v>
      </c>
      <c r="M28" s="128">
        <v>493</v>
      </c>
      <c r="N28" s="128" t="s">
        <v>463</v>
      </c>
      <c r="O28" s="128" t="s">
        <v>463</v>
      </c>
      <c r="P28" s="128" t="s">
        <v>463</v>
      </c>
      <c r="Q28" s="128" t="s">
        <v>463</v>
      </c>
      <c r="R28" s="128" t="s">
        <v>72</v>
      </c>
      <c r="S28" s="128" t="s">
        <v>72</v>
      </c>
      <c r="X28" s="154"/>
    </row>
    <row r="29" spans="1:24" ht="15" customHeight="1">
      <c r="A29" s="155"/>
      <c r="B29" s="166" t="s">
        <v>113</v>
      </c>
      <c r="C29" s="157">
        <v>865</v>
      </c>
      <c r="D29" s="167">
        <v>896</v>
      </c>
      <c r="E29" s="157">
        <v>844</v>
      </c>
      <c r="F29" s="157">
        <v>743</v>
      </c>
      <c r="G29" s="93">
        <v>689</v>
      </c>
      <c r="I29" s="52"/>
      <c r="J29" s="166" t="s">
        <v>20</v>
      </c>
      <c r="K29" s="266">
        <v>752</v>
      </c>
      <c r="L29" s="128">
        <v>4120</v>
      </c>
      <c r="M29" s="128">
        <f>100*L29/K29</f>
        <v>547.8723404255319</v>
      </c>
      <c r="N29" s="128" t="s">
        <v>463</v>
      </c>
      <c r="O29" s="128" t="s">
        <v>463</v>
      </c>
      <c r="P29" s="128" t="s">
        <v>463</v>
      </c>
      <c r="Q29" s="128" t="s">
        <v>463</v>
      </c>
      <c r="R29" s="128" t="s">
        <v>72</v>
      </c>
      <c r="S29" s="128" t="s">
        <v>72</v>
      </c>
      <c r="X29" s="154"/>
    </row>
    <row r="30" spans="1:24" ht="15" customHeight="1">
      <c r="A30" s="155"/>
      <c r="B30" s="166" t="s">
        <v>92</v>
      </c>
      <c r="C30" s="157">
        <v>20500</v>
      </c>
      <c r="D30" s="167">
        <v>23200</v>
      </c>
      <c r="E30" s="157">
        <v>21600</v>
      </c>
      <c r="F30" s="157">
        <v>21100</v>
      </c>
      <c r="G30" s="93">
        <v>21500</v>
      </c>
      <c r="I30" s="52"/>
      <c r="J30" s="166"/>
      <c r="K30" s="291"/>
      <c r="L30" s="137"/>
      <c r="M30" s="137"/>
      <c r="N30" s="137"/>
      <c r="O30" s="137"/>
      <c r="P30" s="137"/>
      <c r="Q30" s="137"/>
      <c r="R30" s="137"/>
      <c r="S30" s="137"/>
      <c r="X30" s="154"/>
    </row>
    <row r="31" spans="1:24" ht="15" customHeight="1">
      <c r="A31" s="155"/>
      <c r="B31" s="166" t="s">
        <v>93</v>
      </c>
      <c r="C31" s="157">
        <v>1450</v>
      </c>
      <c r="D31" s="167">
        <v>1340</v>
      </c>
      <c r="E31" s="157">
        <v>1660</v>
      </c>
      <c r="F31" s="157">
        <v>1640</v>
      </c>
      <c r="G31" s="93">
        <v>1750</v>
      </c>
      <c r="I31" s="429" t="s">
        <v>21</v>
      </c>
      <c r="J31" s="430"/>
      <c r="K31" s="94">
        <f>SUM(K32:K39)</f>
        <v>1839</v>
      </c>
      <c r="L31" s="94">
        <f>SUM(L32:L39)</f>
        <v>9577</v>
      </c>
      <c r="M31" s="94">
        <f>100*L31/K31</f>
        <v>520.7721587819467</v>
      </c>
      <c r="N31" s="94">
        <f>SUM(N32:N39)</f>
        <v>0</v>
      </c>
      <c r="O31" s="94">
        <f>SUM(O32:O39)</f>
        <v>0</v>
      </c>
      <c r="P31" s="94">
        <v>103</v>
      </c>
      <c r="Q31" s="94">
        <f>SUM(Q32:Q39)</f>
        <v>0</v>
      </c>
      <c r="R31" s="94">
        <f>SUM(R32:R39)</f>
        <v>0</v>
      </c>
      <c r="S31" s="94">
        <v>200</v>
      </c>
      <c r="X31" s="154"/>
    </row>
    <row r="32" spans="1:24" ht="15" customHeight="1">
      <c r="A32" s="155"/>
      <c r="B32" s="166" t="s">
        <v>94</v>
      </c>
      <c r="C32" s="157">
        <v>2240</v>
      </c>
      <c r="D32" s="167">
        <v>2630</v>
      </c>
      <c r="E32" s="157">
        <v>2250</v>
      </c>
      <c r="F32" s="157">
        <v>1820</v>
      </c>
      <c r="G32" s="93">
        <v>1910</v>
      </c>
      <c r="I32" s="52"/>
      <c r="J32" s="166" t="s">
        <v>22</v>
      </c>
      <c r="K32" s="266">
        <v>288</v>
      </c>
      <c r="L32" s="128">
        <v>1550</v>
      </c>
      <c r="M32" s="128">
        <v>539</v>
      </c>
      <c r="N32" s="128" t="s">
        <v>463</v>
      </c>
      <c r="O32" s="128" t="s">
        <v>463</v>
      </c>
      <c r="P32" s="128" t="s">
        <v>463</v>
      </c>
      <c r="Q32" s="128" t="s">
        <v>463</v>
      </c>
      <c r="R32" s="128" t="s">
        <v>463</v>
      </c>
      <c r="S32" s="128" t="s">
        <v>463</v>
      </c>
      <c r="X32" s="154"/>
    </row>
    <row r="33" spans="1:24" ht="15" customHeight="1">
      <c r="A33" s="155"/>
      <c r="B33" s="166" t="s">
        <v>95</v>
      </c>
      <c r="C33" s="157">
        <v>397</v>
      </c>
      <c r="D33" s="167">
        <v>408</v>
      </c>
      <c r="E33" s="157">
        <v>353</v>
      </c>
      <c r="F33" s="157">
        <v>389</v>
      </c>
      <c r="G33" s="93">
        <v>347</v>
      </c>
      <c r="I33" s="52"/>
      <c r="J33" s="166" t="s">
        <v>23</v>
      </c>
      <c r="K33" s="266">
        <v>602</v>
      </c>
      <c r="L33" s="128">
        <v>3280</v>
      </c>
      <c r="M33" s="128">
        <v>544</v>
      </c>
      <c r="N33" s="128" t="s">
        <v>463</v>
      </c>
      <c r="O33" s="128" t="s">
        <v>463</v>
      </c>
      <c r="P33" s="128" t="s">
        <v>463</v>
      </c>
      <c r="Q33" s="128" t="s">
        <v>463</v>
      </c>
      <c r="R33" s="128" t="s">
        <v>463</v>
      </c>
      <c r="S33" s="128" t="s">
        <v>463</v>
      </c>
      <c r="X33" s="154"/>
    </row>
    <row r="34" spans="1:24" ht="15" customHeight="1">
      <c r="A34" s="155"/>
      <c r="B34" s="166" t="s">
        <v>97</v>
      </c>
      <c r="C34" s="157">
        <v>707</v>
      </c>
      <c r="D34" s="169">
        <v>683</v>
      </c>
      <c r="E34" s="157">
        <v>572</v>
      </c>
      <c r="F34" s="157">
        <v>516</v>
      </c>
      <c r="G34" s="93">
        <v>495</v>
      </c>
      <c r="I34" s="52"/>
      <c r="J34" s="166" t="s">
        <v>24</v>
      </c>
      <c r="K34" s="266">
        <v>398</v>
      </c>
      <c r="L34" s="128">
        <v>2140</v>
      </c>
      <c r="M34" s="128">
        <v>537</v>
      </c>
      <c r="N34" s="128">
        <v>0</v>
      </c>
      <c r="O34" s="269">
        <v>0</v>
      </c>
      <c r="P34" s="128">
        <v>103</v>
      </c>
      <c r="Q34" s="128">
        <v>0</v>
      </c>
      <c r="R34" s="128">
        <v>0</v>
      </c>
      <c r="S34" s="128">
        <v>200</v>
      </c>
      <c r="X34" s="154"/>
    </row>
    <row r="35" spans="1:24" s="161" customFormat="1" ht="15" customHeight="1">
      <c r="A35" s="163"/>
      <c r="B35" s="164" t="s">
        <v>96</v>
      </c>
      <c r="C35" s="165">
        <v>1290</v>
      </c>
      <c r="D35" s="170">
        <v>1350</v>
      </c>
      <c r="E35" s="165">
        <v>1100</v>
      </c>
      <c r="F35" s="165">
        <v>1280</v>
      </c>
      <c r="G35" s="93">
        <v>1130</v>
      </c>
      <c r="H35" s="153"/>
      <c r="I35" s="52"/>
      <c r="J35" s="166" t="s">
        <v>25</v>
      </c>
      <c r="K35" s="266">
        <v>60</v>
      </c>
      <c r="L35" s="128">
        <v>287</v>
      </c>
      <c r="M35" s="128">
        <f>100*L35/K35</f>
        <v>478.3333333333333</v>
      </c>
      <c r="N35" s="128" t="s">
        <v>463</v>
      </c>
      <c r="O35" s="128" t="s">
        <v>463</v>
      </c>
      <c r="P35" s="128" t="s">
        <v>463</v>
      </c>
      <c r="Q35" s="128" t="s">
        <v>463</v>
      </c>
      <c r="R35" s="128" t="s">
        <v>463</v>
      </c>
      <c r="S35" s="128" t="s">
        <v>463</v>
      </c>
      <c r="X35" s="162"/>
    </row>
    <row r="36" spans="1:24" ht="15" customHeight="1">
      <c r="A36" s="155"/>
      <c r="B36" s="166" t="s">
        <v>98</v>
      </c>
      <c r="C36" s="157">
        <v>725</v>
      </c>
      <c r="D36" s="169">
        <v>812</v>
      </c>
      <c r="E36" s="157">
        <v>611</v>
      </c>
      <c r="F36" s="157">
        <v>791</v>
      </c>
      <c r="G36" s="93">
        <v>648</v>
      </c>
      <c r="I36" s="52"/>
      <c r="J36" s="166" t="s">
        <v>26</v>
      </c>
      <c r="K36" s="266">
        <v>61</v>
      </c>
      <c r="L36" s="269">
        <v>284</v>
      </c>
      <c r="M36" s="128">
        <v>465</v>
      </c>
      <c r="N36" s="128" t="s">
        <v>463</v>
      </c>
      <c r="O36" s="128" t="s">
        <v>463</v>
      </c>
      <c r="P36" s="128" t="s">
        <v>463</v>
      </c>
      <c r="Q36" s="128" t="s">
        <v>463</v>
      </c>
      <c r="R36" s="128" t="s">
        <v>463</v>
      </c>
      <c r="S36" s="128" t="s">
        <v>463</v>
      </c>
      <c r="X36" s="154"/>
    </row>
    <row r="37" spans="1:24" ht="15" customHeight="1">
      <c r="A37" s="163"/>
      <c r="B37" s="164" t="s">
        <v>114</v>
      </c>
      <c r="C37" s="165">
        <v>1520</v>
      </c>
      <c r="D37" s="170">
        <v>2180</v>
      </c>
      <c r="E37" s="165">
        <v>1360</v>
      </c>
      <c r="F37" s="165">
        <v>1620</v>
      </c>
      <c r="G37" s="93">
        <v>1300</v>
      </c>
      <c r="I37" s="52"/>
      <c r="J37" s="166" t="s">
        <v>27</v>
      </c>
      <c r="K37" s="266">
        <v>418</v>
      </c>
      <c r="L37" s="128">
        <v>1990</v>
      </c>
      <c r="M37" s="128">
        <v>477</v>
      </c>
      <c r="N37" s="128" t="s">
        <v>463</v>
      </c>
      <c r="O37" s="128" t="s">
        <v>463</v>
      </c>
      <c r="P37" s="128" t="s">
        <v>463</v>
      </c>
      <c r="Q37" s="128" t="s">
        <v>463</v>
      </c>
      <c r="R37" s="128" t="s">
        <v>463</v>
      </c>
      <c r="S37" s="128" t="s">
        <v>463</v>
      </c>
      <c r="X37" s="154"/>
    </row>
    <row r="38" spans="1:24" ht="15" customHeight="1">
      <c r="A38" s="155"/>
      <c r="B38" s="166" t="s">
        <v>109</v>
      </c>
      <c r="C38" s="157">
        <v>230</v>
      </c>
      <c r="D38" s="169">
        <v>258</v>
      </c>
      <c r="E38" s="157">
        <v>229</v>
      </c>
      <c r="F38" s="157">
        <v>226</v>
      </c>
      <c r="G38" s="93">
        <v>209</v>
      </c>
      <c r="I38" s="52"/>
      <c r="J38" s="166" t="s">
        <v>28</v>
      </c>
      <c r="K38" s="266">
        <v>10</v>
      </c>
      <c r="L38" s="128">
        <v>39</v>
      </c>
      <c r="M38" s="128">
        <v>386</v>
      </c>
      <c r="N38" s="128" t="s">
        <v>463</v>
      </c>
      <c r="O38" s="128" t="s">
        <v>463</v>
      </c>
      <c r="P38" s="128" t="s">
        <v>463</v>
      </c>
      <c r="Q38" s="128" t="s">
        <v>463</v>
      </c>
      <c r="R38" s="128" t="s">
        <v>463</v>
      </c>
      <c r="S38" s="128" t="s">
        <v>463</v>
      </c>
      <c r="X38" s="154"/>
    </row>
    <row r="39" spans="1:24" ht="15" customHeight="1">
      <c r="A39" s="155"/>
      <c r="B39" s="166" t="s">
        <v>110</v>
      </c>
      <c r="C39" s="157">
        <v>346</v>
      </c>
      <c r="D39" s="169">
        <v>472</v>
      </c>
      <c r="E39" s="157">
        <v>393</v>
      </c>
      <c r="F39" s="157">
        <v>359</v>
      </c>
      <c r="G39" s="93">
        <v>337</v>
      </c>
      <c r="I39" s="52"/>
      <c r="J39" s="166" t="s">
        <v>29</v>
      </c>
      <c r="K39" s="266">
        <v>2</v>
      </c>
      <c r="L39" s="128">
        <v>7</v>
      </c>
      <c r="M39" s="128">
        <v>333</v>
      </c>
      <c r="N39" s="128" t="s">
        <v>463</v>
      </c>
      <c r="O39" s="128" t="s">
        <v>463</v>
      </c>
      <c r="P39" s="128" t="s">
        <v>463</v>
      </c>
      <c r="Q39" s="128" t="s">
        <v>463</v>
      </c>
      <c r="R39" s="128" t="s">
        <v>463</v>
      </c>
      <c r="S39" s="128" t="s">
        <v>463</v>
      </c>
      <c r="X39" s="154"/>
    </row>
    <row r="40" spans="1:24" ht="15" customHeight="1">
      <c r="A40" s="431" t="s">
        <v>115</v>
      </c>
      <c r="B40" s="431"/>
      <c r="C40" s="171"/>
      <c r="D40" s="158"/>
      <c r="E40" s="158"/>
      <c r="F40" s="158"/>
      <c r="G40" s="195"/>
      <c r="I40" s="52"/>
      <c r="J40" s="166"/>
      <c r="K40" s="291"/>
      <c r="L40" s="137"/>
      <c r="M40" s="137"/>
      <c r="N40" s="137"/>
      <c r="O40" s="137"/>
      <c r="P40" s="137"/>
      <c r="Q40" s="137"/>
      <c r="R40" s="137"/>
      <c r="S40" s="137"/>
      <c r="X40" s="154"/>
    </row>
    <row r="41" spans="1:24" ht="15" customHeight="1">
      <c r="A41" s="163"/>
      <c r="B41" s="164" t="s">
        <v>116</v>
      </c>
      <c r="C41" s="172">
        <v>459</v>
      </c>
      <c r="D41" s="173">
        <v>1170</v>
      </c>
      <c r="E41" s="165">
        <v>857</v>
      </c>
      <c r="F41" s="165">
        <v>1240</v>
      </c>
      <c r="G41" s="93">
        <v>1190</v>
      </c>
      <c r="I41" s="429" t="s">
        <v>30</v>
      </c>
      <c r="J41" s="430"/>
      <c r="K41" s="94">
        <f>SUM(K42:K46)</f>
        <v>2293</v>
      </c>
      <c r="L41" s="94">
        <f>SUM(L42:L46)</f>
        <v>11580</v>
      </c>
      <c r="M41" s="94">
        <f>100*L41/K41</f>
        <v>505.0152638464893</v>
      </c>
      <c r="N41" s="94">
        <f>SUM(N42:N46)</f>
        <v>1</v>
      </c>
      <c r="O41" s="94">
        <f>SUM(O42:O46)</f>
        <v>3</v>
      </c>
      <c r="P41" s="94">
        <v>225</v>
      </c>
      <c r="Q41" s="94">
        <f>SUM(Q42:Q46)</f>
        <v>167</v>
      </c>
      <c r="R41" s="94">
        <f>SUM(R42:R46)</f>
        <v>554</v>
      </c>
      <c r="S41" s="94">
        <f>100*R41/Q41</f>
        <v>331.7365269461078</v>
      </c>
      <c r="X41" s="154"/>
    </row>
    <row r="42" spans="1:24" s="161" customFormat="1" ht="15" customHeight="1">
      <c r="A42" s="155"/>
      <c r="B42" s="166" t="s">
        <v>118</v>
      </c>
      <c r="C42" s="174">
        <v>4090</v>
      </c>
      <c r="D42" s="175">
        <v>4250</v>
      </c>
      <c r="E42" s="157">
        <v>3220</v>
      </c>
      <c r="F42" s="157">
        <v>4250</v>
      </c>
      <c r="G42" s="93">
        <v>3980</v>
      </c>
      <c r="H42" s="153"/>
      <c r="I42" s="52"/>
      <c r="J42" s="166" t="s">
        <v>31</v>
      </c>
      <c r="K42" s="266">
        <v>1430</v>
      </c>
      <c r="L42" s="128">
        <v>7250</v>
      </c>
      <c r="M42" s="128">
        <f>100*L42/K42</f>
        <v>506.993006993007</v>
      </c>
      <c r="N42" s="128" t="s">
        <v>463</v>
      </c>
      <c r="O42" s="128" t="s">
        <v>463</v>
      </c>
      <c r="P42" s="128" t="s">
        <v>463</v>
      </c>
      <c r="Q42" s="128">
        <v>78</v>
      </c>
      <c r="R42" s="128">
        <v>245</v>
      </c>
      <c r="S42" s="128">
        <f>100*R42/Q42</f>
        <v>314.1025641025641</v>
      </c>
      <c r="X42" s="162"/>
    </row>
    <row r="43" spans="1:24" ht="15" customHeight="1">
      <c r="A43" s="163"/>
      <c r="B43" s="164" t="s">
        <v>117</v>
      </c>
      <c r="C43" s="172">
        <v>2110</v>
      </c>
      <c r="D43" s="173">
        <v>2310</v>
      </c>
      <c r="E43" s="165">
        <v>2030</v>
      </c>
      <c r="F43" s="165">
        <v>1960</v>
      </c>
      <c r="G43" s="93">
        <v>1900</v>
      </c>
      <c r="I43" s="52"/>
      <c r="J43" s="166" t="s">
        <v>32</v>
      </c>
      <c r="K43" s="266">
        <v>222</v>
      </c>
      <c r="L43" s="128">
        <v>1110</v>
      </c>
      <c r="M43" s="128">
        <v>498</v>
      </c>
      <c r="N43" s="128" t="s">
        <v>463</v>
      </c>
      <c r="O43" s="128" t="s">
        <v>463</v>
      </c>
      <c r="P43" s="128" t="s">
        <v>463</v>
      </c>
      <c r="Q43" s="128" t="s">
        <v>463</v>
      </c>
      <c r="R43" s="128" t="s">
        <v>463</v>
      </c>
      <c r="S43" s="128" t="s">
        <v>463</v>
      </c>
      <c r="X43" s="154"/>
    </row>
    <row r="44" spans="1:24" s="161" customFormat="1" ht="15" customHeight="1">
      <c r="A44" s="155"/>
      <c r="B44" s="166" t="s">
        <v>123</v>
      </c>
      <c r="C44" s="174">
        <v>148</v>
      </c>
      <c r="D44" s="175">
        <v>292</v>
      </c>
      <c r="E44" s="157">
        <v>347</v>
      </c>
      <c r="F44" s="157">
        <v>359</v>
      </c>
      <c r="G44" s="93">
        <v>324</v>
      </c>
      <c r="H44" s="153"/>
      <c r="I44" s="52"/>
      <c r="J44" s="166" t="s">
        <v>33</v>
      </c>
      <c r="K44" s="266" t="s">
        <v>463</v>
      </c>
      <c r="L44" s="128" t="s">
        <v>463</v>
      </c>
      <c r="M44" s="128" t="s">
        <v>463</v>
      </c>
      <c r="N44" s="128" t="s">
        <v>463</v>
      </c>
      <c r="O44" s="128" t="s">
        <v>471</v>
      </c>
      <c r="P44" s="128" t="s">
        <v>472</v>
      </c>
      <c r="Q44" s="128" t="s">
        <v>473</v>
      </c>
      <c r="R44" s="128" t="s">
        <v>471</v>
      </c>
      <c r="S44" s="128" t="s">
        <v>474</v>
      </c>
      <c r="X44" s="162"/>
    </row>
    <row r="45" spans="1:24" ht="15" customHeight="1">
      <c r="A45" s="163"/>
      <c r="B45" s="164" t="s">
        <v>119</v>
      </c>
      <c r="C45" s="172">
        <v>139</v>
      </c>
      <c r="D45" s="173">
        <v>188</v>
      </c>
      <c r="E45" s="165">
        <v>140</v>
      </c>
      <c r="F45" s="165">
        <v>149</v>
      </c>
      <c r="G45" s="93">
        <v>131</v>
      </c>
      <c r="I45" s="52"/>
      <c r="J45" s="166" t="s">
        <v>34</v>
      </c>
      <c r="K45" s="266">
        <v>543</v>
      </c>
      <c r="L45" s="128">
        <v>2740</v>
      </c>
      <c r="M45" s="128">
        <f>100*L45/K45</f>
        <v>504.6040515653775</v>
      </c>
      <c r="N45" s="128" t="s">
        <v>474</v>
      </c>
      <c r="O45" s="128" t="s">
        <v>200</v>
      </c>
      <c r="P45" s="128" t="s">
        <v>200</v>
      </c>
      <c r="Q45" s="128">
        <v>65</v>
      </c>
      <c r="R45" s="128">
        <v>227</v>
      </c>
      <c r="S45" s="128">
        <f>100*R45/Q45</f>
        <v>349.2307692307692</v>
      </c>
      <c r="X45" s="154"/>
    </row>
    <row r="46" spans="1:24" ht="15" customHeight="1">
      <c r="A46" s="155"/>
      <c r="B46" s="166" t="s">
        <v>120</v>
      </c>
      <c r="C46" s="174">
        <v>159</v>
      </c>
      <c r="D46" s="175">
        <v>200</v>
      </c>
      <c r="E46" s="157">
        <v>206</v>
      </c>
      <c r="F46" s="157">
        <v>250</v>
      </c>
      <c r="G46" s="93">
        <v>262</v>
      </c>
      <c r="I46" s="52"/>
      <c r="J46" s="166" t="s">
        <v>35</v>
      </c>
      <c r="K46" s="266">
        <v>98</v>
      </c>
      <c r="L46" s="128">
        <v>480</v>
      </c>
      <c r="M46" s="128">
        <f>100*L46/K46</f>
        <v>489.7959183673469</v>
      </c>
      <c r="N46" s="128">
        <v>1</v>
      </c>
      <c r="O46" s="269">
        <v>3</v>
      </c>
      <c r="P46" s="128">
        <v>225</v>
      </c>
      <c r="Q46" s="128">
        <v>24</v>
      </c>
      <c r="R46" s="128">
        <v>82</v>
      </c>
      <c r="S46" s="128">
        <f>100*R46/Q46</f>
        <v>341.6666666666667</v>
      </c>
      <c r="X46" s="154"/>
    </row>
    <row r="47" spans="1:24" ht="15" customHeight="1">
      <c r="A47" s="163"/>
      <c r="B47" s="164" t="s">
        <v>121</v>
      </c>
      <c r="C47" s="172">
        <v>610</v>
      </c>
      <c r="D47" s="173">
        <v>1700</v>
      </c>
      <c r="E47" s="165">
        <v>999</v>
      </c>
      <c r="F47" s="165">
        <v>1450</v>
      </c>
      <c r="G47" s="93">
        <v>1240</v>
      </c>
      <c r="I47" s="52"/>
      <c r="J47" s="166"/>
      <c r="K47" s="291"/>
      <c r="L47" s="137"/>
      <c r="M47" s="137"/>
      <c r="N47" s="137"/>
      <c r="O47" s="137"/>
      <c r="P47" s="137"/>
      <c r="Q47" s="137"/>
      <c r="R47" s="137"/>
      <c r="S47" s="137"/>
      <c r="X47" s="154"/>
    </row>
    <row r="48" spans="1:24" ht="15" customHeight="1">
      <c r="A48" s="155"/>
      <c r="B48" s="166" t="s">
        <v>122</v>
      </c>
      <c r="C48" s="174">
        <v>156</v>
      </c>
      <c r="D48" s="175">
        <v>244</v>
      </c>
      <c r="E48" s="157">
        <v>94</v>
      </c>
      <c r="F48" s="157">
        <v>262</v>
      </c>
      <c r="G48" s="93">
        <v>225</v>
      </c>
      <c r="I48" s="429" t="s">
        <v>40</v>
      </c>
      <c r="J48" s="430"/>
      <c r="K48" s="94">
        <f>SUM(K49:K52)</f>
        <v>3344</v>
      </c>
      <c r="L48" s="94">
        <f>SUM(L49:L52)</f>
        <v>15880</v>
      </c>
      <c r="M48" s="94">
        <f>100*L48/K48</f>
        <v>474.88038277511964</v>
      </c>
      <c r="N48" s="94" t="s">
        <v>72</v>
      </c>
      <c r="O48" s="94" t="s">
        <v>72</v>
      </c>
      <c r="P48" s="94" t="s">
        <v>72</v>
      </c>
      <c r="Q48" s="94">
        <f>SUM(Q49:Q52)</f>
        <v>4</v>
      </c>
      <c r="R48" s="94">
        <f>SUM(R49:R52)</f>
        <v>20</v>
      </c>
      <c r="S48" s="94">
        <v>515</v>
      </c>
      <c r="X48" s="154"/>
    </row>
    <row r="49" spans="1:24" ht="15" customHeight="1">
      <c r="A49" s="431" t="s">
        <v>124</v>
      </c>
      <c r="B49" s="432"/>
      <c r="C49" s="176"/>
      <c r="D49" s="177"/>
      <c r="E49" s="158"/>
      <c r="F49" s="158"/>
      <c r="G49" s="195"/>
      <c r="I49" s="155"/>
      <c r="J49" s="166" t="s">
        <v>41</v>
      </c>
      <c r="K49" s="266">
        <v>744</v>
      </c>
      <c r="L49" s="128">
        <v>3400</v>
      </c>
      <c r="M49" s="128">
        <f>100*L49/K49</f>
        <v>456.98924731182797</v>
      </c>
      <c r="N49" s="128" t="s">
        <v>200</v>
      </c>
      <c r="O49" s="128" t="s">
        <v>200</v>
      </c>
      <c r="P49" s="128" t="s">
        <v>200</v>
      </c>
      <c r="Q49" s="128">
        <v>4</v>
      </c>
      <c r="R49" s="128">
        <v>20</v>
      </c>
      <c r="S49" s="128">
        <v>515</v>
      </c>
      <c r="X49" s="154"/>
    </row>
    <row r="50" spans="1:24" s="161" customFormat="1" ht="15" customHeight="1">
      <c r="A50" s="155"/>
      <c r="B50" s="166" t="s">
        <v>125</v>
      </c>
      <c r="C50" s="157">
        <v>1606</v>
      </c>
      <c r="D50" s="157">
        <v>1678</v>
      </c>
      <c r="E50" s="157">
        <v>1452</v>
      </c>
      <c r="F50" s="157">
        <v>1503</v>
      </c>
      <c r="G50" s="93">
        <v>1324</v>
      </c>
      <c r="H50" s="153"/>
      <c r="I50" s="155"/>
      <c r="J50" s="166" t="s">
        <v>42</v>
      </c>
      <c r="K50" s="266">
        <v>599</v>
      </c>
      <c r="L50" s="128">
        <v>2930</v>
      </c>
      <c r="M50" s="128">
        <f>100*L50/K50</f>
        <v>489.14858096828044</v>
      </c>
      <c r="N50" s="128" t="s">
        <v>200</v>
      </c>
      <c r="O50" s="128" t="s">
        <v>200</v>
      </c>
      <c r="P50" s="128" t="s">
        <v>200</v>
      </c>
      <c r="Q50" s="128" t="s">
        <v>200</v>
      </c>
      <c r="R50" s="128" t="s">
        <v>200</v>
      </c>
      <c r="S50" s="128" t="s">
        <v>200</v>
      </c>
      <c r="X50" s="162"/>
    </row>
    <row r="51" spans="1:24" s="161" customFormat="1" ht="15" customHeight="1">
      <c r="A51" s="178"/>
      <c r="B51" s="179" t="s">
        <v>126</v>
      </c>
      <c r="C51" s="180">
        <v>19</v>
      </c>
      <c r="D51" s="180">
        <v>25</v>
      </c>
      <c r="E51" s="165">
        <v>27</v>
      </c>
      <c r="F51" s="160" t="s">
        <v>255</v>
      </c>
      <c r="G51" s="94" t="s">
        <v>255</v>
      </c>
      <c r="H51" s="153"/>
      <c r="I51" s="155"/>
      <c r="J51" s="166" t="s">
        <v>43</v>
      </c>
      <c r="K51" s="266">
        <v>1370</v>
      </c>
      <c r="L51" s="128">
        <v>6490</v>
      </c>
      <c r="M51" s="128">
        <v>472</v>
      </c>
      <c r="N51" s="128" t="s">
        <v>200</v>
      </c>
      <c r="O51" s="128" t="s">
        <v>200</v>
      </c>
      <c r="P51" s="128" t="s">
        <v>200</v>
      </c>
      <c r="Q51" s="128" t="s">
        <v>200</v>
      </c>
      <c r="R51" s="128" t="s">
        <v>200</v>
      </c>
      <c r="S51" s="128" t="s">
        <v>200</v>
      </c>
      <c r="X51" s="162"/>
    </row>
    <row r="52" spans="1:24" s="161" customFormat="1" ht="15" customHeight="1">
      <c r="A52" s="161" t="s">
        <v>223</v>
      </c>
      <c r="C52" s="181"/>
      <c r="D52" s="181"/>
      <c r="E52" s="181"/>
      <c r="F52" s="181"/>
      <c r="G52" s="181"/>
      <c r="H52" s="153"/>
      <c r="I52" s="155"/>
      <c r="J52" s="166" t="s">
        <v>44</v>
      </c>
      <c r="K52" s="266">
        <v>631</v>
      </c>
      <c r="L52" s="128">
        <v>3060</v>
      </c>
      <c r="M52" s="128">
        <f>100*L52/K52</f>
        <v>484.9445324881141</v>
      </c>
      <c r="N52" s="128" t="s">
        <v>200</v>
      </c>
      <c r="O52" s="128" t="s">
        <v>200</v>
      </c>
      <c r="P52" s="128" t="s">
        <v>200</v>
      </c>
      <c r="Q52" s="128" t="s">
        <v>200</v>
      </c>
      <c r="R52" s="128" t="s">
        <v>200</v>
      </c>
      <c r="S52" s="128" t="s">
        <v>200</v>
      </c>
      <c r="X52" s="162"/>
    </row>
    <row r="53" spans="8:24" s="161" customFormat="1" ht="15" customHeight="1">
      <c r="H53" s="153"/>
      <c r="I53" s="155"/>
      <c r="J53" s="166"/>
      <c r="K53" s="291"/>
      <c r="L53" s="137"/>
      <c r="M53" s="137"/>
      <c r="N53" s="137"/>
      <c r="O53" s="137"/>
      <c r="P53" s="137"/>
      <c r="Q53" s="137"/>
      <c r="R53" s="137"/>
      <c r="S53" s="137"/>
      <c r="X53" s="162"/>
    </row>
    <row r="54" spans="9:24" ht="15" customHeight="1">
      <c r="I54" s="429" t="s">
        <v>45</v>
      </c>
      <c r="J54" s="430"/>
      <c r="K54" s="94">
        <f>SUM(K55:K60)</f>
        <v>3054</v>
      </c>
      <c r="L54" s="94">
        <f>SUM(L55:L60)</f>
        <v>13730</v>
      </c>
      <c r="M54" s="94">
        <f>100*L54/K54</f>
        <v>449.5743287491814</v>
      </c>
      <c r="N54" s="94" t="s">
        <v>466</v>
      </c>
      <c r="O54" s="94" t="s">
        <v>466</v>
      </c>
      <c r="P54" s="94" t="s">
        <v>466</v>
      </c>
      <c r="Q54" s="94">
        <f>SUM(Q55:Q60)</f>
        <v>3</v>
      </c>
      <c r="R54" s="94">
        <f>SUM(R55:R60)</f>
        <v>5</v>
      </c>
      <c r="S54" s="94">
        <f>100*R54/Q54</f>
        <v>166.66666666666666</v>
      </c>
      <c r="X54" s="154"/>
    </row>
    <row r="55" spans="8:24" s="161" customFormat="1" ht="15" customHeight="1">
      <c r="H55" s="153"/>
      <c r="I55" s="52"/>
      <c r="J55" s="166" t="s">
        <v>46</v>
      </c>
      <c r="K55" s="266">
        <v>409</v>
      </c>
      <c r="L55" s="128">
        <v>1860</v>
      </c>
      <c r="M55" s="128">
        <v>454</v>
      </c>
      <c r="N55" s="128" t="s">
        <v>200</v>
      </c>
      <c r="O55" s="128" t="s">
        <v>200</v>
      </c>
      <c r="P55" s="128" t="s">
        <v>200</v>
      </c>
      <c r="Q55" s="128">
        <v>0</v>
      </c>
      <c r="R55" s="128">
        <v>0</v>
      </c>
      <c r="S55" s="128">
        <v>70</v>
      </c>
      <c r="X55" s="162"/>
    </row>
    <row r="56" spans="9:24" ht="15" customHeight="1">
      <c r="I56" s="52"/>
      <c r="J56" s="166" t="s">
        <v>47</v>
      </c>
      <c r="K56" s="266">
        <v>426</v>
      </c>
      <c r="L56" s="128">
        <v>1910</v>
      </c>
      <c r="M56" s="128">
        <f>100*L56/K56</f>
        <v>448.3568075117371</v>
      </c>
      <c r="N56" s="128" t="s">
        <v>200</v>
      </c>
      <c r="O56" s="128" t="s">
        <v>200</v>
      </c>
      <c r="P56" s="128" t="s">
        <v>200</v>
      </c>
      <c r="Q56" s="128" t="s">
        <v>200</v>
      </c>
      <c r="R56" s="128" t="s">
        <v>200</v>
      </c>
      <c r="S56" s="128" t="s">
        <v>200</v>
      </c>
      <c r="X56" s="154"/>
    </row>
    <row r="57" spans="1:24" s="161" customFormat="1" ht="15" customHeight="1">
      <c r="A57" s="153"/>
      <c r="B57" s="153"/>
      <c r="C57" s="153"/>
      <c r="D57" s="153"/>
      <c r="E57" s="153"/>
      <c r="F57" s="153"/>
      <c r="G57" s="153"/>
      <c r="H57" s="153"/>
      <c r="I57" s="52"/>
      <c r="J57" s="166" t="s">
        <v>48</v>
      </c>
      <c r="K57" s="266">
        <v>760</v>
      </c>
      <c r="L57" s="128">
        <v>3470</v>
      </c>
      <c r="M57" s="128">
        <f>100*L57/K57</f>
        <v>456.57894736842104</v>
      </c>
      <c r="N57" s="128" t="s">
        <v>200</v>
      </c>
      <c r="O57" s="128" t="s">
        <v>200</v>
      </c>
      <c r="P57" s="128" t="s">
        <v>200</v>
      </c>
      <c r="Q57" s="128">
        <v>0</v>
      </c>
      <c r="R57" s="128">
        <v>0</v>
      </c>
      <c r="S57" s="128">
        <v>100</v>
      </c>
      <c r="X57" s="162"/>
    </row>
    <row r="58" spans="9:24" ht="15" customHeight="1">
      <c r="I58" s="52"/>
      <c r="J58" s="166" t="s">
        <v>49</v>
      </c>
      <c r="K58" s="266">
        <v>755</v>
      </c>
      <c r="L58" s="128">
        <v>3410</v>
      </c>
      <c r="M58" s="128">
        <f>100*L58/K58</f>
        <v>451.65562913907286</v>
      </c>
      <c r="N58" s="128" t="s">
        <v>200</v>
      </c>
      <c r="O58" s="128" t="s">
        <v>200</v>
      </c>
      <c r="P58" s="128" t="s">
        <v>200</v>
      </c>
      <c r="Q58" s="128" t="s">
        <v>200</v>
      </c>
      <c r="R58" s="128" t="s">
        <v>200</v>
      </c>
      <c r="S58" s="128" t="s">
        <v>200</v>
      </c>
      <c r="T58" s="308" t="s">
        <v>202</v>
      </c>
      <c r="X58" s="154"/>
    </row>
    <row r="59" spans="1:24" s="161" customFormat="1" ht="15" customHeight="1">
      <c r="A59" s="153"/>
      <c r="B59" s="153"/>
      <c r="C59" s="153"/>
      <c r="D59" s="153"/>
      <c r="E59" s="153"/>
      <c r="F59" s="153"/>
      <c r="G59" s="153"/>
      <c r="H59" s="153"/>
      <c r="I59" s="52"/>
      <c r="J59" s="166" t="s">
        <v>50</v>
      </c>
      <c r="K59" s="266">
        <v>420</v>
      </c>
      <c r="L59" s="128">
        <v>1800</v>
      </c>
      <c r="M59" s="128">
        <f>100*L59/K59</f>
        <v>428.57142857142856</v>
      </c>
      <c r="N59" s="128" t="s">
        <v>200</v>
      </c>
      <c r="O59" s="128" t="s">
        <v>200</v>
      </c>
      <c r="P59" s="128" t="s">
        <v>200</v>
      </c>
      <c r="Q59" s="128">
        <v>3</v>
      </c>
      <c r="R59" s="128">
        <v>5</v>
      </c>
      <c r="S59" s="128">
        <v>170</v>
      </c>
      <c r="X59" s="162"/>
    </row>
    <row r="60" spans="9:24" ht="15" customHeight="1">
      <c r="I60" s="52"/>
      <c r="J60" s="166" t="s">
        <v>51</v>
      </c>
      <c r="K60" s="266">
        <v>284</v>
      </c>
      <c r="L60" s="128">
        <v>1280</v>
      </c>
      <c r="M60" s="128">
        <v>449</v>
      </c>
      <c r="N60" s="128" t="s">
        <v>200</v>
      </c>
      <c r="O60" s="128" t="s">
        <v>200</v>
      </c>
      <c r="P60" s="128" t="s">
        <v>200</v>
      </c>
      <c r="Q60" s="128" t="s">
        <v>200</v>
      </c>
      <c r="R60" s="128" t="s">
        <v>200</v>
      </c>
      <c r="S60" s="128" t="s">
        <v>200</v>
      </c>
      <c r="X60" s="154"/>
    </row>
    <row r="61" spans="1:24" s="161" customFormat="1" ht="15" customHeight="1">
      <c r="A61" s="153"/>
      <c r="B61" s="153"/>
      <c r="C61" s="153"/>
      <c r="D61" s="153"/>
      <c r="E61" s="153"/>
      <c r="F61" s="153"/>
      <c r="G61" s="153"/>
      <c r="H61" s="153"/>
      <c r="I61" s="52"/>
      <c r="J61" s="166"/>
      <c r="K61" s="291"/>
      <c r="L61" s="137"/>
      <c r="M61" s="128"/>
      <c r="N61" s="128"/>
      <c r="O61" s="128"/>
      <c r="P61" s="128"/>
      <c r="Q61" s="128"/>
      <c r="R61" s="128"/>
      <c r="S61" s="128"/>
      <c r="X61" s="162"/>
    </row>
    <row r="62" spans="9:24" ht="15" customHeight="1">
      <c r="I62" s="429" t="s">
        <v>52</v>
      </c>
      <c r="J62" s="430"/>
      <c r="K62" s="94">
        <f>SUM(K63:K66)</f>
        <v>2707</v>
      </c>
      <c r="L62" s="94">
        <f>SUM(L63:L66)</f>
        <v>11800</v>
      </c>
      <c r="M62" s="94">
        <f>100*L62/K62</f>
        <v>435.90690801625414</v>
      </c>
      <c r="N62" s="94" t="s">
        <v>72</v>
      </c>
      <c r="O62" s="94" t="s">
        <v>72</v>
      </c>
      <c r="P62" s="94" t="s">
        <v>72</v>
      </c>
      <c r="Q62" s="94" t="s">
        <v>72</v>
      </c>
      <c r="R62" s="94" t="s">
        <v>72</v>
      </c>
      <c r="S62" s="94" t="s">
        <v>72</v>
      </c>
      <c r="T62" s="159"/>
      <c r="X62" s="154"/>
    </row>
    <row r="63" spans="9:24" ht="15" customHeight="1">
      <c r="I63" s="52"/>
      <c r="J63" s="166" t="s">
        <v>53</v>
      </c>
      <c r="K63" s="266">
        <v>905</v>
      </c>
      <c r="L63" s="128">
        <v>3950</v>
      </c>
      <c r="M63" s="128">
        <f>100*L63/K63</f>
        <v>436.4640883977901</v>
      </c>
      <c r="N63" s="128" t="s">
        <v>200</v>
      </c>
      <c r="O63" s="128" t="s">
        <v>200</v>
      </c>
      <c r="P63" s="128" t="s">
        <v>200</v>
      </c>
      <c r="Q63" s="128" t="s">
        <v>200</v>
      </c>
      <c r="R63" s="128" t="s">
        <v>200</v>
      </c>
      <c r="S63" s="128" t="s">
        <v>200</v>
      </c>
      <c r="X63" s="154"/>
    </row>
    <row r="64" spans="9:24" ht="15" customHeight="1">
      <c r="I64" s="52"/>
      <c r="J64" s="166" t="s">
        <v>54</v>
      </c>
      <c r="K64" s="266">
        <v>696</v>
      </c>
      <c r="L64" s="128">
        <v>2990</v>
      </c>
      <c r="M64" s="128">
        <f>100*L64/K64</f>
        <v>429.5977011494253</v>
      </c>
      <c r="N64" s="128" t="s">
        <v>200</v>
      </c>
      <c r="O64" s="128" t="s">
        <v>200</v>
      </c>
      <c r="P64" s="128" t="s">
        <v>200</v>
      </c>
      <c r="Q64" s="128" t="s">
        <v>200</v>
      </c>
      <c r="R64" s="128" t="s">
        <v>200</v>
      </c>
      <c r="S64" s="128" t="s">
        <v>200</v>
      </c>
      <c r="T64" s="52"/>
      <c r="U64" s="52"/>
      <c r="V64" s="52"/>
      <c r="X64" s="154"/>
    </row>
    <row r="65" spans="1:24" s="161" customFormat="1" ht="15" customHeight="1">
      <c r="A65" s="153"/>
      <c r="B65" s="153"/>
      <c r="C65" s="153"/>
      <c r="D65" s="153"/>
      <c r="E65" s="153"/>
      <c r="F65" s="153"/>
      <c r="G65" s="153"/>
      <c r="H65" s="153"/>
      <c r="I65" s="52"/>
      <c r="J65" s="166" t="s">
        <v>55</v>
      </c>
      <c r="K65" s="266">
        <v>488</v>
      </c>
      <c r="L65" s="128">
        <v>2130</v>
      </c>
      <c r="M65" s="128">
        <v>437</v>
      </c>
      <c r="N65" s="128" t="s">
        <v>200</v>
      </c>
      <c r="O65" s="128" t="s">
        <v>200</v>
      </c>
      <c r="P65" s="128" t="s">
        <v>200</v>
      </c>
      <c r="Q65" s="128" t="s">
        <v>200</v>
      </c>
      <c r="R65" s="128" t="s">
        <v>200</v>
      </c>
      <c r="S65" s="128" t="s">
        <v>200</v>
      </c>
      <c r="X65" s="162"/>
    </row>
    <row r="66" spans="1:24" s="161" customFormat="1" ht="15" customHeight="1">
      <c r="A66" s="153"/>
      <c r="B66" s="153"/>
      <c r="C66" s="153"/>
      <c r="D66" s="153"/>
      <c r="E66" s="153"/>
      <c r="F66" s="153"/>
      <c r="G66" s="153"/>
      <c r="H66" s="153"/>
      <c r="I66" s="52"/>
      <c r="J66" s="166" t="s">
        <v>56</v>
      </c>
      <c r="K66" s="266">
        <v>618</v>
      </c>
      <c r="L66" s="128">
        <v>2730</v>
      </c>
      <c r="M66" s="128">
        <v>441</v>
      </c>
      <c r="N66" s="128" t="s">
        <v>200</v>
      </c>
      <c r="O66" s="128" t="s">
        <v>200</v>
      </c>
      <c r="P66" s="128" t="s">
        <v>200</v>
      </c>
      <c r="Q66" s="128" t="s">
        <v>200</v>
      </c>
      <c r="R66" s="128" t="s">
        <v>200</v>
      </c>
      <c r="S66" s="128" t="s">
        <v>200</v>
      </c>
      <c r="X66" s="162"/>
    </row>
    <row r="67" spans="1:24" s="161" customFormat="1" ht="15" customHeight="1">
      <c r="A67" s="153"/>
      <c r="B67" s="153"/>
      <c r="C67" s="153"/>
      <c r="D67" s="153"/>
      <c r="E67" s="153"/>
      <c r="F67" s="153"/>
      <c r="G67" s="153"/>
      <c r="I67" s="52"/>
      <c r="J67" s="166"/>
      <c r="K67" s="291"/>
      <c r="L67" s="137"/>
      <c r="M67" s="128"/>
      <c r="N67" s="128"/>
      <c r="O67" s="128"/>
      <c r="P67" s="128"/>
      <c r="Q67" s="137"/>
      <c r="R67" s="137"/>
      <c r="S67" s="137"/>
      <c r="X67" s="162"/>
    </row>
    <row r="68" spans="8:24" ht="15" customHeight="1">
      <c r="H68" s="161"/>
      <c r="I68" s="429" t="s">
        <v>57</v>
      </c>
      <c r="J68" s="430"/>
      <c r="K68" s="94">
        <f>SUM(K69)</f>
        <v>270</v>
      </c>
      <c r="L68" s="94">
        <f>SUM(L69)</f>
        <v>1150</v>
      </c>
      <c r="M68" s="94">
        <v>427</v>
      </c>
      <c r="N68" s="94" t="s">
        <v>72</v>
      </c>
      <c r="O68" s="94" t="s">
        <v>72</v>
      </c>
      <c r="P68" s="94" t="s">
        <v>72</v>
      </c>
      <c r="Q68" s="94">
        <f>SUM(Q69)</f>
        <v>12</v>
      </c>
      <c r="R68" s="94">
        <f>SUM(R69)</f>
        <v>46</v>
      </c>
      <c r="S68" s="94">
        <v>381</v>
      </c>
      <c r="X68" s="154"/>
    </row>
    <row r="69" spans="1:24" s="161" customFormat="1" ht="15" customHeight="1">
      <c r="A69" s="153"/>
      <c r="B69" s="153"/>
      <c r="C69" s="153"/>
      <c r="D69" s="153"/>
      <c r="E69" s="153"/>
      <c r="F69" s="153"/>
      <c r="G69" s="153"/>
      <c r="H69" s="153"/>
      <c r="I69" s="55"/>
      <c r="J69" s="182" t="s">
        <v>60</v>
      </c>
      <c r="K69" s="183">
        <v>270</v>
      </c>
      <c r="L69" s="184">
        <v>1150</v>
      </c>
      <c r="M69" s="255">
        <v>427</v>
      </c>
      <c r="N69" s="185" t="s">
        <v>254</v>
      </c>
      <c r="O69" s="185" t="s">
        <v>254</v>
      </c>
      <c r="P69" s="185" t="s">
        <v>254</v>
      </c>
      <c r="Q69" s="185">
        <v>12</v>
      </c>
      <c r="R69" s="185">
        <v>46</v>
      </c>
      <c r="S69" s="184">
        <v>381</v>
      </c>
      <c r="X69" s="162"/>
    </row>
    <row r="70" spans="8:27" ht="15" customHeight="1">
      <c r="H70" s="161"/>
      <c r="I70" s="153" t="s">
        <v>224</v>
      </c>
      <c r="T70" s="52"/>
      <c r="U70" s="52"/>
      <c r="V70" s="52"/>
      <c r="W70" s="52"/>
      <c r="X70" s="154"/>
      <c r="Y70" s="52"/>
      <c r="Z70" s="52"/>
      <c r="AA70" s="52"/>
    </row>
    <row r="71" spans="11:24" ht="15" customHeight="1">
      <c r="K71" s="158"/>
      <c r="L71" s="158"/>
      <c r="M71" s="158"/>
      <c r="N71" s="158"/>
      <c r="O71" s="158"/>
      <c r="P71" s="158"/>
      <c r="Q71" s="158"/>
      <c r="R71" s="158"/>
      <c r="S71" s="158"/>
      <c r="X71" s="154"/>
    </row>
    <row r="72" ht="15" customHeight="1">
      <c r="X72" s="154"/>
    </row>
    <row r="73" ht="14.25">
      <c r="X73" s="154"/>
    </row>
    <row r="74" ht="14.25">
      <c r="X74" s="154"/>
    </row>
    <row r="75" ht="14.25">
      <c r="X75" s="154"/>
    </row>
    <row r="76" ht="14.25">
      <c r="X76" s="154"/>
    </row>
    <row r="77" ht="14.25">
      <c r="X77" s="154"/>
    </row>
    <row r="78" ht="14.25">
      <c r="X78" s="154"/>
    </row>
  </sheetData>
  <sheetProtection/>
  <mergeCells count="44">
    <mergeCell ref="A2:G2"/>
    <mergeCell ref="I2:S2"/>
    <mergeCell ref="A4:B4"/>
    <mergeCell ref="I4:J6"/>
    <mergeCell ref="K4:M4"/>
    <mergeCell ref="N4:P4"/>
    <mergeCell ref="Q4:S4"/>
    <mergeCell ref="A5:B5"/>
    <mergeCell ref="K5:K6"/>
    <mergeCell ref="M5:M6"/>
    <mergeCell ref="S5:S6"/>
    <mergeCell ref="R5:R6"/>
    <mergeCell ref="A6:B6"/>
    <mergeCell ref="I7:J7"/>
    <mergeCell ref="L5:L6"/>
    <mergeCell ref="N5:N6"/>
    <mergeCell ref="P5:P6"/>
    <mergeCell ref="O5:O6"/>
    <mergeCell ref="A9:B9"/>
    <mergeCell ref="I13:J13"/>
    <mergeCell ref="I14:J14"/>
    <mergeCell ref="Q5:Q6"/>
    <mergeCell ref="I8:J8"/>
    <mergeCell ref="I9:J9"/>
    <mergeCell ref="I10:J10"/>
    <mergeCell ref="I11:J11"/>
    <mergeCell ref="A15:B15"/>
    <mergeCell ref="A12:B12"/>
    <mergeCell ref="I17:J17"/>
    <mergeCell ref="I18:J18"/>
    <mergeCell ref="I31:J31"/>
    <mergeCell ref="I15:J15"/>
    <mergeCell ref="I16:J16"/>
    <mergeCell ref="I19:J19"/>
    <mergeCell ref="I20:J20"/>
    <mergeCell ref="I22:J22"/>
    <mergeCell ref="I25:J25"/>
    <mergeCell ref="I68:J68"/>
    <mergeCell ref="A40:B40"/>
    <mergeCell ref="I54:J54"/>
    <mergeCell ref="I62:J62"/>
    <mergeCell ref="A49:B49"/>
    <mergeCell ref="I41:J41"/>
    <mergeCell ref="I48:J48"/>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0" r:id="rId1"/>
</worksheet>
</file>

<file path=xl/worksheets/sheet5.xml><?xml version="1.0" encoding="utf-8"?>
<worksheet xmlns="http://schemas.openxmlformats.org/spreadsheetml/2006/main" xmlns:r="http://schemas.openxmlformats.org/officeDocument/2006/relationships">
  <sheetPr>
    <pageSetUpPr fitToPage="1"/>
  </sheetPr>
  <dimension ref="A1:V65"/>
  <sheetViews>
    <sheetView zoomScale="110" zoomScaleNormal="110" zoomScalePageLayoutView="0" workbookViewId="0" topLeftCell="A1">
      <selection activeCell="A5" sqref="A6"/>
    </sheetView>
  </sheetViews>
  <sheetFormatPr defaultColWidth="10.59765625" defaultRowHeight="15"/>
  <cols>
    <col min="1" max="1" width="13.3984375" style="23" customWidth="1"/>
    <col min="2" max="8" width="13.59765625" style="23" customWidth="1"/>
    <col min="9" max="9" width="5.09765625" style="23" customWidth="1"/>
    <col min="10" max="10" width="2.59765625" style="23" customWidth="1"/>
    <col min="11" max="11" width="9.59765625" style="23" customWidth="1"/>
    <col min="12" max="18" width="10.59765625" style="23" customWidth="1"/>
    <col min="19" max="19" width="11.19921875" style="23" customWidth="1"/>
    <col min="20" max="20" width="10.59765625" style="23" customWidth="1"/>
    <col min="21" max="16384" width="10.59765625" style="23" customWidth="1"/>
  </cols>
  <sheetData>
    <row r="1" spans="1:20" s="2" customFormat="1" ht="19.5" customHeight="1">
      <c r="A1" s="75" t="s">
        <v>347</v>
      </c>
      <c r="B1" s="2" t="s">
        <v>353</v>
      </c>
      <c r="T1" s="212" t="s">
        <v>348</v>
      </c>
    </row>
    <row r="2" spans="1:20" ht="19.5" customHeight="1">
      <c r="A2" s="461" t="s">
        <v>349</v>
      </c>
      <c r="B2" s="461"/>
      <c r="C2" s="461"/>
      <c r="D2" s="461"/>
      <c r="E2" s="461"/>
      <c r="F2" s="461"/>
      <c r="G2" s="461"/>
      <c r="H2" s="40"/>
      <c r="I2" s="40"/>
      <c r="J2" s="334" t="s">
        <v>372</v>
      </c>
      <c r="K2" s="334"/>
      <c r="L2" s="334"/>
      <c r="M2" s="334"/>
      <c r="N2" s="334"/>
      <c r="O2" s="334"/>
      <c r="P2" s="334"/>
      <c r="Q2" s="334"/>
      <c r="R2" s="334"/>
      <c r="S2" s="334"/>
      <c r="T2" s="334"/>
    </row>
    <row r="3" spans="1:20" ht="18" customHeight="1" thickBot="1">
      <c r="A3" s="108"/>
      <c r="B3" s="108"/>
      <c r="C3" s="108"/>
      <c r="D3" s="108"/>
      <c r="E3" s="108"/>
      <c r="F3" s="108"/>
      <c r="G3" s="114"/>
      <c r="H3" s="40"/>
      <c r="I3" s="40"/>
      <c r="K3" s="24"/>
      <c r="L3" s="24"/>
      <c r="M3" s="24"/>
      <c r="N3" s="24"/>
      <c r="O3" s="24"/>
      <c r="P3" s="24"/>
      <c r="Q3" s="24"/>
      <c r="R3" s="24"/>
      <c r="S3" s="24"/>
      <c r="T3" s="25" t="s">
        <v>127</v>
      </c>
    </row>
    <row r="4" spans="1:20" ht="15" customHeight="1">
      <c r="A4" s="462" t="s">
        <v>350</v>
      </c>
      <c r="B4" s="307" t="s">
        <v>352</v>
      </c>
      <c r="C4" s="113" t="s">
        <v>225</v>
      </c>
      <c r="D4" s="115" t="s">
        <v>227</v>
      </c>
      <c r="E4" s="492" t="s">
        <v>354</v>
      </c>
      <c r="F4" s="493"/>
      <c r="G4" s="493"/>
      <c r="H4" s="40"/>
      <c r="I4" s="40"/>
      <c r="J4" s="372" t="s">
        <v>197</v>
      </c>
      <c r="K4" s="373"/>
      <c r="L4" s="333" t="s">
        <v>129</v>
      </c>
      <c r="M4" s="354"/>
      <c r="N4" s="354"/>
      <c r="O4" s="355"/>
      <c r="P4" s="466" t="s">
        <v>376</v>
      </c>
      <c r="Q4" s="466" t="s">
        <v>377</v>
      </c>
      <c r="R4" s="468" t="s">
        <v>130</v>
      </c>
      <c r="S4" s="466" t="s">
        <v>375</v>
      </c>
      <c r="T4" s="464" t="s">
        <v>131</v>
      </c>
    </row>
    <row r="5" spans="1:20" ht="15" customHeight="1">
      <c r="A5" s="463"/>
      <c r="B5" s="198" t="s">
        <v>351</v>
      </c>
      <c r="C5" s="196" t="s">
        <v>226</v>
      </c>
      <c r="D5" s="197" t="s">
        <v>228</v>
      </c>
      <c r="E5" s="199" t="s">
        <v>229</v>
      </c>
      <c r="F5" s="199" t="s">
        <v>230</v>
      </c>
      <c r="G5" s="200" t="s">
        <v>231</v>
      </c>
      <c r="H5" s="40"/>
      <c r="I5" s="40"/>
      <c r="J5" s="360"/>
      <c r="K5" s="361"/>
      <c r="L5" s="211" t="s">
        <v>373</v>
      </c>
      <c r="M5" s="31" t="s">
        <v>132</v>
      </c>
      <c r="N5" s="211" t="s">
        <v>374</v>
      </c>
      <c r="O5" s="31" t="s">
        <v>133</v>
      </c>
      <c r="P5" s="467"/>
      <c r="Q5" s="467"/>
      <c r="R5" s="424"/>
      <c r="S5" s="467"/>
      <c r="T5" s="465"/>
    </row>
    <row r="6" spans="1:22" ht="15" customHeight="1">
      <c r="A6" s="204" t="s">
        <v>199</v>
      </c>
      <c r="B6" s="116">
        <v>1748</v>
      </c>
      <c r="C6" s="54">
        <v>159</v>
      </c>
      <c r="D6" s="54">
        <v>1061</v>
      </c>
      <c r="E6" s="54">
        <f>SUM(F6:G6)</f>
        <v>39505</v>
      </c>
      <c r="F6" s="54">
        <v>38548</v>
      </c>
      <c r="G6" s="53">
        <v>957</v>
      </c>
      <c r="H6" s="40"/>
      <c r="I6" s="40"/>
      <c r="J6" s="349" t="s">
        <v>3</v>
      </c>
      <c r="K6" s="388"/>
      <c r="L6" s="194">
        <f>SUM(L8:L15,L17,L20,L26,L36,L43,L49,L57,L63)</f>
        <v>25380</v>
      </c>
      <c r="M6" s="194">
        <f>SUM(M8:M15,M17,M20,M26,M36,M43,M49,M57,M63)</f>
        <v>6685</v>
      </c>
      <c r="N6" s="194">
        <f aca="true" t="shared" si="0" ref="N6:T6">SUM(N8:N15,N17,N20,N26,N36,N43,N49,N57,N63)</f>
        <v>12574</v>
      </c>
      <c r="O6" s="194">
        <f t="shared" si="0"/>
        <v>1102</v>
      </c>
      <c r="P6" s="194">
        <f t="shared" si="0"/>
        <v>30750</v>
      </c>
      <c r="Q6" s="194">
        <f t="shared" si="0"/>
        <v>25278</v>
      </c>
      <c r="R6" s="194">
        <f t="shared" si="0"/>
        <v>11463</v>
      </c>
      <c r="S6" s="194">
        <f t="shared" si="0"/>
        <v>19609</v>
      </c>
      <c r="T6" s="194">
        <f t="shared" si="0"/>
        <v>18478</v>
      </c>
      <c r="U6" s="44"/>
      <c r="V6" s="44"/>
    </row>
    <row r="7" spans="1:22" ht="15" customHeight="1">
      <c r="A7" s="205" t="s">
        <v>358</v>
      </c>
      <c r="B7" s="116">
        <v>1579</v>
      </c>
      <c r="C7" s="54">
        <v>126</v>
      </c>
      <c r="D7" s="54">
        <v>1023</v>
      </c>
      <c r="E7" s="54">
        <f>SUM(F7:G7)</f>
        <v>38868</v>
      </c>
      <c r="F7" s="54">
        <v>38097</v>
      </c>
      <c r="G7" s="53">
        <v>771</v>
      </c>
      <c r="H7" s="40"/>
      <c r="I7" s="40"/>
      <c r="J7" s="490"/>
      <c r="K7" s="491"/>
      <c r="L7" s="274"/>
      <c r="M7" s="275"/>
      <c r="N7" s="275"/>
      <c r="O7" s="275"/>
      <c r="P7" s="275"/>
      <c r="Q7" s="275"/>
      <c r="R7" s="275"/>
      <c r="S7" s="275"/>
      <c r="T7" s="275"/>
      <c r="U7" s="44"/>
      <c r="V7" s="44"/>
    </row>
    <row r="8" spans="1:22" ht="15" customHeight="1">
      <c r="A8" s="205" t="s">
        <v>356</v>
      </c>
      <c r="B8" s="116">
        <v>1370</v>
      </c>
      <c r="C8" s="54">
        <v>121</v>
      </c>
      <c r="D8" s="54">
        <v>712</v>
      </c>
      <c r="E8" s="54">
        <f>SUM(F8:G8)</f>
        <v>27301</v>
      </c>
      <c r="F8" s="54">
        <v>26663</v>
      </c>
      <c r="G8" s="53">
        <v>638</v>
      </c>
      <c r="H8" s="40"/>
      <c r="I8" s="40"/>
      <c r="J8" s="326" t="s">
        <v>4</v>
      </c>
      <c r="K8" s="343"/>
      <c r="L8" s="92">
        <v>1455</v>
      </c>
      <c r="M8" s="93">
        <v>1294</v>
      </c>
      <c r="N8" s="93">
        <v>2057</v>
      </c>
      <c r="O8" s="93">
        <v>128</v>
      </c>
      <c r="P8" s="93">
        <v>3533</v>
      </c>
      <c r="Q8" s="93">
        <v>2989</v>
      </c>
      <c r="R8" s="93">
        <v>573</v>
      </c>
      <c r="S8" s="93">
        <v>2825</v>
      </c>
      <c r="T8" s="93">
        <v>2798</v>
      </c>
      <c r="U8" s="44"/>
      <c r="V8" s="44"/>
    </row>
    <row r="9" spans="1:22" ht="15" customHeight="1">
      <c r="A9" s="205" t="s">
        <v>357</v>
      </c>
      <c r="B9" s="116">
        <v>895</v>
      </c>
      <c r="C9" s="50">
        <v>54</v>
      </c>
      <c r="D9" s="50">
        <v>517</v>
      </c>
      <c r="E9" s="54">
        <f>SUM(F9:G9)</f>
        <v>18585</v>
      </c>
      <c r="F9" s="50">
        <v>18236</v>
      </c>
      <c r="G9" s="117">
        <v>349</v>
      </c>
      <c r="H9" s="40"/>
      <c r="I9" s="40"/>
      <c r="J9" s="326" t="s">
        <v>5</v>
      </c>
      <c r="K9" s="343"/>
      <c r="L9" s="92">
        <v>2309</v>
      </c>
      <c r="M9" s="93">
        <v>327</v>
      </c>
      <c r="N9" s="93">
        <v>278</v>
      </c>
      <c r="O9" s="93">
        <v>27</v>
      </c>
      <c r="P9" s="93">
        <v>1597</v>
      </c>
      <c r="Q9" s="93">
        <v>1634</v>
      </c>
      <c r="R9" s="93">
        <v>1012</v>
      </c>
      <c r="S9" s="93">
        <v>1076</v>
      </c>
      <c r="T9" s="93">
        <v>1385</v>
      </c>
      <c r="U9" s="44"/>
      <c r="V9" s="44"/>
    </row>
    <row r="10" spans="1:22" ht="15" customHeight="1">
      <c r="A10" s="206" t="s">
        <v>359</v>
      </c>
      <c r="B10" s="201">
        <v>680</v>
      </c>
      <c r="C10" s="202">
        <v>24</v>
      </c>
      <c r="D10" s="202">
        <v>448</v>
      </c>
      <c r="E10" s="202">
        <f>SUM(F10:G10)</f>
        <v>16992</v>
      </c>
      <c r="F10" s="202">
        <v>16634</v>
      </c>
      <c r="G10" s="203">
        <v>358</v>
      </c>
      <c r="H10" s="40"/>
      <c r="I10" s="40"/>
      <c r="J10" s="326" t="s">
        <v>6</v>
      </c>
      <c r="K10" s="343"/>
      <c r="L10" s="92">
        <v>573</v>
      </c>
      <c r="M10" s="93">
        <v>408</v>
      </c>
      <c r="N10" s="93">
        <v>1325</v>
      </c>
      <c r="O10" s="93">
        <v>88</v>
      </c>
      <c r="P10" s="93">
        <v>2212</v>
      </c>
      <c r="Q10" s="93">
        <v>1871</v>
      </c>
      <c r="R10" s="93">
        <v>114</v>
      </c>
      <c r="S10" s="93">
        <v>1760</v>
      </c>
      <c r="T10" s="93">
        <v>1472</v>
      </c>
      <c r="U10" s="44"/>
      <c r="V10" s="44"/>
    </row>
    <row r="11" spans="1:22" ht="15" customHeight="1">
      <c r="A11" s="120"/>
      <c r="B11" s="121"/>
      <c r="C11" s="122"/>
      <c r="D11" s="122"/>
      <c r="E11" s="122"/>
      <c r="F11" s="122"/>
      <c r="G11" s="123"/>
      <c r="H11" s="40"/>
      <c r="I11" s="40"/>
      <c r="J11" s="326" t="s">
        <v>7</v>
      </c>
      <c r="K11" s="343"/>
      <c r="L11" s="92">
        <v>2142</v>
      </c>
      <c r="M11" s="93">
        <v>297</v>
      </c>
      <c r="N11" s="93">
        <v>233</v>
      </c>
      <c r="O11" s="93">
        <v>20</v>
      </c>
      <c r="P11" s="93">
        <v>1485</v>
      </c>
      <c r="Q11" s="93">
        <v>1302</v>
      </c>
      <c r="R11" s="93">
        <v>1279</v>
      </c>
      <c r="S11" s="93">
        <v>565</v>
      </c>
      <c r="T11" s="93">
        <v>864</v>
      </c>
      <c r="U11" s="44"/>
      <c r="V11" s="44"/>
    </row>
    <row r="12" spans="1:22" ht="15" customHeight="1">
      <c r="A12" s="23" t="s">
        <v>232</v>
      </c>
      <c r="G12" s="21"/>
      <c r="H12" s="40"/>
      <c r="I12" s="40"/>
      <c r="J12" s="326" t="s">
        <v>8</v>
      </c>
      <c r="K12" s="343"/>
      <c r="L12" s="92">
        <v>2826</v>
      </c>
      <c r="M12" s="93">
        <v>415</v>
      </c>
      <c r="N12" s="93">
        <v>353</v>
      </c>
      <c r="O12" s="93">
        <v>51</v>
      </c>
      <c r="P12" s="93">
        <v>2033</v>
      </c>
      <c r="Q12" s="93">
        <v>1622</v>
      </c>
      <c r="R12" s="93">
        <v>1769</v>
      </c>
      <c r="S12" s="93">
        <v>632</v>
      </c>
      <c r="T12" s="93">
        <v>696</v>
      </c>
      <c r="U12" s="44"/>
      <c r="V12" s="44"/>
    </row>
    <row r="13" spans="7:22" ht="15" customHeight="1">
      <c r="G13" s="20"/>
      <c r="H13" s="40"/>
      <c r="I13" s="40"/>
      <c r="J13" s="326" t="s">
        <v>9</v>
      </c>
      <c r="K13" s="343"/>
      <c r="L13" s="92">
        <v>581</v>
      </c>
      <c r="M13" s="93">
        <v>200</v>
      </c>
      <c r="N13" s="93">
        <v>1010</v>
      </c>
      <c r="O13" s="93">
        <v>101</v>
      </c>
      <c r="P13" s="93">
        <v>1378</v>
      </c>
      <c r="Q13" s="93">
        <v>1176</v>
      </c>
      <c r="R13" s="93">
        <v>56</v>
      </c>
      <c r="S13" s="93">
        <v>1200</v>
      </c>
      <c r="T13" s="93">
        <v>1162</v>
      </c>
      <c r="U13" s="44"/>
      <c r="V13" s="44"/>
    </row>
    <row r="14" spans="7:22" ht="15" customHeight="1">
      <c r="G14" s="20"/>
      <c r="H14" s="40"/>
      <c r="I14" s="40"/>
      <c r="J14" s="326" t="s">
        <v>10</v>
      </c>
      <c r="K14" s="343"/>
      <c r="L14" s="92">
        <v>1146</v>
      </c>
      <c r="M14" s="93">
        <v>273</v>
      </c>
      <c r="N14" s="93">
        <v>611</v>
      </c>
      <c r="O14" s="93">
        <v>27</v>
      </c>
      <c r="P14" s="93">
        <v>1251</v>
      </c>
      <c r="Q14" s="93">
        <v>1109</v>
      </c>
      <c r="R14" s="93">
        <v>216</v>
      </c>
      <c r="S14" s="93">
        <v>976</v>
      </c>
      <c r="T14" s="93">
        <v>936</v>
      </c>
      <c r="U14" s="44"/>
      <c r="V14" s="44"/>
    </row>
    <row r="15" spans="1:22" ht="15" customHeight="1">
      <c r="A15" s="348" t="s">
        <v>360</v>
      </c>
      <c r="B15" s="348"/>
      <c r="C15" s="348"/>
      <c r="D15" s="348"/>
      <c r="E15" s="348"/>
      <c r="F15" s="348"/>
      <c r="G15" s="20"/>
      <c r="H15" s="40"/>
      <c r="I15" s="40"/>
      <c r="J15" s="326" t="s">
        <v>11</v>
      </c>
      <c r="K15" s="343"/>
      <c r="L15" s="92">
        <v>245</v>
      </c>
      <c r="M15" s="93">
        <v>183</v>
      </c>
      <c r="N15" s="93">
        <v>1021</v>
      </c>
      <c r="O15" s="93">
        <v>171</v>
      </c>
      <c r="P15" s="93">
        <v>1331</v>
      </c>
      <c r="Q15" s="93">
        <v>979</v>
      </c>
      <c r="R15" s="93">
        <v>25</v>
      </c>
      <c r="S15" s="93">
        <v>878</v>
      </c>
      <c r="T15" s="93">
        <v>376</v>
      </c>
      <c r="U15" s="44"/>
      <c r="V15" s="44"/>
    </row>
    <row r="16" spans="1:22" ht="15" customHeight="1" thickBot="1">
      <c r="A16" s="80"/>
      <c r="B16" s="80"/>
      <c r="C16" s="40"/>
      <c r="D16" s="40"/>
      <c r="E16" s="40"/>
      <c r="F16" s="40"/>
      <c r="G16" s="21"/>
      <c r="I16" s="40"/>
      <c r="J16" s="5"/>
      <c r="K16" s="6"/>
      <c r="L16" s="274"/>
      <c r="M16" s="275"/>
      <c r="N16" s="275"/>
      <c r="O16" s="275"/>
      <c r="P16" s="275"/>
      <c r="Q16" s="275"/>
      <c r="R16" s="275"/>
      <c r="S16" s="275"/>
      <c r="T16" s="275"/>
      <c r="U16" s="44"/>
      <c r="V16" s="44"/>
    </row>
    <row r="17" spans="1:22" ht="15" customHeight="1">
      <c r="A17" s="482" t="s">
        <v>350</v>
      </c>
      <c r="B17" s="468" t="s">
        <v>189</v>
      </c>
      <c r="C17" s="468" t="s">
        <v>134</v>
      </c>
      <c r="D17" s="468" t="s">
        <v>135</v>
      </c>
      <c r="E17" s="468" t="s">
        <v>136</v>
      </c>
      <c r="F17" s="485" t="s">
        <v>137</v>
      </c>
      <c r="I17" s="40"/>
      <c r="J17" s="326" t="s">
        <v>12</v>
      </c>
      <c r="K17" s="343"/>
      <c r="L17" s="93">
        <f>SUM(L18)</f>
        <v>56</v>
      </c>
      <c r="M17" s="93">
        <f>SUM(M18)</f>
        <v>16</v>
      </c>
      <c r="N17" s="93">
        <f aca="true" t="shared" si="1" ref="N17:T17">SUM(N18)</f>
        <v>25</v>
      </c>
      <c r="O17" s="93">
        <f t="shared" si="1"/>
        <v>2</v>
      </c>
      <c r="P17" s="93">
        <f t="shared" si="1"/>
        <v>71</v>
      </c>
      <c r="Q17" s="93">
        <f t="shared" si="1"/>
        <v>48</v>
      </c>
      <c r="R17" s="93">
        <f t="shared" si="1"/>
        <v>24</v>
      </c>
      <c r="S17" s="93">
        <f t="shared" si="1"/>
        <v>36</v>
      </c>
      <c r="T17" s="93">
        <f t="shared" si="1"/>
        <v>38</v>
      </c>
      <c r="U17" s="44"/>
      <c r="V17" s="44"/>
    </row>
    <row r="18" spans="1:22" ht="15" customHeight="1">
      <c r="A18" s="483"/>
      <c r="B18" s="481"/>
      <c r="C18" s="481"/>
      <c r="D18" s="481"/>
      <c r="E18" s="481"/>
      <c r="F18" s="486"/>
      <c r="G18" s="40"/>
      <c r="H18" s="40"/>
      <c r="I18" s="40"/>
      <c r="J18" s="7"/>
      <c r="K18" s="35" t="s">
        <v>13</v>
      </c>
      <c r="L18" s="133">
        <v>56</v>
      </c>
      <c r="M18" s="125">
        <v>16</v>
      </c>
      <c r="N18" s="125">
        <v>25</v>
      </c>
      <c r="O18" s="125">
        <v>2</v>
      </c>
      <c r="P18" s="125">
        <v>71</v>
      </c>
      <c r="Q18" s="125">
        <v>48</v>
      </c>
      <c r="R18" s="125">
        <v>24</v>
      </c>
      <c r="S18" s="125">
        <v>36</v>
      </c>
      <c r="T18" s="125">
        <v>38</v>
      </c>
      <c r="U18" s="44"/>
      <c r="V18" s="44"/>
    </row>
    <row r="19" spans="1:22" ht="15" customHeight="1">
      <c r="A19" s="484"/>
      <c r="B19" s="81" t="s">
        <v>138</v>
      </c>
      <c r="C19" s="81" t="s">
        <v>138</v>
      </c>
      <c r="D19" s="81" t="s">
        <v>138</v>
      </c>
      <c r="E19" s="81" t="s">
        <v>139</v>
      </c>
      <c r="F19" s="90" t="s">
        <v>139</v>
      </c>
      <c r="G19" s="40"/>
      <c r="H19" s="40"/>
      <c r="I19" s="40"/>
      <c r="J19" s="7"/>
      <c r="K19" s="35"/>
      <c r="L19" s="264"/>
      <c r="M19" s="127"/>
      <c r="N19" s="127"/>
      <c r="O19" s="127"/>
      <c r="P19" s="127"/>
      <c r="Q19" s="127"/>
      <c r="R19" s="127"/>
      <c r="S19" s="127"/>
      <c r="T19" s="127"/>
      <c r="U19" s="44"/>
      <c r="V19" s="44"/>
    </row>
    <row r="20" spans="1:22" ht="15" customHeight="1">
      <c r="A20" s="204" t="s">
        <v>456</v>
      </c>
      <c r="B20" s="135">
        <v>7990</v>
      </c>
      <c r="C20" s="124">
        <v>5770</v>
      </c>
      <c r="D20" s="124">
        <v>51300</v>
      </c>
      <c r="E20" s="124">
        <v>2595</v>
      </c>
      <c r="F20" s="136" t="s">
        <v>204</v>
      </c>
      <c r="G20" s="40"/>
      <c r="H20" s="40"/>
      <c r="I20" s="40"/>
      <c r="J20" s="326" t="s">
        <v>14</v>
      </c>
      <c r="K20" s="343"/>
      <c r="L20" s="93">
        <f>SUM(L21:L24)</f>
        <v>278</v>
      </c>
      <c r="M20" s="93">
        <f>SUM(M21:M24)</f>
        <v>241</v>
      </c>
      <c r="N20" s="93">
        <f aca="true" t="shared" si="2" ref="N20:T20">SUM(N21:N24)</f>
        <v>958</v>
      </c>
      <c r="O20" s="93">
        <f t="shared" si="2"/>
        <v>102</v>
      </c>
      <c r="P20" s="93">
        <f t="shared" si="2"/>
        <v>1558</v>
      </c>
      <c r="Q20" s="93">
        <f t="shared" si="2"/>
        <v>1204</v>
      </c>
      <c r="R20" s="93">
        <f t="shared" si="2"/>
        <v>79</v>
      </c>
      <c r="S20" s="93">
        <f t="shared" si="2"/>
        <v>1097</v>
      </c>
      <c r="T20" s="93">
        <f t="shared" si="2"/>
        <v>683</v>
      </c>
      <c r="U20" s="44"/>
      <c r="V20" s="44"/>
    </row>
    <row r="21" spans="1:22" ht="15" customHeight="1">
      <c r="A21" s="29"/>
      <c r="B21" s="134"/>
      <c r="C21" s="132"/>
      <c r="D21" s="132"/>
      <c r="E21" s="132"/>
      <c r="F21" s="137"/>
      <c r="G21" s="40"/>
      <c r="H21" s="40"/>
      <c r="I21" s="40"/>
      <c r="J21" s="7"/>
      <c r="K21" s="35" t="s">
        <v>15</v>
      </c>
      <c r="L21" s="133">
        <v>77</v>
      </c>
      <c r="M21" s="125">
        <v>59</v>
      </c>
      <c r="N21" s="125">
        <v>246</v>
      </c>
      <c r="O21" s="125">
        <v>14</v>
      </c>
      <c r="P21" s="125">
        <v>325</v>
      </c>
      <c r="Q21" s="125">
        <v>318</v>
      </c>
      <c r="R21" s="125">
        <v>12</v>
      </c>
      <c r="S21" s="125">
        <v>295</v>
      </c>
      <c r="T21" s="125">
        <v>166</v>
      </c>
      <c r="U21" s="44"/>
      <c r="V21" s="44"/>
    </row>
    <row r="22" spans="1:22" ht="15" customHeight="1">
      <c r="A22" s="205" t="s">
        <v>457</v>
      </c>
      <c r="B22" s="133">
        <v>7990</v>
      </c>
      <c r="C22" s="125">
        <v>5730</v>
      </c>
      <c r="D22" s="125">
        <v>50000</v>
      </c>
      <c r="E22" s="125">
        <v>2558</v>
      </c>
      <c r="F22" s="128" t="s">
        <v>204</v>
      </c>
      <c r="G22" s="40"/>
      <c r="H22" s="40"/>
      <c r="I22" s="40"/>
      <c r="J22" s="7"/>
      <c r="K22" s="35" t="s">
        <v>16</v>
      </c>
      <c r="L22" s="133">
        <v>52</v>
      </c>
      <c r="M22" s="125">
        <v>53</v>
      </c>
      <c r="N22" s="125">
        <v>178</v>
      </c>
      <c r="O22" s="125">
        <v>24</v>
      </c>
      <c r="P22" s="125">
        <v>287</v>
      </c>
      <c r="Q22" s="125">
        <v>250</v>
      </c>
      <c r="R22" s="125">
        <v>17</v>
      </c>
      <c r="S22" s="125">
        <v>225</v>
      </c>
      <c r="T22" s="125">
        <v>204</v>
      </c>
      <c r="U22" s="44"/>
      <c r="V22" s="44"/>
    </row>
    <row r="23" spans="1:22" ht="15" customHeight="1">
      <c r="A23" s="29"/>
      <c r="B23" s="134"/>
      <c r="C23" s="132"/>
      <c r="D23" s="132"/>
      <c r="E23" s="132"/>
      <c r="F23" s="132"/>
      <c r="H23" s="40"/>
      <c r="I23" s="40"/>
      <c r="J23" s="7"/>
      <c r="K23" s="35" t="s">
        <v>19</v>
      </c>
      <c r="L23" s="133">
        <v>91</v>
      </c>
      <c r="M23" s="125">
        <v>91</v>
      </c>
      <c r="N23" s="125">
        <v>289</v>
      </c>
      <c r="O23" s="125">
        <v>29</v>
      </c>
      <c r="P23" s="125">
        <v>571</v>
      </c>
      <c r="Q23" s="125">
        <v>375</v>
      </c>
      <c r="R23" s="125">
        <v>45</v>
      </c>
      <c r="S23" s="125">
        <v>323</v>
      </c>
      <c r="T23" s="125">
        <v>172</v>
      </c>
      <c r="U23" s="44"/>
      <c r="V23" s="44"/>
    </row>
    <row r="24" spans="1:22" ht="15" customHeight="1">
      <c r="A24" s="205" t="s">
        <v>458</v>
      </c>
      <c r="B24" s="133">
        <v>7710</v>
      </c>
      <c r="C24" s="125">
        <v>6000</v>
      </c>
      <c r="D24" s="125">
        <v>48800</v>
      </c>
      <c r="E24" s="125">
        <v>2225</v>
      </c>
      <c r="F24" s="125">
        <v>20</v>
      </c>
      <c r="G24" s="40"/>
      <c r="H24" s="40"/>
      <c r="I24" s="40"/>
      <c r="J24" s="7"/>
      <c r="K24" s="35" t="s">
        <v>20</v>
      </c>
      <c r="L24" s="133">
        <v>58</v>
      </c>
      <c r="M24" s="125">
        <v>38</v>
      </c>
      <c r="N24" s="125">
        <v>245</v>
      </c>
      <c r="O24" s="125">
        <v>35</v>
      </c>
      <c r="P24" s="125">
        <v>375</v>
      </c>
      <c r="Q24" s="125">
        <v>261</v>
      </c>
      <c r="R24" s="125">
        <v>5</v>
      </c>
      <c r="S24" s="125">
        <v>254</v>
      </c>
      <c r="T24" s="125">
        <v>141</v>
      </c>
      <c r="U24" s="44"/>
      <c r="V24" s="44"/>
    </row>
    <row r="25" spans="1:22" ht="18" customHeight="1">
      <c r="A25" s="29"/>
      <c r="B25" s="134"/>
      <c r="C25" s="132"/>
      <c r="D25" s="132"/>
      <c r="E25" s="132"/>
      <c r="F25" s="132"/>
      <c r="H25" s="40"/>
      <c r="I25" s="40"/>
      <c r="J25" s="7"/>
      <c r="K25" s="35"/>
      <c r="L25" s="264"/>
      <c r="M25" s="127"/>
      <c r="N25" s="127"/>
      <c r="O25" s="127"/>
      <c r="P25" s="127"/>
      <c r="Q25" s="127"/>
      <c r="R25" s="127"/>
      <c r="S25" s="127"/>
      <c r="T25" s="127"/>
      <c r="U25" s="44"/>
      <c r="V25" s="44"/>
    </row>
    <row r="26" spans="1:22" ht="15" customHeight="1">
      <c r="A26" s="205" t="s">
        <v>459</v>
      </c>
      <c r="B26" s="133">
        <v>7390</v>
      </c>
      <c r="C26" s="125">
        <v>5790</v>
      </c>
      <c r="D26" s="125">
        <v>46400</v>
      </c>
      <c r="E26" s="125">
        <v>2313</v>
      </c>
      <c r="F26" s="125">
        <v>35</v>
      </c>
      <c r="H26" s="40"/>
      <c r="I26" s="40"/>
      <c r="J26" s="326" t="s">
        <v>21</v>
      </c>
      <c r="K26" s="343"/>
      <c r="L26" s="93">
        <f>SUM(L27:L34)</f>
        <v>655</v>
      </c>
      <c r="M26" s="93">
        <f>SUM(M27:M34)</f>
        <v>311</v>
      </c>
      <c r="N26" s="93">
        <f aca="true" t="shared" si="3" ref="N26:T26">SUM(N27:N34)</f>
        <v>949</v>
      </c>
      <c r="O26" s="93">
        <f t="shared" si="3"/>
        <v>73</v>
      </c>
      <c r="P26" s="93">
        <f t="shared" si="3"/>
        <v>1556</v>
      </c>
      <c r="Q26" s="93">
        <f t="shared" si="3"/>
        <v>1187</v>
      </c>
      <c r="R26" s="93">
        <f t="shared" si="3"/>
        <v>115</v>
      </c>
      <c r="S26" s="93">
        <f t="shared" si="3"/>
        <v>1052</v>
      </c>
      <c r="T26" s="93">
        <f t="shared" si="3"/>
        <v>842</v>
      </c>
      <c r="U26" s="44"/>
      <c r="V26" s="44"/>
    </row>
    <row r="27" spans="1:22" ht="15" customHeight="1">
      <c r="A27" s="29"/>
      <c r="B27" s="134"/>
      <c r="C27" s="132"/>
      <c r="D27" s="132"/>
      <c r="E27" s="132"/>
      <c r="F27" s="132"/>
      <c r="H27" s="40"/>
      <c r="I27" s="40"/>
      <c r="J27" s="7"/>
      <c r="K27" s="35" t="s">
        <v>22</v>
      </c>
      <c r="L27" s="133">
        <v>26</v>
      </c>
      <c r="M27" s="125">
        <v>23</v>
      </c>
      <c r="N27" s="125">
        <v>108</v>
      </c>
      <c r="O27" s="125">
        <v>8</v>
      </c>
      <c r="P27" s="125">
        <v>143</v>
      </c>
      <c r="Q27" s="125">
        <v>124</v>
      </c>
      <c r="R27" s="125">
        <v>6</v>
      </c>
      <c r="S27" s="125">
        <v>100</v>
      </c>
      <c r="T27" s="125">
        <v>48</v>
      </c>
      <c r="U27" s="44"/>
      <c r="V27" s="44"/>
    </row>
    <row r="28" spans="1:22" ht="15" customHeight="1">
      <c r="A28" s="206" t="s">
        <v>460</v>
      </c>
      <c r="B28" s="138">
        <v>6980</v>
      </c>
      <c r="C28" s="139">
        <v>5350</v>
      </c>
      <c r="D28" s="139">
        <v>45800</v>
      </c>
      <c r="E28" s="139">
        <v>2299</v>
      </c>
      <c r="F28" s="139">
        <v>23</v>
      </c>
      <c r="H28" s="40"/>
      <c r="I28" s="40"/>
      <c r="J28" s="7"/>
      <c r="K28" s="35" t="s">
        <v>23</v>
      </c>
      <c r="L28" s="133">
        <v>140</v>
      </c>
      <c r="M28" s="125">
        <v>70</v>
      </c>
      <c r="N28" s="125">
        <v>297</v>
      </c>
      <c r="O28" s="125">
        <v>37</v>
      </c>
      <c r="P28" s="125">
        <v>402</v>
      </c>
      <c r="Q28" s="125">
        <v>316</v>
      </c>
      <c r="R28" s="125">
        <v>22</v>
      </c>
      <c r="S28" s="125">
        <v>293</v>
      </c>
      <c r="T28" s="125">
        <v>230</v>
      </c>
      <c r="U28" s="44"/>
      <c r="V28" s="44"/>
    </row>
    <row r="29" spans="1:22" ht="15" customHeight="1">
      <c r="A29" s="87" t="s">
        <v>233</v>
      </c>
      <c r="B29" s="40"/>
      <c r="C29" s="40"/>
      <c r="D29" s="40"/>
      <c r="E29" s="40"/>
      <c r="F29" s="40"/>
      <c r="H29" s="40"/>
      <c r="I29" s="40"/>
      <c r="J29" s="7"/>
      <c r="K29" s="35" t="s">
        <v>24</v>
      </c>
      <c r="L29" s="133">
        <v>91</v>
      </c>
      <c r="M29" s="125">
        <v>86</v>
      </c>
      <c r="N29" s="125">
        <v>247</v>
      </c>
      <c r="O29" s="125">
        <v>14</v>
      </c>
      <c r="P29" s="125">
        <v>311</v>
      </c>
      <c r="Q29" s="125">
        <v>287</v>
      </c>
      <c r="R29" s="125">
        <v>17</v>
      </c>
      <c r="S29" s="125">
        <v>291</v>
      </c>
      <c r="T29" s="125">
        <v>330</v>
      </c>
      <c r="U29" s="44"/>
      <c r="V29" s="44"/>
    </row>
    <row r="30" spans="8:22" ht="15" customHeight="1">
      <c r="H30" s="40"/>
      <c r="I30" s="40"/>
      <c r="J30" s="7"/>
      <c r="K30" s="35" t="s">
        <v>25</v>
      </c>
      <c r="L30" s="133">
        <v>51</v>
      </c>
      <c r="M30" s="125">
        <v>8</v>
      </c>
      <c r="N30" s="125">
        <v>44</v>
      </c>
      <c r="O30" s="125">
        <v>4</v>
      </c>
      <c r="P30" s="125">
        <v>67</v>
      </c>
      <c r="Q30" s="125">
        <v>56</v>
      </c>
      <c r="R30" s="125">
        <v>4</v>
      </c>
      <c r="S30" s="125">
        <v>14</v>
      </c>
      <c r="T30" s="125">
        <v>9</v>
      </c>
      <c r="U30" s="44"/>
      <c r="V30" s="44"/>
    </row>
    <row r="31" spans="8:22" ht="15" customHeight="1">
      <c r="H31" s="40"/>
      <c r="I31" s="40"/>
      <c r="J31" s="7"/>
      <c r="K31" s="35" t="s">
        <v>26</v>
      </c>
      <c r="L31" s="133">
        <v>103</v>
      </c>
      <c r="M31" s="125">
        <v>30</v>
      </c>
      <c r="N31" s="269">
        <v>27</v>
      </c>
      <c r="O31" s="125">
        <v>3</v>
      </c>
      <c r="P31" s="125">
        <v>135</v>
      </c>
      <c r="Q31" s="125">
        <v>54</v>
      </c>
      <c r="R31" s="125">
        <v>8</v>
      </c>
      <c r="S31" s="125">
        <v>36</v>
      </c>
      <c r="T31" s="125">
        <v>21</v>
      </c>
      <c r="U31" s="44"/>
      <c r="V31" s="44"/>
    </row>
    <row r="32" spans="1:22" ht="15" customHeight="1">
      <c r="A32" s="348" t="s">
        <v>361</v>
      </c>
      <c r="B32" s="348"/>
      <c r="C32" s="348"/>
      <c r="D32" s="348"/>
      <c r="E32" s="348"/>
      <c r="F32" s="348"/>
      <c r="G32" s="348"/>
      <c r="H32" s="40"/>
      <c r="I32" s="40"/>
      <c r="J32" s="7"/>
      <c r="K32" s="35" t="s">
        <v>27</v>
      </c>
      <c r="L32" s="133">
        <v>212</v>
      </c>
      <c r="M32" s="125">
        <v>71</v>
      </c>
      <c r="N32" s="125">
        <v>209</v>
      </c>
      <c r="O32" s="125">
        <v>6</v>
      </c>
      <c r="P32" s="125">
        <v>453</v>
      </c>
      <c r="Q32" s="125">
        <v>312</v>
      </c>
      <c r="R32" s="125">
        <v>38</v>
      </c>
      <c r="S32" s="125">
        <v>290</v>
      </c>
      <c r="T32" s="125">
        <v>179</v>
      </c>
      <c r="U32" s="44"/>
      <c r="V32" s="44"/>
    </row>
    <row r="33" spans="7:22" ht="15" customHeight="1" thickBot="1">
      <c r="G33" s="40"/>
      <c r="H33" s="40"/>
      <c r="I33" s="40"/>
      <c r="J33" s="7"/>
      <c r="K33" s="35" t="s">
        <v>28</v>
      </c>
      <c r="L33" s="133">
        <v>22</v>
      </c>
      <c r="M33" s="125">
        <v>22</v>
      </c>
      <c r="N33" s="125">
        <v>17</v>
      </c>
      <c r="O33" s="128">
        <v>1</v>
      </c>
      <c r="P33" s="125">
        <v>41</v>
      </c>
      <c r="Q33" s="125">
        <v>33</v>
      </c>
      <c r="R33" s="125">
        <v>13</v>
      </c>
      <c r="S33" s="125">
        <v>27</v>
      </c>
      <c r="T33" s="125">
        <v>25</v>
      </c>
      <c r="U33" s="44"/>
      <c r="V33" s="44"/>
    </row>
    <row r="34" spans="1:22" ht="15" customHeight="1">
      <c r="A34" s="373" t="s">
        <v>355</v>
      </c>
      <c r="B34" s="374" t="s">
        <v>363</v>
      </c>
      <c r="C34" s="345"/>
      <c r="D34" s="345" t="s">
        <v>364</v>
      </c>
      <c r="E34" s="373"/>
      <c r="F34" s="373" t="s">
        <v>365</v>
      </c>
      <c r="G34" s="345"/>
      <c r="I34" s="40"/>
      <c r="J34" s="7"/>
      <c r="K34" s="35" t="s">
        <v>29</v>
      </c>
      <c r="L34" s="133">
        <v>10</v>
      </c>
      <c r="M34" s="128">
        <v>1</v>
      </c>
      <c r="N34" s="128" t="s">
        <v>463</v>
      </c>
      <c r="O34" s="128" t="s">
        <v>463</v>
      </c>
      <c r="P34" s="125">
        <v>4</v>
      </c>
      <c r="Q34" s="128">
        <v>5</v>
      </c>
      <c r="R34" s="128">
        <v>7</v>
      </c>
      <c r="S34" s="125">
        <v>1</v>
      </c>
      <c r="T34" s="128" t="s">
        <v>463</v>
      </c>
      <c r="U34" s="44"/>
      <c r="V34" s="44"/>
    </row>
    <row r="35" spans="1:22" ht="15" customHeight="1">
      <c r="A35" s="359"/>
      <c r="B35" s="471"/>
      <c r="C35" s="472"/>
      <c r="D35" s="472"/>
      <c r="E35" s="473"/>
      <c r="F35" s="473"/>
      <c r="G35" s="472"/>
      <c r="I35" s="40"/>
      <c r="J35" s="7"/>
      <c r="K35" s="35"/>
      <c r="L35" s="264"/>
      <c r="M35" s="127"/>
      <c r="N35" s="127"/>
      <c r="O35" s="127"/>
      <c r="P35" s="127"/>
      <c r="Q35" s="127"/>
      <c r="R35" s="127"/>
      <c r="S35" s="127"/>
      <c r="T35" s="127"/>
      <c r="U35" s="44"/>
      <c r="V35" s="44"/>
    </row>
    <row r="36" spans="1:22" ht="15" customHeight="1">
      <c r="A36" s="470"/>
      <c r="B36" s="91"/>
      <c r="C36" s="47" t="s">
        <v>139</v>
      </c>
      <c r="D36" s="86"/>
      <c r="E36" s="33" t="s">
        <v>140</v>
      </c>
      <c r="F36" s="46"/>
      <c r="G36" s="47" t="s">
        <v>141</v>
      </c>
      <c r="H36" s="40"/>
      <c r="I36" s="40"/>
      <c r="J36" s="326" t="s">
        <v>30</v>
      </c>
      <c r="K36" s="343"/>
      <c r="L36" s="93">
        <f>SUM(L37:L41)</f>
        <v>1438</v>
      </c>
      <c r="M36" s="93">
        <f>SUM(M37:M41)</f>
        <v>598</v>
      </c>
      <c r="N36" s="93">
        <f aca="true" t="shared" si="4" ref="N36:T36">SUM(N37:N41)</f>
        <v>862</v>
      </c>
      <c r="O36" s="93">
        <f t="shared" si="4"/>
        <v>102</v>
      </c>
      <c r="P36" s="93">
        <f t="shared" si="4"/>
        <v>2203</v>
      </c>
      <c r="Q36" s="93">
        <f t="shared" si="4"/>
        <v>1621</v>
      </c>
      <c r="R36" s="93">
        <f t="shared" si="4"/>
        <v>180</v>
      </c>
      <c r="S36" s="93">
        <f t="shared" si="4"/>
        <v>1876</v>
      </c>
      <c r="T36" s="93">
        <f t="shared" si="4"/>
        <v>1420</v>
      </c>
      <c r="U36" s="44"/>
      <c r="V36" s="44"/>
    </row>
    <row r="37" spans="1:22" ht="15" customHeight="1">
      <c r="A37" s="207" t="s">
        <v>199</v>
      </c>
      <c r="B37" s="100"/>
      <c r="C37" s="124">
        <v>2223</v>
      </c>
      <c r="D37" s="100"/>
      <c r="E37" s="294">
        <f aca="true" t="shared" si="5" ref="E37:E45">G37/C37</f>
        <v>16.78092667566352</v>
      </c>
      <c r="F37" s="100"/>
      <c r="G37" s="140">
        <v>37304</v>
      </c>
      <c r="H37" s="40"/>
      <c r="I37" s="40"/>
      <c r="J37" s="7"/>
      <c r="K37" s="35" t="s">
        <v>31</v>
      </c>
      <c r="L37" s="133">
        <v>915</v>
      </c>
      <c r="M37" s="125">
        <v>352</v>
      </c>
      <c r="N37" s="125">
        <v>499</v>
      </c>
      <c r="O37" s="125">
        <v>42</v>
      </c>
      <c r="P37" s="125">
        <v>1378</v>
      </c>
      <c r="Q37" s="125">
        <v>1096</v>
      </c>
      <c r="R37" s="125">
        <v>146</v>
      </c>
      <c r="S37" s="125">
        <v>1308</v>
      </c>
      <c r="T37" s="125">
        <v>979</v>
      </c>
      <c r="U37" s="44"/>
      <c r="V37" s="44"/>
    </row>
    <row r="38" spans="1:22" ht="15" customHeight="1">
      <c r="A38" s="208"/>
      <c r="B38" s="101"/>
      <c r="C38" s="132"/>
      <c r="D38" s="101"/>
      <c r="E38" s="269"/>
      <c r="F38" s="101"/>
      <c r="G38" s="141"/>
      <c r="H38" s="40"/>
      <c r="I38" s="40"/>
      <c r="J38" s="7"/>
      <c r="K38" s="35" t="s">
        <v>32</v>
      </c>
      <c r="L38" s="133">
        <v>174</v>
      </c>
      <c r="M38" s="125">
        <v>109</v>
      </c>
      <c r="N38" s="125">
        <v>110</v>
      </c>
      <c r="O38" s="125">
        <v>4</v>
      </c>
      <c r="P38" s="125">
        <v>327</v>
      </c>
      <c r="Q38" s="125">
        <v>140</v>
      </c>
      <c r="R38" s="125">
        <v>14</v>
      </c>
      <c r="S38" s="125">
        <v>171</v>
      </c>
      <c r="T38" s="125">
        <v>125</v>
      </c>
      <c r="U38" s="44"/>
      <c r="V38" s="44"/>
    </row>
    <row r="39" spans="1:22" ht="15" customHeight="1">
      <c r="A39" s="209" t="s">
        <v>358</v>
      </c>
      <c r="B39" s="102"/>
      <c r="C39" s="125">
        <v>2062</v>
      </c>
      <c r="D39" s="102"/>
      <c r="E39" s="294">
        <f>G39/C39</f>
        <v>17.050921435499514</v>
      </c>
      <c r="F39" s="102"/>
      <c r="G39" s="142">
        <v>35159</v>
      </c>
      <c r="H39" s="40"/>
      <c r="I39" s="40"/>
      <c r="J39" s="7"/>
      <c r="K39" s="35" t="s">
        <v>33</v>
      </c>
      <c r="L39" s="133">
        <v>45</v>
      </c>
      <c r="M39" s="125">
        <v>9</v>
      </c>
      <c r="N39" s="128">
        <v>1</v>
      </c>
      <c r="O39" s="128" t="s">
        <v>463</v>
      </c>
      <c r="P39" s="125">
        <v>3</v>
      </c>
      <c r="Q39" s="270" t="s">
        <v>463</v>
      </c>
      <c r="R39" s="128" t="s">
        <v>463</v>
      </c>
      <c r="S39" s="128" t="s">
        <v>463</v>
      </c>
      <c r="T39" s="128" t="s">
        <v>463</v>
      </c>
      <c r="U39" s="44"/>
      <c r="V39" s="44"/>
    </row>
    <row r="40" spans="1:22" ht="15" customHeight="1">
      <c r="A40" s="208"/>
      <c r="B40" s="101"/>
      <c r="C40" s="132"/>
      <c r="D40" s="101"/>
      <c r="E40" s="269"/>
      <c r="F40" s="101"/>
      <c r="G40" s="141"/>
      <c r="H40" s="40"/>
      <c r="I40" s="40"/>
      <c r="J40" s="7"/>
      <c r="K40" s="35" t="s">
        <v>34</v>
      </c>
      <c r="L40" s="133">
        <v>200</v>
      </c>
      <c r="M40" s="125">
        <v>86</v>
      </c>
      <c r="N40" s="125">
        <v>205</v>
      </c>
      <c r="O40" s="125">
        <v>32</v>
      </c>
      <c r="P40" s="125">
        <v>361</v>
      </c>
      <c r="Q40" s="128">
        <v>303</v>
      </c>
      <c r="R40" s="125">
        <v>7</v>
      </c>
      <c r="S40" s="125">
        <v>327</v>
      </c>
      <c r="T40" s="125">
        <v>291</v>
      </c>
      <c r="U40" s="44"/>
      <c r="V40" s="44"/>
    </row>
    <row r="41" spans="1:22" ht="15" customHeight="1">
      <c r="A41" s="209" t="s">
        <v>356</v>
      </c>
      <c r="B41" s="102"/>
      <c r="C41" s="125">
        <v>1976</v>
      </c>
      <c r="D41" s="102"/>
      <c r="E41" s="294">
        <f t="shared" si="5"/>
        <v>18.771255060728745</v>
      </c>
      <c r="F41" s="102"/>
      <c r="G41" s="142">
        <v>37092</v>
      </c>
      <c r="H41" s="40"/>
      <c r="I41" s="40"/>
      <c r="J41" s="7"/>
      <c r="K41" s="35" t="s">
        <v>35</v>
      </c>
      <c r="L41" s="133">
        <v>104</v>
      </c>
      <c r="M41" s="125">
        <v>42</v>
      </c>
      <c r="N41" s="125">
        <v>47</v>
      </c>
      <c r="O41" s="125">
        <v>24</v>
      </c>
      <c r="P41" s="125">
        <v>134</v>
      </c>
      <c r="Q41" s="130">
        <v>82</v>
      </c>
      <c r="R41" s="125">
        <v>13</v>
      </c>
      <c r="S41" s="125">
        <v>70</v>
      </c>
      <c r="T41" s="125">
        <v>25</v>
      </c>
      <c r="U41" s="44"/>
      <c r="V41" s="44"/>
    </row>
    <row r="42" spans="1:22" ht="15" customHeight="1">
      <c r="A42" s="208"/>
      <c r="B42" s="101"/>
      <c r="C42" s="132"/>
      <c r="D42" s="101"/>
      <c r="E42" s="269"/>
      <c r="F42" s="101"/>
      <c r="G42" s="141"/>
      <c r="H42" s="40"/>
      <c r="I42" s="40"/>
      <c r="J42" s="7"/>
      <c r="K42" s="35"/>
      <c r="L42" s="264"/>
      <c r="M42" s="127"/>
      <c r="N42" s="127"/>
      <c r="O42" s="127"/>
      <c r="P42" s="127"/>
      <c r="Q42" s="296"/>
      <c r="R42" s="127"/>
      <c r="S42" s="127"/>
      <c r="T42" s="127"/>
      <c r="U42" s="44"/>
      <c r="V42" s="44"/>
    </row>
    <row r="43" spans="1:22" ht="15" customHeight="1">
      <c r="A43" s="209" t="s">
        <v>357</v>
      </c>
      <c r="B43" s="102"/>
      <c r="C43" s="125">
        <v>1894</v>
      </c>
      <c r="D43" s="102"/>
      <c r="E43" s="294">
        <f t="shared" si="5"/>
        <v>18.19535374868004</v>
      </c>
      <c r="F43" s="102"/>
      <c r="G43" s="142">
        <v>34462</v>
      </c>
      <c r="H43" s="40"/>
      <c r="I43" s="56"/>
      <c r="J43" s="326" t="s">
        <v>40</v>
      </c>
      <c r="K43" s="343"/>
      <c r="L43" s="93">
        <f>SUM(L44:L47)</f>
        <v>3146</v>
      </c>
      <c r="M43" s="93">
        <f>SUM(M44:M47)</f>
        <v>742</v>
      </c>
      <c r="N43" s="93">
        <f aca="true" t="shared" si="6" ref="N43:T43">SUM(N44:N47)</f>
        <v>1243</v>
      </c>
      <c r="O43" s="93">
        <f t="shared" si="6"/>
        <v>63</v>
      </c>
      <c r="P43" s="93">
        <f t="shared" si="6"/>
        <v>3167</v>
      </c>
      <c r="Q43" s="93">
        <f t="shared" si="6"/>
        <v>2861</v>
      </c>
      <c r="R43" s="93">
        <f t="shared" si="6"/>
        <v>1522</v>
      </c>
      <c r="S43" s="93">
        <f t="shared" si="6"/>
        <v>2297</v>
      </c>
      <c r="T43" s="93">
        <f t="shared" si="6"/>
        <v>2042</v>
      </c>
      <c r="U43" s="57"/>
      <c r="V43" s="44"/>
    </row>
    <row r="44" spans="1:22" ht="15" customHeight="1">
      <c r="A44" s="208"/>
      <c r="B44" s="101"/>
      <c r="C44" s="132"/>
      <c r="D44" s="101"/>
      <c r="E44" s="269"/>
      <c r="F44" s="101"/>
      <c r="G44" s="141"/>
      <c r="H44" s="40"/>
      <c r="I44" s="40"/>
      <c r="J44" s="20"/>
      <c r="K44" s="35" t="s">
        <v>41</v>
      </c>
      <c r="L44" s="133">
        <v>1059</v>
      </c>
      <c r="M44" s="125">
        <v>180</v>
      </c>
      <c r="N44" s="125">
        <v>238</v>
      </c>
      <c r="O44" s="125">
        <v>19</v>
      </c>
      <c r="P44" s="125">
        <v>880</v>
      </c>
      <c r="Q44" s="125">
        <v>702</v>
      </c>
      <c r="R44" s="125">
        <v>653</v>
      </c>
      <c r="S44" s="125">
        <v>434</v>
      </c>
      <c r="T44" s="125">
        <v>402</v>
      </c>
      <c r="U44" s="44"/>
      <c r="V44" s="44"/>
    </row>
    <row r="45" spans="1:22" ht="15" customHeight="1">
      <c r="A45" s="210" t="s">
        <v>359</v>
      </c>
      <c r="B45" s="103"/>
      <c r="C45" s="126">
        <v>1906</v>
      </c>
      <c r="D45" s="103"/>
      <c r="E45" s="295">
        <f t="shared" si="5"/>
        <v>18.034627492130117</v>
      </c>
      <c r="F45" s="103"/>
      <c r="G45" s="143">
        <v>34374</v>
      </c>
      <c r="H45" s="40"/>
      <c r="I45" s="40"/>
      <c r="J45" s="20"/>
      <c r="K45" s="35" t="s">
        <v>42</v>
      </c>
      <c r="L45" s="133">
        <v>486</v>
      </c>
      <c r="M45" s="125">
        <v>136</v>
      </c>
      <c r="N45" s="125">
        <v>172</v>
      </c>
      <c r="O45" s="125">
        <v>4</v>
      </c>
      <c r="P45" s="125">
        <v>473</v>
      </c>
      <c r="Q45" s="125">
        <v>417</v>
      </c>
      <c r="R45" s="125">
        <v>69</v>
      </c>
      <c r="S45" s="125">
        <v>414</v>
      </c>
      <c r="T45" s="125">
        <v>368</v>
      </c>
      <c r="U45" s="44"/>
      <c r="V45" s="44"/>
    </row>
    <row r="46" spans="1:22" ht="15" customHeight="1">
      <c r="A46" s="40" t="s">
        <v>234</v>
      </c>
      <c r="B46" s="40"/>
      <c r="C46" s="40"/>
      <c r="D46" s="40"/>
      <c r="E46" s="40"/>
      <c r="F46" s="40"/>
      <c r="G46" s="40"/>
      <c r="I46" s="40"/>
      <c r="J46" s="20"/>
      <c r="K46" s="35" t="s">
        <v>43</v>
      </c>
      <c r="L46" s="133">
        <v>1274</v>
      </c>
      <c r="M46" s="125">
        <v>289</v>
      </c>
      <c r="N46" s="125">
        <v>558</v>
      </c>
      <c r="O46" s="125">
        <v>26</v>
      </c>
      <c r="P46" s="125">
        <v>1352</v>
      </c>
      <c r="Q46" s="125">
        <v>1262</v>
      </c>
      <c r="R46" s="125">
        <v>731</v>
      </c>
      <c r="S46" s="125">
        <v>978</v>
      </c>
      <c r="T46" s="125">
        <v>853</v>
      </c>
      <c r="U46" s="44"/>
      <c r="V46" s="44"/>
    </row>
    <row r="47" spans="9:22" ht="15" customHeight="1">
      <c r="I47" s="40"/>
      <c r="J47" s="20"/>
      <c r="K47" s="35" t="s">
        <v>44</v>
      </c>
      <c r="L47" s="133">
        <v>327</v>
      </c>
      <c r="M47" s="125">
        <v>137</v>
      </c>
      <c r="N47" s="125">
        <v>275</v>
      </c>
      <c r="O47" s="125">
        <v>14</v>
      </c>
      <c r="P47" s="125">
        <v>462</v>
      </c>
      <c r="Q47" s="125">
        <v>480</v>
      </c>
      <c r="R47" s="125">
        <v>69</v>
      </c>
      <c r="S47" s="125">
        <v>471</v>
      </c>
      <c r="T47" s="125">
        <v>419</v>
      </c>
      <c r="U47" s="44"/>
      <c r="V47" s="44"/>
    </row>
    <row r="48" spans="9:22" ht="15" customHeight="1">
      <c r="I48" s="40"/>
      <c r="J48" s="20"/>
      <c r="K48" s="35"/>
      <c r="L48" s="264"/>
      <c r="M48" s="127"/>
      <c r="N48" s="127"/>
      <c r="O48" s="127"/>
      <c r="P48" s="127"/>
      <c r="Q48" s="127"/>
      <c r="R48" s="127"/>
      <c r="S48" s="127"/>
      <c r="T48" s="127"/>
      <c r="U48" s="44"/>
      <c r="V48" s="44"/>
    </row>
    <row r="49" spans="9:22" ht="15" customHeight="1">
      <c r="I49" s="40"/>
      <c r="J49" s="326" t="s">
        <v>45</v>
      </c>
      <c r="K49" s="343"/>
      <c r="L49" s="93">
        <f>SUM(L50:L55)</f>
        <v>3386</v>
      </c>
      <c r="M49" s="93">
        <f>SUM(M50:M55)</f>
        <v>507</v>
      </c>
      <c r="N49" s="93">
        <f aca="true" t="shared" si="7" ref="N49:T49">SUM(N50:N55)</f>
        <v>657</v>
      </c>
      <c r="O49" s="93">
        <f t="shared" si="7"/>
        <v>42</v>
      </c>
      <c r="P49" s="93">
        <f t="shared" si="7"/>
        <v>3127</v>
      </c>
      <c r="Q49" s="93">
        <f t="shared" si="7"/>
        <v>2506</v>
      </c>
      <c r="R49" s="93">
        <f t="shared" si="7"/>
        <v>1327</v>
      </c>
      <c r="S49" s="93">
        <f t="shared" si="7"/>
        <v>1881</v>
      </c>
      <c r="T49" s="93">
        <f t="shared" si="7"/>
        <v>2058</v>
      </c>
      <c r="U49" s="44"/>
      <c r="V49" s="44"/>
    </row>
    <row r="50" spans="1:22" ht="18" customHeight="1">
      <c r="A50" s="348" t="s">
        <v>362</v>
      </c>
      <c r="B50" s="348"/>
      <c r="C50" s="348"/>
      <c r="D50" s="348"/>
      <c r="E50" s="348"/>
      <c r="F50" s="348"/>
      <c r="G50" s="348"/>
      <c r="H50" s="348"/>
      <c r="I50" s="40"/>
      <c r="J50" s="7"/>
      <c r="K50" s="35" t="s">
        <v>46</v>
      </c>
      <c r="L50" s="133">
        <v>451</v>
      </c>
      <c r="M50" s="125">
        <v>69</v>
      </c>
      <c r="N50" s="125">
        <v>94</v>
      </c>
      <c r="O50" s="125">
        <v>2</v>
      </c>
      <c r="P50" s="125">
        <v>405</v>
      </c>
      <c r="Q50" s="125">
        <v>400</v>
      </c>
      <c r="R50" s="125">
        <v>294</v>
      </c>
      <c r="S50" s="125">
        <v>269</v>
      </c>
      <c r="T50" s="125">
        <v>261</v>
      </c>
      <c r="U50" s="44"/>
      <c r="V50" s="44"/>
    </row>
    <row r="51" spans="1:22" ht="15" customHeight="1" thickBot="1">
      <c r="A51" s="40"/>
      <c r="B51" s="40"/>
      <c r="C51" s="40"/>
      <c r="D51" s="40"/>
      <c r="H51" s="25" t="s">
        <v>80</v>
      </c>
      <c r="I51" s="40"/>
      <c r="J51" s="7"/>
      <c r="K51" s="35" t="s">
        <v>47</v>
      </c>
      <c r="L51" s="133">
        <v>362</v>
      </c>
      <c r="M51" s="125">
        <v>70</v>
      </c>
      <c r="N51" s="125">
        <v>100</v>
      </c>
      <c r="O51" s="125">
        <v>11</v>
      </c>
      <c r="P51" s="125">
        <v>442</v>
      </c>
      <c r="Q51" s="125">
        <v>292</v>
      </c>
      <c r="R51" s="125">
        <v>67</v>
      </c>
      <c r="S51" s="125">
        <v>246</v>
      </c>
      <c r="T51" s="125">
        <v>287</v>
      </c>
      <c r="U51" s="44"/>
      <c r="V51" s="44"/>
    </row>
    <row r="52" spans="1:22" ht="15" customHeight="1">
      <c r="A52" s="474" t="s">
        <v>128</v>
      </c>
      <c r="B52" s="478" t="s">
        <v>366</v>
      </c>
      <c r="C52" s="478" t="s">
        <v>367</v>
      </c>
      <c r="D52" s="478" t="s">
        <v>368</v>
      </c>
      <c r="E52" s="345" t="s">
        <v>369</v>
      </c>
      <c r="F52" s="415"/>
      <c r="G52" s="415"/>
      <c r="H52" s="415"/>
      <c r="I52" s="40"/>
      <c r="J52" s="7"/>
      <c r="K52" s="35" t="s">
        <v>48</v>
      </c>
      <c r="L52" s="133">
        <v>1157</v>
      </c>
      <c r="M52" s="125">
        <v>148</v>
      </c>
      <c r="N52" s="125">
        <v>119</v>
      </c>
      <c r="O52" s="125">
        <v>12</v>
      </c>
      <c r="P52" s="125">
        <v>1066</v>
      </c>
      <c r="Q52" s="125">
        <v>734</v>
      </c>
      <c r="R52" s="125">
        <v>632</v>
      </c>
      <c r="S52" s="125">
        <v>401</v>
      </c>
      <c r="T52" s="125">
        <v>483</v>
      </c>
      <c r="U52" s="44"/>
      <c r="V52" s="44"/>
    </row>
    <row r="53" spans="1:22" ht="15" customHeight="1">
      <c r="A53" s="475"/>
      <c r="B53" s="479"/>
      <c r="C53" s="479"/>
      <c r="D53" s="479"/>
      <c r="E53" s="317"/>
      <c r="F53" s="417"/>
      <c r="G53" s="417"/>
      <c r="H53" s="417"/>
      <c r="I53" s="40"/>
      <c r="J53" s="7"/>
      <c r="K53" s="35" t="s">
        <v>49</v>
      </c>
      <c r="L53" s="133">
        <v>659</v>
      </c>
      <c r="M53" s="125">
        <v>95</v>
      </c>
      <c r="N53" s="125">
        <v>152</v>
      </c>
      <c r="O53" s="125">
        <v>6</v>
      </c>
      <c r="P53" s="125">
        <v>566</v>
      </c>
      <c r="Q53" s="125">
        <v>540</v>
      </c>
      <c r="R53" s="125">
        <v>172</v>
      </c>
      <c r="S53" s="125">
        <v>439</v>
      </c>
      <c r="T53" s="125">
        <v>459</v>
      </c>
      <c r="U53" s="44"/>
      <c r="V53" s="44"/>
    </row>
    <row r="54" spans="1:22" ht="15" customHeight="1">
      <c r="A54" s="476"/>
      <c r="B54" s="480"/>
      <c r="C54" s="480"/>
      <c r="D54" s="480"/>
      <c r="E54" s="488" t="s">
        <v>1</v>
      </c>
      <c r="F54" s="419" t="s">
        <v>142</v>
      </c>
      <c r="G54" s="487" t="s">
        <v>370</v>
      </c>
      <c r="H54" s="425" t="s">
        <v>371</v>
      </c>
      <c r="I54" s="40"/>
      <c r="J54" s="7"/>
      <c r="K54" s="35" t="s">
        <v>50</v>
      </c>
      <c r="L54" s="133">
        <v>496</v>
      </c>
      <c r="M54" s="125">
        <v>95</v>
      </c>
      <c r="N54" s="125">
        <v>133</v>
      </c>
      <c r="O54" s="125">
        <v>8</v>
      </c>
      <c r="P54" s="125">
        <v>430</v>
      </c>
      <c r="Q54" s="125">
        <v>344</v>
      </c>
      <c r="R54" s="125">
        <v>113</v>
      </c>
      <c r="S54" s="125">
        <v>351</v>
      </c>
      <c r="T54" s="125">
        <v>395</v>
      </c>
      <c r="U54" s="44"/>
      <c r="V54" s="44"/>
    </row>
    <row r="55" spans="1:22" ht="15" customHeight="1">
      <c r="A55" s="477"/>
      <c r="B55" s="480"/>
      <c r="C55" s="480"/>
      <c r="D55" s="480"/>
      <c r="E55" s="489"/>
      <c r="F55" s="325"/>
      <c r="G55" s="480"/>
      <c r="H55" s="469"/>
      <c r="I55" s="40"/>
      <c r="J55" s="7"/>
      <c r="K55" s="35" t="s">
        <v>51</v>
      </c>
      <c r="L55" s="133">
        <v>261</v>
      </c>
      <c r="M55" s="125">
        <v>30</v>
      </c>
      <c r="N55" s="125">
        <v>59</v>
      </c>
      <c r="O55" s="125">
        <v>3</v>
      </c>
      <c r="P55" s="125">
        <v>218</v>
      </c>
      <c r="Q55" s="125">
        <v>196</v>
      </c>
      <c r="R55" s="125">
        <v>49</v>
      </c>
      <c r="S55" s="125">
        <v>175</v>
      </c>
      <c r="T55" s="125">
        <v>173</v>
      </c>
      <c r="U55" s="44"/>
      <c r="V55" s="44"/>
    </row>
    <row r="56" spans="1:22" ht="15" customHeight="1">
      <c r="A56" s="207" t="s">
        <v>199</v>
      </c>
      <c r="B56" s="135">
        <v>35438</v>
      </c>
      <c r="C56" s="124">
        <v>14544</v>
      </c>
      <c r="D56" s="124">
        <v>271</v>
      </c>
      <c r="E56" s="125">
        <f aca="true" t="shared" si="8" ref="E56:E64">SUM(F56:H56)</f>
        <v>49711</v>
      </c>
      <c r="F56" s="124">
        <v>48714</v>
      </c>
      <c r="G56" s="124">
        <v>505</v>
      </c>
      <c r="H56" s="124">
        <v>492</v>
      </c>
      <c r="I56" s="40"/>
      <c r="J56" s="7"/>
      <c r="K56" s="35"/>
      <c r="L56" s="264"/>
      <c r="M56" s="127"/>
      <c r="N56" s="127"/>
      <c r="O56" s="127"/>
      <c r="P56" s="127"/>
      <c r="Q56" s="127"/>
      <c r="R56" s="127"/>
      <c r="S56" s="127"/>
      <c r="T56" s="127"/>
      <c r="U56" s="44"/>
      <c r="V56" s="44"/>
    </row>
    <row r="57" spans="1:22" ht="15" customHeight="1">
      <c r="A57" s="29"/>
      <c r="B57" s="144"/>
      <c r="C57" s="145"/>
      <c r="D57" s="145"/>
      <c r="E57" s="145"/>
      <c r="F57" s="145"/>
      <c r="G57" s="145"/>
      <c r="H57" s="145"/>
      <c r="I57" s="40"/>
      <c r="J57" s="326" t="s">
        <v>52</v>
      </c>
      <c r="K57" s="343"/>
      <c r="L57" s="93">
        <f aca="true" t="shared" si="9" ref="L57:T57">SUM(L58:L61)</f>
        <v>4329</v>
      </c>
      <c r="M57" s="93">
        <f>SUM(M58:M61)</f>
        <v>753</v>
      </c>
      <c r="N57" s="93">
        <f t="shared" si="9"/>
        <v>768</v>
      </c>
      <c r="O57" s="93">
        <f t="shared" si="9"/>
        <v>91</v>
      </c>
      <c r="P57" s="93">
        <f t="shared" si="9"/>
        <v>3793</v>
      </c>
      <c r="Q57" s="93">
        <f t="shared" si="9"/>
        <v>2893</v>
      </c>
      <c r="R57" s="93">
        <f t="shared" si="9"/>
        <v>2816</v>
      </c>
      <c r="S57" s="93">
        <f t="shared" si="9"/>
        <v>1337</v>
      </c>
      <c r="T57" s="93">
        <f t="shared" si="9"/>
        <v>1551</v>
      </c>
      <c r="U57" s="44"/>
      <c r="V57" s="44"/>
    </row>
    <row r="58" spans="1:22" ht="15" customHeight="1">
      <c r="A58" s="209" t="s">
        <v>358</v>
      </c>
      <c r="B58" s="133">
        <v>37185</v>
      </c>
      <c r="C58" s="125">
        <v>13322</v>
      </c>
      <c r="D58" s="125">
        <v>84</v>
      </c>
      <c r="E58" s="125">
        <f>SUM(F58:H58)</f>
        <v>50423</v>
      </c>
      <c r="F58" s="125">
        <v>49613</v>
      </c>
      <c r="G58" s="125">
        <v>310</v>
      </c>
      <c r="H58" s="125">
        <v>500</v>
      </c>
      <c r="I58" s="40"/>
      <c r="J58" s="7"/>
      <c r="K58" s="35" t="s">
        <v>53</v>
      </c>
      <c r="L58" s="133">
        <v>1291</v>
      </c>
      <c r="M58" s="125">
        <v>284</v>
      </c>
      <c r="N58" s="125">
        <v>274</v>
      </c>
      <c r="O58" s="125">
        <v>48</v>
      </c>
      <c r="P58" s="125">
        <v>1082</v>
      </c>
      <c r="Q58" s="125">
        <v>942</v>
      </c>
      <c r="R58" s="125">
        <v>957</v>
      </c>
      <c r="S58" s="125">
        <v>457</v>
      </c>
      <c r="T58" s="125">
        <v>459</v>
      </c>
      <c r="U58" s="44"/>
      <c r="V58" s="44"/>
    </row>
    <row r="59" spans="1:22" ht="15" customHeight="1">
      <c r="A59" s="29"/>
      <c r="B59" s="134"/>
      <c r="C59" s="132"/>
      <c r="D59" s="132"/>
      <c r="E59" s="132"/>
      <c r="F59" s="132"/>
      <c r="G59" s="132"/>
      <c r="H59" s="132"/>
      <c r="I59" s="40"/>
      <c r="J59" s="7"/>
      <c r="K59" s="35" t="s">
        <v>54</v>
      </c>
      <c r="L59" s="133">
        <v>1433</v>
      </c>
      <c r="M59" s="125">
        <v>126</v>
      </c>
      <c r="N59" s="125">
        <v>217</v>
      </c>
      <c r="O59" s="125">
        <v>13</v>
      </c>
      <c r="P59" s="125">
        <v>1203</v>
      </c>
      <c r="Q59" s="125">
        <v>851</v>
      </c>
      <c r="R59" s="125">
        <v>963</v>
      </c>
      <c r="S59" s="125">
        <v>204</v>
      </c>
      <c r="T59" s="125">
        <v>307</v>
      </c>
      <c r="U59" s="44"/>
      <c r="V59" s="44"/>
    </row>
    <row r="60" spans="1:22" ht="15" customHeight="1">
      <c r="A60" s="209" t="s">
        <v>356</v>
      </c>
      <c r="B60" s="133">
        <v>37186</v>
      </c>
      <c r="C60" s="125">
        <v>13907</v>
      </c>
      <c r="D60" s="125">
        <v>431</v>
      </c>
      <c r="E60" s="125">
        <f t="shared" si="8"/>
        <v>50662</v>
      </c>
      <c r="F60" s="125">
        <v>50018</v>
      </c>
      <c r="G60" s="125">
        <v>141</v>
      </c>
      <c r="H60" s="125">
        <v>503</v>
      </c>
      <c r="I60" s="40"/>
      <c r="J60" s="7"/>
      <c r="K60" s="35" t="s">
        <v>55</v>
      </c>
      <c r="L60" s="133">
        <v>895</v>
      </c>
      <c r="M60" s="125">
        <v>190</v>
      </c>
      <c r="N60" s="125">
        <v>107</v>
      </c>
      <c r="O60" s="125">
        <v>25</v>
      </c>
      <c r="P60" s="125">
        <v>699</v>
      </c>
      <c r="Q60" s="125">
        <v>525</v>
      </c>
      <c r="R60" s="125">
        <v>582</v>
      </c>
      <c r="S60" s="125">
        <v>253</v>
      </c>
      <c r="T60" s="125">
        <v>331</v>
      </c>
      <c r="U60" s="44"/>
      <c r="V60" s="44"/>
    </row>
    <row r="61" spans="1:22" ht="15" customHeight="1">
      <c r="A61" s="29"/>
      <c r="B61" s="134"/>
      <c r="C61" s="132"/>
      <c r="D61" s="132"/>
      <c r="E61" s="132"/>
      <c r="F61" s="132"/>
      <c r="G61" s="132"/>
      <c r="H61" s="132"/>
      <c r="I61" s="40"/>
      <c r="J61" s="7"/>
      <c r="K61" s="35" t="s">
        <v>56</v>
      </c>
      <c r="L61" s="133">
        <v>710</v>
      </c>
      <c r="M61" s="125">
        <v>153</v>
      </c>
      <c r="N61" s="125">
        <v>170</v>
      </c>
      <c r="O61" s="125">
        <v>5</v>
      </c>
      <c r="P61" s="125">
        <v>809</v>
      </c>
      <c r="Q61" s="125">
        <v>575</v>
      </c>
      <c r="R61" s="125">
        <v>314</v>
      </c>
      <c r="S61" s="125">
        <v>423</v>
      </c>
      <c r="T61" s="125">
        <v>454</v>
      </c>
      <c r="U61" s="44"/>
      <c r="V61" s="44"/>
    </row>
    <row r="62" spans="1:22" ht="15" customHeight="1">
      <c r="A62" s="209" t="s">
        <v>357</v>
      </c>
      <c r="B62" s="133">
        <v>36007</v>
      </c>
      <c r="C62" s="125">
        <v>18441</v>
      </c>
      <c r="D62" s="125">
        <v>284</v>
      </c>
      <c r="E62" s="125">
        <f t="shared" si="8"/>
        <v>54164</v>
      </c>
      <c r="F62" s="125">
        <v>53375</v>
      </c>
      <c r="G62" s="125">
        <v>328</v>
      </c>
      <c r="H62" s="125">
        <v>461</v>
      </c>
      <c r="I62" s="40"/>
      <c r="J62" s="7"/>
      <c r="K62" s="35"/>
      <c r="L62" s="264"/>
      <c r="M62" s="127"/>
      <c r="N62" s="127"/>
      <c r="O62" s="127"/>
      <c r="P62" s="127"/>
      <c r="Q62" s="127"/>
      <c r="R62" s="127"/>
      <c r="S62" s="127"/>
      <c r="T62" s="127"/>
      <c r="U62" s="44"/>
      <c r="V62" s="44"/>
    </row>
    <row r="63" spans="1:22" ht="15" customHeight="1">
      <c r="A63" s="29"/>
      <c r="B63" s="134"/>
      <c r="C63" s="132"/>
      <c r="D63" s="132"/>
      <c r="E63" s="132"/>
      <c r="F63" s="132"/>
      <c r="G63" s="132"/>
      <c r="H63" s="132"/>
      <c r="I63" s="40"/>
      <c r="J63" s="326" t="s">
        <v>57</v>
      </c>
      <c r="K63" s="343"/>
      <c r="L63" s="93">
        <f>SUM(L64)</f>
        <v>815</v>
      </c>
      <c r="M63" s="93">
        <f>SUM(M64)</f>
        <v>120</v>
      </c>
      <c r="N63" s="93">
        <f aca="true" t="shared" si="10" ref="N63:T63">SUM(N64)</f>
        <v>224</v>
      </c>
      <c r="O63" s="93">
        <f t="shared" si="10"/>
        <v>14</v>
      </c>
      <c r="P63" s="93">
        <f t="shared" si="10"/>
        <v>455</v>
      </c>
      <c r="Q63" s="93">
        <f t="shared" si="10"/>
        <v>276</v>
      </c>
      <c r="R63" s="93">
        <f t="shared" si="10"/>
        <v>356</v>
      </c>
      <c r="S63" s="93">
        <f t="shared" si="10"/>
        <v>121</v>
      </c>
      <c r="T63" s="93">
        <f t="shared" si="10"/>
        <v>155</v>
      </c>
      <c r="U63" s="44"/>
      <c r="V63" s="44"/>
    </row>
    <row r="64" spans="1:22" ht="15" customHeight="1">
      <c r="A64" s="210" t="s">
        <v>359</v>
      </c>
      <c r="B64" s="138">
        <v>34845</v>
      </c>
      <c r="C64" s="139">
        <v>19912</v>
      </c>
      <c r="D64" s="139">
        <v>44</v>
      </c>
      <c r="E64" s="268">
        <f t="shared" si="8"/>
        <v>54713</v>
      </c>
      <c r="F64" s="139">
        <v>54121</v>
      </c>
      <c r="G64" s="139">
        <v>160</v>
      </c>
      <c r="H64" s="139">
        <v>432</v>
      </c>
      <c r="I64" s="40"/>
      <c r="J64" s="8"/>
      <c r="K64" s="36" t="s">
        <v>60</v>
      </c>
      <c r="L64" s="79">
        <v>815</v>
      </c>
      <c r="M64" s="37">
        <v>120</v>
      </c>
      <c r="N64" s="37">
        <v>224</v>
      </c>
      <c r="O64" s="37">
        <v>14</v>
      </c>
      <c r="P64" s="37">
        <v>455</v>
      </c>
      <c r="Q64" s="37">
        <v>276</v>
      </c>
      <c r="R64" s="37">
        <v>356</v>
      </c>
      <c r="S64" s="37">
        <v>121</v>
      </c>
      <c r="T64" s="37">
        <v>155</v>
      </c>
      <c r="U64" s="44"/>
      <c r="V64" s="44"/>
    </row>
    <row r="65" spans="1:10" ht="15" customHeight="1">
      <c r="A65" s="40" t="s">
        <v>143</v>
      </c>
      <c r="B65" s="40"/>
      <c r="C65" s="40"/>
      <c r="D65" s="40"/>
      <c r="E65" s="40"/>
      <c r="F65" s="40"/>
      <c r="G65" s="40"/>
      <c r="H65" s="40"/>
      <c r="J65" s="23" t="s">
        <v>243</v>
      </c>
    </row>
  </sheetData>
  <sheetProtection/>
  <mergeCells count="51">
    <mergeCell ref="J63:K63"/>
    <mergeCell ref="J20:K20"/>
    <mergeCell ref="J8:K8"/>
    <mergeCell ref="J9:K9"/>
    <mergeCell ref="J10:K10"/>
    <mergeCell ref="L4:O4"/>
    <mergeCell ref="J57:K57"/>
    <mergeCell ref="J36:K36"/>
    <mergeCell ref="J43:K43"/>
    <mergeCell ref="J26:K26"/>
    <mergeCell ref="F54:F55"/>
    <mergeCell ref="G54:G55"/>
    <mergeCell ref="E52:H53"/>
    <mergeCell ref="E54:E55"/>
    <mergeCell ref="P4:P5"/>
    <mergeCell ref="J4:K5"/>
    <mergeCell ref="J7:K7"/>
    <mergeCell ref="J49:K49"/>
    <mergeCell ref="E4:G4"/>
    <mergeCell ref="J12:K12"/>
    <mergeCell ref="J13:K13"/>
    <mergeCell ref="J14:K14"/>
    <mergeCell ref="J15:K15"/>
    <mergeCell ref="F17:F18"/>
    <mergeCell ref="J17:K17"/>
    <mergeCell ref="B17:B18"/>
    <mergeCell ref="C17:C18"/>
    <mergeCell ref="D17:D18"/>
    <mergeCell ref="E17:E18"/>
    <mergeCell ref="A17:A19"/>
    <mergeCell ref="A50:H50"/>
    <mergeCell ref="H54:H55"/>
    <mergeCell ref="A32:G32"/>
    <mergeCell ref="A34:A36"/>
    <mergeCell ref="B34:C35"/>
    <mergeCell ref="D34:E35"/>
    <mergeCell ref="F34:G35"/>
    <mergeCell ref="A52:A55"/>
    <mergeCell ref="B52:B55"/>
    <mergeCell ref="C52:C55"/>
    <mergeCell ref="D52:D55"/>
    <mergeCell ref="A2:G2"/>
    <mergeCell ref="A15:F15"/>
    <mergeCell ref="J2:T2"/>
    <mergeCell ref="A4:A5"/>
    <mergeCell ref="T4:T5"/>
    <mergeCell ref="Q4:Q5"/>
    <mergeCell ref="R4:R5"/>
    <mergeCell ref="J6:K6"/>
    <mergeCell ref="S4:S5"/>
    <mergeCell ref="J11:K11"/>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75" r:id="rId1"/>
</worksheet>
</file>

<file path=xl/worksheets/sheet6.xml><?xml version="1.0" encoding="utf-8"?>
<worksheet xmlns="http://schemas.openxmlformats.org/spreadsheetml/2006/main" xmlns:r="http://schemas.openxmlformats.org/officeDocument/2006/relationships">
  <sheetPr>
    <pageSetUpPr fitToPage="1"/>
  </sheetPr>
  <dimension ref="A1:O40"/>
  <sheetViews>
    <sheetView tabSelected="1" zoomScalePageLayoutView="0" workbookViewId="0" topLeftCell="A1">
      <selection activeCell="A2" sqref="A2:O2"/>
    </sheetView>
  </sheetViews>
  <sheetFormatPr defaultColWidth="10.59765625" defaultRowHeight="15"/>
  <cols>
    <col min="1" max="1" width="5.09765625" style="59" customWidth="1"/>
    <col min="2" max="3" width="3.59765625" style="59" customWidth="1"/>
    <col min="4" max="4" width="28.09765625" style="59" customWidth="1"/>
    <col min="5" max="8" width="15.59765625" style="59" customWidth="1"/>
    <col min="9" max="9" width="15.59765625" style="215" customWidth="1"/>
    <col min="10" max="15" width="14.59765625" style="59" customWidth="1"/>
    <col min="16" max="16384" width="10.59765625" style="59" customWidth="1"/>
  </cols>
  <sheetData>
    <row r="1" spans="1:14" s="58" customFormat="1" ht="19.5" customHeight="1">
      <c r="A1" s="58" t="s">
        <v>378</v>
      </c>
      <c r="I1" s="214"/>
      <c r="N1" s="213" t="s">
        <v>381</v>
      </c>
    </row>
    <row r="2" spans="1:15" ht="19.5" customHeight="1">
      <c r="A2" s="512" t="s">
        <v>379</v>
      </c>
      <c r="B2" s="512"/>
      <c r="C2" s="512"/>
      <c r="D2" s="512"/>
      <c r="E2" s="512"/>
      <c r="F2" s="512"/>
      <c r="G2" s="512"/>
      <c r="H2" s="512"/>
      <c r="I2" s="512"/>
      <c r="J2" s="512"/>
      <c r="K2" s="512"/>
      <c r="L2" s="512"/>
      <c r="M2" s="512"/>
      <c r="N2" s="512"/>
      <c r="O2" s="513"/>
    </row>
    <row r="3" spans="1:15" ht="19.5" customHeight="1">
      <c r="A3" s="514" t="s">
        <v>380</v>
      </c>
      <c r="B3" s="515"/>
      <c r="C3" s="515"/>
      <c r="D3" s="515"/>
      <c r="E3" s="515"/>
      <c r="F3" s="515"/>
      <c r="G3" s="515"/>
      <c r="H3" s="515"/>
      <c r="I3" s="515"/>
      <c r="J3" s="515"/>
      <c r="K3" s="515"/>
      <c r="L3" s="515"/>
      <c r="M3" s="515"/>
      <c r="N3" s="515"/>
      <c r="O3" s="515"/>
    </row>
    <row r="4" spans="1:14" ht="18" customHeight="1" thickBot="1">
      <c r="A4" s="60" t="s">
        <v>237</v>
      </c>
      <c r="N4" s="61" t="s">
        <v>382</v>
      </c>
    </row>
    <row r="5" spans="1:15" ht="21.75" customHeight="1">
      <c r="A5" s="516" t="s">
        <v>383</v>
      </c>
      <c r="B5" s="517"/>
      <c r="C5" s="517"/>
      <c r="D5" s="518"/>
      <c r="E5" s="521" t="s">
        <v>245</v>
      </c>
      <c r="F5" s="521" t="s">
        <v>246</v>
      </c>
      <c r="G5" s="521" t="s">
        <v>247</v>
      </c>
      <c r="H5" s="521" t="s">
        <v>248</v>
      </c>
      <c r="I5" s="523" t="s">
        <v>249</v>
      </c>
      <c r="J5" s="525" t="s">
        <v>403</v>
      </c>
      <c r="K5" s="526"/>
      <c r="L5" s="526"/>
      <c r="M5" s="526"/>
      <c r="N5" s="526"/>
      <c r="O5" s="106"/>
    </row>
    <row r="6" spans="1:15" ht="21.75" customHeight="1">
      <c r="A6" s="519"/>
      <c r="B6" s="519"/>
      <c r="C6" s="519"/>
      <c r="D6" s="520"/>
      <c r="E6" s="522"/>
      <c r="F6" s="522"/>
      <c r="G6" s="522"/>
      <c r="H6" s="522"/>
      <c r="I6" s="524"/>
      <c r="J6" s="62" t="s">
        <v>144</v>
      </c>
      <c r="K6" s="62" t="s">
        <v>145</v>
      </c>
      <c r="L6" s="62" t="s">
        <v>146</v>
      </c>
      <c r="M6" s="62" t="s">
        <v>147</v>
      </c>
      <c r="N6" s="63" t="s">
        <v>235</v>
      </c>
      <c r="O6" s="107"/>
    </row>
    <row r="7" spans="1:15" ht="21.75" customHeight="1">
      <c r="A7" s="506" t="s">
        <v>384</v>
      </c>
      <c r="B7" s="500" t="s">
        <v>190</v>
      </c>
      <c r="C7" s="501"/>
      <c r="D7" s="509"/>
      <c r="E7" s="233">
        <v>4.23</v>
      </c>
      <c r="F7" s="234">
        <v>4.73</v>
      </c>
      <c r="G7" s="234">
        <v>4.58</v>
      </c>
      <c r="H7" s="234">
        <v>4.76</v>
      </c>
      <c r="I7" s="220">
        <v>4.3</v>
      </c>
      <c r="J7" s="235">
        <v>4.41</v>
      </c>
      <c r="K7" s="235">
        <v>3.91</v>
      </c>
      <c r="L7" s="235">
        <v>3.68</v>
      </c>
      <c r="M7" s="235">
        <v>5.7</v>
      </c>
      <c r="N7" s="235">
        <v>5.31</v>
      </c>
      <c r="O7" s="118"/>
    </row>
    <row r="8" spans="1:15" ht="21.75" customHeight="1">
      <c r="A8" s="510"/>
      <c r="B8" s="494" t="s">
        <v>148</v>
      </c>
      <c r="C8" s="495"/>
      <c r="D8" s="496"/>
      <c r="E8" s="229">
        <v>104.2</v>
      </c>
      <c r="F8" s="230">
        <v>133.3</v>
      </c>
      <c r="G8" s="230">
        <v>137.8</v>
      </c>
      <c r="H8" s="230">
        <v>140.4</v>
      </c>
      <c r="I8" s="219">
        <v>134.7</v>
      </c>
      <c r="J8" s="65">
        <v>40.4</v>
      </c>
      <c r="K8" s="65">
        <v>64.4</v>
      </c>
      <c r="L8" s="65">
        <v>116.5</v>
      </c>
      <c r="M8" s="65">
        <v>176.1</v>
      </c>
      <c r="N8" s="65">
        <v>366.1</v>
      </c>
      <c r="O8" s="65"/>
    </row>
    <row r="9" spans="1:15" ht="21.75" customHeight="1">
      <c r="A9" s="510"/>
      <c r="B9" s="494" t="s">
        <v>149</v>
      </c>
      <c r="C9" s="495"/>
      <c r="D9" s="496"/>
      <c r="E9" s="236">
        <v>1018</v>
      </c>
      <c r="F9" s="237">
        <v>1149</v>
      </c>
      <c r="G9" s="237">
        <v>1211</v>
      </c>
      <c r="H9" s="237">
        <v>1126</v>
      </c>
      <c r="I9" s="238">
        <v>894</v>
      </c>
      <c r="J9" s="239">
        <v>705</v>
      </c>
      <c r="K9" s="239">
        <v>381</v>
      </c>
      <c r="L9" s="239">
        <v>671</v>
      </c>
      <c r="M9" s="239">
        <v>1569</v>
      </c>
      <c r="N9" s="239">
        <v>2062</v>
      </c>
      <c r="O9" s="66"/>
    </row>
    <row r="10" spans="1:15" ht="21.75" customHeight="1">
      <c r="A10" s="511"/>
      <c r="B10" s="494" t="s">
        <v>150</v>
      </c>
      <c r="C10" s="495"/>
      <c r="D10" s="496"/>
      <c r="E10" s="231">
        <v>1972.8</v>
      </c>
      <c r="F10" s="230">
        <v>2912.8</v>
      </c>
      <c r="G10" s="230">
        <v>2661.5</v>
      </c>
      <c r="H10" s="230">
        <v>2577.4</v>
      </c>
      <c r="I10" s="219">
        <v>2360.3</v>
      </c>
      <c r="J10" s="65">
        <v>1363.5</v>
      </c>
      <c r="K10" s="65">
        <v>659.7</v>
      </c>
      <c r="L10" s="65">
        <v>1985.7</v>
      </c>
      <c r="M10" s="65">
        <v>3105.2</v>
      </c>
      <c r="N10" s="65">
        <v>6833.6</v>
      </c>
      <c r="O10" s="65"/>
    </row>
    <row r="11" spans="1:15" ht="21.75" customHeight="1">
      <c r="A11" s="506" t="s">
        <v>392</v>
      </c>
      <c r="B11" s="500" t="s">
        <v>401</v>
      </c>
      <c r="C11" s="501"/>
      <c r="D11" s="509"/>
      <c r="E11" s="226">
        <v>1972.8</v>
      </c>
      <c r="F11" s="232">
        <v>2912.8</v>
      </c>
      <c r="G11" s="232">
        <v>2661.5</v>
      </c>
      <c r="H11" s="232">
        <v>2577.4</v>
      </c>
      <c r="I11" s="223">
        <v>2360.3</v>
      </c>
      <c r="J11" s="224">
        <v>1363.5</v>
      </c>
      <c r="K11" s="224">
        <v>659.7</v>
      </c>
      <c r="L11" s="224">
        <v>1985.7</v>
      </c>
      <c r="M11" s="224">
        <v>3105.2</v>
      </c>
      <c r="N11" s="224">
        <v>6833.6</v>
      </c>
      <c r="O11" s="65"/>
    </row>
    <row r="12" spans="1:15" ht="21.75" customHeight="1">
      <c r="A12" s="507"/>
      <c r="B12" s="221"/>
      <c r="C12" s="222"/>
      <c r="D12" s="64" t="s">
        <v>151</v>
      </c>
      <c r="E12" s="229">
        <v>806.8</v>
      </c>
      <c r="F12" s="230">
        <v>1141.1</v>
      </c>
      <c r="G12" s="230">
        <v>1077.6</v>
      </c>
      <c r="H12" s="230">
        <v>1060.5</v>
      </c>
      <c r="I12" s="219">
        <v>1206.2</v>
      </c>
      <c r="J12" s="65">
        <v>597</v>
      </c>
      <c r="K12" s="65">
        <v>370.9</v>
      </c>
      <c r="L12" s="65">
        <v>980.4</v>
      </c>
      <c r="M12" s="65">
        <v>1951.4</v>
      </c>
      <c r="N12" s="65">
        <v>3379.6</v>
      </c>
      <c r="O12" s="65"/>
    </row>
    <row r="13" spans="1:15" ht="21.75" customHeight="1">
      <c r="A13" s="507"/>
      <c r="B13" s="494" t="s">
        <v>385</v>
      </c>
      <c r="C13" s="495"/>
      <c r="D13" s="496"/>
      <c r="E13" s="146">
        <f>SUM(E14,E17)</f>
        <v>7129.5</v>
      </c>
      <c r="F13" s="146">
        <f>SUM(F14,F17)</f>
        <v>8330.2</v>
      </c>
      <c r="G13" s="146">
        <f aca="true" t="shared" si="0" ref="G13:N13">SUM(G14,G17)</f>
        <v>8219.599999999999</v>
      </c>
      <c r="H13" s="146">
        <f t="shared" si="0"/>
        <v>8648.4</v>
      </c>
      <c r="I13" s="216">
        <f t="shared" si="0"/>
        <v>7908.300000000001</v>
      </c>
      <c r="J13" s="146">
        <f t="shared" si="0"/>
        <v>8866.199999999999</v>
      </c>
      <c r="K13" s="146">
        <f t="shared" si="0"/>
        <v>6098.4</v>
      </c>
      <c r="L13" s="146">
        <f t="shared" si="0"/>
        <v>7212.6</v>
      </c>
      <c r="M13" s="146">
        <f t="shared" si="0"/>
        <v>8378.1</v>
      </c>
      <c r="N13" s="146">
        <f t="shared" si="0"/>
        <v>11341.5</v>
      </c>
      <c r="O13" s="83"/>
    </row>
    <row r="14" spans="1:15" ht="21.75" customHeight="1">
      <c r="A14" s="507"/>
      <c r="B14" s="494" t="s">
        <v>386</v>
      </c>
      <c r="C14" s="495"/>
      <c r="D14" s="496"/>
      <c r="E14" s="146">
        <f>E15-E16</f>
        <v>671.5</v>
      </c>
      <c r="F14" s="146">
        <f>F15-F16</f>
        <v>1096.7</v>
      </c>
      <c r="G14" s="146">
        <f aca="true" t="shared" si="1" ref="G14:N14">G15-G16</f>
        <v>916.3999999999996</v>
      </c>
      <c r="H14" s="146">
        <f t="shared" si="1"/>
        <v>1184.3999999999992</v>
      </c>
      <c r="I14" s="216">
        <f t="shared" si="1"/>
        <v>827.2000000000007</v>
      </c>
      <c r="J14" s="146">
        <f t="shared" si="1"/>
        <v>673</v>
      </c>
      <c r="K14" s="146">
        <f t="shared" si="1"/>
        <v>154.9000000000001</v>
      </c>
      <c r="L14" s="146">
        <f t="shared" si="1"/>
        <v>336.29999999999995</v>
      </c>
      <c r="M14" s="146">
        <f t="shared" si="1"/>
        <v>785.4000000000001</v>
      </c>
      <c r="N14" s="146">
        <f t="shared" si="1"/>
        <v>3146.8</v>
      </c>
      <c r="O14" s="83"/>
    </row>
    <row r="15" spans="1:15" ht="21.75" customHeight="1">
      <c r="A15" s="507"/>
      <c r="B15" s="494" t="s">
        <v>387</v>
      </c>
      <c r="C15" s="495"/>
      <c r="D15" s="496"/>
      <c r="E15" s="146">
        <f>SUM('052'!D6)</f>
        <v>2103.8999999999996</v>
      </c>
      <c r="F15" s="146">
        <f>SUM('052'!E6)</f>
        <v>2943</v>
      </c>
      <c r="G15" s="146">
        <f>SUM('052'!F6)</f>
        <v>2801.4999999999995</v>
      </c>
      <c r="H15" s="146">
        <f>SUM('052'!G6)</f>
        <v>3077.0999999999995</v>
      </c>
      <c r="I15" s="216">
        <f>SUM('052'!H6)</f>
        <v>2705.6000000000004</v>
      </c>
      <c r="J15" s="146">
        <v>2403</v>
      </c>
      <c r="K15" s="146">
        <v>806.7</v>
      </c>
      <c r="L15" s="146">
        <v>1517.7</v>
      </c>
      <c r="M15" s="146">
        <v>3029</v>
      </c>
      <c r="N15" s="146">
        <v>8524.6</v>
      </c>
      <c r="O15" s="65"/>
    </row>
    <row r="16" spans="1:15" ht="21.75" customHeight="1">
      <c r="A16" s="507"/>
      <c r="B16" s="494" t="s">
        <v>388</v>
      </c>
      <c r="C16" s="495"/>
      <c r="D16" s="496"/>
      <c r="E16" s="146">
        <f>SUM('052'!D21)</f>
        <v>1432.3999999999996</v>
      </c>
      <c r="F16" s="146">
        <v>1846.3</v>
      </c>
      <c r="G16" s="146">
        <f>SUM('052'!F21)</f>
        <v>1885.1</v>
      </c>
      <c r="H16" s="146">
        <f>SUM('052'!G21)</f>
        <v>1892.7000000000003</v>
      </c>
      <c r="I16" s="216">
        <f>SUM('052'!H21)</f>
        <v>1878.3999999999996</v>
      </c>
      <c r="J16" s="146">
        <v>1730</v>
      </c>
      <c r="K16" s="146">
        <v>651.8</v>
      </c>
      <c r="L16" s="146">
        <v>1181.4</v>
      </c>
      <c r="M16" s="146">
        <v>2243.6</v>
      </c>
      <c r="N16" s="146">
        <v>5377.8</v>
      </c>
      <c r="O16" s="65"/>
    </row>
    <row r="17" spans="1:15" ht="21.75" customHeight="1">
      <c r="A17" s="507"/>
      <c r="B17" s="494" t="s">
        <v>389</v>
      </c>
      <c r="C17" s="495"/>
      <c r="D17" s="496"/>
      <c r="E17" s="146">
        <f>E18-E19</f>
        <v>6458</v>
      </c>
      <c r="F17" s="146">
        <f>F18-F19</f>
        <v>7233.5</v>
      </c>
      <c r="G17" s="146">
        <f aca="true" t="shared" si="2" ref="G17:N17">G18-G19</f>
        <v>7303.2</v>
      </c>
      <c r="H17" s="146">
        <f t="shared" si="2"/>
        <v>7464.000000000001</v>
      </c>
      <c r="I17" s="216">
        <f t="shared" si="2"/>
        <v>7081.1</v>
      </c>
      <c r="J17" s="146">
        <f t="shared" si="2"/>
        <v>8193.199999999999</v>
      </c>
      <c r="K17" s="146">
        <f t="shared" si="2"/>
        <v>5943.5</v>
      </c>
      <c r="L17" s="146">
        <f t="shared" si="2"/>
        <v>6876.3</v>
      </c>
      <c r="M17" s="146">
        <f t="shared" si="2"/>
        <v>7592.700000000001</v>
      </c>
      <c r="N17" s="146">
        <f t="shared" si="2"/>
        <v>8194.7</v>
      </c>
      <c r="O17" s="83"/>
    </row>
    <row r="18" spans="1:15" ht="21.75" customHeight="1">
      <c r="A18" s="507"/>
      <c r="B18" s="494" t="s">
        <v>390</v>
      </c>
      <c r="C18" s="495"/>
      <c r="D18" s="496"/>
      <c r="E18" s="146">
        <f>SUM('052'!O6)</f>
        <v>6799.5</v>
      </c>
      <c r="F18" s="146">
        <f>SUM('052'!P6)</f>
        <v>7673</v>
      </c>
      <c r="G18" s="146">
        <f>SUM('052'!Q6)</f>
        <v>7670.9</v>
      </c>
      <c r="H18" s="146">
        <f>SUM('052'!R6)</f>
        <v>7683.000000000001</v>
      </c>
      <c r="I18" s="216">
        <f>SUM('052'!S6)</f>
        <v>7444.900000000001</v>
      </c>
      <c r="J18" s="146">
        <v>8928.4</v>
      </c>
      <c r="K18" s="146">
        <v>6533.8</v>
      </c>
      <c r="L18" s="146">
        <v>6928.6</v>
      </c>
      <c r="M18" s="146">
        <v>7683.1</v>
      </c>
      <c r="N18" s="146">
        <v>8456</v>
      </c>
      <c r="O18" s="65"/>
    </row>
    <row r="19" spans="1:15" ht="21.75" customHeight="1">
      <c r="A19" s="507"/>
      <c r="B19" s="494" t="s">
        <v>391</v>
      </c>
      <c r="C19" s="495"/>
      <c r="D19" s="496"/>
      <c r="E19" s="147">
        <v>341.5</v>
      </c>
      <c r="F19" s="146">
        <v>439.5</v>
      </c>
      <c r="G19" s="146">
        <v>367.7</v>
      </c>
      <c r="H19" s="146">
        <v>219</v>
      </c>
      <c r="I19" s="216">
        <v>363.8</v>
      </c>
      <c r="J19" s="146">
        <v>735.2</v>
      </c>
      <c r="K19" s="146">
        <v>590.3</v>
      </c>
      <c r="L19" s="146">
        <v>52.3</v>
      </c>
      <c r="M19" s="146">
        <v>90.4</v>
      </c>
      <c r="N19" s="146">
        <v>261.3</v>
      </c>
      <c r="O19" s="65"/>
    </row>
    <row r="20" spans="1:15" ht="21.75" customHeight="1">
      <c r="A20" s="507"/>
      <c r="B20" s="494" t="s">
        <v>152</v>
      </c>
      <c r="C20" s="495"/>
      <c r="D20" s="496"/>
      <c r="E20" s="146">
        <f>SUM('052'!O18)</f>
        <v>1393.6</v>
      </c>
      <c r="F20" s="146">
        <f>SUM('052'!P18)</f>
        <v>1677</v>
      </c>
      <c r="G20" s="146">
        <f>SUM('052'!Q18)</f>
        <v>1543.1999999999998</v>
      </c>
      <c r="H20" s="146">
        <f>SUM('052'!R18)</f>
        <v>1576.8000000000002</v>
      </c>
      <c r="I20" s="216">
        <f>SUM('052'!S18)</f>
        <v>1518.3</v>
      </c>
      <c r="J20" s="146">
        <v>1428.8</v>
      </c>
      <c r="K20" s="146">
        <v>1216.8</v>
      </c>
      <c r="L20" s="146">
        <v>1464</v>
      </c>
      <c r="M20" s="146">
        <v>1572.4</v>
      </c>
      <c r="N20" s="146">
        <v>2248.3</v>
      </c>
      <c r="O20" s="65"/>
    </row>
    <row r="21" spans="1:15" ht="21.75" customHeight="1">
      <c r="A21" s="507"/>
      <c r="B21" s="494" t="s">
        <v>153</v>
      </c>
      <c r="C21" s="495"/>
      <c r="D21" s="496"/>
      <c r="E21" s="147">
        <v>2325.3</v>
      </c>
      <c r="F21" s="146">
        <v>1755.9</v>
      </c>
      <c r="G21" s="146">
        <v>1827.2</v>
      </c>
      <c r="H21" s="146">
        <v>1786.2</v>
      </c>
      <c r="I21" s="216">
        <v>1857.6</v>
      </c>
      <c r="J21" s="257">
        <v>1657.6</v>
      </c>
      <c r="K21" s="257">
        <v>1620.8</v>
      </c>
      <c r="L21" s="257">
        <v>2295</v>
      </c>
      <c r="M21" s="257">
        <v>1132.7</v>
      </c>
      <c r="N21" s="257">
        <v>2158.4</v>
      </c>
      <c r="O21" s="67"/>
    </row>
    <row r="22" spans="1:15" ht="21.75" customHeight="1">
      <c r="A22" s="507"/>
      <c r="B22" s="494" t="s">
        <v>393</v>
      </c>
      <c r="C22" s="495"/>
      <c r="D22" s="496"/>
      <c r="E22" s="146">
        <f>SUM(E13,E21-E20)</f>
        <v>8061.200000000001</v>
      </c>
      <c r="F22" s="146">
        <f>SUM(F13,F21-F20)</f>
        <v>8409.1</v>
      </c>
      <c r="G22" s="146">
        <f aca="true" t="shared" si="3" ref="G22:N22">SUM(G13,G21-G20)</f>
        <v>8503.599999999999</v>
      </c>
      <c r="H22" s="146">
        <f t="shared" si="3"/>
        <v>8857.8</v>
      </c>
      <c r="I22" s="216">
        <f t="shared" si="3"/>
        <v>8247.6</v>
      </c>
      <c r="J22" s="146">
        <f t="shared" si="3"/>
        <v>9094.999999999998</v>
      </c>
      <c r="K22" s="146">
        <f t="shared" si="3"/>
        <v>6502.4</v>
      </c>
      <c r="L22" s="146">
        <f t="shared" si="3"/>
        <v>8043.6</v>
      </c>
      <c r="M22" s="146">
        <f t="shared" si="3"/>
        <v>7938.400000000001</v>
      </c>
      <c r="N22" s="146">
        <f t="shared" si="3"/>
        <v>11251.6</v>
      </c>
      <c r="O22" s="83"/>
    </row>
    <row r="23" spans="1:15" ht="21.75" customHeight="1">
      <c r="A23" s="507"/>
      <c r="B23" s="494" t="s">
        <v>394</v>
      </c>
      <c r="C23" s="495"/>
      <c r="D23" s="496"/>
      <c r="E23" s="146">
        <f>SUM('052'!O24)</f>
        <v>5520</v>
      </c>
      <c r="F23" s="146">
        <f>SUM('052'!P24)</f>
        <v>5918.5</v>
      </c>
      <c r="G23" s="146">
        <f>SUM('052'!Q24)</f>
        <v>6173.3</v>
      </c>
      <c r="H23" s="146">
        <f>SUM('052'!R24)</f>
        <v>6076.3</v>
      </c>
      <c r="I23" s="216">
        <f>SUM('052'!S24)</f>
        <v>5894.7</v>
      </c>
      <c r="J23" s="146">
        <v>5034.6</v>
      </c>
      <c r="K23" s="146">
        <v>5191.1</v>
      </c>
      <c r="L23" s="146">
        <v>6289.9</v>
      </c>
      <c r="M23" s="146">
        <v>5605.2</v>
      </c>
      <c r="N23" s="146">
        <v>7574.3</v>
      </c>
      <c r="O23" s="65"/>
    </row>
    <row r="24" spans="1:15" ht="21.75" customHeight="1">
      <c r="A24" s="508"/>
      <c r="B24" s="503" t="s">
        <v>154</v>
      </c>
      <c r="C24" s="504"/>
      <c r="D24" s="505"/>
      <c r="E24" s="258">
        <f>E22-E23</f>
        <v>2541.2000000000007</v>
      </c>
      <c r="F24" s="258">
        <f>F22-F23</f>
        <v>2490.6000000000004</v>
      </c>
      <c r="G24" s="258">
        <f aca="true" t="shared" si="4" ref="G24:N24">G22-G23</f>
        <v>2330.2999999999984</v>
      </c>
      <c r="H24" s="258">
        <f t="shared" si="4"/>
        <v>2781.499999999999</v>
      </c>
      <c r="I24" s="261">
        <f t="shared" si="4"/>
        <v>2352.9000000000005</v>
      </c>
      <c r="J24" s="258">
        <f t="shared" si="4"/>
        <v>4060.399999999998</v>
      </c>
      <c r="K24" s="258">
        <f t="shared" si="4"/>
        <v>1311.2999999999993</v>
      </c>
      <c r="L24" s="258">
        <f t="shared" si="4"/>
        <v>1753.7000000000007</v>
      </c>
      <c r="M24" s="258">
        <f t="shared" si="4"/>
        <v>2333.2000000000007</v>
      </c>
      <c r="N24" s="258">
        <f t="shared" si="4"/>
        <v>3677.3</v>
      </c>
      <c r="O24" s="83"/>
    </row>
    <row r="25" spans="1:15" ht="21.75" customHeight="1">
      <c r="A25" s="506" t="s">
        <v>191</v>
      </c>
      <c r="B25" s="500" t="s">
        <v>402</v>
      </c>
      <c r="C25" s="501"/>
      <c r="D25" s="509"/>
      <c r="E25" s="226">
        <v>163.5</v>
      </c>
      <c r="F25" s="227">
        <v>176.8</v>
      </c>
      <c r="G25" s="227">
        <v>137.2</v>
      </c>
      <c r="H25" s="227">
        <v>142</v>
      </c>
      <c r="I25" s="228">
        <v>155</v>
      </c>
      <c r="J25" s="227">
        <v>156.9</v>
      </c>
      <c r="K25" s="227">
        <v>153.8</v>
      </c>
      <c r="L25" s="227">
        <v>188.2</v>
      </c>
      <c r="M25" s="227">
        <v>73.7</v>
      </c>
      <c r="N25" s="227">
        <v>143.7</v>
      </c>
      <c r="O25" s="65"/>
    </row>
    <row r="26" spans="1:15" ht="21.75" customHeight="1">
      <c r="A26" s="507"/>
      <c r="B26" s="494" t="s">
        <v>395</v>
      </c>
      <c r="C26" s="495"/>
      <c r="D26" s="496"/>
      <c r="E26" s="146">
        <v>20441.1</v>
      </c>
      <c r="F26" s="146">
        <f aca="true" t="shared" si="5" ref="F26:N26">SUM(F27:F28)</f>
        <v>21021.699999999997</v>
      </c>
      <c r="G26" s="146">
        <f t="shared" si="5"/>
        <v>20165</v>
      </c>
      <c r="H26" s="146">
        <f t="shared" si="5"/>
        <v>19925.2</v>
      </c>
      <c r="I26" s="216">
        <f t="shared" si="5"/>
        <v>19482.1</v>
      </c>
      <c r="J26" s="146">
        <f t="shared" si="5"/>
        <v>17712.4</v>
      </c>
      <c r="K26" s="146">
        <f t="shared" si="5"/>
        <v>13578.900000000001</v>
      </c>
      <c r="L26" s="146">
        <f t="shared" si="5"/>
        <v>19101.6</v>
      </c>
      <c r="M26" s="146">
        <f t="shared" si="5"/>
        <v>16208.9</v>
      </c>
      <c r="N26" s="146">
        <f t="shared" si="5"/>
        <v>35051.3</v>
      </c>
      <c r="O26" s="83"/>
    </row>
    <row r="27" spans="1:15" ht="21.75" customHeight="1">
      <c r="A27" s="507"/>
      <c r="B27" s="68"/>
      <c r="C27" s="82"/>
      <c r="D27" s="64" t="s">
        <v>155</v>
      </c>
      <c r="E27" s="147">
        <v>11014.4</v>
      </c>
      <c r="F27" s="146">
        <v>12283.3</v>
      </c>
      <c r="G27" s="146">
        <v>12065.5</v>
      </c>
      <c r="H27" s="146">
        <v>12309</v>
      </c>
      <c r="I27" s="216">
        <v>11739.7</v>
      </c>
      <c r="J27" s="146">
        <v>12742.7</v>
      </c>
      <c r="K27" s="146">
        <v>8749.2</v>
      </c>
      <c r="L27" s="146">
        <v>10571.4</v>
      </c>
      <c r="M27" s="146">
        <v>11513</v>
      </c>
      <c r="N27" s="146">
        <v>18604.7</v>
      </c>
      <c r="O27" s="65"/>
    </row>
    <row r="28" spans="1:15" ht="21.75" customHeight="1">
      <c r="A28" s="507"/>
      <c r="B28" s="68"/>
      <c r="C28" s="82"/>
      <c r="D28" s="64" t="s">
        <v>156</v>
      </c>
      <c r="E28" s="147">
        <v>9426.6</v>
      </c>
      <c r="F28" s="146">
        <v>8738.4</v>
      </c>
      <c r="G28" s="146">
        <v>8099.5</v>
      </c>
      <c r="H28" s="146">
        <v>7616.2</v>
      </c>
      <c r="I28" s="216">
        <v>7742.4</v>
      </c>
      <c r="J28" s="146">
        <v>4969.7</v>
      </c>
      <c r="K28" s="146">
        <v>4829.7</v>
      </c>
      <c r="L28" s="146">
        <v>8530.2</v>
      </c>
      <c r="M28" s="146">
        <v>4695.9</v>
      </c>
      <c r="N28" s="146">
        <v>16446.6</v>
      </c>
      <c r="O28" s="65"/>
    </row>
    <row r="29" spans="1:15" ht="21.75" customHeight="1">
      <c r="A29" s="507"/>
      <c r="B29" s="494" t="s">
        <v>396</v>
      </c>
      <c r="C29" s="495"/>
      <c r="D29" s="496"/>
      <c r="E29" s="146">
        <f>SUM(E30:E31)</f>
        <v>20424.6</v>
      </c>
      <c r="F29" s="146">
        <f>SUM(F30:F31)</f>
        <v>21213.2</v>
      </c>
      <c r="G29" s="146">
        <f aca="true" t="shared" si="6" ref="G29:N29">SUM(G30:G31)</f>
        <v>20071.4</v>
      </c>
      <c r="H29" s="146">
        <f t="shared" si="6"/>
        <v>19895.4</v>
      </c>
      <c r="I29" s="216">
        <f t="shared" si="6"/>
        <v>19498.8</v>
      </c>
      <c r="J29" s="146">
        <f t="shared" si="6"/>
        <v>17738.1</v>
      </c>
      <c r="K29" s="146">
        <f t="shared" si="6"/>
        <v>13592.900000000001</v>
      </c>
      <c r="L29" s="146">
        <f t="shared" si="6"/>
        <v>19142</v>
      </c>
      <c r="M29" s="146">
        <f t="shared" si="6"/>
        <v>16157</v>
      </c>
      <c r="N29" s="146">
        <f t="shared" si="6"/>
        <v>35065.1</v>
      </c>
      <c r="O29" s="83"/>
    </row>
    <row r="30" spans="1:15" ht="21.75" customHeight="1">
      <c r="A30" s="507"/>
      <c r="B30" s="68"/>
      <c r="C30" s="82"/>
      <c r="D30" s="64" t="s">
        <v>157</v>
      </c>
      <c r="E30" s="147">
        <v>7679.9</v>
      </c>
      <c r="F30" s="146">
        <v>8725</v>
      </c>
      <c r="G30" s="146">
        <v>8859</v>
      </c>
      <c r="H30" s="146">
        <v>8657.2</v>
      </c>
      <c r="I30" s="216">
        <v>8417.8</v>
      </c>
      <c r="J30" s="146">
        <v>8029.3</v>
      </c>
      <c r="K30" s="146">
        <v>6644.8</v>
      </c>
      <c r="L30" s="146">
        <v>7900.1</v>
      </c>
      <c r="M30" s="146">
        <v>8043.9</v>
      </c>
      <c r="N30" s="146">
        <v>13310.9</v>
      </c>
      <c r="O30" s="65"/>
    </row>
    <row r="31" spans="1:15" ht="21.75" customHeight="1">
      <c r="A31" s="507"/>
      <c r="B31" s="68"/>
      <c r="C31" s="82"/>
      <c r="D31" s="64" t="s">
        <v>158</v>
      </c>
      <c r="E31" s="147">
        <v>12744.7</v>
      </c>
      <c r="F31" s="146">
        <v>12488.2</v>
      </c>
      <c r="G31" s="146">
        <v>11212.4</v>
      </c>
      <c r="H31" s="146">
        <v>11238.2</v>
      </c>
      <c r="I31" s="216">
        <v>11081</v>
      </c>
      <c r="J31" s="146">
        <v>9708.8</v>
      </c>
      <c r="K31" s="146">
        <v>6948.1</v>
      </c>
      <c r="L31" s="146">
        <v>11241.9</v>
      </c>
      <c r="M31" s="146">
        <v>8113.1</v>
      </c>
      <c r="N31" s="146">
        <v>21754.2</v>
      </c>
      <c r="O31" s="65"/>
    </row>
    <row r="32" spans="1:15" ht="21.75" customHeight="1">
      <c r="A32" s="508"/>
      <c r="B32" s="503" t="s">
        <v>397</v>
      </c>
      <c r="C32" s="504"/>
      <c r="D32" s="505"/>
      <c r="E32" s="146">
        <v>180</v>
      </c>
      <c r="F32" s="146">
        <v>137.5</v>
      </c>
      <c r="G32" s="146">
        <v>143</v>
      </c>
      <c r="H32" s="146">
        <v>171.9</v>
      </c>
      <c r="I32" s="216">
        <v>137.9</v>
      </c>
      <c r="J32" s="146">
        <f>J25+J26-J29</f>
        <v>131.20000000000437</v>
      </c>
      <c r="K32" s="146">
        <v>140</v>
      </c>
      <c r="L32" s="146">
        <f>L25+L26-L29</f>
        <v>147.79999999999927</v>
      </c>
      <c r="M32" s="146">
        <v>125.7</v>
      </c>
      <c r="N32" s="146">
        <v>130.2</v>
      </c>
      <c r="O32" s="83"/>
    </row>
    <row r="33" spans="1:15" ht="21.75" customHeight="1">
      <c r="A33" s="497" t="s">
        <v>159</v>
      </c>
      <c r="B33" s="500" t="s">
        <v>160</v>
      </c>
      <c r="C33" s="501"/>
      <c r="D33" s="502"/>
      <c r="E33" s="259">
        <f>E23/E7</f>
        <v>1304.964539007092</v>
      </c>
      <c r="F33" s="259">
        <v>1243.4</v>
      </c>
      <c r="G33" s="259">
        <v>1344.9</v>
      </c>
      <c r="H33" s="259">
        <v>1284.6</v>
      </c>
      <c r="I33" s="256">
        <v>1355.1</v>
      </c>
      <c r="J33" s="259">
        <v>1152.1</v>
      </c>
      <c r="K33" s="259">
        <v>1324.3</v>
      </c>
      <c r="L33" s="259">
        <v>1655.2</v>
      </c>
      <c r="M33" s="259">
        <v>1378.2</v>
      </c>
      <c r="N33" s="259">
        <f>N23/N7</f>
        <v>1426.421845574388</v>
      </c>
      <c r="O33" s="65"/>
    </row>
    <row r="34" spans="1:15" ht="21.75" customHeight="1">
      <c r="A34" s="498"/>
      <c r="B34" s="494" t="s">
        <v>161</v>
      </c>
      <c r="C34" s="495"/>
      <c r="D34" s="496"/>
      <c r="E34" s="187">
        <f>100*'052'!O28/'052'!O24</f>
        <v>21.85326086956522</v>
      </c>
      <c r="F34" s="187">
        <f>100*'052'!P28/'052'!P24</f>
        <v>22.416152741404073</v>
      </c>
      <c r="G34" s="187">
        <f>100*'052'!Q28/'052'!Q24</f>
        <v>21.873228257172013</v>
      </c>
      <c r="H34" s="187">
        <f>100*'052'!R28/'052'!R24</f>
        <v>22.701314944950052</v>
      </c>
      <c r="I34" s="217">
        <f>100*'052'!S28/'052'!S24</f>
        <v>21.215668312212664</v>
      </c>
      <c r="J34" s="309" t="s">
        <v>61</v>
      </c>
      <c r="K34" s="309" t="s">
        <v>61</v>
      </c>
      <c r="L34" s="309" t="s">
        <v>61</v>
      </c>
      <c r="M34" s="309" t="s">
        <v>61</v>
      </c>
      <c r="N34" s="309" t="s">
        <v>61</v>
      </c>
      <c r="O34" s="69"/>
    </row>
    <row r="35" spans="1:15" ht="21.75" customHeight="1">
      <c r="A35" s="499"/>
      <c r="B35" s="503" t="s">
        <v>162</v>
      </c>
      <c r="C35" s="504"/>
      <c r="D35" s="505"/>
      <c r="E35" s="260">
        <f>100*E23/E22</f>
        <v>68.47615739592119</v>
      </c>
      <c r="F35" s="260">
        <f>100*F23/F22</f>
        <v>70.38208607342045</v>
      </c>
      <c r="G35" s="260">
        <f aca="true" t="shared" si="7" ref="G35:N35">100*G23/G22</f>
        <v>72.59631215014818</v>
      </c>
      <c r="H35" s="260">
        <f t="shared" si="7"/>
        <v>68.59829754566597</v>
      </c>
      <c r="I35" s="262">
        <f t="shared" si="7"/>
        <v>71.47170085843155</v>
      </c>
      <c r="J35" s="260">
        <f t="shared" si="7"/>
        <v>55.35568993952723</v>
      </c>
      <c r="K35" s="260">
        <f t="shared" si="7"/>
        <v>79.83359990157481</v>
      </c>
      <c r="L35" s="260">
        <f t="shared" si="7"/>
        <v>78.19757322591875</v>
      </c>
      <c r="M35" s="260">
        <f t="shared" si="7"/>
        <v>70.60868688904564</v>
      </c>
      <c r="N35" s="260">
        <f t="shared" si="7"/>
        <v>67.31753706139571</v>
      </c>
      <c r="O35" s="83"/>
    </row>
    <row r="36" spans="1:15" ht="15" customHeight="1">
      <c r="A36" s="59" t="s">
        <v>398</v>
      </c>
      <c r="B36" s="70"/>
      <c r="C36" s="70"/>
      <c r="D36" s="70"/>
      <c r="E36" s="70"/>
      <c r="F36" s="70"/>
      <c r="G36" s="70"/>
      <c r="H36" s="70"/>
      <c r="I36" s="218"/>
      <c r="J36" s="70"/>
      <c r="K36" s="70"/>
      <c r="L36" s="70"/>
      <c r="M36" s="70"/>
      <c r="N36" s="70"/>
      <c r="O36" s="82"/>
    </row>
    <row r="37" spans="1:15" ht="15" customHeight="1">
      <c r="A37" s="59" t="s">
        <v>256</v>
      </c>
      <c r="O37" s="82"/>
    </row>
    <row r="38" ht="15" customHeight="1">
      <c r="A38" s="186" t="s">
        <v>399</v>
      </c>
    </row>
    <row r="39" ht="15" customHeight="1">
      <c r="A39" s="59" t="s">
        <v>400</v>
      </c>
    </row>
    <row r="40" ht="14.25">
      <c r="A40" s="59" t="s">
        <v>236</v>
      </c>
    </row>
  </sheetData>
  <sheetProtection/>
  <mergeCells count="37">
    <mergeCell ref="A11:A24"/>
    <mergeCell ref="B11:D11"/>
    <mergeCell ref="B14:D14"/>
    <mergeCell ref="B15:D15"/>
    <mergeCell ref="B16:D16"/>
    <mergeCell ref="B21:D21"/>
    <mergeCell ref="B22:D22"/>
    <mergeCell ref="B23:D23"/>
    <mergeCell ref="B24:D24"/>
    <mergeCell ref="B20:D20"/>
    <mergeCell ref="A2:O2"/>
    <mergeCell ref="A3:O3"/>
    <mergeCell ref="A5:D6"/>
    <mergeCell ref="E5:E6"/>
    <mergeCell ref="F5:F6"/>
    <mergeCell ref="G5:G6"/>
    <mergeCell ref="H5:H6"/>
    <mergeCell ref="I5:I6"/>
    <mergeCell ref="J5:N5"/>
    <mergeCell ref="A7:A10"/>
    <mergeCell ref="B7:D7"/>
    <mergeCell ref="B8:D8"/>
    <mergeCell ref="B9:D9"/>
    <mergeCell ref="B10:D10"/>
    <mergeCell ref="B26:D26"/>
    <mergeCell ref="B13:D13"/>
    <mergeCell ref="B18:D18"/>
    <mergeCell ref="B19:D19"/>
    <mergeCell ref="B17:D17"/>
    <mergeCell ref="B29:D29"/>
    <mergeCell ref="A33:A35"/>
    <mergeCell ref="B33:D33"/>
    <mergeCell ref="B34:D34"/>
    <mergeCell ref="B35:D35"/>
    <mergeCell ref="A25:A32"/>
    <mergeCell ref="B25:D25"/>
    <mergeCell ref="B32:D32"/>
  </mergeCells>
  <printOptions horizontalCentered="1"/>
  <pageMargins left="0.5905511811023623" right="0.5905511811023623" top="0.7874015748031497" bottom="0.5905511811023623" header="0" footer="0"/>
  <pageSetup fitToHeight="1" fitToWidth="1" horizontalDpi="600" verticalDpi="600" orientation="landscape" paperSize="8" scale="74" r:id="rId1"/>
</worksheet>
</file>

<file path=xl/worksheets/sheet7.xml><?xml version="1.0" encoding="utf-8"?>
<worksheet xmlns="http://schemas.openxmlformats.org/spreadsheetml/2006/main" xmlns:r="http://schemas.openxmlformats.org/officeDocument/2006/relationships">
  <sheetPr>
    <pageSetUpPr fitToPage="1"/>
  </sheetPr>
  <dimension ref="A1:S44"/>
  <sheetViews>
    <sheetView zoomScalePageLayoutView="0" workbookViewId="0" topLeftCell="G1">
      <selection activeCell="A5" sqref="A6"/>
    </sheetView>
  </sheetViews>
  <sheetFormatPr defaultColWidth="10.59765625" defaultRowHeight="15"/>
  <cols>
    <col min="1" max="2" width="3.59765625" style="23" customWidth="1"/>
    <col min="3" max="3" width="17.59765625" style="23" customWidth="1"/>
    <col min="4" max="9" width="12.59765625" style="23" customWidth="1"/>
    <col min="10" max="10" width="8.5" style="23" customWidth="1"/>
    <col min="11" max="11" width="3.59765625" style="23" customWidth="1"/>
    <col min="12" max="12" width="2.3984375" style="23" customWidth="1"/>
    <col min="13" max="13" width="4.59765625" style="23" customWidth="1"/>
    <col min="14" max="14" width="17.59765625" style="23" customWidth="1"/>
    <col min="15" max="19" width="12.59765625" style="23" customWidth="1"/>
    <col min="20" max="16384" width="10.59765625" style="23" customWidth="1"/>
  </cols>
  <sheetData>
    <row r="1" spans="1:19" s="2" customFormat="1" ht="19.5" customHeight="1">
      <c r="A1" s="1" t="s">
        <v>404</v>
      </c>
      <c r="S1" s="3" t="s">
        <v>405</v>
      </c>
    </row>
    <row r="2" spans="1:19" ht="19.5" customHeight="1">
      <c r="A2" s="536"/>
      <c r="B2" s="536"/>
      <c r="C2" s="536"/>
      <c r="D2" s="536"/>
      <c r="E2" s="536"/>
      <c r="F2" s="536"/>
      <c r="G2" s="536"/>
      <c r="H2" s="536"/>
      <c r="I2" s="225"/>
      <c r="K2" s="536"/>
      <c r="L2" s="536"/>
      <c r="M2" s="536"/>
      <c r="N2" s="536"/>
      <c r="O2" s="536"/>
      <c r="P2" s="536"/>
      <c r="Q2" s="536"/>
      <c r="R2" s="536"/>
      <c r="S2" s="536"/>
    </row>
    <row r="3" spans="1:19" ht="19.5" customHeight="1">
      <c r="A3" s="335" t="s">
        <v>192</v>
      </c>
      <c r="B3" s="335"/>
      <c r="C3" s="335"/>
      <c r="D3" s="335"/>
      <c r="E3" s="335"/>
      <c r="F3" s="335"/>
      <c r="G3" s="335"/>
      <c r="H3" s="335"/>
      <c r="I3" s="22"/>
      <c r="J3" s="40"/>
      <c r="K3" s="335" t="s">
        <v>455</v>
      </c>
      <c r="L3" s="335"/>
      <c r="M3" s="335"/>
      <c r="N3" s="335"/>
      <c r="O3" s="335"/>
      <c r="P3" s="335"/>
      <c r="Q3" s="335"/>
      <c r="R3" s="335"/>
      <c r="S3" s="335"/>
    </row>
    <row r="4" spans="1:19" ht="18" customHeight="1" thickBot="1">
      <c r="A4" s="71" t="s">
        <v>237</v>
      </c>
      <c r="H4" s="244" t="s">
        <v>382</v>
      </c>
      <c r="I4" s="72"/>
      <c r="K4" s="71" t="s">
        <v>237</v>
      </c>
      <c r="L4" s="71"/>
      <c r="S4" s="73" t="s">
        <v>436</v>
      </c>
    </row>
    <row r="5" spans="1:19" ht="20.25" customHeight="1">
      <c r="A5" s="354" t="s">
        <v>383</v>
      </c>
      <c r="B5" s="354"/>
      <c r="C5" s="355"/>
      <c r="D5" s="245" t="s">
        <v>245</v>
      </c>
      <c r="E5" s="245" t="s">
        <v>411</v>
      </c>
      <c r="F5" s="245" t="s">
        <v>412</v>
      </c>
      <c r="G5" s="245" t="s">
        <v>413</v>
      </c>
      <c r="H5" s="246" t="s">
        <v>415</v>
      </c>
      <c r="I5" s="107"/>
      <c r="J5" s="40"/>
      <c r="K5" s="354" t="s">
        <v>383</v>
      </c>
      <c r="L5" s="354"/>
      <c r="M5" s="354"/>
      <c r="N5" s="355"/>
      <c r="O5" s="245" t="s">
        <v>244</v>
      </c>
      <c r="P5" s="245" t="s">
        <v>434</v>
      </c>
      <c r="Q5" s="245" t="s">
        <v>435</v>
      </c>
      <c r="R5" s="245" t="s">
        <v>437</v>
      </c>
      <c r="S5" s="245" t="s">
        <v>414</v>
      </c>
    </row>
    <row r="6" spans="1:19" ht="20.25" customHeight="1">
      <c r="A6" s="530" t="s">
        <v>423</v>
      </c>
      <c r="B6" s="535" t="s">
        <v>417</v>
      </c>
      <c r="C6" s="388"/>
      <c r="D6" s="265">
        <f>SUM(D9,D18:D20)</f>
        <v>2103.8999999999996</v>
      </c>
      <c r="E6" s="265">
        <f>SUM(E9,E18:E20)</f>
        <v>2943</v>
      </c>
      <c r="F6" s="265">
        <f>SUM(F9,F18:F20)</f>
        <v>2801.4999999999995</v>
      </c>
      <c r="G6" s="265">
        <f>SUM(G9,G18:G20)</f>
        <v>3077.0999999999995</v>
      </c>
      <c r="H6" s="265">
        <f>SUM(H9,H18:H20)</f>
        <v>2705.6000000000004</v>
      </c>
      <c r="I6" s="40"/>
      <c r="J6" s="40"/>
      <c r="K6" s="530" t="s">
        <v>452</v>
      </c>
      <c r="L6" s="535" t="s">
        <v>163</v>
      </c>
      <c r="M6" s="349"/>
      <c r="N6" s="388"/>
      <c r="O6" s="263">
        <f>SUM(O9,O14)</f>
        <v>6799.5</v>
      </c>
      <c r="P6" s="263">
        <f>SUM(P9,P14)</f>
        <v>7673</v>
      </c>
      <c r="Q6" s="263">
        <f>SUM(Q9,Q14)</f>
        <v>7670.9</v>
      </c>
      <c r="R6" s="263">
        <f>SUM(R9,R14)</f>
        <v>7683.000000000001</v>
      </c>
      <c r="S6" s="263">
        <f>SUM(S9,S14)</f>
        <v>7444.900000000001</v>
      </c>
    </row>
    <row r="7" spans="1:19" ht="20.25" customHeight="1">
      <c r="A7" s="531"/>
      <c r="B7" s="74"/>
      <c r="C7" s="35"/>
      <c r="D7" s="264"/>
      <c r="E7" s="127"/>
      <c r="F7" s="127"/>
      <c r="G7" s="127"/>
      <c r="H7" s="127"/>
      <c r="I7" s="40"/>
      <c r="J7" s="40"/>
      <c r="K7" s="531"/>
      <c r="L7" s="251"/>
      <c r="M7" s="527"/>
      <c r="N7" s="528"/>
      <c r="O7" s="264"/>
      <c r="P7" s="127"/>
      <c r="Q7" s="127"/>
      <c r="R7" s="127"/>
      <c r="S7" s="127"/>
    </row>
    <row r="8" spans="1:19" ht="20.25" customHeight="1">
      <c r="A8" s="531"/>
      <c r="B8" s="533" t="s">
        <v>416</v>
      </c>
      <c r="C8" s="528"/>
      <c r="D8" s="148">
        <v>1898.1</v>
      </c>
      <c r="E8" s="149">
        <v>2686.7</v>
      </c>
      <c r="F8" s="149">
        <v>2572</v>
      </c>
      <c r="G8" s="149">
        <v>2842.9</v>
      </c>
      <c r="H8" s="247">
        <v>2439.9</v>
      </c>
      <c r="I8" s="40"/>
      <c r="J8" s="40"/>
      <c r="K8" s="531"/>
      <c r="L8" s="251"/>
      <c r="M8" s="527" t="s">
        <v>416</v>
      </c>
      <c r="N8" s="528"/>
      <c r="O8" s="148">
        <v>6791</v>
      </c>
      <c r="P8" s="149">
        <v>7840.7</v>
      </c>
      <c r="Q8" s="149">
        <v>7666.3</v>
      </c>
      <c r="R8" s="149">
        <v>7679.9</v>
      </c>
      <c r="S8" s="149">
        <v>7442.2</v>
      </c>
    </row>
    <row r="9" spans="1:19" ht="20.25" customHeight="1">
      <c r="A9" s="531"/>
      <c r="B9" s="533" t="s">
        <v>418</v>
      </c>
      <c r="C9" s="528"/>
      <c r="D9" s="149">
        <f>SUM(D10:D17)</f>
        <v>1545.1999999999998</v>
      </c>
      <c r="E9" s="149">
        <f>SUM(E10:E17)</f>
        <v>2236.4</v>
      </c>
      <c r="F9" s="149">
        <f>SUM(F10:F17)</f>
        <v>2150.3999999999996</v>
      </c>
      <c r="G9" s="149">
        <f>SUM(G10:G17)</f>
        <v>2357.7999999999997</v>
      </c>
      <c r="H9" s="247">
        <f>SUM(H10:H17)</f>
        <v>2049.1</v>
      </c>
      <c r="I9" s="40"/>
      <c r="J9" s="40"/>
      <c r="K9" s="531"/>
      <c r="L9" s="251"/>
      <c r="M9" s="527" t="s">
        <v>252</v>
      </c>
      <c r="N9" s="528"/>
      <c r="O9" s="149">
        <f>SUM(O10:O13)</f>
        <v>736.4</v>
      </c>
      <c r="P9" s="149">
        <f>SUM(P10:P13)</f>
        <v>918.6</v>
      </c>
      <c r="Q9" s="149">
        <f>SUM(Q10:Q13)</f>
        <v>776.3000000000001</v>
      </c>
      <c r="R9" s="149">
        <f>SUM(R10:R13)</f>
        <v>695.3</v>
      </c>
      <c r="S9" s="149">
        <f>SUM(S10:S13)</f>
        <v>553.5</v>
      </c>
    </row>
    <row r="10" spans="1:19" ht="20.25" customHeight="1">
      <c r="A10" s="531"/>
      <c r="B10" s="74"/>
      <c r="C10" s="35" t="s">
        <v>419</v>
      </c>
      <c r="D10" s="148">
        <v>1158.4</v>
      </c>
      <c r="E10" s="149">
        <v>1703.8</v>
      </c>
      <c r="F10" s="149">
        <v>1612.1</v>
      </c>
      <c r="G10" s="149">
        <v>1795.3</v>
      </c>
      <c r="H10" s="247">
        <v>1560.1</v>
      </c>
      <c r="I10" s="40"/>
      <c r="J10" s="40"/>
      <c r="K10" s="531"/>
      <c r="L10" s="251"/>
      <c r="M10" s="20"/>
      <c r="N10" s="35" t="s">
        <v>438</v>
      </c>
      <c r="O10" s="148">
        <v>28.9</v>
      </c>
      <c r="P10" s="149">
        <v>44.6</v>
      </c>
      <c r="Q10" s="149">
        <v>9.9</v>
      </c>
      <c r="R10" s="149">
        <v>19.9</v>
      </c>
      <c r="S10" s="149">
        <v>29</v>
      </c>
    </row>
    <row r="11" spans="1:19" ht="20.25" customHeight="1">
      <c r="A11" s="531"/>
      <c r="B11" s="74"/>
      <c r="C11" s="35" t="s">
        <v>420</v>
      </c>
      <c r="D11" s="148">
        <v>3.9</v>
      </c>
      <c r="E11" s="149">
        <v>2.7</v>
      </c>
      <c r="F11" s="149">
        <v>5.5</v>
      </c>
      <c r="G11" s="254" t="s">
        <v>454</v>
      </c>
      <c r="H11" s="254" t="s">
        <v>454</v>
      </c>
      <c r="I11" s="149"/>
      <c r="J11" s="40"/>
      <c r="K11" s="531"/>
      <c r="L11" s="251"/>
      <c r="M11" s="20"/>
      <c r="N11" s="35" t="s">
        <v>164</v>
      </c>
      <c r="O11" s="148">
        <v>83</v>
      </c>
      <c r="P11" s="149">
        <v>172.1</v>
      </c>
      <c r="Q11" s="149">
        <v>150</v>
      </c>
      <c r="R11" s="149">
        <v>237.2</v>
      </c>
      <c r="S11" s="149">
        <v>79.6</v>
      </c>
    </row>
    <row r="12" spans="1:19" ht="20.25" customHeight="1">
      <c r="A12" s="531"/>
      <c r="B12" s="74"/>
      <c r="C12" s="35" t="s">
        <v>250</v>
      </c>
      <c r="D12" s="148">
        <v>9.5</v>
      </c>
      <c r="E12" s="149">
        <v>20.1</v>
      </c>
      <c r="F12" s="149">
        <v>12.9</v>
      </c>
      <c r="G12" s="149">
        <v>8.6</v>
      </c>
      <c r="H12" s="247">
        <v>9.5</v>
      </c>
      <c r="I12" s="150"/>
      <c r="J12" s="40"/>
      <c r="K12" s="531"/>
      <c r="L12" s="251"/>
      <c r="M12" s="20"/>
      <c r="N12" s="35" t="s">
        <v>193</v>
      </c>
      <c r="O12" s="148">
        <v>597.6</v>
      </c>
      <c r="P12" s="149">
        <v>672.5</v>
      </c>
      <c r="Q12" s="149">
        <v>571.7</v>
      </c>
      <c r="R12" s="149">
        <v>406</v>
      </c>
      <c r="S12" s="149">
        <v>398.6</v>
      </c>
    </row>
    <row r="13" spans="1:19" ht="20.25" customHeight="1">
      <c r="A13" s="531"/>
      <c r="B13" s="74"/>
      <c r="C13" s="35" t="s">
        <v>421</v>
      </c>
      <c r="D13" s="148">
        <v>12.5</v>
      </c>
      <c r="E13" s="149">
        <v>8.4</v>
      </c>
      <c r="F13" s="149">
        <v>10.1</v>
      </c>
      <c r="G13" s="149">
        <v>5.8</v>
      </c>
      <c r="H13" s="247">
        <v>10.1</v>
      </c>
      <c r="I13" s="149"/>
      <c r="J13" s="40"/>
      <c r="K13" s="531"/>
      <c r="L13" s="251"/>
      <c r="M13" s="20"/>
      <c r="N13" s="35" t="s">
        <v>165</v>
      </c>
      <c r="O13" s="148">
        <v>26.9</v>
      </c>
      <c r="P13" s="149">
        <v>29.4</v>
      </c>
      <c r="Q13" s="149">
        <v>44.7</v>
      </c>
      <c r="R13" s="149">
        <v>32.2</v>
      </c>
      <c r="S13" s="149">
        <v>46.3</v>
      </c>
    </row>
    <row r="14" spans="1:19" ht="20.25" customHeight="1">
      <c r="A14" s="531"/>
      <c r="B14" s="74"/>
      <c r="C14" s="35" t="s">
        <v>422</v>
      </c>
      <c r="D14" s="148">
        <v>285.6</v>
      </c>
      <c r="E14" s="149">
        <v>361.1</v>
      </c>
      <c r="F14" s="149">
        <v>375</v>
      </c>
      <c r="G14" s="149">
        <v>431.5</v>
      </c>
      <c r="H14" s="247">
        <v>413</v>
      </c>
      <c r="I14" s="149"/>
      <c r="J14" s="40"/>
      <c r="K14" s="531"/>
      <c r="L14" s="251"/>
      <c r="M14" s="527" t="s">
        <v>194</v>
      </c>
      <c r="N14" s="528"/>
      <c r="O14" s="149">
        <f>SUM(O15:O17)</f>
        <v>6063.1</v>
      </c>
      <c r="P14" s="149">
        <f>SUM(P15:P17)</f>
        <v>6754.4</v>
      </c>
      <c r="Q14" s="149">
        <f>SUM(Q15:Q17)</f>
        <v>6894.599999999999</v>
      </c>
      <c r="R14" s="149">
        <f>SUM(R15:R17)</f>
        <v>6987.700000000001</v>
      </c>
      <c r="S14" s="149">
        <f>SUM(S15:S17)</f>
        <v>6891.400000000001</v>
      </c>
    </row>
    <row r="15" spans="1:19" ht="20.25" customHeight="1">
      <c r="A15" s="531"/>
      <c r="B15" s="74"/>
      <c r="C15" s="35" t="s">
        <v>424</v>
      </c>
      <c r="D15" s="148">
        <v>36.6</v>
      </c>
      <c r="E15" s="149">
        <v>60.9</v>
      </c>
      <c r="F15" s="149">
        <v>50.6</v>
      </c>
      <c r="G15" s="149">
        <v>39.7</v>
      </c>
      <c r="H15" s="247">
        <v>21</v>
      </c>
      <c r="I15" s="149"/>
      <c r="J15" s="40"/>
      <c r="K15" s="531"/>
      <c r="L15" s="251"/>
      <c r="M15" s="20"/>
      <c r="N15" s="35" t="s">
        <v>166</v>
      </c>
      <c r="O15" s="148">
        <v>317.7</v>
      </c>
      <c r="P15" s="149">
        <v>369.9</v>
      </c>
      <c r="Q15" s="149">
        <v>340.3</v>
      </c>
      <c r="R15" s="149">
        <v>328.8</v>
      </c>
      <c r="S15" s="149">
        <v>270.3</v>
      </c>
    </row>
    <row r="16" spans="1:19" ht="20.25" customHeight="1">
      <c r="A16" s="531"/>
      <c r="B16" s="74"/>
      <c r="C16" s="35" t="s">
        <v>124</v>
      </c>
      <c r="D16" s="148">
        <v>17.1</v>
      </c>
      <c r="E16" s="149">
        <v>44.4</v>
      </c>
      <c r="F16" s="149">
        <v>41.6</v>
      </c>
      <c r="G16" s="149">
        <v>34.8</v>
      </c>
      <c r="H16" s="254" t="s">
        <v>454</v>
      </c>
      <c r="I16" s="149"/>
      <c r="J16" s="40"/>
      <c r="K16" s="531"/>
      <c r="L16" s="251"/>
      <c r="M16" s="20"/>
      <c r="N16" s="35" t="s">
        <v>167</v>
      </c>
      <c r="O16" s="148">
        <v>5178.8</v>
      </c>
      <c r="P16" s="149">
        <v>6026.4</v>
      </c>
      <c r="Q16" s="149">
        <v>6074.4</v>
      </c>
      <c r="R16" s="149">
        <v>6139.3</v>
      </c>
      <c r="S16" s="149">
        <v>6251.1</v>
      </c>
    </row>
    <row r="17" spans="1:19" ht="20.25" customHeight="1">
      <c r="A17" s="531"/>
      <c r="B17" s="74"/>
      <c r="C17" s="35" t="s">
        <v>168</v>
      </c>
      <c r="D17" s="148">
        <v>21.6</v>
      </c>
      <c r="E17" s="149">
        <v>35</v>
      </c>
      <c r="F17" s="149">
        <v>42.6</v>
      </c>
      <c r="G17" s="149">
        <v>42.1</v>
      </c>
      <c r="H17" s="247">
        <v>35.4</v>
      </c>
      <c r="I17" s="149"/>
      <c r="J17" s="40"/>
      <c r="K17" s="532"/>
      <c r="L17" s="252"/>
      <c r="M17" s="46"/>
      <c r="N17" s="36" t="s">
        <v>371</v>
      </c>
      <c r="O17" s="148">
        <v>566.6</v>
      </c>
      <c r="P17" s="149">
        <v>358.1</v>
      </c>
      <c r="Q17" s="149">
        <v>479.9</v>
      </c>
      <c r="R17" s="149">
        <v>519.6</v>
      </c>
      <c r="S17" s="149">
        <v>370</v>
      </c>
    </row>
    <row r="18" spans="1:19" ht="20.25" customHeight="1">
      <c r="A18" s="531"/>
      <c r="B18" s="533" t="s">
        <v>425</v>
      </c>
      <c r="C18" s="528"/>
      <c r="D18" s="253" t="s">
        <v>454</v>
      </c>
      <c r="E18" s="254" t="s">
        <v>454</v>
      </c>
      <c r="F18" s="254" t="s">
        <v>454</v>
      </c>
      <c r="G18" s="254" t="s">
        <v>454</v>
      </c>
      <c r="H18" s="254" t="s">
        <v>454</v>
      </c>
      <c r="I18" s="149"/>
      <c r="J18" s="40"/>
      <c r="K18" s="530" t="s">
        <v>169</v>
      </c>
      <c r="L18" s="535" t="s">
        <v>417</v>
      </c>
      <c r="M18" s="349"/>
      <c r="N18" s="388"/>
      <c r="O18" s="263">
        <f>SUM(O20:O23)</f>
        <v>1393.6</v>
      </c>
      <c r="P18" s="263">
        <f>SUM(P20:P23)</f>
        <v>1677</v>
      </c>
      <c r="Q18" s="263">
        <f>SUM(Q20:Q23)</f>
        <v>1543.1999999999998</v>
      </c>
      <c r="R18" s="263">
        <f>SUM(R20:R23)</f>
        <v>1576.8000000000002</v>
      </c>
      <c r="S18" s="263">
        <f>SUM(S20:S23)</f>
        <v>1518.3</v>
      </c>
    </row>
    <row r="19" spans="1:19" ht="20.25" customHeight="1">
      <c r="A19" s="531"/>
      <c r="B19" s="533" t="s">
        <v>426</v>
      </c>
      <c r="C19" s="528"/>
      <c r="D19" s="148">
        <v>499.2</v>
      </c>
      <c r="E19" s="149">
        <v>648</v>
      </c>
      <c r="F19" s="149">
        <v>601.5</v>
      </c>
      <c r="G19" s="149">
        <v>628.8</v>
      </c>
      <c r="H19" s="247">
        <v>570.7</v>
      </c>
      <c r="I19" s="150"/>
      <c r="J19" s="40"/>
      <c r="K19" s="531"/>
      <c r="L19" s="251"/>
      <c r="M19" s="20"/>
      <c r="N19" s="30"/>
      <c r="O19" s="264"/>
      <c r="P19" s="127"/>
      <c r="Q19" s="127"/>
      <c r="R19" s="127"/>
      <c r="S19" s="127"/>
    </row>
    <row r="20" spans="1:19" ht="20.25" customHeight="1">
      <c r="A20" s="532"/>
      <c r="B20" s="529" t="s">
        <v>427</v>
      </c>
      <c r="C20" s="344"/>
      <c r="D20" s="148">
        <v>59.5</v>
      </c>
      <c r="E20" s="149">
        <v>58.6</v>
      </c>
      <c r="F20" s="149">
        <v>49.6</v>
      </c>
      <c r="G20" s="149">
        <v>90.5</v>
      </c>
      <c r="H20" s="247">
        <v>85.8</v>
      </c>
      <c r="I20" s="149"/>
      <c r="J20" s="40"/>
      <c r="K20" s="531"/>
      <c r="L20" s="251"/>
      <c r="M20" s="527" t="s">
        <v>447</v>
      </c>
      <c r="N20" s="528"/>
      <c r="O20" s="148">
        <v>326.6</v>
      </c>
      <c r="P20" s="149">
        <v>421.9</v>
      </c>
      <c r="Q20" s="149">
        <v>348.5</v>
      </c>
      <c r="R20" s="149">
        <v>347.3</v>
      </c>
      <c r="S20" s="149">
        <v>322.9</v>
      </c>
    </row>
    <row r="21" spans="1:19" ht="20.25" customHeight="1">
      <c r="A21" s="530" t="s">
        <v>433</v>
      </c>
      <c r="B21" s="535" t="s">
        <v>417</v>
      </c>
      <c r="C21" s="388"/>
      <c r="D21" s="265">
        <f>SUM(D25:D37)</f>
        <v>1432.3999999999996</v>
      </c>
      <c r="E21" s="265">
        <f>SUM(E25:E37)</f>
        <v>1846.5</v>
      </c>
      <c r="F21" s="265">
        <f>SUM(F25:F37)</f>
        <v>1885.1</v>
      </c>
      <c r="G21" s="265">
        <f>SUM(G25:G37)</f>
        <v>1892.7000000000003</v>
      </c>
      <c r="H21" s="265">
        <f>SUM(H25:H37)</f>
        <v>1878.3999999999996</v>
      </c>
      <c r="I21" s="149"/>
      <c r="J21" s="40"/>
      <c r="K21" s="531"/>
      <c r="L21" s="251"/>
      <c r="M21" s="527" t="s">
        <v>448</v>
      </c>
      <c r="N21" s="528"/>
      <c r="O21" s="148">
        <v>104.8</v>
      </c>
      <c r="P21" s="149">
        <v>132.7</v>
      </c>
      <c r="Q21" s="149">
        <v>119.3</v>
      </c>
      <c r="R21" s="149">
        <v>128.5</v>
      </c>
      <c r="S21" s="149">
        <v>118.6</v>
      </c>
    </row>
    <row r="22" spans="1:19" ht="20.25" customHeight="1">
      <c r="A22" s="531"/>
      <c r="B22" s="74"/>
      <c r="C22" s="35"/>
      <c r="D22" s="104"/>
      <c r="E22" s="102"/>
      <c r="F22" s="102"/>
      <c r="G22" s="102"/>
      <c r="H22" s="248"/>
      <c r="I22" s="40"/>
      <c r="J22" s="40"/>
      <c r="K22" s="531"/>
      <c r="L22" s="251"/>
      <c r="M22" s="527" t="s">
        <v>449</v>
      </c>
      <c r="N22" s="528"/>
      <c r="O22" s="148">
        <v>293.8</v>
      </c>
      <c r="P22" s="149">
        <v>347.3</v>
      </c>
      <c r="Q22" s="149">
        <v>308</v>
      </c>
      <c r="R22" s="149">
        <v>293.8</v>
      </c>
      <c r="S22" s="149">
        <v>324.8</v>
      </c>
    </row>
    <row r="23" spans="1:19" ht="20.25" customHeight="1">
      <c r="A23" s="531"/>
      <c r="B23" s="533" t="s">
        <v>416</v>
      </c>
      <c r="C23" s="528"/>
      <c r="D23" s="148">
        <v>1103.7</v>
      </c>
      <c r="E23" s="149">
        <v>1456.3</v>
      </c>
      <c r="F23" s="149">
        <v>1494.3</v>
      </c>
      <c r="G23" s="149">
        <v>1531.2</v>
      </c>
      <c r="H23" s="247">
        <v>1531.7</v>
      </c>
      <c r="I23" s="102"/>
      <c r="J23" s="40"/>
      <c r="K23" s="532"/>
      <c r="L23" s="252"/>
      <c r="M23" s="527" t="s">
        <v>450</v>
      </c>
      <c r="N23" s="528"/>
      <c r="O23" s="148">
        <v>668.4</v>
      </c>
      <c r="P23" s="149">
        <v>775.1</v>
      </c>
      <c r="Q23" s="149">
        <v>767.4</v>
      </c>
      <c r="R23" s="149">
        <v>807.2</v>
      </c>
      <c r="S23" s="149">
        <v>752</v>
      </c>
    </row>
    <row r="24" spans="1:19" ht="20.25" customHeight="1">
      <c r="A24" s="531"/>
      <c r="B24" s="533" t="s">
        <v>170</v>
      </c>
      <c r="C24" s="528"/>
      <c r="D24" s="148">
        <v>330.6</v>
      </c>
      <c r="E24" s="149">
        <v>391.1</v>
      </c>
      <c r="F24" s="149">
        <v>385.5</v>
      </c>
      <c r="G24" s="149">
        <v>361.9</v>
      </c>
      <c r="H24" s="247">
        <v>342.1</v>
      </c>
      <c r="I24" s="149"/>
      <c r="J24" s="40"/>
      <c r="K24" s="530" t="s">
        <v>453</v>
      </c>
      <c r="L24" s="535" t="s">
        <v>417</v>
      </c>
      <c r="M24" s="349"/>
      <c r="N24" s="388"/>
      <c r="O24" s="263">
        <f>SUM(O28:O38)</f>
        <v>5520</v>
      </c>
      <c r="P24" s="263">
        <f>SUM(P28:P38)</f>
        <v>5918.5</v>
      </c>
      <c r="Q24" s="263">
        <f>SUM(Q28:Q38)</f>
        <v>6173.3</v>
      </c>
      <c r="R24" s="263">
        <f>SUM(R28:R38)</f>
        <v>6076.3</v>
      </c>
      <c r="S24" s="263">
        <f>SUM(S28:S38)</f>
        <v>5894.7</v>
      </c>
    </row>
    <row r="25" spans="1:19" ht="20.25" customHeight="1">
      <c r="A25" s="531"/>
      <c r="B25" s="533" t="s">
        <v>171</v>
      </c>
      <c r="C25" s="528"/>
      <c r="D25" s="148">
        <v>17.9</v>
      </c>
      <c r="E25" s="149">
        <v>35.7</v>
      </c>
      <c r="F25" s="149">
        <v>38.5</v>
      </c>
      <c r="G25" s="149">
        <v>43</v>
      </c>
      <c r="H25" s="247">
        <v>44.7</v>
      </c>
      <c r="I25" s="149"/>
      <c r="J25" s="40"/>
      <c r="K25" s="531"/>
      <c r="L25" s="251"/>
      <c r="M25" s="250"/>
      <c r="N25" s="35"/>
      <c r="O25" s="84"/>
      <c r="P25" s="85"/>
      <c r="Q25" s="85"/>
      <c r="R25" s="85"/>
      <c r="S25" s="85"/>
    </row>
    <row r="26" spans="1:19" ht="20.25" customHeight="1">
      <c r="A26" s="531"/>
      <c r="B26" s="533" t="s">
        <v>195</v>
      </c>
      <c r="C26" s="528"/>
      <c r="D26" s="148">
        <v>82.1</v>
      </c>
      <c r="E26" s="149">
        <v>100.3</v>
      </c>
      <c r="F26" s="149">
        <v>108.8</v>
      </c>
      <c r="G26" s="149">
        <v>108.9</v>
      </c>
      <c r="H26" s="247">
        <v>110.8</v>
      </c>
      <c r="I26" s="149"/>
      <c r="J26" s="40"/>
      <c r="K26" s="531"/>
      <c r="L26" s="251"/>
      <c r="M26" s="527" t="s">
        <v>416</v>
      </c>
      <c r="N26" s="528"/>
      <c r="O26" s="148">
        <v>4888.5</v>
      </c>
      <c r="P26" s="149">
        <v>5181.4</v>
      </c>
      <c r="Q26" s="149">
        <v>5486.7</v>
      </c>
      <c r="R26" s="149">
        <v>5345.5</v>
      </c>
      <c r="S26" s="149">
        <v>5045.9</v>
      </c>
    </row>
    <row r="27" spans="1:19" ht="20.25" customHeight="1">
      <c r="A27" s="531"/>
      <c r="B27" s="533" t="s">
        <v>428</v>
      </c>
      <c r="C27" s="528"/>
      <c r="D27" s="148">
        <v>18.2</v>
      </c>
      <c r="E27" s="149">
        <v>49.4</v>
      </c>
      <c r="F27" s="149">
        <v>64.8</v>
      </c>
      <c r="G27" s="149">
        <v>66.4</v>
      </c>
      <c r="H27" s="247">
        <v>62</v>
      </c>
      <c r="I27" s="149"/>
      <c r="J27" s="40"/>
      <c r="K27" s="531"/>
      <c r="L27" s="251"/>
      <c r="M27" s="527" t="s">
        <v>170</v>
      </c>
      <c r="N27" s="528"/>
      <c r="O27" s="148">
        <v>430.9</v>
      </c>
      <c r="P27" s="149">
        <v>546.7</v>
      </c>
      <c r="Q27" s="149">
        <v>500.7</v>
      </c>
      <c r="R27" s="149">
        <v>542</v>
      </c>
      <c r="S27" s="149">
        <v>657.8</v>
      </c>
    </row>
    <row r="28" spans="1:19" ht="20.25" customHeight="1">
      <c r="A28" s="531"/>
      <c r="B28" s="533" t="s">
        <v>429</v>
      </c>
      <c r="C28" s="528"/>
      <c r="D28" s="148">
        <v>94.5</v>
      </c>
      <c r="E28" s="149">
        <v>130.3</v>
      </c>
      <c r="F28" s="149">
        <v>130.8</v>
      </c>
      <c r="G28" s="149">
        <v>132.7</v>
      </c>
      <c r="H28" s="247">
        <v>134.6</v>
      </c>
      <c r="I28" s="149"/>
      <c r="J28" s="40"/>
      <c r="K28" s="531"/>
      <c r="L28" s="251"/>
      <c r="M28" s="527" t="s">
        <v>439</v>
      </c>
      <c r="N28" s="528"/>
      <c r="O28" s="148">
        <v>1206.3</v>
      </c>
      <c r="P28" s="149">
        <v>1326.7</v>
      </c>
      <c r="Q28" s="149">
        <v>1350.3</v>
      </c>
      <c r="R28" s="149">
        <v>1379.4</v>
      </c>
      <c r="S28" s="149">
        <v>1250.6</v>
      </c>
    </row>
    <row r="29" spans="1:19" ht="20.25" customHeight="1">
      <c r="A29" s="531"/>
      <c r="B29" s="533" t="s">
        <v>430</v>
      </c>
      <c r="C29" s="528"/>
      <c r="D29" s="148">
        <v>228.9</v>
      </c>
      <c r="E29" s="149">
        <v>237.5</v>
      </c>
      <c r="F29" s="149">
        <v>233.7</v>
      </c>
      <c r="G29" s="149">
        <v>254.4</v>
      </c>
      <c r="H29" s="247">
        <v>251.9</v>
      </c>
      <c r="I29" s="149"/>
      <c r="J29" s="40"/>
      <c r="K29" s="531"/>
      <c r="L29" s="251"/>
      <c r="M29" s="527" t="s">
        <v>440</v>
      </c>
      <c r="N29" s="528"/>
      <c r="O29" s="148">
        <v>262.8</v>
      </c>
      <c r="P29" s="149">
        <v>297.4</v>
      </c>
      <c r="Q29" s="149">
        <v>302.7</v>
      </c>
      <c r="R29" s="149">
        <v>443.9</v>
      </c>
      <c r="S29" s="149">
        <v>467.3</v>
      </c>
    </row>
    <row r="30" spans="1:19" ht="20.25" customHeight="1">
      <c r="A30" s="531"/>
      <c r="B30" s="533" t="s">
        <v>431</v>
      </c>
      <c r="C30" s="528"/>
      <c r="D30" s="148">
        <v>98.4</v>
      </c>
      <c r="E30" s="149">
        <v>123.1</v>
      </c>
      <c r="F30" s="149">
        <v>142.4</v>
      </c>
      <c r="G30" s="149">
        <v>149.5</v>
      </c>
      <c r="H30" s="247">
        <v>142</v>
      </c>
      <c r="I30" s="149"/>
      <c r="J30" s="40"/>
      <c r="K30" s="531"/>
      <c r="L30" s="251"/>
      <c r="M30" s="527" t="s">
        <v>172</v>
      </c>
      <c r="N30" s="528"/>
      <c r="O30" s="148">
        <v>229.9</v>
      </c>
      <c r="P30" s="149">
        <v>247.8</v>
      </c>
      <c r="Q30" s="149">
        <v>258.3</v>
      </c>
      <c r="R30" s="149">
        <v>292.6</v>
      </c>
      <c r="S30" s="149">
        <v>279.1</v>
      </c>
    </row>
    <row r="31" spans="1:19" ht="20.25" customHeight="1">
      <c r="A31" s="531"/>
      <c r="B31" s="533" t="s">
        <v>196</v>
      </c>
      <c r="C31" s="528"/>
      <c r="D31" s="148">
        <v>60.6</v>
      </c>
      <c r="E31" s="149">
        <v>101.9</v>
      </c>
      <c r="F31" s="149">
        <v>90.4</v>
      </c>
      <c r="G31" s="149">
        <v>82.5</v>
      </c>
      <c r="H31" s="247">
        <v>82.8</v>
      </c>
      <c r="I31" s="149"/>
      <c r="J31" s="40"/>
      <c r="K31" s="531"/>
      <c r="L31" s="251"/>
      <c r="M31" s="527" t="s">
        <v>451</v>
      </c>
      <c r="N31" s="528"/>
      <c r="O31" s="148">
        <v>234.7</v>
      </c>
      <c r="P31" s="149">
        <v>239.1</v>
      </c>
      <c r="Q31" s="149">
        <v>227.7</v>
      </c>
      <c r="R31" s="149">
        <v>219</v>
      </c>
      <c r="S31" s="149">
        <v>166.5</v>
      </c>
    </row>
    <row r="32" spans="1:19" ht="20.25" customHeight="1">
      <c r="A32" s="531"/>
      <c r="B32" s="533" t="s">
        <v>432</v>
      </c>
      <c r="C32" s="528"/>
      <c r="D32" s="148">
        <v>37.8</v>
      </c>
      <c r="E32" s="149">
        <v>51.3</v>
      </c>
      <c r="F32" s="149">
        <v>56.3</v>
      </c>
      <c r="G32" s="149">
        <v>60.7</v>
      </c>
      <c r="H32" s="247">
        <v>65.4</v>
      </c>
      <c r="I32" s="149"/>
      <c r="J32" s="40"/>
      <c r="K32" s="531"/>
      <c r="L32" s="251"/>
      <c r="M32" s="527" t="s">
        <v>173</v>
      </c>
      <c r="N32" s="528"/>
      <c r="O32" s="148">
        <v>291.8</v>
      </c>
      <c r="P32" s="149">
        <v>351.4</v>
      </c>
      <c r="Q32" s="149">
        <v>371.8</v>
      </c>
      <c r="R32" s="149">
        <v>354</v>
      </c>
      <c r="S32" s="149">
        <v>323.3</v>
      </c>
    </row>
    <row r="33" spans="1:19" ht="20.25" customHeight="1">
      <c r="A33" s="531"/>
      <c r="B33" s="533" t="s">
        <v>251</v>
      </c>
      <c r="C33" s="528"/>
      <c r="D33" s="148">
        <v>356.7</v>
      </c>
      <c r="E33" s="149">
        <v>410.1</v>
      </c>
      <c r="F33" s="149">
        <v>406.1</v>
      </c>
      <c r="G33" s="149">
        <v>401.2</v>
      </c>
      <c r="H33" s="247">
        <v>386.7</v>
      </c>
      <c r="I33" s="149"/>
      <c r="J33" s="40"/>
      <c r="K33" s="531"/>
      <c r="L33" s="251"/>
      <c r="M33" s="527" t="s">
        <v>441</v>
      </c>
      <c r="N33" s="528"/>
      <c r="O33" s="148">
        <v>124.7</v>
      </c>
      <c r="P33" s="149">
        <v>151.8</v>
      </c>
      <c r="Q33" s="149">
        <v>159.1</v>
      </c>
      <c r="R33" s="149">
        <v>175</v>
      </c>
      <c r="S33" s="149">
        <v>177</v>
      </c>
    </row>
    <row r="34" spans="1:19" ht="20.25" customHeight="1">
      <c r="A34" s="531"/>
      <c r="B34" s="533" t="s">
        <v>174</v>
      </c>
      <c r="C34" s="528"/>
      <c r="D34" s="148">
        <v>97</v>
      </c>
      <c r="E34" s="149">
        <v>111.6</v>
      </c>
      <c r="F34" s="149">
        <v>113.1</v>
      </c>
      <c r="G34" s="149">
        <v>102</v>
      </c>
      <c r="H34" s="247">
        <v>101.6</v>
      </c>
      <c r="I34" s="149"/>
      <c r="J34" s="40"/>
      <c r="K34" s="531"/>
      <c r="L34" s="251"/>
      <c r="M34" s="527" t="s">
        <v>442</v>
      </c>
      <c r="N34" s="528"/>
      <c r="O34" s="148">
        <v>661.6</v>
      </c>
      <c r="P34" s="149">
        <v>814</v>
      </c>
      <c r="Q34" s="149">
        <v>848</v>
      </c>
      <c r="R34" s="149">
        <v>856.7</v>
      </c>
      <c r="S34" s="149">
        <v>887.2</v>
      </c>
    </row>
    <row r="35" spans="1:19" ht="20.25" customHeight="1">
      <c r="A35" s="531"/>
      <c r="B35" s="533" t="s">
        <v>175</v>
      </c>
      <c r="C35" s="528"/>
      <c r="D35" s="148">
        <v>98.6</v>
      </c>
      <c r="E35" s="149">
        <v>146.4</v>
      </c>
      <c r="F35" s="149">
        <v>148.9</v>
      </c>
      <c r="G35" s="149">
        <v>149.4</v>
      </c>
      <c r="H35" s="247">
        <v>155.1</v>
      </c>
      <c r="I35" s="149"/>
      <c r="J35" s="40"/>
      <c r="K35" s="531"/>
      <c r="L35" s="251"/>
      <c r="M35" s="527" t="s">
        <v>443</v>
      </c>
      <c r="N35" s="528"/>
      <c r="O35" s="148">
        <v>135.9</v>
      </c>
      <c r="P35" s="149">
        <v>221.6</v>
      </c>
      <c r="Q35" s="149">
        <v>227.1</v>
      </c>
      <c r="R35" s="149">
        <v>241.3</v>
      </c>
      <c r="S35" s="149">
        <v>368.6</v>
      </c>
    </row>
    <row r="36" spans="1:19" ht="20.25" customHeight="1">
      <c r="A36" s="531"/>
      <c r="B36" s="533" t="s">
        <v>176</v>
      </c>
      <c r="C36" s="528"/>
      <c r="D36" s="148">
        <v>58.6</v>
      </c>
      <c r="E36" s="149">
        <v>76.7</v>
      </c>
      <c r="F36" s="149">
        <v>79.6</v>
      </c>
      <c r="G36" s="149">
        <v>84.9</v>
      </c>
      <c r="H36" s="247">
        <v>84.5</v>
      </c>
      <c r="I36" s="149"/>
      <c r="J36" s="40"/>
      <c r="K36" s="531"/>
      <c r="L36" s="251"/>
      <c r="M36" s="527" t="s">
        <v>444</v>
      </c>
      <c r="N36" s="528"/>
      <c r="O36" s="148">
        <v>406.1</v>
      </c>
      <c r="P36" s="149">
        <v>489.9</v>
      </c>
      <c r="Q36" s="149">
        <v>520.3</v>
      </c>
      <c r="R36" s="149">
        <v>494.5</v>
      </c>
      <c r="S36" s="149">
        <v>321.4</v>
      </c>
    </row>
    <row r="37" spans="1:19" ht="20.25" customHeight="1">
      <c r="A37" s="532"/>
      <c r="B37" s="529" t="s">
        <v>371</v>
      </c>
      <c r="C37" s="344"/>
      <c r="D37" s="148">
        <v>183.1</v>
      </c>
      <c r="E37" s="149">
        <v>272.2</v>
      </c>
      <c r="F37" s="149">
        <v>271.7</v>
      </c>
      <c r="G37" s="149">
        <v>257.1</v>
      </c>
      <c r="H37" s="247">
        <v>256.3</v>
      </c>
      <c r="I37" s="149"/>
      <c r="J37" s="40"/>
      <c r="K37" s="531"/>
      <c r="L37" s="251"/>
      <c r="M37" s="527" t="s">
        <v>445</v>
      </c>
      <c r="N37" s="528"/>
      <c r="O37" s="148">
        <v>1458.6</v>
      </c>
      <c r="P37" s="149">
        <v>1565.3</v>
      </c>
      <c r="Q37" s="149">
        <v>1674</v>
      </c>
      <c r="R37" s="149">
        <v>1407</v>
      </c>
      <c r="S37" s="149">
        <v>1420.8</v>
      </c>
    </row>
    <row r="38" spans="1:19" ht="20.25" customHeight="1">
      <c r="A38" s="241" t="s">
        <v>406</v>
      </c>
      <c r="B38" s="40"/>
      <c r="C38" s="40"/>
      <c r="D38" s="87"/>
      <c r="E38" s="87"/>
      <c r="F38" s="87"/>
      <c r="G38" s="87"/>
      <c r="H38" s="87"/>
      <c r="I38" s="149"/>
      <c r="J38" s="40"/>
      <c r="K38" s="532"/>
      <c r="L38" s="252"/>
      <c r="M38" s="534" t="s">
        <v>446</v>
      </c>
      <c r="N38" s="344"/>
      <c r="O38" s="148">
        <v>507.6</v>
      </c>
      <c r="P38" s="149">
        <v>213.5</v>
      </c>
      <c r="Q38" s="149">
        <v>234</v>
      </c>
      <c r="R38" s="149">
        <v>212.9</v>
      </c>
      <c r="S38" s="149">
        <v>232.9</v>
      </c>
    </row>
    <row r="39" spans="1:19" ht="20.25" customHeight="1">
      <c r="A39" s="242" t="s">
        <v>409</v>
      </c>
      <c r="B39" s="40"/>
      <c r="C39" s="40"/>
      <c r="D39" s="40"/>
      <c r="E39" s="40"/>
      <c r="F39" s="40"/>
      <c r="G39" s="40"/>
      <c r="H39" s="40"/>
      <c r="I39" s="149"/>
      <c r="J39" s="40"/>
      <c r="K39" s="241" t="s">
        <v>408</v>
      </c>
      <c r="L39" s="249"/>
      <c r="O39" s="99"/>
      <c r="P39" s="99"/>
      <c r="Q39" s="99"/>
      <c r="R39" s="99"/>
      <c r="S39" s="99"/>
    </row>
    <row r="40" spans="1:11" ht="20.25" customHeight="1">
      <c r="A40" s="243" t="s">
        <v>407</v>
      </c>
      <c r="B40" s="75"/>
      <c r="C40" s="75"/>
      <c r="D40" s="40"/>
      <c r="E40" s="40"/>
      <c r="F40" s="40"/>
      <c r="G40" s="40"/>
      <c r="H40" s="40"/>
      <c r="I40" s="20"/>
      <c r="J40" s="40"/>
      <c r="K40" s="23" t="s">
        <v>238</v>
      </c>
    </row>
    <row r="41" spans="1:10" ht="20.25" customHeight="1">
      <c r="A41" s="240" t="s">
        <v>410</v>
      </c>
      <c r="C41" s="240"/>
      <c r="I41" s="40"/>
      <c r="J41" s="40"/>
    </row>
    <row r="42" spans="1:10" ht="15" customHeight="1">
      <c r="A42" s="23" t="s">
        <v>239</v>
      </c>
      <c r="I42" s="40"/>
      <c r="J42" s="40"/>
    </row>
    <row r="43" ht="12" customHeight="1">
      <c r="J43" s="40"/>
    </row>
    <row r="44" ht="12" customHeight="1">
      <c r="J44" s="40"/>
    </row>
    <row r="45" ht="15" customHeight="1"/>
    <row r="46" ht="15" customHeight="1"/>
    <row r="47" ht="15" customHeight="1"/>
    <row r="48" ht="15" customHeight="1"/>
  </sheetData>
  <sheetProtection/>
  <mergeCells count="57">
    <mergeCell ref="A21:A37"/>
    <mergeCell ref="L24:N24"/>
    <mergeCell ref="A5:C5"/>
    <mergeCell ref="K5:N5"/>
    <mergeCell ref="B9:C9"/>
    <mergeCell ref="M9:N9"/>
    <mergeCell ref="M14:N14"/>
    <mergeCell ref="A6:A20"/>
    <mergeCell ref="B20:C20"/>
    <mergeCell ref="B19:C19"/>
    <mergeCell ref="M23:N23"/>
    <mergeCell ref="A2:H2"/>
    <mergeCell ref="K2:S2"/>
    <mergeCell ref="A3:H3"/>
    <mergeCell ref="K3:S3"/>
    <mergeCell ref="M7:N7"/>
    <mergeCell ref="B8:C8"/>
    <mergeCell ref="B6:C6"/>
    <mergeCell ref="K6:K17"/>
    <mergeCell ref="M8:N8"/>
    <mergeCell ref="M20:N20"/>
    <mergeCell ref="B28:C28"/>
    <mergeCell ref="B29:C29"/>
    <mergeCell ref="K18:K23"/>
    <mergeCell ref="L6:N6"/>
    <mergeCell ref="L18:N18"/>
    <mergeCell ref="B18:C18"/>
    <mergeCell ref="B21:C21"/>
    <mergeCell ref="M21:N21"/>
    <mergeCell ref="M22:N22"/>
    <mergeCell ref="B23:C23"/>
    <mergeCell ref="B33:C33"/>
    <mergeCell ref="M32:N32"/>
    <mergeCell ref="B30:C30"/>
    <mergeCell ref="M29:N29"/>
    <mergeCell ref="B31:C31"/>
    <mergeCell ref="M30:N30"/>
    <mergeCell ref="B25:C25"/>
    <mergeCell ref="B26:C26"/>
    <mergeCell ref="B24:C24"/>
    <mergeCell ref="M38:N38"/>
    <mergeCell ref="M34:N34"/>
    <mergeCell ref="M28:N28"/>
    <mergeCell ref="B36:C36"/>
    <mergeCell ref="B35:C35"/>
    <mergeCell ref="B34:C34"/>
    <mergeCell ref="B32:C32"/>
    <mergeCell ref="M35:N35"/>
    <mergeCell ref="B37:C37"/>
    <mergeCell ref="M36:N36"/>
    <mergeCell ref="M31:N31"/>
    <mergeCell ref="M33:N33"/>
    <mergeCell ref="K24:K38"/>
    <mergeCell ref="M26:N26"/>
    <mergeCell ref="B27:C27"/>
    <mergeCell ref="M27:N27"/>
    <mergeCell ref="M37:N37"/>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8"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2013-06-07T08:29:17Z</cp:lastPrinted>
  <dcterms:created xsi:type="dcterms:W3CDTF">1998-03-25T07:08:10Z</dcterms:created>
  <dcterms:modified xsi:type="dcterms:W3CDTF">2013-06-07T08:29:21Z</dcterms:modified>
  <cp:category/>
  <cp:version/>
  <cp:contentType/>
  <cp:contentStatus/>
</cp:coreProperties>
</file>