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50" tabRatio="856" activeTab="0"/>
  </bookViews>
  <sheets>
    <sheet name="062" sheetId="1" r:id="rId1"/>
    <sheet name="064" sheetId="2" r:id="rId2"/>
    <sheet name="066" sheetId="3" r:id="rId3"/>
    <sheet name="068" sheetId="4" r:id="rId4"/>
    <sheet name="070" sheetId="5" r:id="rId5"/>
    <sheet name="072" sheetId="6" r:id="rId6"/>
    <sheet name="074" sheetId="7" r:id="rId7"/>
    <sheet name="076" sheetId="8" r:id="rId8"/>
    <sheet name="078" sheetId="9" r:id="rId9"/>
    <sheet name="080" sheetId="10" r:id="rId10"/>
    <sheet name="082" sheetId="11" r:id="rId11"/>
    <sheet name="084" sheetId="12" r:id="rId12"/>
  </sheets>
  <definedNames/>
  <calcPr calcMode="manual" fullCalcOnLoad="1"/>
</workbook>
</file>

<file path=xl/sharedStrings.xml><?xml version="1.0" encoding="utf-8"?>
<sst xmlns="http://schemas.openxmlformats.org/spreadsheetml/2006/main" count="3860" uniqueCount="812">
  <si>
    <t>（単位：経営体）</t>
  </si>
  <si>
    <t>総トン数</t>
  </si>
  <si>
    <t>個人経営</t>
  </si>
  <si>
    <t>計</t>
  </si>
  <si>
    <t>会社経営</t>
  </si>
  <si>
    <t>250日以上</t>
  </si>
  <si>
    <t>隻</t>
  </si>
  <si>
    <t>Ｔ</t>
  </si>
  <si>
    <t>―</t>
  </si>
  <si>
    <t>漁船非使用</t>
  </si>
  <si>
    <t>動力１Ｔ未満</t>
  </si>
  <si>
    <t>大型定置網</t>
  </si>
  <si>
    <t>小型定置網</t>
  </si>
  <si>
    <t>沿岸漁業層計</t>
  </si>
  <si>
    <t>中小漁業層計</t>
  </si>
  <si>
    <t>１ ～ ３</t>
  </si>
  <si>
    <t>３ ～ ５</t>
  </si>
  <si>
    <t>５ ～ 10</t>
  </si>
  <si>
    <t>10 ～ 20</t>
  </si>
  <si>
    <t>20 ～ 30</t>
  </si>
  <si>
    <t>30 ～ 50</t>
  </si>
  <si>
    <t>100 ～ 200</t>
  </si>
  <si>
    <t>200 ～ 500</t>
  </si>
  <si>
    <t>500～1000</t>
  </si>
  <si>
    <t>1000Ｔ以上</t>
  </si>
  <si>
    <t>50 ～ 100</t>
  </si>
  <si>
    <t>200～249</t>
  </si>
  <si>
    <t>150～199</t>
  </si>
  <si>
    <t>90 ～149</t>
  </si>
  <si>
    <r>
      <t>30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89</t>
    </r>
  </si>
  <si>
    <r>
      <t>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日以下</t>
    </r>
  </si>
  <si>
    <t>７　　　水　　　　　　　　産　　　　　　　　業</t>
  </si>
  <si>
    <t>…</t>
  </si>
  <si>
    <t>（４）　主　　と　　す　　る　　漁　　業　　種　　類　　別　　経　　営　　体　　数</t>
  </si>
  <si>
    <t>釣</t>
  </si>
  <si>
    <t>まぐろ</t>
  </si>
  <si>
    <t>その他</t>
  </si>
  <si>
    <t>さば釣</t>
  </si>
  <si>
    <t>50 ～ 100</t>
  </si>
  <si>
    <t>ア　　経　営　体　階　層　別　経　営　体　数</t>
  </si>
  <si>
    <t>無動力</t>
  </si>
  <si>
    <t>１Ｔ未満</t>
  </si>
  <si>
    <r>
      <t>１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３</t>
    </r>
  </si>
  <si>
    <r>
      <t>３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</si>
  <si>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>10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20</t>
    </r>
  </si>
  <si>
    <r>
      <t>20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30</t>
    </r>
  </si>
  <si>
    <r>
      <t>30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50</t>
    </r>
  </si>
  <si>
    <r>
      <t>50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～100</t>
    </r>
  </si>
  <si>
    <t>100～200</t>
  </si>
  <si>
    <t>100～200</t>
  </si>
  <si>
    <t>200～500</t>
  </si>
  <si>
    <t>200～500</t>
  </si>
  <si>
    <t>七尾市</t>
  </si>
  <si>
    <t>北大呑</t>
  </si>
  <si>
    <t>鵜の浜</t>
  </si>
  <si>
    <t>七　尾</t>
  </si>
  <si>
    <t>田鶴浜町</t>
  </si>
  <si>
    <t>田鶴浜</t>
  </si>
  <si>
    <t>中島町</t>
  </si>
  <si>
    <t>西　湾</t>
  </si>
  <si>
    <t>西　岸</t>
  </si>
  <si>
    <t>能登島町</t>
  </si>
  <si>
    <t>島西部</t>
  </si>
  <si>
    <t>島東部</t>
  </si>
  <si>
    <t>穴水町</t>
  </si>
  <si>
    <t>穴水湾</t>
  </si>
  <si>
    <t>甲</t>
  </si>
  <si>
    <t>諸　橋</t>
  </si>
  <si>
    <t>能都町</t>
  </si>
  <si>
    <t>能　都</t>
  </si>
  <si>
    <t>姫</t>
  </si>
  <si>
    <t>内浦町</t>
  </si>
  <si>
    <t>小　木</t>
  </si>
  <si>
    <t>松　波</t>
  </si>
  <si>
    <t>珠洲市</t>
  </si>
  <si>
    <t>宝　立</t>
  </si>
  <si>
    <t>飯　田</t>
  </si>
  <si>
    <t>蛸　島</t>
  </si>
  <si>
    <t>狼　煙</t>
  </si>
  <si>
    <t>珠洲北部</t>
  </si>
  <si>
    <t>輪島市</t>
  </si>
  <si>
    <t>町　野</t>
  </si>
  <si>
    <t>輪　島</t>
  </si>
  <si>
    <t>門前町</t>
  </si>
  <si>
    <t>門　前</t>
  </si>
  <si>
    <t>富来町</t>
  </si>
  <si>
    <t>西　浦</t>
  </si>
  <si>
    <t>西　海</t>
  </si>
  <si>
    <t>福　浦</t>
  </si>
  <si>
    <t>志賀町</t>
  </si>
  <si>
    <t>志　賀</t>
  </si>
  <si>
    <t>高　浜</t>
  </si>
  <si>
    <t>羽咋市</t>
  </si>
  <si>
    <t>柴　垣</t>
  </si>
  <si>
    <t>一の宮</t>
  </si>
  <si>
    <t>志雄町</t>
  </si>
  <si>
    <t>志　雄</t>
  </si>
  <si>
    <t>押水町</t>
  </si>
  <si>
    <t>押　水</t>
  </si>
  <si>
    <t>高松町</t>
  </si>
  <si>
    <t>高　松</t>
  </si>
  <si>
    <t>七塚町</t>
  </si>
  <si>
    <t>七　塚</t>
  </si>
  <si>
    <t>宇ノ気町</t>
  </si>
  <si>
    <t>大　崎</t>
  </si>
  <si>
    <t>内灘町</t>
  </si>
  <si>
    <t>内　灘</t>
  </si>
  <si>
    <t>金沢市</t>
  </si>
  <si>
    <t>金　沢</t>
  </si>
  <si>
    <t>松任市</t>
  </si>
  <si>
    <t>松　任</t>
  </si>
  <si>
    <t>美川町</t>
  </si>
  <si>
    <t>美　川</t>
  </si>
  <si>
    <t>根上町</t>
  </si>
  <si>
    <t>根　上</t>
  </si>
  <si>
    <t>小松市</t>
  </si>
  <si>
    <t>小　松</t>
  </si>
  <si>
    <t>加賀市</t>
  </si>
  <si>
    <t>橋　立</t>
  </si>
  <si>
    <t>塩　屋</t>
  </si>
  <si>
    <t>（１）　経　営　体　階　層　別　漁　船　隻　数 ・ ト　ン　数</t>
  </si>
  <si>
    <t>（単位：隻）</t>
  </si>
  <si>
    <t>個人経営</t>
  </si>
  <si>
    <t>共同経営</t>
  </si>
  <si>
    <t>１</t>
  </si>
  <si>
    <t>３</t>
  </si>
  <si>
    <t>５</t>
  </si>
  <si>
    <t>～３</t>
  </si>
  <si>
    <t>～５</t>
  </si>
  <si>
    <t>～10</t>
  </si>
  <si>
    <t>～20</t>
  </si>
  <si>
    <t>～30</t>
  </si>
  <si>
    <t>～50</t>
  </si>
  <si>
    <t>～100</t>
  </si>
  <si>
    <t>～200</t>
  </si>
  <si>
    <t>～500</t>
  </si>
  <si>
    <t>Ｔ</t>
  </si>
  <si>
    <t>50 ～ 100</t>
  </si>
  <si>
    <t>(単位：隻)</t>
  </si>
  <si>
    <t>Ｔ</t>
  </si>
  <si>
    <t>計</t>
  </si>
  <si>
    <t>（単位：戸）</t>
  </si>
  <si>
    <t>（単位：人）</t>
  </si>
  <si>
    <t>男</t>
  </si>
  <si>
    <t>15～24歳</t>
  </si>
  <si>
    <t>25～39</t>
  </si>
  <si>
    <t>40～59</t>
  </si>
  <si>
    <t>60歳以上</t>
  </si>
  <si>
    <t>女</t>
  </si>
  <si>
    <t>65歳以上</t>
  </si>
  <si>
    <t>専業</t>
  </si>
  <si>
    <t>兼業</t>
  </si>
  <si>
    <t>自営兼業が主</t>
  </si>
  <si>
    <t xml:space="preserve"> 〃従</t>
  </si>
  <si>
    <t>漁業従事者世帯</t>
  </si>
  <si>
    <t>自営漁業のみ</t>
  </si>
  <si>
    <t>自営と雇われ</t>
  </si>
  <si>
    <t>雇われが主</t>
  </si>
  <si>
    <t>雇われ漁業のみ</t>
  </si>
  <si>
    <t>14歳以下</t>
  </si>
  <si>
    <t>60歳以上</t>
  </si>
  <si>
    <t>漁 業 が 主</t>
  </si>
  <si>
    <t>自営漁業就業者数</t>
  </si>
  <si>
    <t>男</t>
  </si>
  <si>
    <t>女</t>
  </si>
  <si>
    <t>男</t>
  </si>
  <si>
    <t>女</t>
  </si>
  <si>
    <t>漁業雇われ就業者数</t>
  </si>
  <si>
    <t>男</t>
  </si>
  <si>
    <t>（単位：漁労体数　統、出漁日数　日、漁獲量　ｔ）</t>
  </si>
  <si>
    <t>漁労体数</t>
  </si>
  <si>
    <t>出漁日数</t>
  </si>
  <si>
    <t>小型底びき網（縦１種）</t>
  </si>
  <si>
    <t>　　〃　　（縦その他）</t>
  </si>
  <si>
    <t>大中型１そうまき網その他</t>
  </si>
  <si>
    <t>中・小型１そうまき巾着網</t>
  </si>
  <si>
    <t>その他の中・小型まき網</t>
  </si>
  <si>
    <t>さけ・ます流し網</t>
  </si>
  <si>
    <t>かじき等流し網</t>
  </si>
  <si>
    <t>その他の刺網</t>
  </si>
  <si>
    <t>大型定置網</t>
  </si>
  <si>
    <t>小型定置網</t>
  </si>
  <si>
    <t>その他の網漁業</t>
  </si>
  <si>
    <t>遠洋まぐろはえ縄</t>
  </si>
  <si>
    <t>その他のはえ縄</t>
  </si>
  <si>
    <t>遠洋いか釣</t>
  </si>
  <si>
    <t>近海いか釣</t>
  </si>
  <si>
    <t>沿岸いか釣</t>
  </si>
  <si>
    <t>さば釣</t>
  </si>
  <si>
    <t>その他の釣</t>
  </si>
  <si>
    <t>採貝</t>
  </si>
  <si>
    <t>採藻</t>
  </si>
  <si>
    <t>べにずわいかご</t>
  </si>
  <si>
    <t>その他の漁業</t>
  </si>
  <si>
    <t>500Ｔ以上</t>
  </si>
  <si>
    <t>沖合底びき網</t>
  </si>
  <si>
    <t>さよりびき</t>
  </si>
  <si>
    <t>吾智網</t>
  </si>
  <si>
    <t>(単位：ｔ)</t>
  </si>
  <si>
    <t>ちだい・きだい</t>
  </si>
  <si>
    <t>くろだい・へだい</t>
  </si>
  <si>
    <t>くろまぐろ</t>
  </si>
  <si>
    <t>びんなが</t>
  </si>
  <si>
    <t>めばち</t>
  </si>
  <si>
    <t>きはだ</t>
  </si>
  <si>
    <t>その他のまぐろ類</t>
  </si>
  <si>
    <t>まかじき</t>
  </si>
  <si>
    <t>めかじき</t>
  </si>
  <si>
    <t>くろかじき類</t>
  </si>
  <si>
    <t>その他のかじき類</t>
  </si>
  <si>
    <t>かつお</t>
  </si>
  <si>
    <t>その他の魚類</t>
  </si>
  <si>
    <t>そうだかつお</t>
  </si>
  <si>
    <t>さめ類</t>
  </si>
  <si>
    <t>ほっこくあかえび</t>
  </si>
  <si>
    <t>その他のえび類</t>
  </si>
  <si>
    <t>うるめいわし</t>
  </si>
  <si>
    <t>ずわいがに・おす</t>
  </si>
  <si>
    <t>かたくちいわし</t>
  </si>
  <si>
    <t>ずわいがに・めす</t>
  </si>
  <si>
    <t>べにずわいがに</t>
  </si>
  <si>
    <t>その他のかに類</t>
  </si>
  <si>
    <t>むしがれい</t>
  </si>
  <si>
    <t>あかがれい</t>
  </si>
  <si>
    <t>その他のいか類</t>
  </si>
  <si>
    <t>その他のかれい類</t>
  </si>
  <si>
    <t>すけとうだら</t>
  </si>
  <si>
    <t>ほっけ</t>
  </si>
  <si>
    <t>きちじ</t>
  </si>
  <si>
    <t>はたはた</t>
  </si>
  <si>
    <t>その他の水産動物類</t>
  </si>
  <si>
    <t>にべ・ぐち類</t>
  </si>
  <si>
    <t>その他の海藻類</t>
  </si>
  <si>
    <r>
      <t>（２）　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別・漁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量（属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地）</t>
    </r>
  </si>
  <si>
    <t>（単位：ｔ）</t>
  </si>
  <si>
    <t>魚類計</t>
  </si>
  <si>
    <t>沖合底びき網</t>
  </si>
  <si>
    <t>まぐろ類</t>
  </si>
  <si>
    <t>かじき類</t>
  </si>
  <si>
    <t>小型底引き網（縦１種）</t>
  </si>
  <si>
    <t>かつお類</t>
  </si>
  <si>
    <t>さめ類</t>
  </si>
  <si>
    <r>
      <t xml:space="preserve">　　〃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（縦その他）</t>
    </r>
  </si>
  <si>
    <t>さけ類</t>
  </si>
  <si>
    <t>ます類</t>
  </si>
  <si>
    <t>まいわし</t>
  </si>
  <si>
    <t>うるめいわし</t>
  </si>
  <si>
    <t>かたくちいわし</t>
  </si>
  <si>
    <t>あじ類</t>
  </si>
  <si>
    <t>さば類</t>
  </si>
  <si>
    <t>さんま</t>
  </si>
  <si>
    <t>ぶり類</t>
  </si>
  <si>
    <t>大中型まき網</t>
  </si>
  <si>
    <t>ひらめ</t>
  </si>
  <si>
    <t>中・小型１そうまき巾着網</t>
  </si>
  <si>
    <t>かれい類</t>
  </si>
  <si>
    <t>まだら</t>
  </si>
  <si>
    <t>その他の中・小型まき網</t>
  </si>
  <si>
    <t>すけとうだら</t>
  </si>
  <si>
    <t>ほっけ</t>
  </si>
  <si>
    <t>はたはた</t>
  </si>
  <si>
    <t>さけ・ます流し網</t>
  </si>
  <si>
    <t>にぎす類</t>
  </si>
  <si>
    <t>かじき等流し網</t>
  </si>
  <si>
    <t>たちうお</t>
  </si>
  <si>
    <t>まだい</t>
  </si>
  <si>
    <t>その他の刺網</t>
  </si>
  <si>
    <t>ちだい・きだい</t>
  </si>
  <si>
    <t>くろだい・へだい</t>
  </si>
  <si>
    <t>しいら類</t>
  </si>
  <si>
    <t>大型定置網</t>
  </si>
  <si>
    <t>とびうお類</t>
  </si>
  <si>
    <t>すずき類</t>
  </si>
  <si>
    <t>あまだい類</t>
  </si>
  <si>
    <t>小型定置網</t>
  </si>
  <si>
    <t>ふぐ類</t>
  </si>
  <si>
    <t>その他の網漁業</t>
  </si>
  <si>
    <t>めばる類</t>
  </si>
  <si>
    <t>さより</t>
  </si>
  <si>
    <t>遠洋まぐろはえ縄</t>
  </si>
  <si>
    <t>えび類計</t>
  </si>
  <si>
    <t>その他のはえ縄</t>
  </si>
  <si>
    <t>くるまえび</t>
  </si>
  <si>
    <t>ほっこくあかえび</t>
  </si>
  <si>
    <t>遠洋いか釣</t>
  </si>
  <si>
    <t>その他のえび</t>
  </si>
  <si>
    <t>かに類計</t>
  </si>
  <si>
    <t>近海いか釣</t>
  </si>
  <si>
    <t>ずわい（おす）</t>
  </si>
  <si>
    <t>ずわい（めす）</t>
  </si>
  <si>
    <t>沿岸いか釣</t>
  </si>
  <si>
    <t>がざみ類</t>
  </si>
  <si>
    <t>べにずわいがに</t>
  </si>
  <si>
    <t>さば釣</t>
  </si>
  <si>
    <t>貝類計</t>
  </si>
  <si>
    <t>あわび類</t>
  </si>
  <si>
    <t>さざえ</t>
  </si>
  <si>
    <t>その他の釣</t>
  </si>
  <si>
    <t>あさり類</t>
  </si>
  <si>
    <t>いか類計</t>
  </si>
  <si>
    <t>するめいか</t>
  </si>
  <si>
    <t>採貝</t>
  </si>
  <si>
    <t>採藻</t>
  </si>
  <si>
    <t>たこ類</t>
  </si>
  <si>
    <t>なまこ類</t>
  </si>
  <si>
    <t>注　　漁業種類ごとに四捨五入しているため、計と内訳は一致しない場合がある。</t>
  </si>
  <si>
    <t>わかめ類</t>
  </si>
  <si>
    <t>てんぐさ類</t>
  </si>
  <si>
    <t>もずく</t>
  </si>
  <si>
    <t>（単位：ｔ）</t>
  </si>
  <si>
    <t>経営体数</t>
  </si>
  <si>
    <t>いかだ式</t>
  </si>
  <si>
    <t>簡易垂下式</t>
  </si>
  <si>
    <t>1)</t>
  </si>
  <si>
    <t>さけ類</t>
  </si>
  <si>
    <t>からふとます</t>
  </si>
  <si>
    <t>さくらます</t>
  </si>
  <si>
    <t>殻付換算重量</t>
  </si>
  <si>
    <t>ひめます</t>
  </si>
  <si>
    <t>ｔ</t>
  </si>
  <si>
    <t>にじます</t>
  </si>
  <si>
    <t>やまめ</t>
  </si>
  <si>
    <t>いわな</t>
  </si>
  <si>
    <t>その他さけ・ます類</t>
  </si>
  <si>
    <t>わかさぎ</t>
  </si>
  <si>
    <t>あゆ</t>
  </si>
  <si>
    <t>しらうお</t>
  </si>
  <si>
    <t>こい</t>
  </si>
  <si>
    <t>ふな</t>
  </si>
  <si>
    <t>うぐい</t>
  </si>
  <si>
    <t>おいかわ</t>
  </si>
  <si>
    <t>うなぎ</t>
  </si>
  <si>
    <t>どじょう</t>
  </si>
  <si>
    <t>ぼら</t>
  </si>
  <si>
    <t>はぜ</t>
  </si>
  <si>
    <t>その他の魚類</t>
  </si>
  <si>
    <t>しじみ</t>
  </si>
  <si>
    <t>その他の貝類</t>
  </si>
  <si>
    <t>その他の水産動物類計</t>
  </si>
  <si>
    <t>えび類</t>
  </si>
  <si>
    <t>（２）　内 水 面 養 殖 業 魚 種 別 収 獲 量</t>
  </si>
  <si>
    <t>魚類計</t>
  </si>
  <si>
    <t>にじます</t>
  </si>
  <si>
    <t>その他のます類</t>
  </si>
  <si>
    <t>ｔ</t>
  </si>
  <si>
    <t>あゆ</t>
  </si>
  <si>
    <t>こい</t>
  </si>
  <si>
    <t>ふな</t>
  </si>
  <si>
    <t>うなぎ</t>
  </si>
  <si>
    <t>ティラピア</t>
  </si>
  <si>
    <t>えび類</t>
  </si>
  <si>
    <t>すっぽん</t>
  </si>
  <si>
    <t>単位</t>
  </si>
  <si>
    <r>
      <t>３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５Ｔ</t>
    </r>
  </si>
  <si>
    <t>５ ～ 10Ｔ</t>
  </si>
  <si>
    <t>年度始め世帯員数</t>
  </si>
  <si>
    <t>人</t>
  </si>
  <si>
    <t>使用動力船トン数</t>
  </si>
  <si>
    <t>出漁日数</t>
  </si>
  <si>
    <t>日</t>
  </si>
  <si>
    <t>やきちくわ</t>
  </si>
  <si>
    <t>延べ労働人員</t>
  </si>
  <si>
    <t>包装かまぼこ</t>
  </si>
  <si>
    <t>延べ労働時間</t>
  </si>
  <si>
    <t>時間</t>
  </si>
  <si>
    <t>かまぼこ</t>
  </si>
  <si>
    <t>あげかまぼこ</t>
  </si>
  <si>
    <t>漁獲量</t>
  </si>
  <si>
    <t>kg</t>
  </si>
  <si>
    <t>ゆでかまぼこ</t>
  </si>
  <si>
    <t>風味かまぼこ</t>
  </si>
  <si>
    <t>漁業投下資本計</t>
  </si>
  <si>
    <t>千円</t>
  </si>
  <si>
    <t>固定資本</t>
  </si>
  <si>
    <t>〃</t>
  </si>
  <si>
    <t>流動資本</t>
  </si>
  <si>
    <t>冷凍食品</t>
  </si>
  <si>
    <t>漁業所得</t>
  </si>
  <si>
    <t>水産物調理食品</t>
  </si>
  <si>
    <t>漁業収入計</t>
  </si>
  <si>
    <t>漁業生産物収入</t>
  </si>
  <si>
    <t>素干し品</t>
  </si>
  <si>
    <t>するめ</t>
  </si>
  <si>
    <t>漁業支出計</t>
  </si>
  <si>
    <t>雇用労賃</t>
  </si>
  <si>
    <t>塩干し品</t>
  </si>
  <si>
    <t>漁船費</t>
  </si>
  <si>
    <t>干しいわし</t>
  </si>
  <si>
    <t>諸施設費</t>
  </si>
  <si>
    <t>干しあじ</t>
  </si>
  <si>
    <t>漁具費</t>
  </si>
  <si>
    <t>干しさんま</t>
  </si>
  <si>
    <t>油費</t>
  </si>
  <si>
    <t>干しさば</t>
  </si>
  <si>
    <t>えさ代</t>
  </si>
  <si>
    <t>氷代</t>
  </si>
  <si>
    <t>魚箱代</t>
  </si>
  <si>
    <t>種苗代</t>
  </si>
  <si>
    <t>諸材料費</t>
  </si>
  <si>
    <t>漁業用自動車費</t>
  </si>
  <si>
    <t>煮干しいわし</t>
  </si>
  <si>
    <t>賃借料及び料金</t>
  </si>
  <si>
    <t>販売手数料</t>
  </si>
  <si>
    <t>事務・管理費</t>
  </si>
  <si>
    <t>塩蔵さば</t>
  </si>
  <si>
    <t>漁業部門負債利子</t>
  </si>
  <si>
    <t>物件税公課諸負担</t>
  </si>
  <si>
    <t>その他の漁業支出</t>
  </si>
  <si>
    <t>減価償却費</t>
  </si>
  <si>
    <t>漁業外事業所得</t>
  </si>
  <si>
    <t>その他の食用加工品</t>
  </si>
  <si>
    <t>水産物漬物</t>
  </si>
  <si>
    <t>事業外所得</t>
  </si>
  <si>
    <t>事業外収入</t>
  </si>
  <si>
    <t>事業外支出</t>
  </si>
  <si>
    <t>寒天</t>
  </si>
  <si>
    <t>漁家所得</t>
  </si>
  <si>
    <t>可処分所得</t>
  </si>
  <si>
    <t>家計費</t>
  </si>
  <si>
    <t>油脂</t>
  </si>
  <si>
    <t>経済余剰</t>
  </si>
  <si>
    <t>見積り家族労賃</t>
  </si>
  <si>
    <t>漁業見積り資本利子</t>
  </si>
  <si>
    <t>魚粉</t>
  </si>
  <si>
    <t>漁業経営費</t>
  </si>
  <si>
    <t>漁業生産費用</t>
  </si>
  <si>
    <t>冷凍かつお類</t>
  </si>
  <si>
    <t>漁業純収益</t>
  </si>
  <si>
    <t>冷凍さけ・ます類</t>
  </si>
  <si>
    <t>漁業企業利潤</t>
  </si>
  <si>
    <t>冷凍いわし類</t>
  </si>
  <si>
    <t>漁業依存度</t>
  </si>
  <si>
    <t>％</t>
  </si>
  <si>
    <t>冷凍さば類</t>
  </si>
  <si>
    <t>家計費充足率</t>
  </si>
  <si>
    <t>冷凍さんま</t>
  </si>
  <si>
    <t>１人当たり可処分所得</t>
  </si>
  <si>
    <t>１人当たりの家計費</t>
  </si>
  <si>
    <t>冷凍いか類</t>
  </si>
  <si>
    <t>平均消費性向</t>
  </si>
  <si>
    <t>漁業世帯数</t>
  </si>
  <si>
    <t>貝類計</t>
  </si>
  <si>
    <t>藻類計</t>
  </si>
  <si>
    <t>藻類計</t>
  </si>
  <si>
    <t>ねり製品</t>
  </si>
  <si>
    <t>煮干し品</t>
  </si>
  <si>
    <t>塩蔵品</t>
  </si>
  <si>
    <t>くん製品</t>
  </si>
  <si>
    <t>節製品</t>
  </si>
  <si>
    <t>飼肥料</t>
  </si>
  <si>
    <t>冷凍水産物</t>
  </si>
  <si>
    <t>　　　　 …</t>
  </si>
  <si>
    <t>―</t>
  </si>
  <si>
    <t>―</t>
  </si>
  <si>
    <t>計</t>
  </si>
  <si>
    <t>…</t>
  </si>
  <si>
    <t>その他</t>
  </si>
  <si>
    <r>
      <t xml:space="preserve"> </t>
    </r>
    <r>
      <rPr>
        <sz val="12"/>
        <rFont val="ＭＳ 明朝"/>
        <family val="1"/>
      </rPr>
      <t>１</t>
    </r>
    <r>
      <rPr>
        <sz val="12"/>
        <rFont val="ＭＳ 明朝"/>
        <family val="1"/>
      </rPr>
      <t>Ｔ未満</t>
    </r>
  </si>
  <si>
    <t>１～３Ｔ</t>
  </si>
  <si>
    <t>資料　北陸農政局統計情報部調</t>
  </si>
  <si>
    <t>（３）　漁業就業者数（自営・雇われ別及び漁業に従事の主従別漁業就業者数）</t>
  </si>
  <si>
    <t>（２）　漁　　業　　世　　帯　　員　　数</t>
  </si>
  <si>
    <t>資料　北陸農政局統計情報部調</t>
  </si>
  <si>
    <t>資料　北陸農政局統計情報部調</t>
  </si>
  <si>
    <t>注　魚種ごとに四捨五入しているため、計と内訳は一致しない場合がある。</t>
  </si>
  <si>
    <t>干しかれい</t>
  </si>
  <si>
    <t>干したら</t>
  </si>
  <si>
    <t>総生産量</t>
  </si>
  <si>
    <t>実経営体数</t>
  </si>
  <si>
    <t>冷凍あじ類</t>
  </si>
  <si>
    <t>いか釣</t>
  </si>
  <si>
    <r>
      <t>注　　各年の数値はその翌年の１月１日現在。ただし、平成５</t>
    </r>
    <r>
      <rPr>
        <sz val="12"/>
        <rFont val="ＭＳ 明朝"/>
        <family val="1"/>
      </rPr>
      <t>年は11月１日現在の第９次漁業センサスの数値である。</t>
    </r>
  </si>
  <si>
    <r>
      <t>～1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00</t>
    </r>
  </si>
  <si>
    <r>
      <t>（１）　漁　　業　　世　　帯　　数</t>
    </r>
    <r>
      <rPr>
        <sz val="12"/>
        <rFont val="ＭＳ 明朝"/>
        <family val="1"/>
      </rPr>
      <t xml:space="preserve"> </t>
    </r>
  </si>
  <si>
    <t>個人漁業経営体</t>
  </si>
  <si>
    <t>めぬけ</t>
  </si>
  <si>
    <t>さよりびき</t>
  </si>
  <si>
    <t>吾智網</t>
  </si>
  <si>
    <t>地引き網</t>
  </si>
  <si>
    <t>その他の漁業</t>
  </si>
  <si>
    <t>資料　北陸農政局統計情報部調</t>
  </si>
  <si>
    <t>６</t>
  </si>
  <si>
    <t>７</t>
  </si>
  <si>
    <t>―</t>
  </si>
  <si>
    <t>…</t>
  </si>
  <si>
    <t>…</t>
  </si>
  <si>
    <t>経営体数</t>
  </si>
  <si>
    <t>網ひび式</t>
  </si>
  <si>
    <t>その他</t>
  </si>
  <si>
    <t>施設数</t>
  </si>
  <si>
    <t>収獲量</t>
  </si>
  <si>
    <t>板のり</t>
  </si>
  <si>
    <t>ばらのり</t>
  </si>
  <si>
    <t>年次</t>
  </si>
  <si>
    <t>千さく</t>
  </si>
  <si>
    <t>千枚</t>
  </si>
  <si>
    <t>t</t>
  </si>
  <si>
    <t>（台）</t>
  </si>
  <si>
    <t>（千㎡）</t>
  </si>
  <si>
    <t>注　魚類養殖については、平成７年より調査対象施設の種類を変更した。</t>
  </si>
  <si>
    <t>種苗販売数</t>
  </si>
  <si>
    <t>注　主要品目のみ掲載したため、計と内訳とは必ずしも一致しない。</t>
  </si>
  <si>
    <t>千円</t>
  </si>
  <si>
    <t>漁業外収入</t>
  </si>
  <si>
    <t>漁業外支出</t>
  </si>
  <si>
    <t>沖合底びき網</t>
  </si>
  <si>
    <t>―</t>
  </si>
  <si>
    <t>さよりびき</t>
  </si>
  <si>
    <t>吾智網</t>
  </si>
  <si>
    <t>地びき網</t>
  </si>
  <si>
    <t>さけ・ます流し網</t>
  </si>
  <si>
    <t>かじき等流し網</t>
  </si>
  <si>
    <t>その他の刺網</t>
  </si>
  <si>
    <t>大型定置網</t>
  </si>
  <si>
    <t>小型定置網</t>
  </si>
  <si>
    <t>その他の網漁業</t>
  </si>
  <si>
    <t>遠洋まぐろはえ縄</t>
  </si>
  <si>
    <t>その他のはえ縄</t>
  </si>
  <si>
    <t>遠洋いか釣</t>
  </si>
  <si>
    <t>近海いか釣</t>
  </si>
  <si>
    <t>沿岸いか釣</t>
  </si>
  <si>
    <t>さば釣</t>
  </si>
  <si>
    <t>その他の釣</t>
  </si>
  <si>
    <t>採貝</t>
  </si>
  <si>
    <t>採藻</t>
  </si>
  <si>
    <t>べにずわいかご</t>
  </si>
  <si>
    <t>その他の漁業</t>
  </si>
  <si>
    <t>62　水　産　業</t>
  </si>
  <si>
    <t>水　産　業　63</t>
  </si>
  <si>
    <t>43　　漁　　　業　　　経　　　営　　　体</t>
  </si>
  <si>
    <t>（１）経営体の基本構成</t>
  </si>
  <si>
    <t>（２）経営組織別経営体数</t>
  </si>
  <si>
    <t>区分</t>
  </si>
  <si>
    <t>漁業
経営体数</t>
  </si>
  <si>
    <t>動力船</t>
  </si>
  <si>
    <t>隻数</t>
  </si>
  <si>
    <t>総数</t>
  </si>
  <si>
    <t>団体経営</t>
  </si>
  <si>
    <t>漁業協同
組合自営</t>
  </si>
  <si>
    <t>漁業生産
組合</t>
  </si>
  <si>
    <t>共同
経営</t>
  </si>
  <si>
    <t>官公庁、学
校、試験場</t>
  </si>
  <si>
    <r>
      <t>（３）　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</si>
  <si>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平成３年</t>
  </si>
  <si>
    <r>
      <t xml:space="preserve">    </t>
    </r>
    <r>
      <rPr>
        <sz val="12"/>
        <rFont val="ＭＳ 明朝"/>
        <family val="1"/>
      </rPr>
      <t>４</t>
    </r>
  </si>
  <si>
    <r>
      <t xml:space="preserve">    </t>
    </r>
    <r>
      <rPr>
        <sz val="12"/>
        <rFont val="ＭＳ 明朝"/>
        <family val="1"/>
      </rPr>
      <t>５</t>
    </r>
  </si>
  <si>
    <r>
      <t xml:space="preserve">    </t>
    </r>
    <r>
      <rPr>
        <sz val="12"/>
        <rFont val="ＭＳ 明朝"/>
        <family val="1"/>
      </rPr>
      <t>６</t>
    </r>
  </si>
  <si>
    <r>
      <t xml:space="preserve">    ７</t>
    </r>
  </si>
  <si>
    <t>無動力</t>
  </si>
  <si>
    <t>動力１Ｔ未満</t>
  </si>
  <si>
    <t>地びき網</t>
  </si>
  <si>
    <t>海面養殖</t>
  </si>
  <si>
    <r>
      <t>注　各年の数値はその翌年の１月１日現在、ただし平成５</t>
    </r>
    <r>
      <rPr>
        <sz val="12"/>
        <rFont val="ＭＳ 明朝"/>
        <family val="1"/>
      </rPr>
      <t>年は11月１日現在の第９次漁業センサスの数値である。</t>
    </r>
  </si>
  <si>
    <t>64　水　産　業</t>
  </si>
  <si>
    <t>水　産　業　65</t>
  </si>
  <si>
    <t>区分</t>
  </si>
  <si>
    <r>
      <t>底び</t>
    </r>
    <r>
      <rPr>
        <sz val="12"/>
        <rFont val="ＭＳ 明朝"/>
        <family val="1"/>
      </rPr>
      <t>き</t>
    </r>
    <r>
      <rPr>
        <sz val="12"/>
        <rFont val="ＭＳ 明朝"/>
        <family val="1"/>
      </rPr>
      <t>網</t>
    </r>
  </si>
  <si>
    <r>
      <t>船び</t>
    </r>
    <r>
      <rPr>
        <sz val="12"/>
        <rFont val="ＭＳ 明朝"/>
        <family val="1"/>
      </rPr>
      <t>き</t>
    </r>
  </si>
  <si>
    <r>
      <t>ま</t>
    </r>
    <r>
      <rPr>
        <sz val="12"/>
        <rFont val="ＭＳ 明朝"/>
        <family val="1"/>
      </rPr>
      <t>き</t>
    </r>
    <r>
      <rPr>
        <sz val="12"/>
        <rFont val="ＭＳ 明朝"/>
        <family val="1"/>
      </rPr>
      <t>網</t>
    </r>
  </si>
  <si>
    <t>さけ
・ます
流し網</t>
  </si>
  <si>
    <t>刺網</t>
  </si>
  <si>
    <t>敷網</t>
  </si>
  <si>
    <t>はえ縄</t>
  </si>
  <si>
    <t>さけ
・
ます</t>
  </si>
  <si>
    <t>かつお
一本釣</t>
  </si>
  <si>
    <t>その他
の釣</t>
  </si>
  <si>
    <t>採貝</t>
  </si>
  <si>
    <t>採藻</t>
  </si>
  <si>
    <t>地び
き網</t>
  </si>
  <si>
    <t>大型
定置網</t>
  </si>
  <si>
    <t>小型
定置網</t>
  </si>
  <si>
    <t>その他
の漁業</t>
  </si>
  <si>
    <t>海面
養殖</t>
  </si>
  <si>
    <t>その他
の敷網</t>
  </si>
  <si>
    <t>さんま
棒受網</t>
  </si>
  <si>
    <t>その他
の刺網</t>
  </si>
  <si>
    <t>いか
流し網</t>
  </si>
  <si>
    <t>中小型
まき網</t>
  </si>
  <si>
    <t>大中型
まき網</t>
  </si>
  <si>
    <t>ひき
寄せ</t>
  </si>
  <si>
    <t>ひき
回し</t>
  </si>
  <si>
    <t>小型底
びき網</t>
  </si>
  <si>
    <t>沖合底
びき網</t>
  </si>
  <si>
    <t>地引き網</t>
  </si>
  <si>
    <t>沿岸業業層</t>
  </si>
  <si>
    <t>66　水　産　業</t>
  </si>
  <si>
    <t>水　産　業　63</t>
  </si>
  <si>
    <t>（５）　漁　業　地　区　別　漁　業　経　営　体　数（平成７年）</t>
  </si>
  <si>
    <t>区分</t>
  </si>
  <si>
    <t>漁　船
非使用</t>
  </si>
  <si>
    <t>動力船</t>
  </si>
  <si>
    <r>
      <t xml:space="preserve">５ ～ </t>
    </r>
    <r>
      <rPr>
        <sz val="12"/>
        <rFont val="ＭＳ 明朝"/>
        <family val="1"/>
      </rPr>
      <t>10</t>
    </r>
  </si>
  <si>
    <t>大　型
定置網</t>
  </si>
  <si>
    <t>小　型
定置網</t>
  </si>
  <si>
    <t>地　び
き　網</t>
  </si>
  <si>
    <t>海　面
養　殖</t>
  </si>
  <si>
    <t>注　平成８年１月１日現在「漁業経営体調査」</t>
  </si>
  <si>
    <t>68　水　産　業</t>
  </si>
  <si>
    <t>水　産　業　69</t>
  </si>
  <si>
    <t>44　　漁　　　　　　　　　　　　　　　　　船</t>
  </si>
  <si>
    <t>漁業地区別漁業経営体数 （平成７年）　（つづき）</t>
  </si>
  <si>
    <t>イ　　経営組織別経営体数</t>
  </si>
  <si>
    <t>総数</t>
  </si>
  <si>
    <t>団体経営体</t>
  </si>
  <si>
    <t>漁業生産
組　　合</t>
  </si>
  <si>
    <t>官公庁、学
校、試験場</t>
  </si>
  <si>
    <t>注　　平成８年１月１日現在「漁業経営体調査」</t>
  </si>
  <si>
    <t>資料　 北陸農政局統計情報部調</t>
  </si>
  <si>
    <t>区分</t>
  </si>
  <si>
    <r>
      <t>無動
力</t>
    </r>
    <r>
      <rPr>
        <sz val="12"/>
        <rFont val="ＭＳ 明朝"/>
        <family val="1"/>
      </rPr>
      <t>船</t>
    </r>
  </si>
  <si>
    <t>船外機
付　船</t>
  </si>
  <si>
    <t>総数</t>
  </si>
  <si>
    <t>動力船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</si>
  <si>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00Ｔ</t>
    </r>
  </si>
  <si>
    <t>以上</t>
  </si>
  <si>
    <t>未満</t>
  </si>
  <si>
    <t>１Ｔ</t>
  </si>
  <si>
    <r>
      <t>動 力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船
総トン数</t>
    </r>
  </si>
  <si>
    <t>平成３年</t>
  </si>
  <si>
    <r>
      <t xml:space="preserve">    </t>
    </r>
    <r>
      <rPr>
        <sz val="12"/>
        <rFont val="ＭＳ 明朝"/>
        <family val="1"/>
      </rPr>
      <t>４</t>
    </r>
  </si>
  <si>
    <t>無動力</t>
  </si>
  <si>
    <t>地引き網</t>
  </si>
  <si>
    <t>海面養殖</t>
  </si>
  <si>
    <t>注　各年の数値はその翌年の１月１日現在、ただし平成５年は11月１日現在の第９次漁業センサスの数値である。</t>
  </si>
  <si>
    <t>70　水　産　業</t>
  </si>
  <si>
    <t>水　産　業　71</t>
  </si>
  <si>
    <t>（２）　漁　業　地　区　別　漁　船　隻　数 ・ ト　ン　数　（属地）　（平成７年）</t>
  </si>
  <si>
    <t>区分</t>
  </si>
  <si>
    <t>１　Ｔ
未　満</t>
  </si>
  <si>
    <t>１～３</t>
  </si>
  <si>
    <t>３～５</t>
  </si>
  <si>
    <r>
      <t>５～1</t>
    </r>
    <r>
      <rPr>
        <sz val="12"/>
        <rFont val="ＭＳ 明朝"/>
        <family val="1"/>
      </rPr>
      <t>0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</si>
  <si>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～20</t>
    </r>
  </si>
  <si>
    <t>20～30</t>
  </si>
  <si>
    <t>30～50</t>
  </si>
  <si>
    <t>50～100</t>
  </si>
  <si>
    <t>100～200</t>
  </si>
  <si>
    <t>200～500</t>
  </si>
  <si>
    <t>動力船総トン数</t>
  </si>
  <si>
    <t>無　動
力　船</t>
  </si>
  <si>
    <t>注１　漁船は平成８年１月１日現在「漁業経営体調査」</t>
  </si>
  <si>
    <t>注２　漁獲量は「漁業・養殖業生産統計調査」</t>
  </si>
  <si>
    <t>72　水　産　業</t>
  </si>
  <si>
    <t>　　　　　　　　45　　　漁 　　業 　　世 　　帯 　　及 　　び 　　漁 　　業 　　就 　　業 　　者 　　数</t>
  </si>
  <si>
    <t>水　産　業　73</t>
  </si>
  <si>
    <t>４</t>
  </si>
  <si>
    <t>15歳以上</t>
  </si>
  <si>
    <t>小計</t>
  </si>
  <si>
    <t xml:space="preserve">    ７</t>
  </si>
  <si>
    <t>注１　平成５年は第９次漁業センサスの数値である。</t>
  </si>
  <si>
    <t>　２　計と内訳は必ずしも一致しない場合がある。</t>
  </si>
  <si>
    <r>
      <t xml:space="preserve">      </t>
    </r>
    <r>
      <rPr>
        <sz val="12"/>
        <rFont val="ＭＳ 明朝"/>
        <family val="1"/>
      </rPr>
      <t>４</t>
    </r>
  </si>
  <si>
    <r>
      <t xml:space="preserve">      </t>
    </r>
    <r>
      <rPr>
        <sz val="12"/>
        <rFont val="ＭＳ 明朝"/>
        <family val="1"/>
      </rPr>
      <t>５</t>
    </r>
  </si>
  <si>
    <r>
      <t xml:space="preserve">      </t>
    </r>
    <r>
      <rPr>
        <sz val="12"/>
        <rFont val="ＭＳ 明朝"/>
        <family val="1"/>
      </rPr>
      <t>６</t>
    </r>
  </si>
  <si>
    <t xml:space="preserve">      ７</t>
  </si>
  <si>
    <t>小計</t>
  </si>
  <si>
    <t>40～59</t>
  </si>
  <si>
    <t>自営が主</t>
  </si>
  <si>
    <t>漁業のみ</t>
  </si>
  <si>
    <t>漁業が主</t>
  </si>
  <si>
    <t>漁業が従</t>
  </si>
  <si>
    <t>74　水　産　業</t>
  </si>
  <si>
    <t>水　産　業　75</t>
  </si>
  <si>
    <t>46　　漁業種類別・規模別漁労体数、出漁日数及び漁獲量（属人）</t>
  </si>
  <si>
    <t>動力船</t>
  </si>
  <si>
    <t>10　～　20</t>
  </si>
  <si>
    <t>５　～　10</t>
  </si>
  <si>
    <t>５ トン未満</t>
  </si>
  <si>
    <t>漁獲量</t>
  </si>
  <si>
    <t>無動力船</t>
  </si>
  <si>
    <t>　　　　　　４</t>
  </si>
  <si>
    <t>　　　　　　５</t>
  </si>
  <si>
    <t>　　　　　　６</t>
  </si>
  <si>
    <t>　　 〃　　（縦その他）</t>
  </si>
  <si>
    <t>注　　漁獲量は、漁業種類ごとに四捨五入しているため、計とは必ずしも一致しない場合がある。</t>
  </si>
  <si>
    <t>76　水　産　業</t>
  </si>
  <si>
    <t>水　産　業　77</t>
  </si>
  <si>
    <t>漁業種類別・規模別漁労体数、出漁日数及び漁獲量（属人）　　（つづき）</t>
  </si>
  <si>
    <t>20　　～　　50</t>
  </si>
  <si>
    <t>50　　～　　100</t>
  </si>
  <si>
    <t>100　　～　　200</t>
  </si>
  <si>
    <t>200　　～　　500</t>
  </si>
  <si>
    <r>
      <t>定置</t>
    </r>
    <r>
      <rPr>
        <sz val="12"/>
        <rFont val="ＭＳ 明朝"/>
        <family val="1"/>
      </rPr>
      <t>網</t>
    </r>
  </si>
  <si>
    <r>
      <t>　　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</t>
    </r>
  </si>
  <si>
    <r>
      <t>　　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</si>
  <si>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>　　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</si>
  <si>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t>地引き網</t>
  </si>
  <si>
    <t>78　水　産　業</t>
  </si>
  <si>
    <t>水　産　業　79</t>
  </si>
  <si>
    <t>47　　海　　　　面　　　　漁　　　　業　　　　生　　　　産　　　　量</t>
  </si>
  <si>
    <t>魚類</t>
  </si>
  <si>
    <t>４年</t>
  </si>
  <si>
    <t>５年</t>
  </si>
  <si>
    <t>６年</t>
  </si>
  <si>
    <t>７年</t>
  </si>
  <si>
    <t>魚種</t>
  </si>
  <si>
    <t>総数</t>
  </si>
  <si>
    <t>魚類計</t>
  </si>
  <si>
    <t>さけ類</t>
  </si>
  <si>
    <t>ます類</t>
  </si>
  <si>
    <t>このしろ</t>
  </si>
  <si>
    <t>まいわし</t>
  </si>
  <si>
    <t>しらす</t>
  </si>
  <si>
    <t>まあじ</t>
  </si>
  <si>
    <t>むろあじ</t>
  </si>
  <si>
    <t>さば類</t>
  </si>
  <si>
    <t>さんま</t>
  </si>
  <si>
    <t>ぶり当歳</t>
  </si>
  <si>
    <t>ぶり２歳</t>
  </si>
  <si>
    <t>ひら・かん</t>
  </si>
  <si>
    <t>ひらめ</t>
  </si>
  <si>
    <t>まがれい</t>
  </si>
  <si>
    <t>そうはち</t>
  </si>
  <si>
    <t>ひれぐろ</t>
  </si>
  <si>
    <t>まだら</t>
  </si>
  <si>
    <t>にぎす類</t>
  </si>
  <si>
    <t>えそ類</t>
  </si>
  <si>
    <t>あなご類</t>
  </si>
  <si>
    <t>はも</t>
  </si>
  <si>
    <t>たちうお</t>
  </si>
  <si>
    <t>えい類</t>
  </si>
  <si>
    <t>まだい</t>
  </si>
  <si>
    <t>いさき</t>
  </si>
  <si>
    <t>さわら類</t>
  </si>
  <si>
    <t>しいら類</t>
  </si>
  <si>
    <t>とびうお</t>
  </si>
  <si>
    <t>ぼら類</t>
  </si>
  <si>
    <t>すずき</t>
  </si>
  <si>
    <t>いかなご</t>
  </si>
  <si>
    <t>あまだい</t>
  </si>
  <si>
    <t>ふぐ類</t>
  </si>
  <si>
    <t>えび類計</t>
  </si>
  <si>
    <t>くるまえび</t>
  </si>
  <si>
    <t>かに類計</t>
  </si>
  <si>
    <t>がざみ類</t>
  </si>
  <si>
    <t>貝類計</t>
  </si>
  <si>
    <t>あわび類</t>
  </si>
  <si>
    <t>さざえ</t>
  </si>
  <si>
    <t>はまぐり類</t>
  </si>
  <si>
    <t>あさり</t>
  </si>
  <si>
    <t>かきがい</t>
  </si>
  <si>
    <t>その他の貝類</t>
  </si>
  <si>
    <t>いか類計</t>
  </si>
  <si>
    <t>するめいか</t>
  </si>
  <si>
    <t>こういか</t>
  </si>
  <si>
    <t>あかいか</t>
  </si>
  <si>
    <t>たこ類</t>
  </si>
  <si>
    <t>うに類</t>
  </si>
  <si>
    <t>なまこ類</t>
  </si>
  <si>
    <t>海藻類計</t>
  </si>
  <si>
    <t>わかめ類</t>
  </si>
  <si>
    <t>てんぐさ類</t>
  </si>
  <si>
    <t>もずく</t>
  </si>
  <si>
    <t>―</t>
  </si>
  <si>
    <t>80　水　産　業</t>
  </si>
  <si>
    <t>水　産　業　81</t>
  </si>
  <si>
    <r>
      <t>（３）　年次</t>
    </r>
    <r>
      <rPr>
        <sz val="12"/>
        <rFont val="ＭＳ 明朝"/>
        <family val="1"/>
      </rPr>
      <t>別・主</t>
    </r>
    <r>
      <rPr>
        <sz val="12"/>
        <rFont val="ＭＳ 明朝"/>
        <family val="1"/>
      </rPr>
      <t>要</t>
    </r>
    <r>
      <rPr>
        <sz val="12"/>
        <rFont val="ＭＳ 明朝"/>
        <family val="1"/>
      </rPr>
      <t>魚</t>
    </r>
    <r>
      <rPr>
        <sz val="12"/>
        <rFont val="ＭＳ 明朝"/>
        <family val="1"/>
      </rPr>
      <t>種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>漁</t>
    </r>
    <r>
      <rPr>
        <sz val="12"/>
        <rFont val="ＭＳ 明朝"/>
        <family val="1"/>
      </rPr>
      <t>獲</t>
    </r>
    <r>
      <rPr>
        <sz val="12"/>
        <rFont val="ＭＳ 明朝"/>
        <family val="1"/>
      </rPr>
      <t>量（属</t>
    </r>
    <r>
      <rPr>
        <sz val="12"/>
        <rFont val="ＭＳ 明朝"/>
        <family val="1"/>
      </rPr>
      <t>地）</t>
    </r>
  </si>
  <si>
    <t>７年</t>
  </si>
  <si>
    <t>合計</t>
  </si>
  <si>
    <t>その他のいか</t>
  </si>
  <si>
    <t>藻類計</t>
  </si>
  <si>
    <t>　２　　その他のいか類には「こういか」は含まない。</t>
  </si>
  <si>
    <t>注１　　主要魚種のみを計上したため、計と内訳は一致しない。</t>
  </si>
  <si>
    <t>資料　 北陸農政局統計情報部調</t>
  </si>
  <si>
    <t>82　水　産　業</t>
  </si>
  <si>
    <t>48　　海　　　　面　　　　養　　　　殖　　　　業</t>
  </si>
  <si>
    <t>水　産　業　83</t>
  </si>
  <si>
    <t>49　　内　　水　　面　　漁　　業</t>
  </si>
  <si>
    <r>
      <t xml:space="preserve">（１）　 </t>
    </r>
    <r>
      <rPr>
        <sz val="12"/>
        <rFont val="ＭＳ 明朝"/>
        <family val="1"/>
      </rPr>
      <t xml:space="preserve"> 　</t>
    </r>
    <r>
      <rPr>
        <sz val="12"/>
        <rFont val="ＭＳ 明朝"/>
        <family val="1"/>
      </rPr>
      <t>魚　　種　　別　　漁　　獲　　量</t>
    </r>
  </si>
  <si>
    <t xml:space="preserve"> 　 １)は、さく河性さけ類である。</t>
  </si>
  <si>
    <t>注　魚種ごとに四捨五入しているため、計と内訳は必ずしも一致しない場合がある。</t>
  </si>
  <si>
    <t>年次</t>
  </si>
  <si>
    <t>かき類養殖業</t>
  </si>
  <si>
    <r>
      <t>総　収　獲　量
（１月～1</t>
    </r>
    <r>
      <rPr>
        <sz val="12"/>
        <rFont val="ＭＳ 明朝"/>
        <family val="1"/>
      </rPr>
      <t>2月）</t>
    </r>
  </si>
  <si>
    <t>養殖年収穫量
（４月～翌年３月）</t>
  </si>
  <si>
    <t>収獲量</t>
  </si>
  <si>
    <r>
      <t>施設</t>
    </r>
    <r>
      <rPr>
        <sz val="12"/>
        <rFont val="ＭＳ 明朝"/>
        <family val="1"/>
      </rPr>
      <t>数</t>
    </r>
  </si>
  <si>
    <t>むき身</t>
  </si>
  <si>
    <t>　　　４</t>
  </si>
  <si>
    <t>　　　５</t>
  </si>
  <si>
    <t>　　　６</t>
  </si>
  <si>
    <t>　　　７</t>
  </si>
  <si>
    <t>のり類養殖業</t>
  </si>
  <si>
    <t>その他の養殖業</t>
  </si>
  <si>
    <t>経営体数</t>
  </si>
  <si>
    <t>施設数</t>
  </si>
  <si>
    <t>収獲量</t>
  </si>
  <si>
    <t>魚類養殖</t>
  </si>
  <si>
    <r>
      <t>そ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>他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>養</t>
    </r>
    <r>
      <rPr>
        <sz val="12"/>
        <rFont val="ＭＳ 明朝"/>
        <family val="1"/>
      </rPr>
      <t>殖</t>
    </r>
    <r>
      <rPr>
        <sz val="12"/>
        <rFont val="ＭＳ 明朝"/>
        <family val="1"/>
      </rPr>
      <t>業</t>
    </r>
  </si>
  <si>
    <t>種苗販売量</t>
  </si>
  <si>
    <t>海藻類養殖</t>
  </si>
  <si>
    <t>その他の養殖</t>
  </si>
  <si>
    <r>
      <t>施設</t>
    </r>
    <r>
      <rPr>
        <sz val="12"/>
        <rFont val="ＭＳ 明朝"/>
        <family val="1"/>
      </rPr>
      <t>数</t>
    </r>
  </si>
  <si>
    <t>４年</t>
  </si>
  <si>
    <t>魚類計</t>
  </si>
  <si>
    <t>84　水　産　業</t>
  </si>
  <si>
    <t>水　産　業　85</t>
  </si>
  <si>
    <t>けずり節計</t>
  </si>
  <si>
    <t>塩辛類計</t>
  </si>
  <si>
    <t>つくだ煮類計</t>
  </si>
  <si>
    <t>乾燥・焙焼・揚げ加工品計</t>
  </si>
  <si>
    <t>その他の調味加工品計</t>
  </si>
  <si>
    <t>あらかす</t>
  </si>
  <si>
    <t>平均</t>
  </si>
  <si>
    <t>租税公課諸負担（漁業外）</t>
  </si>
  <si>
    <t>―</t>
  </si>
  <si>
    <t>　　　　　 ７</t>
  </si>
  <si>
    <t>　　　　　　　７</t>
  </si>
  <si>
    <t>…</t>
  </si>
  <si>
    <t>―</t>
  </si>
  <si>
    <t>50　　主要品目別水産加工品生産量</t>
  </si>
  <si>
    <t>51　　漁　業　経　済　（平成７年）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</si>
</sst>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0.0"/>
    <numFmt numFmtId="186" formatCode="0.00;[Red]0.00"/>
    <numFmt numFmtId="187" formatCode="#,##0.0_ ;[Red]\-#,##0.0\ "/>
    <numFmt numFmtId="188" formatCode="#,##0.0;&quot;△ &quot;#,##0.0"/>
    <numFmt numFmtId="189" formatCode="#,##0.0_ 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2"/>
      <color indexed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sz val="12"/>
      <color indexed="56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9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9" fontId="0" fillId="0" borderId="0" xfId="0" applyNumberFormat="1" applyFont="1" applyFill="1" applyBorder="1" applyAlignment="1">
      <alignment horizontal="right" vertical="center"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1" fillId="0" borderId="12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Alignment="1">
      <alignment vertical="center"/>
    </xf>
    <xf numFmtId="38" fontId="5" fillId="0" borderId="0" xfId="49" applyFont="1" applyFill="1" applyAlignment="1">
      <alignment vertical="top"/>
    </xf>
    <xf numFmtId="38" fontId="0" fillId="0" borderId="0" xfId="49" applyFont="1" applyFill="1" applyAlignment="1">
      <alignment vertical="top"/>
    </xf>
    <xf numFmtId="38" fontId="5" fillId="0" borderId="0" xfId="49" applyFont="1" applyFill="1" applyAlignment="1">
      <alignment horizontal="right" vertical="top"/>
    </xf>
    <xf numFmtId="38" fontId="0" fillId="0" borderId="0" xfId="49" applyFont="1" applyFill="1" applyAlignment="1">
      <alignment vertical="center"/>
    </xf>
    <xf numFmtId="38" fontId="12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38" fontId="8" fillId="0" borderId="11" xfId="49" applyFont="1" applyFill="1" applyBorder="1" applyAlignment="1">
      <alignment horizontal="distributed" vertical="center"/>
    </xf>
    <xf numFmtId="38" fontId="8" fillId="0" borderId="10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38" fontId="5" fillId="0" borderId="12" xfId="49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vertical="center"/>
    </xf>
    <xf numFmtId="38" fontId="0" fillId="0" borderId="14" xfId="49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38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0" applyNumberFormat="1" applyBorder="1" applyAlignment="1">
      <alignment/>
    </xf>
    <xf numFmtId="177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distributed" vertical="center"/>
    </xf>
    <xf numFmtId="181" fontId="0" fillId="0" borderId="0" xfId="0" applyNumberFormat="1" applyFont="1" applyFill="1" applyAlignment="1">
      <alignment vertical="center"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37" fontId="16" fillId="0" borderId="22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38" fontId="14" fillId="0" borderId="12" xfId="49" applyFont="1" applyFill="1" applyBorder="1" applyAlignment="1">
      <alignment horizontal="distributed" vertical="center"/>
    </xf>
    <xf numFmtId="38" fontId="0" fillId="0" borderId="25" xfId="49" applyFont="1" applyFill="1" applyBorder="1" applyAlignment="1">
      <alignment vertical="center"/>
    </xf>
    <xf numFmtId="38" fontId="15" fillId="0" borderId="22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3" fillId="0" borderId="22" xfId="49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6" fillId="0" borderId="0" xfId="49" applyFont="1" applyFill="1" applyBorder="1" applyAlignment="1">
      <alignment vertical="center"/>
    </xf>
    <xf numFmtId="38" fontId="16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right" vertical="center"/>
    </xf>
    <xf numFmtId="38" fontId="13" fillId="0" borderId="22" xfId="49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horizontal="right" vertical="top"/>
    </xf>
    <xf numFmtId="38" fontId="12" fillId="0" borderId="0" xfId="49" applyFont="1" applyFill="1" applyAlignment="1">
      <alignment horizontal="right" vertical="center"/>
    </xf>
    <xf numFmtId="38" fontId="8" fillId="0" borderId="13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38" fontId="14" fillId="0" borderId="0" xfId="49" applyFont="1" applyFill="1" applyBorder="1" applyAlignment="1">
      <alignment horizontal="distributed" vertical="center"/>
    </xf>
    <xf numFmtId="38" fontId="0" fillId="0" borderId="31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8" fillId="0" borderId="22" xfId="0" applyNumberFormat="1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22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8" fillId="0" borderId="32" xfId="0" applyNumberFormat="1" applyFont="1" applyFill="1" applyBorder="1" applyAlignment="1" applyProtection="1">
      <alignment vertical="center"/>
      <protection/>
    </xf>
    <xf numFmtId="37" fontId="8" fillId="0" borderId="17" xfId="0" applyNumberFormat="1" applyFont="1" applyFill="1" applyBorder="1" applyAlignment="1" applyProtection="1">
      <alignment vertical="center"/>
      <protection/>
    </xf>
    <xf numFmtId="37" fontId="8" fillId="0" borderId="13" xfId="0" applyNumberFormat="1" applyFont="1" applyFill="1" applyBorder="1" applyAlignment="1" applyProtection="1">
      <alignment vertical="center"/>
      <protection/>
    </xf>
    <xf numFmtId="37" fontId="8" fillId="0" borderId="10" xfId="0" applyNumberFormat="1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14" fillId="0" borderId="22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8" fillId="0" borderId="22" xfId="0" applyFont="1" applyFill="1" applyBorder="1" applyAlignment="1" applyProtection="1">
      <alignment horizontal="right" vertical="center"/>
      <protection/>
    </xf>
    <xf numFmtId="38" fontId="14" fillId="0" borderId="0" xfId="49" applyFont="1" applyFill="1" applyBorder="1" applyAlignment="1">
      <alignment vertical="center"/>
    </xf>
    <xf numFmtId="38" fontId="8" fillId="0" borderId="22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14" fillId="0" borderId="22" xfId="49" applyFont="1" applyFill="1" applyBorder="1" applyAlignment="1">
      <alignment vertical="center"/>
    </xf>
    <xf numFmtId="38" fontId="8" fillId="0" borderId="22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8" fillId="0" borderId="32" xfId="49" applyFont="1" applyFill="1" applyBorder="1" applyAlignment="1">
      <alignment vertical="center"/>
    </xf>
    <xf numFmtId="38" fontId="8" fillId="0" borderId="17" xfId="49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4" fillId="0" borderId="29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0" fillId="0" borderId="0" xfId="49" applyFont="1" applyFill="1" applyAlignment="1">
      <alignment vertical="center"/>
    </xf>
    <xf numFmtId="37" fontId="14" fillId="0" borderId="10" xfId="0" applyNumberFormat="1" applyFont="1" applyFill="1" applyBorder="1" applyAlignment="1" applyProtection="1">
      <alignment vertical="center"/>
      <protection/>
    </xf>
    <xf numFmtId="37" fontId="14" fillId="0" borderId="22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37" fontId="8" fillId="0" borderId="32" xfId="0" applyNumberFormat="1" applyFont="1" applyFill="1" applyBorder="1" applyAlignment="1" applyProtection="1">
      <alignment horizontal="right" vertical="center"/>
      <protection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2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 quotePrefix="1">
      <alignment horizontal="center" vertical="center"/>
      <protection/>
    </xf>
    <xf numFmtId="0" fontId="0" fillId="0" borderId="26" xfId="0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 quotePrefix="1">
      <alignment horizontal="left" vertical="center" indent="1"/>
      <protection/>
    </xf>
    <xf numFmtId="181" fontId="14" fillId="0" borderId="0" xfId="0" applyNumberFormat="1" applyFont="1" applyFill="1" applyBorder="1" applyAlignment="1" applyProtection="1" quotePrefix="1">
      <alignment horizontal="left" vertical="center" indent="1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 quotePrefix="1">
      <alignment horizontal="left" vertical="center"/>
      <protection/>
    </xf>
    <xf numFmtId="181" fontId="14" fillId="0" borderId="0" xfId="0" applyNumberFormat="1" applyFont="1" applyFill="1" applyBorder="1" applyAlignment="1" applyProtection="1" quotePrefix="1">
      <alignment horizontal="left" vertical="center"/>
      <protection/>
    </xf>
    <xf numFmtId="181" fontId="14" fillId="0" borderId="31" xfId="0" applyNumberFormat="1" applyFont="1" applyFill="1" applyBorder="1" applyAlignment="1" applyProtection="1" quotePrefix="1">
      <alignment horizontal="left" vertical="center"/>
      <protection/>
    </xf>
    <xf numFmtId="181" fontId="0" fillId="0" borderId="31" xfId="0" applyNumberFormat="1" applyFont="1" applyFill="1" applyBorder="1" applyAlignment="1" applyProtection="1" quotePrefix="1">
      <alignment horizontal="left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36" xfId="0" applyFill="1" applyBorder="1" applyAlignment="1" applyProtection="1">
      <alignment horizontal="distributed" vertical="center"/>
      <protection/>
    </xf>
    <xf numFmtId="37" fontId="0" fillId="0" borderId="22" xfId="0" applyNumberForma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37" fontId="0" fillId="0" borderId="40" xfId="0" applyNumberFormat="1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>
      <alignment horizontal="distributed" vertical="center"/>
    </xf>
    <xf numFmtId="38" fontId="9" fillId="0" borderId="0" xfId="49" applyFont="1" applyFill="1" applyAlignment="1">
      <alignment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14" fillId="0" borderId="22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188" fontId="0" fillId="0" borderId="0" xfId="0" applyNumberFormat="1" applyFont="1" applyFill="1" applyAlignment="1">
      <alignment vertical="center"/>
    </xf>
    <xf numFmtId="37" fontId="0" fillId="0" borderId="40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8" fontId="14" fillId="0" borderId="13" xfId="49" applyFont="1" applyFill="1" applyBorder="1" applyAlignment="1">
      <alignment vertical="center"/>
    </xf>
    <xf numFmtId="38" fontId="14" fillId="0" borderId="10" xfId="49" applyFont="1" applyFill="1" applyBorder="1" applyAlignment="1">
      <alignment vertical="center"/>
    </xf>
    <xf numFmtId="38" fontId="14" fillId="0" borderId="22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/>
      <protection/>
    </xf>
    <xf numFmtId="177" fontId="0" fillId="0" borderId="0" xfId="49" applyNumberFormat="1" applyFont="1" applyFill="1" applyBorder="1" applyAlignment="1">
      <alignment/>
    </xf>
    <xf numFmtId="39" fontId="0" fillId="0" borderId="17" xfId="0" applyNumberFormat="1" applyFont="1" applyFill="1" applyBorder="1" applyAlignment="1" applyProtection="1">
      <alignment horizontal="right" vertical="center"/>
      <protection/>
    </xf>
    <xf numFmtId="39" fontId="14" fillId="0" borderId="0" xfId="0" applyNumberFormat="1" applyFont="1" applyFill="1" applyBorder="1" applyAlignment="1" applyProtection="1">
      <alignment vertical="center"/>
      <protection/>
    </xf>
    <xf numFmtId="37" fontId="0" fillId="0" borderId="4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9" fontId="0" fillId="0" borderId="0" xfId="0" applyNumberFormat="1" applyFont="1" applyFill="1" applyBorder="1" applyAlignment="1">
      <alignment horizontal="right" vertical="center"/>
    </xf>
    <xf numFmtId="39" fontId="0" fillId="0" borderId="0" xfId="0" applyNumberFormat="1" applyFont="1" applyFill="1" applyAlignment="1">
      <alignment vertical="center"/>
    </xf>
    <xf numFmtId="37" fontId="0" fillId="0" borderId="32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9" fontId="0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40" xfId="49" applyFont="1" applyFill="1" applyBorder="1" applyAlignment="1" applyProtection="1">
      <alignment horizontal="right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37" fontId="14" fillId="0" borderId="24" xfId="0" applyNumberFormat="1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 applyProtection="1">
      <alignment horizontal="right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49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7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9" fillId="0" borderId="36" xfId="0" applyFont="1" applyFill="1" applyBorder="1" applyAlignment="1" applyProtection="1">
      <alignment horizontal="distributed" vertical="center"/>
      <protection/>
    </xf>
    <xf numFmtId="0" fontId="9" fillId="0" borderId="44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1" fontId="0" fillId="0" borderId="0" xfId="0" applyNumberFormat="1" applyFill="1" applyBorder="1" applyAlignment="1" applyProtection="1" quotePrefix="1">
      <alignment horizontal="center" vertical="center"/>
      <protection/>
    </xf>
    <xf numFmtId="0" fontId="0" fillId="0" borderId="12" xfId="0" applyBorder="1" applyAlignment="1">
      <alignment vertical="center"/>
    </xf>
    <xf numFmtId="181" fontId="14" fillId="0" borderId="0" xfId="0" applyNumberFormat="1" applyFont="1" applyFill="1" applyBorder="1" applyAlignment="1" applyProtection="1" quotePrefix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distributed" vertical="center" wrapText="1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vertical="center" wrapText="1"/>
      <protection/>
    </xf>
    <xf numFmtId="0" fontId="0" fillId="0" borderId="46" xfId="0" applyFont="1" applyFill="1" applyBorder="1" applyAlignment="1">
      <alignment vertical="center" wrapTex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50" xfId="0" applyFont="1" applyFill="1" applyBorder="1" applyAlignment="1" applyProtection="1">
      <alignment horizontal="distributed" vertical="center" wrapText="1"/>
      <protection/>
    </xf>
    <xf numFmtId="0" fontId="0" fillId="0" borderId="22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15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37" xfId="0" applyFont="1" applyFill="1" applyBorder="1" applyAlignment="1" applyProtection="1">
      <alignment horizontal="distributed" vertical="center" wrapText="1"/>
      <protection/>
    </xf>
    <xf numFmtId="0" fontId="0" fillId="0" borderId="15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 wrapText="1" shrinkToFit="1"/>
      <protection/>
    </xf>
    <xf numFmtId="0" fontId="0" fillId="0" borderId="15" xfId="0" applyFont="1" applyFill="1" applyBorder="1" applyAlignment="1" applyProtection="1">
      <alignment horizontal="distributed" vertical="center" wrapText="1" shrinkToFit="1"/>
      <protection/>
    </xf>
    <xf numFmtId="0" fontId="0" fillId="0" borderId="19" xfId="0" applyFont="1" applyFill="1" applyBorder="1" applyAlignment="1" applyProtection="1">
      <alignment horizontal="distributed" vertical="center" wrapText="1" shrinkToFit="1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 quotePrefix="1">
      <alignment horizontal="center" vertical="center"/>
      <protection/>
    </xf>
    <xf numFmtId="181" fontId="14" fillId="0" borderId="12" xfId="0" applyNumberFormat="1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top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distributed" vertical="top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4" fillId="0" borderId="11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distributed" vertical="center"/>
      <protection/>
    </xf>
    <xf numFmtId="38" fontId="14" fillId="0" borderId="0" xfId="49" applyFont="1" applyFill="1" applyBorder="1" applyAlignment="1">
      <alignment horizontal="distributed" vertical="center"/>
    </xf>
    <xf numFmtId="38" fontId="14" fillId="0" borderId="12" xfId="49" applyFont="1" applyFill="1" applyBorder="1" applyAlignment="1">
      <alignment horizontal="distributed" vertical="center"/>
    </xf>
    <xf numFmtId="38" fontId="7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38" fontId="0" fillId="0" borderId="26" xfId="49" applyFont="1" applyFill="1" applyBorder="1" applyAlignment="1">
      <alignment horizontal="distributed" vertical="center"/>
    </xf>
    <xf numFmtId="38" fontId="0" fillId="0" borderId="16" xfId="49" applyFont="1" applyFill="1" applyBorder="1" applyAlignment="1">
      <alignment horizontal="distributed" vertical="center"/>
    </xf>
    <xf numFmtId="38" fontId="14" fillId="0" borderId="10" xfId="49" applyFont="1" applyFill="1" applyBorder="1" applyAlignment="1">
      <alignment horizontal="distributed" vertical="center"/>
    </xf>
    <xf numFmtId="38" fontId="14" fillId="0" borderId="11" xfId="49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37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58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63" xfId="0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61" xfId="0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50" xfId="0" applyFill="1" applyBorder="1" applyAlignment="1" applyProtection="1">
      <alignment horizontal="distributed" vertical="center"/>
      <protection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8" xfId="0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58" xfId="0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distributed" vertical="center"/>
      <protection/>
    </xf>
    <xf numFmtId="0" fontId="14" fillId="0" borderId="14" xfId="0" applyFont="1" applyFill="1" applyBorder="1" applyAlignment="1">
      <alignment horizontal="distributed" vertical="center"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33" xfId="0" applyFill="1" applyBorder="1" applyAlignment="1" applyProtection="1">
      <alignment horizontal="distributed" vertical="center"/>
      <protection/>
    </xf>
    <xf numFmtId="0" fontId="0" fillId="0" borderId="62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distributed" vertical="center"/>
      <protection/>
    </xf>
    <xf numFmtId="0" fontId="0" fillId="0" borderId="51" xfId="0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64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2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="110" zoomScaleNormal="110" zoomScalePageLayoutView="0" workbookViewId="0" topLeftCell="A1">
      <selection activeCell="A1" sqref="A1"/>
    </sheetView>
  </sheetViews>
  <sheetFormatPr defaultColWidth="10.59765625" defaultRowHeight="15"/>
  <cols>
    <col min="1" max="1" width="2.59765625" style="7" customWidth="1"/>
    <col min="2" max="2" width="11.59765625" style="7" customWidth="1"/>
    <col min="3" max="3" width="9.59765625" style="7" customWidth="1"/>
    <col min="4" max="4" width="11.5" style="7" customWidth="1"/>
    <col min="5" max="5" width="12.8984375" style="7" customWidth="1"/>
    <col min="6" max="12" width="9.59765625" style="7" customWidth="1"/>
    <col min="13" max="13" width="11.09765625" style="7" customWidth="1"/>
    <col min="14" max="20" width="9.59765625" style="7" customWidth="1"/>
    <col min="21" max="16384" width="10.59765625" style="7" customWidth="1"/>
  </cols>
  <sheetData>
    <row r="1" spans="1:20" s="1" customFormat="1" ht="19.5" customHeight="1">
      <c r="A1" s="8" t="s">
        <v>527</v>
      </c>
      <c r="D1" s="128"/>
      <c r="E1" s="128"/>
      <c r="T1" s="9" t="s">
        <v>528</v>
      </c>
    </row>
    <row r="2" spans="1:20" s="2" customFormat="1" ht="24.75" customHeight="1">
      <c r="A2" s="341" t="s">
        <v>31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</row>
    <row r="3" spans="1:20" s="3" customFormat="1" ht="19.5" customHeight="1">
      <c r="A3" s="342" t="s">
        <v>529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2:20" s="3" customFormat="1" ht="19.5" customHeight="1">
      <c r="B4" s="4"/>
      <c r="C4" s="4" t="s">
        <v>530</v>
      </c>
      <c r="D4" s="5"/>
      <c r="E4" s="5"/>
      <c r="F4" s="4" t="s">
        <v>531</v>
      </c>
      <c r="G4" s="5"/>
      <c r="H4" s="5"/>
      <c r="I4" s="5"/>
      <c r="J4" s="5"/>
      <c r="K4" s="5"/>
      <c r="L4" s="5"/>
      <c r="M4" s="5"/>
      <c r="N4" s="4" t="s">
        <v>542</v>
      </c>
      <c r="O4" s="5"/>
      <c r="P4" s="5"/>
      <c r="Q4" s="5"/>
      <c r="R4" s="5"/>
      <c r="S4" s="5"/>
      <c r="T4" s="5"/>
    </row>
    <row r="5" spans="2:20" s="3" customFormat="1" ht="18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 t="s">
        <v>0</v>
      </c>
    </row>
    <row r="6" spans="1:20" s="3" customFormat="1" ht="21.75" customHeight="1">
      <c r="A6" s="343" t="s">
        <v>532</v>
      </c>
      <c r="B6" s="344"/>
      <c r="C6" s="349" t="s">
        <v>533</v>
      </c>
      <c r="D6" s="352" t="s">
        <v>534</v>
      </c>
      <c r="E6" s="353"/>
      <c r="F6" s="361" t="s">
        <v>536</v>
      </c>
      <c r="G6" s="364" t="s">
        <v>2</v>
      </c>
      <c r="H6" s="354" t="s">
        <v>537</v>
      </c>
      <c r="I6" s="355"/>
      <c r="J6" s="355"/>
      <c r="K6" s="355"/>
      <c r="L6" s="355"/>
      <c r="M6" s="356"/>
      <c r="N6" s="361" t="s">
        <v>536</v>
      </c>
      <c r="O6" s="364" t="s">
        <v>30</v>
      </c>
      <c r="P6" s="364" t="s">
        <v>29</v>
      </c>
      <c r="Q6" s="364" t="s">
        <v>28</v>
      </c>
      <c r="R6" s="364" t="s">
        <v>27</v>
      </c>
      <c r="S6" s="364" t="s">
        <v>26</v>
      </c>
      <c r="T6" s="385" t="s">
        <v>5</v>
      </c>
    </row>
    <row r="7" spans="1:20" s="3" customFormat="1" ht="21.75" customHeight="1">
      <c r="A7" s="345"/>
      <c r="B7" s="346"/>
      <c r="C7" s="350"/>
      <c r="D7" s="357" t="s">
        <v>535</v>
      </c>
      <c r="E7" s="359" t="s">
        <v>1</v>
      </c>
      <c r="F7" s="362"/>
      <c r="G7" s="365"/>
      <c r="H7" s="381" t="s">
        <v>3</v>
      </c>
      <c r="I7" s="381" t="s">
        <v>4</v>
      </c>
      <c r="J7" s="378" t="s">
        <v>538</v>
      </c>
      <c r="K7" s="380" t="s">
        <v>539</v>
      </c>
      <c r="L7" s="380" t="s">
        <v>540</v>
      </c>
      <c r="M7" s="383" t="s">
        <v>541</v>
      </c>
      <c r="N7" s="362"/>
      <c r="O7" s="365"/>
      <c r="P7" s="365"/>
      <c r="Q7" s="365"/>
      <c r="R7" s="365"/>
      <c r="S7" s="365"/>
      <c r="T7" s="386"/>
    </row>
    <row r="8" spans="1:20" s="3" customFormat="1" ht="21.75" customHeight="1">
      <c r="A8" s="347"/>
      <c r="B8" s="348"/>
      <c r="C8" s="351"/>
      <c r="D8" s="358"/>
      <c r="E8" s="360"/>
      <c r="F8" s="363"/>
      <c r="G8" s="366"/>
      <c r="H8" s="382"/>
      <c r="I8" s="382"/>
      <c r="J8" s="379"/>
      <c r="K8" s="351"/>
      <c r="L8" s="351"/>
      <c r="M8" s="384"/>
      <c r="N8" s="363"/>
      <c r="O8" s="366"/>
      <c r="P8" s="366"/>
      <c r="Q8" s="366"/>
      <c r="R8" s="366"/>
      <c r="S8" s="366"/>
      <c r="T8" s="387"/>
    </row>
    <row r="9" spans="1:20" s="3" customFormat="1" ht="21.75" customHeight="1">
      <c r="A9" s="10"/>
      <c r="B9" s="11"/>
      <c r="C9" s="16"/>
      <c r="D9" s="17" t="s">
        <v>6</v>
      </c>
      <c r="E9" s="17" t="s">
        <v>7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1" s="3" customFormat="1" ht="21.75" customHeight="1">
      <c r="A10" s="367" t="s">
        <v>543</v>
      </c>
      <c r="B10" s="373"/>
      <c r="C10" s="170">
        <v>3016</v>
      </c>
      <c r="D10" s="171">
        <v>2370</v>
      </c>
      <c r="E10" s="172">
        <v>28217.65</v>
      </c>
      <c r="F10" s="171">
        <f>SUM(G10:H10)</f>
        <v>3016</v>
      </c>
      <c r="G10" s="171">
        <v>2819</v>
      </c>
      <c r="H10" s="171">
        <f>SUM(I10:M10)</f>
        <v>197</v>
      </c>
      <c r="I10" s="171">
        <v>66</v>
      </c>
      <c r="J10" s="173" t="s">
        <v>8</v>
      </c>
      <c r="K10" s="171">
        <v>8</v>
      </c>
      <c r="L10" s="171">
        <v>117</v>
      </c>
      <c r="M10" s="171">
        <v>6</v>
      </c>
      <c r="N10" s="171">
        <f>SUM(O10:T10)</f>
        <v>3016</v>
      </c>
      <c r="O10" s="171">
        <v>24</v>
      </c>
      <c r="P10" s="171">
        <v>969</v>
      </c>
      <c r="Q10" s="171">
        <v>953</v>
      </c>
      <c r="R10" s="171">
        <v>520</v>
      </c>
      <c r="S10" s="171">
        <v>325</v>
      </c>
      <c r="T10" s="171">
        <v>225</v>
      </c>
      <c r="U10" s="161"/>
    </row>
    <row r="11" spans="1:21" s="3" customFormat="1" ht="21.75" customHeight="1">
      <c r="A11" s="374" t="s">
        <v>544</v>
      </c>
      <c r="B11" s="375"/>
      <c r="C11" s="170">
        <v>3094</v>
      </c>
      <c r="D11" s="171">
        <v>2331</v>
      </c>
      <c r="E11" s="172">
        <v>26092.05</v>
      </c>
      <c r="F11" s="171">
        <f aca="true" t="shared" si="0" ref="F11:F36">SUM(G11:H11)</f>
        <v>3094</v>
      </c>
      <c r="G11" s="171">
        <v>2869</v>
      </c>
      <c r="H11" s="171">
        <f aca="true" t="shared" si="1" ref="H11:H36">SUM(I11:M11)</f>
        <v>225</v>
      </c>
      <c r="I11" s="171">
        <v>61</v>
      </c>
      <c r="J11" s="173" t="s">
        <v>8</v>
      </c>
      <c r="K11" s="171">
        <v>7</v>
      </c>
      <c r="L11" s="171">
        <v>151</v>
      </c>
      <c r="M11" s="171">
        <v>6</v>
      </c>
      <c r="N11" s="171">
        <f aca="true" t="shared" si="2" ref="N11:N36">SUM(O11:T11)</f>
        <v>3094</v>
      </c>
      <c r="O11" s="171">
        <v>17</v>
      </c>
      <c r="P11" s="171">
        <v>1032</v>
      </c>
      <c r="Q11" s="171">
        <v>1000</v>
      </c>
      <c r="R11" s="171">
        <v>499</v>
      </c>
      <c r="S11" s="171">
        <v>322</v>
      </c>
      <c r="T11" s="171">
        <v>224</v>
      </c>
      <c r="U11" s="161"/>
    </row>
    <row r="12" spans="1:21" s="3" customFormat="1" ht="21.75" customHeight="1">
      <c r="A12" s="374" t="s">
        <v>545</v>
      </c>
      <c r="B12" s="375"/>
      <c r="C12" s="170">
        <v>3237</v>
      </c>
      <c r="D12" s="171">
        <v>2303</v>
      </c>
      <c r="E12" s="172">
        <v>20800.56</v>
      </c>
      <c r="F12" s="171">
        <f t="shared" si="0"/>
        <v>3237</v>
      </c>
      <c r="G12" s="171">
        <v>3030</v>
      </c>
      <c r="H12" s="171">
        <f t="shared" si="1"/>
        <v>207</v>
      </c>
      <c r="I12" s="171">
        <v>63</v>
      </c>
      <c r="J12" s="173" t="s">
        <v>8</v>
      </c>
      <c r="K12" s="171">
        <v>6</v>
      </c>
      <c r="L12" s="171">
        <v>133</v>
      </c>
      <c r="M12" s="171">
        <v>5</v>
      </c>
      <c r="N12" s="171">
        <f t="shared" si="2"/>
        <v>3237</v>
      </c>
      <c r="O12" s="173" t="s">
        <v>8</v>
      </c>
      <c r="P12" s="171">
        <v>969</v>
      </c>
      <c r="Q12" s="171">
        <v>1074</v>
      </c>
      <c r="R12" s="171">
        <v>595</v>
      </c>
      <c r="S12" s="171">
        <v>327</v>
      </c>
      <c r="T12" s="171">
        <v>272</v>
      </c>
      <c r="U12" s="161"/>
    </row>
    <row r="13" spans="1:21" s="3" customFormat="1" ht="21.75" customHeight="1">
      <c r="A13" s="374" t="s">
        <v>546</v>
      </c>
      <c r="B13" s="375"/>
      <c r="C13" s="170">
        <v>3083</v>
      </c>
      <c r="D13" s="171">
        <v>1992</v>
      </c>
      <c r="E13" s="172">
        <v>18888.88</v>
      </c>
      <c r="F13" s="171">
        <f t="shared" si="0"/>
        <v>3083</v>
      </c>
      <c r="G13" s="171">
        <v>2860</v>
      </c>
      <c r="H13" s="171">
        <f t="shared" si="1"/>
        <v>223</v>
      </c>
      <c r="I13" s="171">
        <v>61</v>
      </c>
      <c r="J13" s="173" t="s">
        <v>8</v>
      </c>
      <c r="K13" s="171">
        <v>6</v>
      </c>
      <c r="L13" s="171">
        <v>150</v>
      </c>
      <c r="M13" s="171">
        <v>6</v>
      </c>
      <c r="N13" s="171">
        <f t="shared" si="2"/>
        <v>3083</v>
      </c>
      <c r="O13" s="173">
        <v>21</v>
      </c>
      <c r="P13" s="173">
        <v>1191</v>
      </c>
      <c r="Q13" s="173">
        <v>959</v>
      </c>
      <c r="R13" s="173">
        <v>506</v>
      </c>
      <c r="S13" s="173">
        <v>229</v>
      </c>
      <c r="T13" s="173">
        <v>177</v>
      </c>
      <c r="U13" s="161"/>
    </row>
    <row r="14" spans="1:21" ht="21.75" customHeight="1">
      <c r="A14" s="376" t="s">
        <v>547</v>
      </c>
      <c r="B14" s="377"/>
      <c r="C14" s="197">
        <f>SUM(C16:C36)</f>
        <v>3045</v>
      </c>
      <c r="D14" s="197">
        <f>SUM(D16:D36)</f>
        <v>1973</v>
      </c>
      <c r="E14" s="309">
        <f>SUM(E16:E36)</f>
        <v>19000.81</v>
      </c>
      <c r="F14" s="197">
        <f aca="true" t="shared" si="3" ref="F14:M14">SUM(F16:F36)</f>
        <v>3045</v>
      </c>
      <c r="G14" s="197">
        <f t="shared" si="3"/>
        <v>2812</v>
      </c>
      <c r="H14" s="197">
        <f>SUM(H16:H36)</f>
        <v>233</v>
      </c>
      <c r="I14" s="197">
        <f t="shared" si="3"/>
        <v>58</v>
      </c>
      <c r="J14" s="197">
        <f t="shared" si="3"/>
        <v>2</v>
      </c>
      <c r="K14" s="197">
        <f t="shared" si="3"/>
        <v>5</v>
      </c>
      <c r="L14" s="197">
        <f t="shared" si="3"/>
        <v>162</v>
      </c>
      <c r="M14" s="197">
        <f t="shared" si="3"/>
        <v>6</v>
      </c>
      <c r="N14" s="197">
        <f aca="true" t="shared" si="4" ref="N14:T14">SUM(N16:N36)</f>
        <v>2490</v>
      </c>
      <c r="O14" s="197">
        <f t="shared" si="4"/>
        <v>86</v>
      </c>
      <c r="P14" s="197">
        <f t="shared" si="4"/>
        <v>1127</v>
      </c>
      <c r="Q14" s="197">
        <f t="shared" si="4"/>
        <v>796</v>
      </c>
      <c r="R14" s="197">
        <f t="shared" si="4"/>
        <v>319</v>
      </c>
      <c r="S14" s="197">
        <f t="shared" si="4"/>
        <v>99</v>
      </c>
      <c r="T14" s="197">
        <f t="shared" si="4"/>
        <v>63</v>
      </c>
      <c r="U14" s="161"/>
    </row>
    <row r="15" spans="1:20" ht="21.75" customHeight="1">
      <c r="A15" s="12"/>
      <c r="B15" s="13"/>
      <c r="C15" s="193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</row>
    <row r="16" spans="1:20" ht="21.75" customHeight="1">
      <c r="A16" s="367" t="s">
        <v>9</v>
      </c>
      <c r="B16" s="369"/>
      <c r="C16" s="199">
        <v>7</v>
      </c>
      <c r="D16" s="173" t="s">
        <v>8</v>
      </c>
      <c r="E16" s="173" t="s">
        <v>8</v>
      </c>
      <c r="F16" s="171">
        <f t="shared" si="0"/>
        <v>7</v>
      </c>
      <c r="G16" s="173">
        <v>7</v>
      </c>
      <c r="H16" s="173" t="s">
        <v>8</v>
      </c>
      <c r="I16" s="173" t="s">
        <v>8</v>
      </c>
      <c r="J16" s="173" t="s">
        <v>8</v>
      </c>
      <c r="K16" s="173" t="s">
        <v>8</v>
      </c>
      <c r="L16" s="173" t="s">
        <v>8</v>
      </c>
      <c r="M16" s="173" t="s">
        <v>8</v>
      </c>
      <c r="N16" s="173" t="s">
        <v>8</v>
      </c>
      <c r="O16" s="173" t="s">
        <v>8</v>
      </c>
      <c r="P16" s="173" t="s">
        <v>8</v>
      </c>
      <c r="Q16" s="173" t="s">
        <v>8</v>
      </c>
      <c r="R16" s="173" t="s">
        <v>8</v>
      </c>
      <c r="S16" s="173" t="s">
        <v>8</v>
      </c>
      <c r="T16" s="173" t="s">
        <v>8</v>
      </c>
    </row>
    <row r="17" spans="1:20" ht="21.75" customHeight="1">
      <c r="A17" s="367" t="s">
        <v>548</v>
      </c>
      <c r="B17" s="369"/>
      <c r="C17" s="199">
        <v>1</v>
      </c>
      <c r="D17" s="173" t="s">
        <v>8</v>
      </c>
      <c r="E17" s="173" t="s">
        <v>8</v>
      </c>
      <c r="F17" s="171">
        <f t="shared" si="0"/>
        <v>1</v>
      </c>
      <c r="G17" s="173">
        <v>1</v>
      </c>
      <c r="H17" s="173" t="s">
        <v>8</v>
      </c>
      <c r="I17" s="173" t="s">
        <v>8</v>
      </c>
      <c r="J17" s="173" t="s">
        <v>8</v>
      </c>
      <c r="K17" s="173" t="s">
        <v>8</v>
      </c>
      <c r="L17" s="173" t="s">
        <v>8</v>
      </c>
      <c r="M17" s="173" t="s">
        <v>8</v>
      </c>
      <c r="N17" s="173" t="s">
        <v>8</v>
      </c>
      <c r="O17" s="173" t="s">
        <v>8</v>
      </c>
      <c r="P17" s="173" t="s">
        <v>8</v>
      </c>
      <c r="Q17" s="173" t="s">
        <v>8</v>
      </c>
      <c r="R17" s="173" t="s">
        <v>8</v>
      </c>
      <c r="S17" s="173" t="s">
        <v>8</v>
      </c>
      <c r="T17" s="173" t="s">
        <v>8</v>
      </c>
    </row>
    <row r="18" spans="1:20" ht="21.75" customHeight="1">
      <c r="A18" s="367" t="s">
        <v>549</v>
      </c>
      <c r="B18" s="369"/>
      <c r="C18" s="199">
        <v>1005</v>
      </c>
      <c r="D18" s="173">
        <v>114</v>
      </c>
      <c r="E18" s="180">
        <v>82.68</v>
      </c>
      <c r="F18" s="171">
        <f t="shared" si="0"/>
        <v>1005</v>
      </c>
      <c r="G18" s="173">
        <v>1005</v>
      </c>
      <c r="H18" s="173" t="s">
        <v>8</v>
      </c>
      <c r="I18" s="173" t="s">
        <v>8</v>
      </c>
      <c r="J18" s="173" t="s">
        <v>8</v>
      </c>
      <c r="K18" s="173" t="s">
        <v>8</v>
      </c>
      <c r="L18" s="173" t="s">
        <v>8</v>
      </c>
      <c r="M18" s="173" t="s">
        <v>8</v>
      </c>
      <c r="N18" s="171">
        <f t="shared" si="2"/>
        <v>794</v>
      </c>
      <c r="O18" s="173" t="s">
        <v>8</v>
      </c>
      <c r="P18" s="173">
        <v>549</v>
      </c>
      <c r="Q18" s="173">
        <v>187</v>
      </c>
      <c r="R18" s="173">
        <v>32</v>
      </c>
      <c r="S18" s="173">
        <v>16</v>
      </c>
      <c r="T18" s="173">
        <v>10</v>
      </c>
    </row>
    <row r="19" spans="1:20" ht="21.75" customHeight="1">
      <c r="A19" s="15"/>
      <c r="B19" s="14" t="s">
        <v>15</v>
      </c>
      <c r="C19" s="199">
        <v>693</v>
      </c>
      <c r="D19" s="173">
        <v>706</v>
      </c>
      <c r="E19" s="180">
        <v>1296.63</v>
      </c>
      <c r="F19" s="171">
        <f t="shared" si="0"/>
        <v>693</v>
      </c>
      <c r="G19" s="173">
        <v>693</v>
      </c>
      <c r="H19" s="173" t="s">
        <v>8</v>
      </c>
      <c r="I19" s="173" t="s">
        <v>8</v>
      </c>
      <c r="J19" s="173" t="s">
        <v>8</v>
      </c>
      <c r="K19" s="173" t="s">
        <v>8</v>
      </c>
      <c r="L19" s="173" t="s">
        <v>8</v>
      </c>
      <c r="M19" s="173" t="s">
        <v>8</v>
      </c>
      <c r="N19" s="171">
        <f t="shared" si="2"/>
        <v>638</v>
      </c>
      <c r="O19" s="173" t="s">
        <v>8</v>
      </c>
      <c r="P19" s="173">
        <v>313</v>
      </c>
      <c r="Q19" s="173">
        <v>213</v>
      </c>
      <c r="R19" s="173">
        <v>79</v>
      </c>
      <c r="S19" s="173">
        <v>25</v>
      </c>
      <c r="T19" s="173">
        <v>8</v>
      </c>
    </row>
    <row r="20" spans="1:20" ht="21.75" customHeight="1">
      <c r="A20" s="15"/>
      <c r="B20" s="14" t="s">
        <v>16</v>
      </c>
      <c r="C20" s="199">
        <v>497</v>
      </c>
      <c r="D20" s="173">
        <v>513</v>
      </c>
      <c r="E20" s="180">
        <v>2045.68</v>
      </c>
      <c r="F20" s="171">
        <f t="shared" si="0"/>
        <v>497</v>
      </c>
      <c r="G20" s="173">
        <v>487</v>
      </c>
      <c r="H20" s="171">
        <f t="shared" si="1"/>
        <v>10</v>
      </c>
      <c r="I20" s="173" t="s">
        <v>8</v>
      </c>
      <c r="J20" s="173" t="s">
        <v>8</v>
      </c>
      <c r="K20" s="173" t="s">
        <v>8</v>
      </c>
      <c r="L20" s="173">
        <v>10</v>
      </c>
      <c r="M20" s="173" t="s">
        <v>8</v>
      </c>
      <c r="N20" s="171">
        <f t="shared" si="2"/>
        <v>489</v>
      </c>
      <c r="O20" s="173">
        <v>4</v>
      </c>
      <c r="P20" s="173">
        <v>140</v>
      </c>
      <c r="Q20" s="173">
        <v>238</v>
      </c>
      <c r="R20" s="173">
        <v>78</v>
      </c>
      <c r="S20" s="173">
        <v>23</v>
      </c>
      <c r="T20" s="173">
        <v>6</v>
      </c>
    </row>
    <row r="21" spans="1:20" ht="21.75" customHeight="1">
      <c r="A21" s="15"/>
      <c r="B21" s="13"/>
      <c r="C21" s="170"/>
      <c r="D21" s="177"/>
      <c r="E21" s="172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</row>
    <row r="22" spans="1:20" ht="21.75" customHeight="1">
      <c r="A22" s="15"/>
      <c r="B22" s="14" t="s">
        <v>17</v>
      </c>
      <c r="C22" s="199">
        <v>326</v>
      </c>
      <c r="D22" s="171">
        <v>244</v>
      </c>
      <c r="E22" s="180">
        <v>1654.22</v>
      </c>
      <c r="F22" s="171">
        <f t="shared" si="0"/>
        <v>326</v>
      </c>
      <c r="G22" s="173">
        <v>209</v>
      </c>
      <c r="H22" s="171">
        <f t="shared" si="1"/>
        <v>117</v>
      </c>
      <c r="I22" s="173" t="s">
        <v>8</v>
      </c>
      <c r="J22" s="173" t="s">
        <v>8</v>
      </c>
      <c r="K22" s="173" t="s">
        <v>8</v>
      </c>
      <c r="L22" s="173">
        <v>117</v>
      </c>
      <c r="M22" s="173" t="s">
        <v>8</v>
      </c>
      <c r="N22" s="171">
        <f t="shared" si="2"/>
        <v>325</v>
      </c>
      <c r="O22" s="173">
        <v>82</v>
      </c>
      <c r="P22" s="173">
        <v>57</v>
      </c>
      <c r="Q22" s="173">
        <v>104</v>
      </c>
      <c r="R22" s="173">
        <v>60</v>
      </c>
      <c r="S22" s="173">
        <v>15</v>
      </c>
      <c r="T22" s="173">
        <v>7</v>
      </c>
    </row>
    <row r="23" spans="1:20" ht="21.75" customHeight="1">
      <c r="A23" s="15"/>
      <c r="B23" s="14" t="s">
        <v>18</v>
      </c>
      <c r="C23" s="199">
        <v>77</v>
      </c>
      <c r="D23" s="173">
        <v>125</v>
      </c>
      <c r="E23" s="180">
        <v>1088.07</v>
      </c>
      <c r="F23" s="171">
        <f t="shared" si="0"/>
        <v>77</v>
      </c>
      <c r="G23" s="173">
        <v>67</v>
      </c>
      <c r="H23" s="171">
        <f t="shared" si="1"/>
        <v>10</v>
      </c>
      <c r="I23" s="173">
        <v>7</v>
      </c>
      <c r="J23" s="173" t="s">
        <v>8</v>
      </c>
      <c r="K23" s="173" t="s">
        <v>8</v>
      </c>
      <c r="L23" s="173">
        <v>3</v>
      </c>
      <c r="M23" s="173" t="s">
        <v>8</v>
      </c>
      <c r="N23" s="171">
        <f t="shared" si="2"/>
        <v>77</v>
      </c>
      <c r="O23" s="173" t="s">
        <v>8</v>
      </c>
      <c r="P23" s="173">
        <v>5</v>
      </c>
      <c r="Q23" s="173">
        <v>22</v>
      </c>
      <c r="R23" s="173">
        <v>32</v>
      </c>
      <c r="S23" s="173">
        <v>13</v>
      </c>
      <c r="T23" s="173">
        <v>5</v>
      </c>
    </row>
    <row r="24" spans="1:20" ht="21.75" customHeight="1">
      <c r="A24" s="15"/>
      <c r="B24" s="14" t="s">
        <v>19</v>
      </c>
      <c r="C24" s="199">
        <v>2</v>
      </c>
      <c r="D24" s="173">
        <v>4</v>
      </c>
      <c r="E24" s="180">
        <v>43.47</v>
      </c>
      <c r="F24" s="171">
        <f t="shared" si="0"/>
        <v>2</v>
      </c>
      <c r="G24" s="173">
        <v>2</v>
      </c>
      <c r="H24" s="173" t="s">
        <v>8</v>
      </c>
      <c r="I24" s="173" t="s">
        <v>8</v>
      </c>
      <c r="J24" s="173" t="s">
        <v>8</v>
      </c>
      <c r="K24" s="173" t="s">
        <v>8</v>
      </c>
      <c r="L24" s="173" t="s">
        <v>8</v>
      </c>
      <c r="M24" s="173" t="s">
        <v>8</v>
      </c>
      <c r="N24" s="171">
        <f t="shared" si="2"/>
        <v>2</v>
      </c>
      <c r="O24" s="173" t="s">
        <v>8</v>
      </c>
      <c r="P24" s="173" t="s">
        <v>452</v>
      </c>
      <c r="Q24" s="173" t="s">
        <v>8</v>
      </c>
      <c r="R24" s="173" t="s">
        <v>8</v>
      </c>
      <c r="S24" s="173">
        <v>2</v>
      </c>
      <c r="T24" s="173" t="s">
        <v>8</v>
      </c>
    </row>
    <row r="25" spans="1:20" ht="21.75" customHeight="1">
      <c r="A25" s="15"/>
      <c r="B25" s="14" t="s">
        <v>20</v>
      </c>
      <c r="C25" s="199">
        <v>20</v>
      </c>
      <c r="D25" s="173">
        <v>24</v>
      </c>
      <c r="E25" s="180">
        <v>779.08</v>
      </c>
      <c r="F25" s="171">
        <f t="shared" si="0"/>
        <v>20</v>
      </c>
      <c r="G25" s="173">
        <v>9</v>
      </c>
      <c r="H25" s="171">
        <f t="shared" si="1"/>
        <v>11</v>
      </c>
      <c r="I25" s="173">
        <v>11</v>
      </c>
      <c r="J25" s="173" t="s">
        <v>8</v>
      </c>
      <c r="K25" s="173" t="s">
        <v>8</v>
      </c>
      <c r="L25" s="173" t="s">
        <v>8</v>
      </c>
      <c r="M25" s="173" t="s">
        <v>8</v>
      </c>
      <c r="N25" s="171">
        <f t="shared" si="2"/>
        <v>20</v>
      </c>
      <c r="O25" s="173" t="s">
        <v>8</v>
      </c>
      <c r="P25" s="173" t="s">
        <v>8</v>
      </c>
      <c r="Q25" s="173">
        <v>1</v>
      </c>
      <c r="R25" s="173">
        <v>15</v>
      </c>
      <c r="S25" s="173">
        <v>2</v>
      </c>
      <c r="T25" s="173">
        <v>2</v>
      </c>
    </row>
    <row r="26" spans="1:20" ht="21.75" customHeight="1">
      <c r="A26" s="15"/>
      <c r="B26" s="14" t="s">
        <v>25</v>
      </c>
      <c r="C26" s="199">
        <v>13</v>
      </c>
      <c r="D26" s="173">
        <v>56</v>
      </c>
      <c r="E26" s="180">
        <v>993.14</v>
      </c>
      <c r="F26" s="171">
        <f t="shared" si="0"/>
        <v>13</v>
      </c>
      <c r="G26" s="173">
        <v>1</v>
      </c>
      <c r="H26" s="171">
        <f t="shared" si="1"/>
        <v>12</v>
      </c>
      <c r="I26" s="173">
        <v>12</v>
      </c>
      <c r="J26" s="173" t="s">
        <v>8</v>
      </c>
      <c r="K26" s="173" t="s">
        <v>8</v>
      </c>
      <c r="L26" s="173" t="s">
        <v>8</v>
      </c>
      <c r="M26" s="173" t="s">
        <v>8</v>
      </c>
      <c r="N26" s="171">
        <f t="shared" si="2"/>
        <v>13</v>
      </c>
      <c r="O26" s="173" t="s">
        <v>8</v>
      </c>
      <c r="P26" s="173">
        <v>2</v>
      </c>
      <c r="Q26" s="173" t="s">
        <v>8</v>
      </c>
      <c r="R26" s="173">
        <v>6</v>
      </c>
      <c r="S26" s="173" t="s">
        <v>8</v>
      </c>
      <c r="T26" s="173">
        <v>5</v>
      </c>
    </row>
    <row r="27" spans="1:20" ht="21.75" customHeight="1">
      <c r="A27" s="15"/>
      <c r="B27" s="13"/>
      <c r="C27" s="170"/>
      <c r="D27" s="171"/>
      <c r="E27" s="172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</row>
    <row r="28" spans="1:20" ht="21.75" customHeight="1">
      <c r="A28" s="15"/>
      <c r="B28" s="14" t="s">
        <v>21</v>
      </c>
      <c r="C28" s="199">
        <v>19</v>
      </c>
      <c r="D28" s="173">
        <v>34</v>
      </c>
      <c r="E28" s="180">
        <v>2631.7</v>
      </c>
      <c r="F28" s="171">
        <f t="shared" si="0"/>
        <v>19</v>
      </c>
      <c r="G28" s="173">
        <v>14</v>
      </c>
      <c r="H28" s="171">
        <f t="shared" si="1"/>
        <v>5</v>
      </c>
      <c r="I28" s="173">
        <v>2</v>
      </c>
      <c r="J28" s="173" t="s">
        <v>8</v>
      </c>
      <c r="K28" s="173">
        <v>2</v>
      </c>
      <c r="L28" s="173" t="s">
        <v>8</v>
      </c>
      <c r="M28" s="173">
        <v>1</v>
      </c>
      <c r="N28" s="171">
        <f t="shared" si="2"/>
        <v>19</v>
      </c>
      <c r="O28" s="173" t="s">
        <v>8</v>
      </c>
      <c r="P28" s="173">
        <v>3</v>
      </c>
      <c r="Q28" s="173" t="s">
        <v>8</v>
      </c>
      <c r="R28" s="173">
        <v>11</v>
      </c>
      <c r="S28" s="173">
        <v>1</v>
      </c>
      <c r="T28" s="173">
        <v>4</v>
      </c>
    </row>
    <row r="29" spans="1:20" ht="21.75" customHeight="1">
      <c r="A29" s="15"/>
      <c r="B29" s="14" t="s">
        <v>22</v>
      </c>
      <c r="C29" s="199">
        <v>8</v>
      </c>
      <c r="D29" s="173">
        <v>17</v>
      </c>
      <c r="E29" s="180">
        <v>2696.76</v>
      </c>
      <c r="F29" s="171">
        <f t="shared" si="0"/>
        <v>8</v>
      </c>
      <c r="G29" s="173">
        <v>1</v>
      </c>
      <c r="H29" s="171">
        <f t="shared" si="1"/>
        <v>7</v>
      </c>
      <c r="I29" s="173">
        <v>5</v>
      </c>
      <c r="J29" s="173" t="s">
        <v>8</v>
      </c>
      <c r="K29" s="173">
        <v>1</v>
      </c>
      <c r="L29" s="173" t="s">
        <v>8</v>
      </c>
      <c r="M29" s="173">
        <v>1</v>
      </c>
      <c r="N29" s="171">
        <f t="shared" si="2"/>
        <v>8</v>
      </c>
      <c r="O29" s="173" t="s">
        <v>8</v>
      </c>
      <c r="P29" s="173">
        <v>1</v>
      </c>
      <c r="Q29" s="173" t="s">
        <v>8</v>
      </c>
      <c r="R29" s="173" t="s">
        <v>8</v>
      </c>
      <c r="S29" s="173" t="s">
        <v>8</v>
      </c>
      <c r="T29" s="173">
        <v>7</v>
      </c>
    </row>
    <row r="30" spans="1:20" ht="21.75" customHeight="1">
      <c r="A30" s="15"/>
      <c r="B30" s="14" t="s">
        <v>23</v>
      </c>
      <c r="C30" s="199">
        <v>4</v>
      </c>
      <c r="D30" s="173">
        <v>21</v>
      </c>
      <c r="E30" s="180">
        <v>2822.19</v>
      </c>
      <c r="F30" s="171">
        <f t="shared" si="0"/>
        <v>4</v>
      </c>
      <c r="G30" s="173" t="s">
        <v>8</v>
      </c>
      <c r="H30" s="171">
        <f t="shared" si="1"/>
        <v>4</v>
      </c>
      <c r="I30" s="173">
        <v>3</v>
      </c>
      <c r="J30" s="173" t="s">
        <v>8</v>
      </c>
      <c r="K30" s="173">
        <v>1</v>
      </c>
      <c r="L30" s="173" t="s">
        <v>8</v>
      </c>
      <c r="M30" s="173" t="s">
        <v>8</v>
      </c>
      <c r="N30" s="171">
        <f t="shared" si="2"/>
        <v>4</v>
      </c>
      <c r="O30" s="173" t="s">
        <v>8</v>
      </c>
      <c r="P30" s="173" t="s">
        <v>8</v>
      </c>
      <c r="Q30" s="173" t="s">
        <v>8</v>
      </c>
      <c r="R30" s="173" t="s">
        <v>8</v>
      </c>
      <c r="S30" s="173" t="s">
        <v>8</v>
      </c>
      <c r="T30" s="173">
        <v>4</v>
      </c>
    </row>
    <row r="31" spans="1:20" ht="21.75" customHeight="1">
      <c r="A31" s="15"/>
      <c r="B31" s="14" t="s">
        <v>24</v>
      </c>
      <c r="C31" s="199">
        <v>2</v>
      </c>
      <c r="D31" s="173">
        <v>15</v>
      </c>
      <c r="E31" s="180">
        <v>2667.13</v>
      </c>
      <c r="F31" s="171">
        <f t="shared" si="0"/>
        <v>2</v>
      </c>
      <c r="G31" s="173" t="s">
        <v>8</v>
      </c>
      <c r="H31" s="171">
        <f t="shared" si="1"/>
        <v>2</v>
      </c>
      <c r="I31" s="173">
        <v>2</v>
      </c>
      <c r="J31" s="173" t="s">
        <v>8</v>
      </c>
      <c r="K31" s="173" t="s">
        <v>8</v>
      </c>
      <c r="L31" s="173" t="s">
        <v>8</v>
      </c>
      <c r="M31" s="173" t="s">
        <v>8</v>
      </c>
      <c r="N31" s="171">
        <f t="shared" si="2"/>
        <v>2</v>
      </c>
      <c r="O31" s="173" t="s">
        <v>8</v>
      </c>
      <c r="P31" s="173" t="s">
        <v>8</v>
      </c>
      <c r="Q31" s="173" t="s">
        <v>8</v>
      </c>
      <c r="R31" s="173" t="s">
        <v>8</v>
      </c>
      <c r="S31" s="173" t="s">
        <v>8</v>
      </c>
      <c r="T31" s="173">
        <v>2</v>
      </c>
    </row>
    <row r="32" spans="1:20" ht="21.75" customHeight="1">
      <c r="A32" s="367" t="s">
        <v>11</v>
      </c>
      <c r="B32" s="368"/>
      <c r="C32" s="199">
        <v>50</v>
      </c>
      <c r="D32" s="173">
        <v>1</v>
      </c>
      <c r="E32" s="180">
        <v>2.7</v>
      </c>
      <c r="F32" s="171">
        <f t="shared" si="0"/>
        <v>50</v>
      </c>
      <c r="G32" s="173">
        <v>21</v>
      </c>
      <c r="H32" s="171">
        <f t="shared" si="1"/>
        <v>29</v>
      </c>
      <c r="I32" s="173">
        <v>7</v>
      </c>
      <c r="J32" s="173">
        <v>1</v>
      </c>
      <c r="K32" s="173">
        <v>1</v>
      </c>
      <c r="L32" s="173">
        <v>20</v>
      </c>
      <c r="M32" s="173" t="s">
        <v>8</v>
      </c>
      <c r="N32" s="171">
        <f t="shared" si="2"/>
        <v>2</v>
      </c>
      <c r="O32" s="173" t="s">
        <v>8</v>
      </c>
      <c r="P32" s="173">
        <v>1</v>
      </c>
      <c r="Q32" s="173">
        <v>1</v>
      </c>
      <c r="R32" s="173" t="s">
        <v>8</v>
      </c>
      <c r="S32" s="173" t="s">
        <v>8</v>
      </c>
      <c r="T32" s="173" t="s">
        <v>8</v>
      </c>
    </row>
    <row r="33" spans="1:20" ht="21.75" customHeight="1">
      <c r="A33" s="12"/>
      <c r="B33" s="13"/>
      <c r="C33" s="170"/>
      <c r="D33" s="171"/>
      <c r="E33" s="172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</row>
    <row r="34" spans="1:20" ht="21.75" customHeight="1">
      <c r="A34" s="367" t="s">
        <v>12</v>
      </c>
      <c r="B34" s="368"/>
      <c r="C34" s="199">
        <v>194</v>
      </c>
      <c r="D34" s="173">
        <v>57</v>
      </c>
      <c r="E34" s="180">
        <v>112.03</v>
      </c>
      <c r="F34" s="171">
        <f t="shared" si="0"/>
        <v>194</v>
      </c>
      <c r="G34" s="173">
        <v>180</v>
      </c>
      <c r="H34" s="171">
        <f t="shared" si="1"/>
        <v>14</v>
      </c>
      <c r="I34" s="173">
        <v>3</v>
      </c>
      <c r="J34" s="173" t="s">
        <v>8</v>
      </c>
      <c r="K34" s="173" t="s">
        <v>8</v>
      </c>
      <c r="L34" s="173">
        <v>11</v>
      </c>
      <c r="M34" s="173" t="s">
        <v>8</v>
      </c>
      <c r="N34" s="171">
        <f t="shared" si="2"/>
        <v>57</v>
      </c>
      <c r="O34" s="173" t="s">
        <v>8</v>
      </c>
      <c r="P34" s="173">
        <v>33</v>
      </c>
      <c r="Q34" s="173">
        <v>20</v>
      </c>
      <c r="R34" s="173">
        <v>2</v>
      </c>
      <c r="S34" s="173">
        <v>1</v>
      </c>
      <c r="T34" s="173">
        <v>1</v>
      </c>
    </row>
    <row r="35" spans="1:20" ht="21.75" customHeight="1">
      <c r="A35" s="367" t="s">
        <v>550</v>
      </c>
      <c r="B35" s="368"/>
      <c r="C35" s="199">
        <v>2</v>
      </c>
      <c r="D35" s="173">
        <v>1</v>
      </c>
      <c r="E35" s="180">
        <v>2.5</v>
      </c>
      <c r="F35" s="171">
        <f t="shared" si="0"/>
        <v>2</v>
      </c>
      <c r="G35" s="173">
        <v>2</v>
      </c>
      <c r="H35" s="173" t="s">
        <v>452</v>
      </c>
      <c r="I35" s="173" t="s">
        <v>452</v>
      </c>
      <c r="J35" s="173" t="s">
        <v>8</v>
      </c>
      <c r="K35" s="173" t="s">
        <v>8</v>
      </c>
      <c r="L35" s="173" t="s">
        <v>8</v>
      </c>
      <c r="M35" s="173" t="s">
        <v>8</v>
      </c>
      <c r="N35" s="173" t="s">
        <v>8</v>
      </c>
      <c r="O35" s="173" t="s">
        <v>8</v>
      </c>
      <c r="P35" s="173" t="s">
        <v>452</v>
      </c>
      <c r="Q35" s="173" t="s">
        <v>8</v>
      </c>
      <c r="R35" s="173" t="s">
        <v>8</v>
      </c>
      <c r="S35" s="173" t="s">
        <v>8</v>
      </c>
      <c r="T35" s="173" t="s">
        <v>8</v>
      </c>
    </row>
    <row r="36" spans="1:20" ht="21.75" customHeight="1">
      <c r="A36" s="367" t="s">
        <v>551</v>
      </c>
      <c r="B36" s="368"/>
      <c r="C36" s="199">
        <v>125</v>
      </c>
      <c r="D36" s="173">
        <v>41</v>
      </c>
      <c r="E36" s="180">
        <v>82.83</v>
      </c>
      <c r="F36" s="171">
        <f t="shared" si="0"/>
        <v>125</v>
      </c>
      <c r="G36" s="173">
        <v>113</v>
      </c>
      <c r="H36" s="171">
        <f t="shared" si="1"/>
        <v>12</v>
      </c>
      <c r="I36" s="173">
        <v>6</v>
      </c>
      <c r="J36" s="173">
        <v>1</v>
      </c>
      <c r="K36" s="173" t="s">
        <v>8</v>
      </c>
      <c r="L36" s="173">
        <v>1</v>
      </c>
      <c r="M36" s="173">
        <v>4</v>
      </c>
      <c r="N36" s="171">
        <f t="shared" si="2"/>
        <v>40</v>
      </c>
      <c r="O36" s="173" t="s">
        <v>8</v>
      </c>
      <c r="P36" s="173">
        <v>23</v>
      </c>
      <c r="Q36" s="173">
        <v>10</v>
      </c>
      <c r="R36" s="173">
        <v>4</v>
      </c>
      <c r="S36" s="173">
        <v>1</v>
      </c>
      <c r="T36" s="173">
        <v>2</v>
      </c>
    </row>
    <row r="37" spans="1:20" ht="21.75" customHeight="1">
      <c r="A37" s="370" t="s">
        <v>13</v>
      </c>
      <c r="B37" s="368"/>
      <c r="C37" s="173">
        <f>SUM(C16:C22,C32:C36)</f>
        <v>2900</v>
      </c>
      <c r="D37" s="173">
        <f>SUM(D16:D22,D32:D36)</f>
        <v>1677</v>
      </c>
      <c r="E37" s="180">
        <f>SUM(E16:E22,E32:E36)</f>
        <v>5279.2699999999995</v>
      </c>
      <c r="F37" s="173">
        <f>SUM(F16:F22,F32:F36)</f>
        <v>2900</v>
      </c>
      <c r="G37" s="173">
        <f aca="true" t="shared" si="5" ref="G37:T37">SUM(G16:G22,G32:G36)</f>
        <v>2718</v>
      </c>
      <c r="H37" s="173">
        <f t="shared" si="5"/>
        <v>182</v>
      </c>
      <c r="I37" s="173">
        <f t="shared" si="5"/>
        <v>16</v>
      </c>
      <c r="J37" s="173">
        <f t="shared" si="5"/>
        <v>2</v>
      </c>
      <c r="K37" s="173">
        <f t="shared" si="5"/>
        <v>1</v>
      </c>
      <c r="L37" s="173">
        <f t="shared" si="5"/>
        <v>159</v>
      </c>
      <c r="M37" s="173">
        <f t="shared" si="5"/>
        <v>4</v>
      </c>
      <c r="N37" s="173">
        <f t="shared" si="5"/>
        <v>2345</v>
      </c>
      <c r="O37" s="173">
        <f t="shared" si="5"/>
        <v>86</v>
      </c>
      <c r="P37" s="173">
        <f t="shared" si="5"/>
        <v>1116</v>
      </c>
      <c r="Q37" s="173">
        <f t="shared" si="5"/>
        <v>773</v>
      </c>
      <c r="R37" s="173">
        <f t="shared" si="5"/>
        <v>255</v>
      </c>
      <c r="S37" s="173">
        <f t="shared" si="5"/>
        <v>81</v>
      </c>
      <c r="T37" s="173">
        <f t="shared" si="5"/>
        <v>34</v>
      </c>
    </row>
    <row r="38" spans="1:20" ht="21.75" customHeight="1">
      <c r="A38" s="371" t="s">
        <v>14</v>
      </c>
      <c r="B38" s="372"/>
      <c r="C38" s="174">
        <f>SUM(C23:C30)</f>
        <v>143</v>
      </c>
      <c r="D38" s="174">
        <f>SUM(D23:D30)</f>
        <v>281</v>
      </c>
      <c r="E38" s="308">
        <f>SUM(E23:E30)</f>
        <v>11054.41</v>
      </c>
      <c r="F38" s="174">
        <f>SUM(F23:F30)</f>
        <v>143</v>
      </c>
      <c r="G38" s="174">
        <f aca="true" t="shared" si="6" ref="G38:T38">SUM(G23:G30)</f>
        <v>94</v>
      </c>
      <c r="H38" s="174">
        <f t="shared" si="6"/>
        <v>49</v>
      </c>
      <c r="I38" s="174">
        <f t="shared" si="6"/>
        <v>40</v>
      </c>
      <c r="J38" s="174" t="s">
        <v>452</v>
      </c>
      <c r="K38" s="174">
        <f t="shared" si="6"/>
        <v>4</v>
      </c>
      <c r="L38" s="174">
        <f t="shared" si="6"/>
        <v>3</v>
      </c>
      <c r="M38" s="174">
        <f t="shared" si="6"/>
        <v>2</v>
      </c>
      <c r="N38" s="174">
        <f t="shared" si="6"/>
        <v>143</v>
      </c>
      <c r="O38" s="174" t="s">
        <v>452</v>
      </c>
      <c r="P38" s="174">
        <f t="shared" si="6"/>
        <v>11</v>
      </c>
      <c r="Q38" s="174">
        <f t="shared" si="6"/>
        <v>23</v>
      </c>
      <c r="R38" s="174">
        <f t="shared" si="6"/>
        <v>64</v>
      </c>
      <c r="S38" s="174">
        <f t="shared" si="6"/>
        <v>18</v>
      </c>
      <c r="T38" s="174">
        <f t="shared" si="6"/>
        <v>27</v>
      </c>
    </row>
    <row r="39" ht="15" customHeight="1">
      <c r="A39" s="7" t="s">
        <v>552</v>
      </c>
    </row>
    <row r="40" ht="15" customHeight="1">
      <c r="A40" s="7" t="s">
        <v>459</v>
      </c>
    </row>
    <row r="42" spans="3:21" ht="14.25">
      <c r="C42" s="22"/>
      <c r="D42" s="18"/>
      <c r="E42" s="18"/>
      <c r="F42" s="27"/>
      <c r="G42" s="22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3:21" ht="14.25">
      <c r="C43" s="22"/>
      <c r="D43" s="18"/>
      <c r="E43" s="18"/>
      <c r="F43" s="27"/>
      <c r="G43" s="22"/>
      <c r="H43" s="18"/>
      <c r="I43" s="18"/>
      <c r="J43" s="18"/>
      <c r="K43" s="18"/>
      <c r="L43" s="18"/>
      <c r="M43" s="18"/>
      <c r="N43" s="27"/>
      <c r="O43" s="18"/>
      <c r="P43" s="22"/>
      <c r="Q43" s="18"/>
      <c r="R43" s="18"/>
      <c r="S43" s="18"/>
      <c r="T43" s="18"/>
      <c r="U43" s="15"/>
    </row>
    <row r="44" spans="3:21" ht="14.25">
      <c r="C44" s="22"/>
      <c r="D44" s="22"/>
      <c r="E44" s="23"/>
      <c r="F44" s="27"/>
      <c r="G44" s="22"/>
      <c r="H44" s="22"/>
      <c r="I44" s="18"/>
      <c r="J44" s="18"/>
      <c r="K44" s="18"/>
      <c r="L44" s="22"/>
      <c r="M44" s="18"/>
      <c r="N44" s="27"/>
      <c r="O44" s="22"/>
      <c r="P44" s="22"/>
      <c r="Q44" s="22"/>
      <c r="R44" s="22"/>
      <c r="S44" s="22"/>
      <c r="T44" s="22"/>
      <c r="U44" s="15"/>
    </row>
    <row r="45" spans="3:21" ht="14.25">
      <c r="C45" s="22"/>
      <c r="D45" s="22"/>
      <c r="E45" s="23"/>
      <c r="F45" s="27"/>
      <c r="G45" s="22"/>
      <c r="H45" s="22"/>
      <c r="I45" s="18"/>
      <c r="J45" s="18"/>
      <c r="K45" s="18"/>
      <c r="L45" s="22"/>
      <c r="M45" s="18"/>
      <c r="N45" s="27"/>
      <c r="O45" s="18"/>
      <c r="P45" s="22"/>
      <c r="Q45" s="22"/>
      <c r="R45" s="22"/>
      <c r="S45" s="22"/>
      <c r="T45" s="22"/>
      <c r="U45" s="15"/>
    </row>
    <row r="46" spans="3:21" ht="14.25">
      <c r="C46" s="22"/>
      <c r="D46" s="22"/>
      <c r="E46" s="23"/>
      <c r="F46" s="27"/>
      <c r="G46" s="22"/>
      <c r="H46" s="22"/>
      <c r="I46" s="18"/>
      <c r="J46" s="18"/>
      <c r="K46" s="18"/>
      <c r="L46" s="22"/>
      <c r="M46" s="18"/>
      <c r="N46" s="27"/>
      <c r="O46" s="22"/>
      <c r="P46" s="22"/>
      <c r="Q46" s="22"/>
      <c r="R46" s="22"/>
      <c r="S46" s="22"/>
      <c r="T46" s="22"/>
      <c r="U46" s="15"/>
    </row>
    <row r="47" spans="3:21" ht="14.25">
      <c r="C47" s="20"/>
      <c r="D47" s="20"/>
      <c r="E47" s="21"/>
      <c r="F47" s="28"/>
      <c r="G47" s="20"/>
      <c r="H47" s="22"/>
      <c r="I47" s="20"/>
      <c r="J47" s="20"/>
      <c r="K47" s="20"/>
      <c r="L47" s="20"/>
      <c r="M47" s="20"/>
      <c r="N47" s="27"/>
      <c r="O47" s="20"/>
      <c r="P47" s="20"/>
      <c r="Q47" s="20"/>
      <c r="R47" s="20"/>
      <c r="S47" s="20"/>
      <c r="T47" s="20"/>
      <c r="U47" s="15"/>
    </row>
    <row r="48" spans="3:21" ht="14.25">
      <c r="C48" s="22"/>
      <c r="D48" s="22"/>
      <c r="E48" s="23"/>
      <c r="F48" s="27"/>
      <c r="G48" s="22"/>
      <c r="H48" s="22"/>
      <c r="I48" s="18"/>
      <c r="J48" s="18"/>
      <c r="K48" s="18"/>
      <c r="L48" s="22"/>
      <c r="M48" s="18"/>
      <c r="N48" s="27"/>
      <c r="O48" s="22"/>
      <c r="P48" s="22"/>
      <c r="Q48" s="22"/>
      <c r="R48" s="22"/>
      <c r="S48" s="22"/>
      <c r="T48" s="22"/>
      <c r="U48" s="15"/>
    </row>
    <row r="49" spans="3:21" ht="14.25">
      <c r="C49" s="22"/>
      <c r="D49" s="22"/>
      <c r="E49" s="23"/>
      <c r="F49" s="27"/>
      <c r="G49" s="22"/>
      <c r="H49" s="22"/>
      <c r="I49" s="22"/>
      <c r="J49" s="18"/>
      <c r="K49" s="18"/>
      <c r="L49" s="22"/>
      <c r="M49" s="18"/>
      <c r="N49" s="27"/>
      <c r="O49" s="22"/>
      <c r="P49" s="22"/>
      <c r="Q49" s="22"/>
      <c r="R49" s="22"/>
      <c r="S49" s="22"/>
      <c r="T49" s="22"/>
      <c r="U49" s="15"/>
    </row>
    <row r="50" spans="3:21" ht="14.25">
      <c r="C50" s="22"/>
      <c r="D50" s="22"/>
      <c r="E50" s="23"/>
      <c r="F50" s="27"/>
      <c r="G50" s="22"/>
      <c r="H50" s="22"/>
      <c r="I50" s="22"/>
      <c r="J50" s="18"/>
      <c r="K50" s="18"/>
      <c r="L50" s="18"/>
      <c r="M50" s="18"/>
      <c r="N50" s="27"/>
      <c r="O50" s="18"/>
      <c r="P50" s="18"/>
      <c r="Q50" s="22"/>
      <c r="R50" s="18"/>
      <c r="S50" s="22"/>
      <c r="T50" s="22"/>
      <c r="U50" s="15"/>
    </row>
    <row r="51" spans="3:21" ht="14.25">
      <c r="C51" s="22"/>
      <c r="D51" s="22"/>
      <c r="E51" s="23"/>
      <c r="F51" s="27"/>
      <c r="G51" s="22"/>
      <c r="H51" s="22"/>
      <c r="I51" s="22"/>
      <c r="J51" s="18"/>
      <c r="K51" s="18"/>
      <c r="L51" s="18"/>
      <c r="M51" s="18"/>
      <c r="N51" s="27"/>
      <c r="O51" s="18"/>
      <c r="P51" s="18"/>
      <c r="Q51" s="22"/>
      <c r="R51" s="22"/>
      <c r="S51" s="22"/>
      <c r="T51" s="22"/>
      <c r="U51" s="15"/>
    </row>
    <row r="52" spans="3:21" ht="14.25">
      <c r="C52" s="22"/>
      <c r="D52" s="22"/>
      <c r="E52" s="23"/>
      <c r="F52" s="27"/>
      <c r="G52" s="22"/>
      <c r="H52" s="22"/>
      <c r="I52" s="22"/>
      <c r="J52" s="18"/>
      <c r="K52" s="18"/>
      <c r="L52" s="18"/>
      <c r="M52" s="18"/>
      <c r="N52" s="27"/>
      <c r="O52" s="18"/>
      <c r="P52" s="22"/>
      <c r="Q52" s="22"/>
      <c r="R52" s="22"/>
      <c r="S52" s="22"/>
      <c r="T52" s="22"/>
      <c r="U52" s="15"/>
    </row>
    <row r="53" spans="3:21" ht="14.25">
      <c r="C53" s="20"/>
      <c r="D53" s="20"/>
      <c r="E53" s="21"/>
      <c r="F53" s="28"/>
      <c r="G53" s="20"/>
      <c r="H53" s="22"/>
      <c r="I53" s="20"/>
      <c r="J53" s="20"/>
      <c r="K53" s="20"/>
      <c r="L53" s="20"/>
      <c r="M53" s="20"/>
      <c r="N53" s="27"/>
      <c r="O53" s="20"/>
      <c r="P53" s="20"/>
      <c r="Q53" s="20"/>
      <c r="R53" s="20"/>
      <c r="S53" s="20"/>
      <c r="T53" s="20"/>
      <c r="U53" s="15"/>
    </row>
    <row r="54" spans="3:21" ht="14.25">
      <c r="C54" s="22"/>
      <c r="D54" s="22"/>
      <c r="E54" s="23"/>
      <c r="F54" s="27"/>
      <c r="G54" s="22"/>
      <c r="H54" s="22"/>
      <c r="I54" s="22"/>
      <c r="J54" s="18"/>
      <c r="K54" s="22"/>
      <c r="L54" s="18"/>
      <c r="M54" s="22"/>
      <c r="N54" s="27"/>
      <c r="O54" s="18"/>
      <c r="P54" s="22"/>
      <c r="Q54" s="22"/>
      <c r="R54" s="22"/>
      <c r="S54" s="22"/>
      <c r="T54" s="18"/>
      <c r="U54" s="15"/>
    </row>
    <row r="55" spans="3:21" ht="14.25">
      <c r="C55" s="22"/>
      <c r="D55" s="22"/>
      <c r="E55" s="23"/>
      <c r="F55" s="27"/>
      <c r="G55" s="22"/>
      <c r="H55" s="22"/>
      <c r="I55" s="22"/>
      <c r="J55" s="18"/>
      <c r="K55" s="22"/>
      <c r="L55" s="18"/>
      <c r="M55" s="22"/>
      <c r="N55" s="27"/>
      <c r="O55" s="18"/>
      <c r="P55" s="22"/>
      <c r="Q55" s="18"/>
      <c r="R55" s="18"/>
      <c r="S55" s="18"/>
      <c r="T55" s="22"/>
      <c r="U55" s="15"/>
    </row>
    <row r="56" spans="3:21" ht="14.25">
      <c r="C56" s="22"/>
      <c r="D56" s="22"/>
      <c r="E56" s="23"/>
      <c r="F56" s="27"/>
      <c r="G56" s="18"/>
      <c r="H56" s="22"/>
      <c r="I56" s="22"/>
      <c r="J56" s="18"/>
      <c r="K56" s="22"/>
      <c r="L56" s="18"/>
      <c r="M56" s="18"/>
      <c r="N56" s="27"/>
      <c r="O56" s="18"/>
      <c r="P56" s="18"/>
      <c r="Q56" s="18"/>
      <c r="R56" s="18"/>
      <c r="S56" s="18"/>
      <c r="T56" s="22"/>
      <c r="U56" s="15"/>
    </row>
    <row r="57" spans="3:21" ht="14.25">
      <c r="C57" s="22"/>
      <c r="D57" s="22"/>
      <c r="E57" s="23"/>
      <c r="F57" s="27"/>
      <c r="G57" s="18"/>
      <c r="H57" s="22"/>
      <c r="I57" s="22"/>
      <c r="J57" s="18"/>
      <c r="K57" s="18"/>
      <c r="L57" s="18"/>
      <c r="M57" s="18"/>
      <c r="N57" s="27"/>
      <c r="O57" s="18"/>
      <c r="P57" s="18"/>
      <c r="Q57" s="18"/>
      <c r="R57" s="18"/>
      <c r="S57" s="18"/>
      <c r="T57" s="22"/>
      <c r="U57" s="15"/>
    </row>
    <row r="58" spans="3:21" ht="14.25">
      <c r="C58" s="22"/>
      <c r="D58" s="22"/>
      <c r="E58" s="23"/>
      <c r="F58" s="27"/>
      <c r="G58" s="22"/>
      <c r="H58" s="22"/>
      <c r="I58" s="22"/>
      <c r="J58" s="22"/>
      <c r="K58" s="22"/>
      <c r="L58" s="22"/>
      <c r="M58" s="18"/>
      <c r="N58" s="27"/>
      <c r="O58" s="18"/>
      <c r="P58" s="18"/>
      <c r="Q58" s="18"/>
      <c r="R58" s="22"/>
      <c r="S58" s="18"/>
      <c r="T58" s="22"/>
      <c r="U58" s="15"/>
    </row>
    <row r="59" spans="3:21" ht="14.25">
      <c r="C59" s="20"/>
      <c r="D59" s="20"/>
      <c r="E59" s="21"/>
      <c r="F59" s="28"/>
      <c r="G59" s="20"/>
      <c r="H59" s="22"/>
      <c r="I59" s="20"/>
      <c r="J59" s="20"/>
      <c r="K59" s="20"/>
      <c r="L59" s="20"/>
      <c r="M59" s="20"/>
      <c r="N59" s="27"/>
      <c r="O59" s="20"/>
      <c r="P59" s="20"/>
      <c r="Q59" s="20"/>
      <c r="R59" s="20"/>
      <c r="S59" s="20"/>
      <c r="T59" s="20"/>
      <c r="U59" s="15"/>
    </row>
    <row r="60" spans="3:21" ht="14.25">
      <c r="C60" s="22"/>
      <c r="D60" s="22"/>
      <c r="E60" s="23"/>
      <c r="F60" s="27"/>
      <c r="G60" s="22"/>
      <c r="H60" s="22"/>
      <c r="I60" s="22"/>
      <c r="J60" s="18"/>
      <c r="K60" s="18"/>
      <c r="L60" s="22"/>
      <c r="M60" s="18"/>
      <c r="N60" s="27"/>
      <c r="O60" s="18"/>
      <c r="P60" s="22"/>
      <c r="Q60" s="22"/>
      <c r="R60" s="22"/>
      <c r="S60" s="22"/>
      <c r="T60" s="22"/>
      <c r="U60" s="15"/>
    </row>
    <row r="61" spans="3:21" ht="14.25">
      <c r="C61" s="22"/>
      <c r="D61" s="22"/>
      <c r="E61" s="23"/>
      <c r="F61" s="27"/>
      <c r="G61" s="22"/>
      <c r="H61" s="18"/>
      <c r="I61" s="18"/>
      <c r="J61" s="18"/>
      <c r="K61" s="18"/>
      <c r="L61" s="18"/>
      <c r="M61" s="18"/>
      <c r="N61" s="27"/>
      <c r="O61" s="18"/>
      <c r="P61" s="22"/>
      <c r="Q61" s="18"/>
      <c r="R61" s="18"/>
      <c r="S61" s="18"/>
      <c r="T61" s="18"/>
      <c r="U61" s="15"/>
    </row>
    <row r="62" spans="3:21" ht="14.25">
      <c r="C62" s="22"/>
      <c r="D62" s="22"/>
      <c r="E62" s="23"/>
      <c r="F62" s="27"/>
      <c r="G62" s="22"/>
      <c r="H62" s="22"/>
      <c r="I62" s="22"/>
      <c r="J62" s="18"/>
      <c r="K62" s="18"/>
      <c r="L62" s="22"/>
      <c r="M62" s="22"/>
      <c r="N62" s="27"/>
      <c r="O62" s="18"/>
      <c r="P62" s="22"/>
      <c r="Q62" s="22"/>
      <c r="R62" s="22"/>
      <c r="S62" s="22"/>
      <c r="T62" s="18"/>
      <c r="U62" s="15"/>
    </row>
    <row r="63" spans="3:21" ht="14.25">
      <c r="C63" s="27"/>
      <c r="D63" s="27"/>
      <c r="E63" s="29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15"/>
    </row>
    <row r="64" spans="3:21" ht="14.25">
      <c r="C64" s="27"/>
      <c r="D64" s="27"/>
      <c r="E64" s="29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15"/>
    </row>
    <row r="65" spans="3:21" ht="14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ht="14.2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ht="14.2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</sheetData>
  <sheetProtection/>
  <mergeCells count="37">
    <mergeCell ref="T6:T8"/>
    <mergeCell ref="P6:P8"/>
    <mergeCell ref="Q6:Q8"/>
    <mergeCell ref="R6:R8"/>
    <mergeCell ref="S6:S8"/>
    <mergeCell ref="N6:N8"/>
    <mergeCell ref="O6:O8"/>
    <mergeCell ref="J7:J8"/>
    <mergeCell ref="K7:K8"/>
    <mergeCell ref="H7:H8"/>
    <mergeCell ref="I7:I8"/>
    <mergeCell ref="L7:L8"/>
    <mergeCell ref="M7:M8"/>
    <mergeCell ref="A10:B10"/>
    <mergeCell ref="A11:B11"/>
    <mergeCell ref="A12:B12"/>
    <mergeCell ref="A13:B13"/>
    <mergeCell ref="A14:B14"/>
    <mergeCell ref="A32:B32"/>
    <mergeCell ref="A36:B36"/>
    <mergeCell ref="A16:B16"/>
    <mergeCell ref="A17:B17"/>
    <mergeCell ref="A18:B18"/>
    <mergeCell ref="A37:B37"/>
    <mergeCell ref="A38:B38"/>
    <mergeCell ref="A34:B34"/>
    <mergeCell ref="A35:B35"/>
    <mergeCell ref="A2:T2"/>
    <mergeCell ref="A3:T3"/>
    <mergeCell ref="A6:B8"/>
    <mergeCell ref="C6:C8"/>
    <mergeCell ref="D6:E6"/>
    <mergeCell ref="H6:M6"/>
    <mergeCell ref="D7:D8"/>
    <mergeCell ref="E7:E8"/>
    <mergeCell ref="F6:F8"/>
    <mergeCell ref="G6:G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115" zoomScaleNormal="115" zoomScalePageLayoutView="0" workbookViewId="0" topLeftCell="A1">
      <selection activeCell="A1" sqref="A1"/>
    </sheetView>
  </sheetViews>
  <sheetFormatPr defaultColWidth="10.59765625" defaultRowHeight="15"/>
  <cols>
    <col min="1" max="1" width="26.09765625" style="98" customWidth="1"/>
    <col min="2" max="2" width="19.59765625" style="100" customWidth="1"/>
    <col min="3" max="6" width="19.59765625" style="98" customWidth="1"/>
    <col min="7" max="7" width="10.09765625" style="98" customWidth="1"/>
    <col min="8" max="8" width="2.59765625" style="98" customWidth="1"/>
    <col min="9" max="14" width="19.59765625" style="98" customWidth="1"/>
    <col min="15" max="16384" width="10.59765625" style="98" customWidth="1"/>
  </cols>
  <sheetData>
    <row r="1" spans="1:14" s="96" customFormat="1" ht="19.5" customHeight="1">
      <c r="A1" s="95" t="s">
        <v>754</v>
      </c>
      <c r="B1" s="154"/>
      <c r="N1" s="97" t="s">
        <v>755</v>
      </c>
    </row>
    <row r="2" spans="1:14" ht="19.5" customHeight="1">
      <c r="A2" s="535"/>
      <c r="B2" s="535"/>
      <c r="C2" s="535"/>
      <c r="D2" s="535"/>
      <c r="E2" s="535"/>
      <c r="F2" s="535"/>
      <c r="H2" s="535"/>
      <c r="I2" s="535"/>
      <c r="J2" s="535"/>
      <c r="K2" s="535"/>
      <c r="L2" s="535"/>
      <c r="M2" s="535"/>
      <c r="N2" s="535"/>
    </row>
    <row r="3" spans="1:14" ht="19.5" customHeight="1">
      <c r="A3" s="536" t="s">
        <v>233</v>
      </c>
      <c r="B3" s="536"/>
      <c r="C3" s="536"/>
      <c r="D3" s="536"/>
      <c r="E3" s="536"/>
      <c r="F3" s="536"/>
      <c r="H3" s="536" t="s">
        <v>756</v>
      </c>
      <c r="I3" s="536"/>
      <c r="J3" s="536"/>
      <c r="K3" s="536"/>
      <c r="L3" s="536"/>
      <c r="M3" s="536"/>
      <c r="N3" s="536"/>
    </row>
    <row r="4" spans="1:14" ht="18" customHeight="1" thickBot="1">
      <c r="A4" s="99"/>
      <c r="B4" s="155"/>
      <c r="C4" s="99"/>
      <c r="D4" s="99"/>
      <c r="E4" s="99"/>
      <c r="F4" s="100" t="s">
        <v>234</v>
      </c>
      <c r="N4" s="100" t="s">
        <v>234</v>
      </c>
    </row>
    <row r="5" spans="1:14" ht="15" customHeight="1">
      <c r="A5" s="287" t="s">
        <v>608</v>
      </c>
      <c r="B5" s="259" t="s">
        <v>543</v>
      </c>
      <c r="C5" s="282" t="s">
        <v>691</v>
      </c>
      <c r="D5" s="282" t="s">
        <v>692</v>
      </c>
      <c r="E5" s="282" t="s">
        <v>693</v>
      </c>
      <c r="F5" s="258" t="s">
        <v>694</v>
      </c>
      <c r="H5" s="537" t="s">
        <v>608</v>
      </c>
      <c r="I5" s="538"/>
      <c r="J5" s="259" t="s">
        <v>543</v>
      </c>
      <c r="K5" s="282" t="s">
        <v>691</v>
      </c>
      <c r="L5" s="282" t="s">
        <v>692</v>
      </c>
      <c r="M5" s="282" t="s">
        <v>693</v>
      </c>
      <c r="N5" s="283" t="s">
        <v>757</v>
      </c>
    </row>
    <row r="6" spans="1:14" ht="15" customHeight="1">
      <c r="A6" s="101"/>
      <c r="B6" s="156"/>
      <c r="C6" s="102"/>
      <c r="D6" s="102"/>
      <c r="E6" s="102"/>
      <c r="F6" s="102"/>
      <c r="H6" s="539" t="s">
        <v>758</v>
      </c>
      <c r="I6" s="540"/>
      <c r="J6" s="301">
        <v>166657</v>
      </c>
      <c r="K6" s="302">
        <v>171767</v>
      </c>
      <c r="L6" s="302">
        <v>145328</v>
      </c>
      <c r="M6" s="302">
        <v>127946</v>
      </c>
      <c r="N6" s="302">
        <v>99622</v>
      </c>
    </row>
    <row r="7" spans="1:14" ht="15" customHeight="1">
      <c r="A7" s="136" t="s">
        <v>140</v>
      </c>
      <c r="B7" s="202">
        <f>SUM(B9:B61)</f>
        <v>166657</v>
      </c>
      <c r="C7" s="202">
        <f>SUM(C9:C61)</f>
        <v>171767</v>
      </c>
      <c r="D7" s="202">
        <v>145328</v>
      </c>
      <c r="E7" s="202">
        <v>127946</v>
      </c>
      <c r="F7" s="202">
        <v>99622</v>
      </c>
      <c r="H7" s="83"/>
      <c r="I7" s="103"/>
      <c r="J7" s="207"/>
      <c r="K7" s="83"/>
      <c r="L7" s="83"/>
      <c r="M7" s="83"/>
      <c r="N7" s="83"/>
    </row>
    <row r="8" spans="1:14" ht="15" customHeight="1">
      <c r="A8" s="104"/>
      <c r="B8" s="145"/>
      <c r="C8" s="141"/>
      <c r="D8" s="141"/>
      <c r="E8" s="141"/>
      <c r="F8" s="141"/>
      <c r="H8" s="533" t="s">
        <v>235</v>
      </c>
      <c r="I8" s="534"/>
      <c r="J8" s="303">
        <v>135815</v>
      </c>
      <c r="K8" s="304">
        <v>130964</v>
      </c>
      <c r="L8" s="304">
        <v>104129</v>
      </c>
      <c r="M8" s="304">
        <v>96137</v>
      </c>
      <c r="N8" s="304">
        <v>63375</v>
      </c>
    </row>
    <row r="9" spans="1:14" ht="15" customHeight="1">
      <c r="A9" s="104" t="s">
        <v>236</v>
      </c>
      <c r="B9" s="204">
        <v>3391</v>
      </c>
      <c r="C9" s="105">
        <v>3110</v>
      </c>
      <c r="D9" s="105">
        <v>3652</v>
      </c>
      <c r="E9" s="105">
        <v>3874</v>
      </c>
      <c r="F9" s="105">
        <v>3488</v>
      </c>
      <c r="H9" s="105"/>
      <c r="I9" s="104" t="s">
        <v>237</v>
      </c>
      <c r="J9" s="207">
        <v>122</v>
      </c>
      <c r="K9" s="83">
        <v>82</v>
      </c>
      <c r="L9" s="83">
        <v>227</v>
      </c>
      <c r="M9" s="83">
        <v>623</v>
      </c>
      <c r="N9" s="83">
        <v>195</v>
      </c>
    </row>
    <row r="10" spans="1:14" ht="15" customHeight="1">
      <c r="A10" s="104"/>
      <c r="B10" s="204"/>
      <c r="C10" s="105"/>
      <c r="D10" s="105"/>
      <c r="E10" s="105"/>
      <c r="F10" s="105"/>
      <c r="H10" s="105"/>
      <c r="I10" s="104" t="s">
        <v>238</v>
      </c>
      <c r="J10" s="207">
        <v>19</v>
      </c>
      <c r="K10" s="83">
        <v>36</v>
      </c>
      <c r="L10" s="83">
        <v>5</v>
      </c>
      <c r="M10" s="83">
        <v>30</v>
      </c>
      <c r="N10" s="83">
        <v>10</v>
      </c>
    </row>
    <row r="11" spans="1:14" ht="15" customHeight="1">
      <c r="A11" s="104" t="s">
        <v>239</v>
      </c>
      <c r="B11" s="204">
        <v>3759</v>
      </c>
      <c r="C11" s="105">
        <v>3550</v>
      </c>
      <c r="D11" s="105">
        <v>4420</v>
      </c>
      <c r="E11" s="105">
        <v>4744</v>
      </c>
      <c r="F11" s="105">
        <v>4635</v>
      </c>
      <c r="H11" s="105"/>
      <c r="I11" s="104" t="s">
        <v>240</v>
      </c>
      <c r="J11" s="207">
        <v>66</v>
      </c>
      <c r="K11" s="83">
        <v>152</v>
      </c>
      <c r="L11" s="83">
        <v>270</v>
      </c>
      <c r="M11" s="83">
        <v>379</v>
      </c>
      <c r="N11" s="83">
        <v>355</v>
      </c>
    </row>
    <row r="12" spans="1:14" ht="15" customHeight="1">
      <c r="A12" s="104"/>
      <c r="B12" s="204"/>
      <c r="C12" s="105"/>
      <c r="D12" s="105"/>
      <c r="E12" s="105"/>
      <c r="F12" s="105"/>
      <c r="H12" s="105"/>
      <c r="I12" s="104" t="s">
        <v>241</v>
      </c>
      <c r="J12" s="207">
        <v>21</v>
      </c>
      <c r="K12" s="83">
        <v>10</v>
      </c>
      <c r="L12" s="83">
        <v>15</v>
      </c>
      <c r="M12" s="83">
        <v>48</v>
      </c>
      <c r="N12" s="83">
        <v>21</v>
      </c>
    </row>
    <row r="13" spans="1:14" ht="15" customHeight="1">
      <c r="A13" s="104" t="s">
        <v>242</v>
      </c>
      <c r="B13" s="204">
        <v>741</v>
      </c>
      <c r="C13" s="105">
        <v>670</v>
      </c>
      <c r="D13" s="105">
        <v>609</v>
      </c>
      <c r="E13" s="105">
        <v>794</v>
      </c>
      <c r="F13" s="105">
        <v>773</v>
      </c>
      <c r="H13" s="105"/>
      <c r="I13" s="104"/>
      <c r="J13" s="208"/>
      <c r="K13" s="105"/>
      <c r="L13" s="105"/>
      <c r="M13" s="105"/>
      <c r="N13" s="105"/>
    </row>
    <row r="14" spans="1:14" ht="15" customHeight="1">
      <c r="A14" s="104"/>
      <c r="B14" s="204"/>
      <c r="C14" s="105"/>
      <c r="D14" s="105"/>
      <c r="E14" s="105"/>
      <c r="F14" s="105"/>
      <c r="H14" s="105"/>
      <c r="I14" s="104" t="s">
        <v>243</v>
      </c>
      <c r="J14" s="207">
        <v>18</v>
      </c>
      <c r="K14" s="83">
        <v>13</v>
      </c>
      <c r="L14" s="83">
        <v>10</v>
      </c>
      <c r="M14" s="83">
        <v>8</v>
      </c>
      <c r="N14" s="83">
        <v>17</v>
      </c>
    </row>
    <row r="15" spans="1:14" ht="15" customHeight="1">
      <c r="A15" s="104" t="s">
        <v>476</v>
      </c>
      <c r="B15" s="204">
        <v>224</v>
      </c>
      <c r="C15" s="105">
        <v>292</v>
      </c>
      <c r="D15" s="105">
        <v>258</v>
      </c>
      <c r="E15" s="105">
        <v>237</v>
      </c>
      <c r="F15" s="105">
        <v>167</v>
      </c>
      <c r="H15" s="105"/>
      <c r="I15" s="104" t="s">
        <v>244</v>
      </c>
      <c r="J15" s="207">
        <v>325</v>
      </c>
      <c r="K15" s="83">
        <v>351</v>
      </c>
      <c r="L15" s="83">
        <v>276</v>
      </c>
      <c r="M15" s="83">
        <v>340</v>
      </c>
      <c r="N15" s="83">
        <v>168</v>
      </c>
    </row>
    <row r="16" spans="1:14" ht="15" customHeight="1">
      <c r="A16" s="104"/>
      <c r="B16" s="204"/>
      <c r="C16" s="105"/>
      <c r="D16" s="105"/>
      <c r="E16" s="105"/>
      <c r="F16" s="105"/>
      <c r="H16" s="105"/>
      <c r="I16" s="104" t="s">
        <v>245</v>
      </c>
      <c r="J16" s="207">
        <v>102282</v>
      </c>
      <c r="K16" s="83">
        <v>103696</v>
      </c>
      <c r="L16" s="83">
        <v>73768</v>
      </c>
      <c r="M16" s="83">
        <v>33508</v>
      </c>
      <c r="N16" s="83">
        <v>21131</v>
      </c>
    </row>
    <row r="17" spans="1:14" ht="15" customHeight="1">
      <c r="A17" s="104" t="s">
        <v>477</v>
      </c>
      <c r="B17" s="204">
        <v>374</v>
      </c>
      <c r="C17" s="105">
        <v>449</v>
      </c>
      <c r="D17" s="105">
        <v>544</v>
      </c>
      <c r="E17" s="105">
        <v>624</v>
      </c>
      <c r="F17" s="105">
        <v>593</v>
      </c>
      <c r="H17" s="105"/>
      <c r="I17" s="104" t="s">
        <v>246</v>
      </c>
      <c r="J17" s="207">
        <v>789</v>
      </c>
      <c r="K17" s="83">
        <v>478</v>
      </c>
      <c r="L17" s="83">
        <v>414</v>
      </c>
      <c r="M17" s="83">
        <v>669</v>
      </c>
      <c r="N17" s="83">
        <v>441</v>
      </c>
    </row>
    <row r="18" spans="1:14" ht="15" customHeight="1">
      <c r="A18" s="104"/>
      <c r="B18" s="204"/>
      <c r="C18" s="105"/>
      <c r="D18" s="105"/>
      <c r="E18" s="105"/>
      <c r="F18" s="105"/>
      <c r="H18" s="105"/>
      <c r="I18" s="104" t="s">
        <v>247</v>
      </c>
      <c r="J18" s="207">
        <v>829</v>
      </c>
      <c r="K18" s="83">
        <v>1038</v>
      </c>
      <c r="L18" s="83">
        <v>615</v>
      </c>
      <c r="M18" s="83">
        <v>600</v>
      </c>
      <c r="N18" s="83">
        <v>866</v>
      </c>
    </row>
    <row r="19" spans="1:14" ht="15" customHeight="1">
      <c r="A19" s="104"/>
      <c r="B19" s="204"/>
      <c r="C19" s="105"/>
      <c r="D19" s="105"/>
      <c r="E19" s="105"/>
      <c r="F19" s="105"/>
      <c r="H19" s="105"/>
      <c r="I19" s="104"/>
      <c r="J19" s="208"/>
      <c r="K19" s="105"/>
      <c r="L19" s="105"/>
      <c r="M19" s="105"/>
      <c r="N19" s="105"/>
    </row>
    <row r="20" spans="1:14" ht="15" customHeight="1">
      <c r="A20" s="104" t="s">
        <v>478</v>
      </c>
      <c r="B20" s="204">
        <v>49</v>
      </c>
      <c r="C20" s="105">
        <v>245</v>
      </c>
      <c r="D20" s="105">
        <v>33</v>
      </c>
      <c r="E20" s="105">
        <v>24</v>
      </c>
      <c r="F20" s="105">
        <v>10</v>
      </c>
      <c r="H20" s="105"/>
      <c r="I20" s="104" t="s">
        <v>248</v>
      </c>
      <c r="J20" s="207">
        <v>3020</v>
      </c>
      <c r="K20" s="83">
        <v>4132</v>
      </c>
      <c r="L20" s="83">
        <v>3626</v>
      </c>
      <c r="M20" s="83">
        <v>6568</v>
      </c>
      <c r="N20" s="83">
        <v>8196</v>
      </c>
    </row>
    <row r="21" spans="1:14" ht="15" customHeight="1">
      <c r="A21" s="104"/>
      <c r="B21" s="204"/>
      <c r="C21" s="105"/>
      <c r="D21" s="105"/>
      <c r="E21" s="105"/>
      <c r="F21" s="105"/>
      <c r="H21" s="105"/>
      <c r="I21" s="104" t="s">
        <v>249</v>
      </c>
      <c r="J21" s="207">
        <v>2816</v>
      </c>
      <c r="K21" s="83">
        <v>3481</v>
      </c>
      <c r="L21" s="83">
        <v>7256</v>
      </c>
      <c r="M21" s="83">
        <v>33934</v>
      </c>
      <c r="N21" s="83">
        <v>13743</v>
      </c>
    </row>
    <row r="22" spans="1:14" ht="15" customHeight="1">
      <c r="A22" s="104" t="s">
        <v>252</v>
      </c>
      <c r="B22" s="204">
        <v>92402</v>
      </c>
      <c r="C22" s="105">
        <v>80406</v>
      </c>
      <c r="D22" s="105">
        <v>59681</v>
      </c>
      <c r="E22" s="105">
        <v>46276</v>
      </c>
      <c r="F22" s="105">
        <v>25836</v>
      </c>
      <c r="H22" s="105"/>
      <c r="I22" s="104" t="s">
        <v>250</v>
      </c>
      <c r="J22" s="207">
        <v>15</v>
      </c>
      <c r="K22" s="83">
        <v>1</v>
      </c>
      <c r="L22" s="83">
        <v>2</v>
      </c>
      <c r="M22" s="83">
        <v>1</v>
      </c>
      <c r="N22" s="83">
        <v>7</v>
      </c>
    </row>
    <row r="23" spans="1:14" ht="15" customHeight="1">
      <c r="A23" s="104"/>
      <c r="B23" s="204"/>
      <c r="C23" s="105"/>
      <c r="D23" s="105"/>
      <c r="E23" s="105"/>
      <c r="F23" s="105"/>
      <c r="H23" s="105"/>
      <c r="I23" s="104" t="s">
        <v>251</v>
      </c>
      <c r="J23" s="207">
        <v>4471</v>
      </c>
      <c r="K23" s="83">
        <v>4473</v>
      </c>
      <c r="L23" s="83">
        <v>4439</v>
      </c>
      <c r="M23" s="83">
        <v>5282</v>
      </c>
      <c r="N23" s="83">
        <v>5232</v>
      </c>
    </row>
    <row r="24" spans="1:14" ht="15" customHeight="1">
      <c r="A24" s="104" t="s">
        <v>254</v>
      </c>
      <c r="B24" s="204">
        <v>7274</v>
      </c>
      <c r="C24" s="105">
        <v>6996</v>
      </c>
      <c r="D24" s="105">
        <v>4551</v>
      </c>
      <c r="E24" s="105">
        <v>6654</v>
      </c>
      <c r="F24" s="105">
        <v>4651</v>
      </c>
      <c r="H24" s="105"/>
      <c r="I24" s="104" t="s">
        <v>253</v>
      </c>
      <c r="J24" s="207">
        <v>213</v>
      </c>
      <c r="K24" s="83">
        <v>293</v>
      </c>
      <c r="L24" s="83">
        <v>300</v>
      </c>
      <c r="M24" s="83">
        <v>258</v>
      </c>
      <c r="N24" s="83">
        <v>260</v>
      </c>
    </row>
    <row r="25" spans="1:14" ht="15" customHeight="1">
      <c r="A25" s="104"/>
      <c r="B25" s="204"/>
      <c r="C25" s="105"/>
      <c r="D25" s="105"/>
      <c r="E25" s="105"/>
      <c r="F25" s="105"/>
      <c r="H25" s="105"/>
      <c r="I25" s="104"/>
      <c r="J25" s="208"/>
      <c r="K25" s="105"/>
      <c r="L25" s="105"/>
      <c r="M25" s="105"/>
      <c r="N25" s="105"/>
    </row>
    <row r="26" spans="1:14" ht="15" customHeight="1">
      <c r="A26" s="104" t="s">
        <v>257</v>
      </c>
      <c r="B26" s="204">
        <v>98</v>
      </c>
      <c r="C26" s="105">
        <v>26</v>
      </c>
      <c r="D26" s="105">
        <v>115</v>
      </c>
      <c r="E26" s="105">
        <v>12</v>
      </c>
      <c r="F26" s="105">
        <v>104</v>
      </c>
      <c r="H26" s="105"/>
      <c r="I26" s="104" t="s">
        <v>255</v>
      </c>
      <c r="J26" s="207">
        <v>1090</v>
      </c>
      <c r="K26" s="83">
        <v>1063</v>
      </c>
      <c r="L26" s="83">
        <v>1417</v>
      </c>
      <c r="M26" s="83">
        <v>1639</v>
      </c>
      <c r="N26" s="83">
        <v>1881</v>
      </c>
    </row>
    <row r="27" spans="1:14" ht="15" customHeight="1">
      <c r="A27" s="165"/>
      <c r="H27" s="105"/>
      <c r="I27" s="104" t="s">
        <v>256</v>
      </c>
      <c r="J27" s="207">
        <v>672</v>
      </c>
      <c r="K27" s="83">
        <v>380</v>
      </c>
      <c r="L27" s="83">
        <v>236</v>
      </c>
      <c r="M27" s="83">
        <v>370</v>
      </c>
      <c r="N27" s="83">
        <v>317</v>
      </c>
    </row>
    <row r="28" spans="1:14" ht="15" customHeight="1">
      <c r="A28" s="104" t="s">
        <v>261</v>
      </c>
      <c r="B28" s="204">
        <v>229</v>
      </c>
      <c r="C28" s="84">
        <v>268</v>
      </c>
      <c r="D28" s="84">
        <v>261</v>
      </c>
      <c r="E28" s="84">
        <v>318</v>
      </c>
      <c r="F28" s="84">
        <v>159</v>
      </c>
      <c r="H28" s="105"/>
      <c r="I28" s="104" t="s">
        <v>258</v>
      </c>
      <c r="J28" s="207">
        <v>254</v>
      </c>
      <c r="K28" s="83">
        <v>185</v>
      </c>
      <c r="L28" s="83">
        <v>333</v>
      </c>
      <c r="M28" s="83">
        <v>280</v>
      </c>
      <c r="N28" s="83">
        <v>345</v>
      </c>
    </row>
    <row r="29" spans="1:14" ht="15" customHeight="1">
      <c r="A29" s="104"/>
      <c r="B29" s="204"/>
      <c r="C29" s="105"/>
      <c r="D29" s="105"/>
      <c r="E29" s="105"/>
      <c r="F29" s="105"/>
      <c r="H29" s="105"/>
      <c r="I29" s="104" t="s">
        <v>259</v>
      </c>
      <c r="J29" s="207">
        <v>1199</v>
      </c>
      <c r="K29" s="83">
        <v>878</v>
      </c>
      <c r="L29" s="83">
        <v>909</v>
      </c>
      <c r="M29" s="83">
        <v>636</v>
      </c>
      <c r="N29" s="83">
        <v>602</v>
      </c>
    </row>
    <row r="30" spans="1:14" ht="15" customHeight="1">
      <c r="A30" s="104"/>
      <c r="B30" s="204"/>
      <c r="C30" s="84"/>
      <c r="D30" s="84"/>
      <c r="E30" s="84"/>
      <c r="F30" s="84"/>
      <c r="H30" s="105"/>
      <c r="I30" s="104" t="s">
        <v>260</v>
      </c>
      <c r="J30" s="207">
        <v>364</v>
      </c>
      <c r="K30" s="83">
        <v>247</v>
      </c>
      <c r="L30" s="83">
        <v>132</v>
      </c>
      <c r="M30" s="83">
        <v>234</v>
      </c>
      <c r="N30" s="83">
        <v>116</v>
      </c>
    </row>
    <row r="31" spans="1:14" ht="15" customHeight="1">
      <c r="A31" s="104" t="s">
        <v>263</v>
      </c>
      <c r="B31" s="204" t="s">
        <v>452</v>
      </c>
      <c r="C31" s="84" t="s">
        <v>8</v>
      </c>
      <c r="D31" s="84" t="s">
        <v>8</v>
      </c>
      <c r="E31" s="84" t="s">
        <v>8</v>
      </c>
      <c r="F31" s="84" t="s">
        <v>8</v>
      </c>
      <c r="H31" s="105"/>
      <c r="I31" s="104"/>
      <c r="J31" s="208"/>
      <c r="K31" s="105"/>
      <c r="L31" s="105"/>
      <c r="M31" s="105"/>
      <c r="N31" s="105"/>
    </row>
    <row r="32" spans="1:14" ht="15" customHeight="1">
      <c r="A32" s="104"/>
      <c r="B32" s="204"/>
      <c r="C32" s="105"/>
      <c r="D32" s="105"/>
      <c r="E32" s="105"/>
      <c r="F32" s="105"/>
      <c r="H32" s="105"/>
      <c r="I32" s="104" t="s">
        <v>262</v>
      </c>
      <c r="J32" s="207">
        <v>1832</v>
      </c>
      <c r="K32" s="83">
        <v>1623</v>
      </c>
      <c r="L32" s="83">
        <v>2034</v>
      </c>
      <c r="M32" s="83">
        <v>2343</v>
      </c>
      <c r="N32" s="83">
        <v>1910</v>
      </c>
    </row>
    <row r="33" spans="1:14" ht="15" customHeight="1">
      <c r="A33" s="104" t="s">
        <v>266</v>
      </c>
      <c r="B33" s="204">
        <v>3143</v>
      </c>
      <c r="C33" s="105">
        <v>2763</v>
      </c>
      <c r="D33" s="105">
        <v>2689</v>
      </c>
      <c r="E33" s="105">
        <v>3303</v>
      </c>
      <c r="F33" s="105">
        <v>2976</v>
      </c>
      <c r="H33" s="105"/>
      <c r="I33" s="104" t="s">
        <v>264</v>
      </c>
      <c r="J33" s="207">
        <v>998</v>
      </c>
      <c r="K33" s="83">
        <v>1515</v>
      </c>
      <c r="L33" s="83">
        <v>1658</v>
      </c>
      <c r="M33" s="83">
        <v>1536</v>
      </c>
      <c r="N33" s="83">
        <v>177</v>
      </c>
    </row>
    <row r="34" spans="1:14" ht="15" customHeight="1">
      <c r="A34" s="104"/>
      <c r="B34" s="204"/>
      <c r="C34" s="105"/>
      <c r="D34" s="105"/>
      <c r="E34" s="105"/>
      <c r="F34" s="105"/>
      <c r="H34" s="105"/>
      <c r="I34" s="104" t="s">
        <v>265</v>
      </c>
      <c r="J34" s="207">
        <v>549</v>
      </c>
      <c r="K34" s="83">
        <v>791</v>
      </c>
      <c r="L34" s="83">
        <v>665</v>
      </c>
      <c r="M34" s="83">
        <v>625</v>
      </c>
      <c r="N34" s="83">
        <v>867</v>
      </c>
    </row>
    <row r="35" spans="1:14" ht="15" customHeight="1">
      <c r="A35" s="104" t="s">
        <v>270</v>
      </c>
      <c r="B35" s="204">
        <v>23277</v>
      </c>
      <c r="C35" s="105">
        <v>30292</v>
      </c>
      <c r="D35" s="105">
        <v>26462</v>
      </c>
      <c r="E35" s="105">
        <v>28976</v>
      </c>
      <c r="F35" s="105">
        <v>21440</v>
      </c>
      <c r="H35" s="105"/>
      <c r="I35" s="104" t="s">
        <v>267</v>
      </c>
      <c r="J35" s="207">
        <v>134</v>
      </c>
      <c r="K35" s="83">
        <v>134</v>
      </c>
      <c r="L35" s="83">
        <v>237</v>
      </c>
      <c r="M35" s="83">
        <v>198</v>
      </c>
      <c r="N35" s="83">
        <v>135</v>
      </c>
    </row>
    <row r="36" spans="1:14" ht="15" customHeight="1">
      <c r="A36" s="104"/>
      <c r="B36" s="204"/>
      <c r="C36" s="105"/>
      <c r="D36" s="105"/>
      <c r="E36" s="105"/>
      <c r="F36" s="105"/>
      <c r="H36" s="105"/>
      <c r="I36" s="106" t="s">
        <v>268</v>
      </c>
      <c r="J36" s="203" t="s">
        <v>455</v>
      </c>
      <c r="K36" s="205" t="s">
        <v>455</v>
      </c>
      <c r="L36" s="205" t="s">
        <v>32</v>
      </c>
      <c r="M36" s="205" t="s">
        <v>32</v>
      </c>
      <c r="N36" s="83">
        <v>143</v>
      </c>
    </row>
    <row r="37" spans="1:14" ht="15" customHeight="1">
      <c r="A37" s="104" t="s">
        <v>274</v>
      </c>
      <c r="B37" s="204">
        <v>2695</v>
      </c>
      <c r="C37" s="105">
        <v>3469</v>
      </c>
      <c r="D37" s="105">
        <v>2558</v>
      </c>
      <c r="E37" s="105">
        <v>2786</v>
      </c>
      <c r="F37" s="105">
        <v>2639</v>
      </c>
      <c r="H37" s="105"/>
      <c r="I37" s="104"/>
      <c r="J37" s="208"/>
      <c r="K37" s="105"/>
      <c r="L37" s="105"/>
      <c r="M37" s="105"/>
      <c r="N37" s="105"/>
    </row>
    <row r="38" spans="1:14" ht="15" customHeight="1">
      <c r="A38" s="104"/>
      <c r="B38" s="204"/>
      <c r="C38" s="105"/>
      <c r="D38" s="105"/>
      <c r="E38" s="105"/>
      <c r="F38" s="105"/>
      <c r="H38" s="105"/>
      <c r="I38" s="104" t="s">
        <v>269</v>
      </c>
      <c r="J38" s="207">
        <v>67</v>
      </c>
      <c r="K38" s="83">
        <v>135</v>
      </c>
      <c r="L38" s="83">
        <v>44</v>
      </c>
      <c r="M38" s="83">
        <v>212</v>
      </c>
      <c r="N38" s="83">
        <v>317</v>
      </c>
    </row>
    <row r="39" spans="1:14" ht="15" customHeight="1">
      <c r="A39" s="104" t="s">
        <v>276</v>
      </c>
      <c r="B39" s="204" t="s">
        <v>452</v>
      </c>
      <c r="C39" s="84" t="s">
        <v>452</v>
      </c>
      <c r="D39" s="84" t="s">
        <v>452</v>
      </c>
      <c r="E39" s="84" t="s">
        <v>452</v>
      </c>
      <c r="F39" s="84">
        <v>0</v>
      </c>
      <c r="H39" s="105"/>
      <c r="I39" s="104" t="s">
        <v>271</v>
      </c>
      <c r="J39" s="207">
        <v>279</v>
      </c>
      <c r="K39" s="83">
        <v>390</v>
      </c>
      <c r="L39" s="83">
        <v>310</v>
      </c>
      <c r="M39" s="83">
        <v>363</v>
      </c>
      <c r="N39" s="83">
        <v>365</v>
      </c>
    </row>
    <row r="40" spans="1:14" ht="15" customHeight="1">
      <c r="A40" s="104"/>
      <c r="B40" s="204"/>
      <c r="C40" s="105"/>
      <c r="D40" s="105"/>
      <c r="E40" s="105"/>
      <c r="F40" s="105"/>
      <c r="H40" s="105"/>
      <c r="I40" s="104" t="s">
        <v>272</v>
      </c>
      <c r="J40" s="207">
        <v>21</v>
      </c>
      <c r="K40" s="83">
        <v>35</v>
      </c>
      <c r="L40" s="83">
        <v>40</v>
      </c>
      <c r="M40" s="83">
        <v>28</v>
      </c>
      <c r="N40" s="83">
        <v>56</v>
      </c>
    </row>
    <row r="41" spans="1:14" ht="15" customHeight="1">
      <c r="A41" s="104"/>
      <c r="B41" s="84"/>
      <c r="C41" s="84"/>
      <c r="D41" s="84"/>
      <c r="E41" s="84"/>
      <c r="F41" s="84"/>
      <c r="H41" s="105"/>
      <c r="I41" s="104" t="s">
        <v>273</v>
      </c>
      <c r="J41" s="203" t="s">
        <v>455</v>
      </c>
      <c r="K41" s="205" t="s">
        <v>455</v>
      </c>
      <c r="L41" s="205" t="s">
        <v>32</v>
      </c>
      <c r="M41" s="205" t="s">
        <v>32</v>
      </c>
      <c r="N41" s="83">
        <v>209</v>
      </c>
    </row>
    <row r="42" spans="1:14" ht="15" customHeight="1">
      <c r="A42" s="104" t="s">
        <v>279</v>
      </c>
      <c r="B42" s="204" t="s">
        <v>452</v>
      </c>
      <c r="C42" s="84" t="s">
        <v>8</v>
      </c>
      <c r="D42" s="84" t="s">
        <v>8</v>
      </c>
      <c r="E42" s="84" t="s">
        <v>8</v>
      </c>
      <c r="F42" s="84" t="s">
        <v>8</v>
      </c>
      <c r="H42" s="105"/>
      <c r="I42" s="104" t="s">
        <v>275</v>
      </c>
      <c r="J42" s="203" t="s">
        <v>455</v>
      </c>
      <c r="K42" s="205" t="s">
        <v>455</v>
      </c>
      <c r="L42" s="205" t="s">
        <v>32</v>
      </c>
      <c r="M42" s="205" t="s">
        <v>32</v>
      </c>
      <c r="N42" s="83">
        <v>137</v>
      </c>
    </row>
    <row r="43" spans="1:14" ht="15" customHeight="1">
      <c r="A43" s="104"/>
      <c r="B43" s="204"/>
      <c r="C43" s="105"/>
      <c r="D43" s="105"/>
      <c r="E43" s="105"/>
      <c r="F43" s="105"/>
      <c r="H43" s="105"/>
      <c r="I43" s="104"/>
      <c r="J43" s="208"/>
      <c r="K43" s="105"/>
      <c r="L43" s="105"/>
      <c r="M43" s="105"/>
      <c r="N43" s="105"/>
    </row>
    <row r="44" spans="1:14" ht="15" customHeight="1">
      <c r="A44" s="104" t="s">
        <v>281</v>
      </c>
      <c r="B44" s="204">
        <v>736</v>
      </c>
      <c r="C44" s="105">
        <v>1068</v>
      </c>
      <c r="D44" s="105">
        <v>1095</v>
      </c>
      <c r="E44" s="105">
        <v>1065</v>
      </c>
      <c r="F44" s="105">
        <v>298</v>
      </c>
      <c r="H44" s="105"/>
      <c r="I44" s="104" t="s">
        <v>277</v>
      </c>
      <c r="J44" s="207">
        <v>800</v>
      </c>
      <c r="K44" s="83">
        <v>773</v>
      </c>
      <c r="L44" s="83">
        <v>702</v>
      </c>
      <c r="M44" s="83">
        <v>753</v>
      </c>
      <c r="N44" s="83">
        <v>718</v>
      </c>
    </row>
    <row r="45" spans="1:14" ht="15" customHeight="1">
      <c r="A45" s="104"/>
      <c r="B45" s="204"/>
      <c r="C45" s="105"/>
      <c r="D45" s="105"/>
      <c r="E45" s="105"/>
      <c r="F45" s="105"/>
      <c r="H45" s="105"/>
      <c r="I45" s="104" t="s">
        <v>278</v>
      </c>
      <c r="J45" s="203" t="s">
        <v>455</v>
      </c>
      <c r="K45" s="205" t="s">
        <v>455</v>
      </c>
      <c r="L45" s="205" t="s">
        <v>32</v>
      </c>
      <c r="M45" s="205" t="s">
        <v>32</v>
      </c>
      <c r="N45" s="83">
        <v>174</v>
      </c>
    </row>
    <row r="46" spans="1:14" ht="15" customHeight="1">
      <c r="A46" s="104" t="s">
        <v>284</v>
      </c>
      <c r="B46" s="204" t="s">
        <v>452</v>
      </c>
      <c r="C46" s="84" t="s">
        <v>8</v>
      </c>
      <c r="D46" s="84" t="s">
        <v>8</v>
      </c>
      <c r="E46" s="84" t="s">
        <v>8</v>
      </c>
      <c r="F46" s="84" t="s">
        <v>8</v>
      </c>
      <c r="H46" s="105"/>
      <c r="I46" s="107"/>
      <c r="J46" s="140"/>
      <c r="K46" s="141"/>
      <c r="L46" s="141"/>
      <c r="M46" s="141"/>
      <c r="N46" s="141"/>
    </row>
    <row r="47" spans="1:14" ht="15" customHeight="1">
      <c r="A47" s="104"/>
      <c r="B47" s="204"/>
      <c r="C47" s="105"/>
      <c r="D47" s="105"/>
      <c r="E47" s="105"/>
      <c r="F47" s="105"/>
      <c r="H47" s="533" t="s">
        <v>280</v>
      </c>
      <c r="I47" s="534"/>
      <c r="J47" s="202">
        <f>SUM(J48:J50)</f>
        <v>654</v>
      </c>
      <c r="K47" s="202">
        <v>819</v>
      </c>
      <c r="L47" s="202">
        <f>SUM(L48:L50)</f>
        <v>798</v>
      </c>
      <c r="M47" s="202">
        <f>SUM(M48:M50)</f>
        <v>964</v>
      </c>
      <c r="N47" s="202">
        <f>SUM(N48:N50)</f>
        <v>1165</v>
      </c>
    </row>
    <row r="48" spans="1:14" ht="15" customHeight="1">
      <c r="A48" s="104" t="s">
        <v>287</v>
      </c>
      <c r="B48" s="204">
        <v>18064</v>
      </c>
      <c r="C48" s="105">
        <v>22689</v>
      </c>
      <c r="D48" s="105">
        <v>27386</v>
      </c>
      <c r="E48" s="105">
        <v>17907</v>
      </c>
      <c r="F48" s="105">
        <v>22499</v>
      </c>
      <c r="H48" s="105"/>
      <c r="I48" s="104" t="s">
        <v>282</v>
      </c>
      <c r="J48" s="207">
        <v>6</v>
      </c>
      <c r="K48" s="83">
        <v>6</v>
      </c>
      <c r="L48" s="83">
        <v>5</v>
      </c>
      <c r="M48" s="83">
        <v>3</v>
      </c>
      <c r="N48" s="83">
        <v>4</v>
      </c>
    </row>
    <row r="49" spans="1:14" ht="15" customHeight="1">
      <c r="A49" s="104"/>
      <c r="B49" s="204"/>
      <c r="C49" s="105"/>
      <c r="D49" s="105"/>
      <c r="E49" s="105"/>
      <c r="F49" s="105"/>
      <c r="H49" s="105"/>
      <c r="I49" s="104" t="s">
        <v>283</v>
      </c>
      <c r="J49" s="207">
        <v>429</v>
      </c>
      <c r="K49" s="83">
        <v>587</v>
      </c>
      <c r="L49" s="83">
        <v>556</v>
      </c>
      <c r="M49" s="83">
        <v>710</v>
      </c>
      <c r="N49" s="83">
        <v>893</v>
      </c>
    </row>
    <row r="50" spans="1:14" ht="15" customHeight="1">
      <c r="A50" s="104" t="s">
        <v>290</v>
      </c>
      <c r="B50" s="204">
        <v>7513</v>
      </c>
      <c r="C50" s="105">
        <v>12673</v>
      </c>
      <c r="D50" s="105">
        <v>8118</v>
      </c>
      <c r="E50" s="105">
        <v>7020</v>
      </c>
      <c r="F50" s="105">
        <v>6314</v>
      </c>
      <c r="H50" s="105"/>
      <c r="I50" s="104" t="s">
        <v>285</v>
      </c>
      <c r="J50" s="207">
        <v>219</v>
      </c>
      <c r="K50" s="83">
        <v>227</v>
      </c>
      <c r="L50" s="83">
        <v>237</v>
      </c>
      <c r="M50" s="83">
        <v>251</v>
      </c>
      <c r="N50" s="83">
        <v>268</v>
      </c>
    </row>
    <row r="51" spans="1:14" ht="15" customHeight="1">
      <c r="A51" s="107"/>
      <c r="B51" s="204"/>
      <c r="C51" s="105"/>
      <c r="D51" s="105"/>
      <c r="E51" s="105"/>
      <c r="F51" s="105"/>
      <c r="H51" s="105"/>
      <c r="I51" s="107"/>
      <c r="J51" s="140"/>
      <c r="K51" s="141"/>
      <c r="L51" s="141"/>
      <c r="M51" s="141"/>
      <c r="N51" s="141"/>
    </row>
    <row r="52" spans="1:14" ht="15" customHeight="1">
      <c r="A52" s="107"/>
      <c r="B52" s="204"/>
      <c r="C52" s="105"/>
      <c r="D52" s="105"/>
      <c r="E52" s="105"/>
      <c r="F52" s="105"/>
      <c r="H52" s="533" t="s">
        <v>286</v>
      </c>
      <c r="I52" s="534"/>
      <c r="J52" s="206">
        <v>1362</v>
      </c>
      <c r="K52" s="202">
        <v>1467</v>
      </c>
      <c r="L52" s="202">
        <v>1828</v>
      </c>
      <c r="M52" s="202">
        <v>2018</v>
      </c>
      <c r="N52" s="202">
        <v>2188</v>
      </c>
    </row>
    <row r="53" spans="1:14" ht="15" customHeight="1">
      <c r="A53" s="104" t="s">
        <v>293</v>
      </c>
      <c r="B53" s="204">
        <v>14</v>
      </c>
      <c r="C53" s="105">
        <v>15</v>
      </c>
      <c r="D53" s="105">
        <v>24</v>
      </c>
      <c r="E53" s="84">
        <v>23</v>
      </c>
      <c r="F53" s="84">
        <v>76</v>
      </c>
      <c r="H53" s="105"/>
      <c r="I53" s="104" t="s">
        <v>288</v>
      </c>
      <c r="J53" s="207">
        <v>317</v>
      </c>
      <c r="K53" s="83">
        <v>326</v>
      </c>
      <c r="L53" s="83">
        <v>380</v>
      </c>
      <c r="M53" s="83">
        <v>546</v>
      </c>
      <c r="N53" s="83">
        <v>594</v>
      </c>
    </row>
    <row r="54" spans="1:14" ht="15" customHeight="1">
      <c r="A54" s="104"/>
      <c r="B54" s="204"/>
      <c r="C54" s="105"/>
      <c r="D54" s="105"/>
      <c r="E54" s="84"/>
      <c r="F54" s="84"/>
      <c r="H54" s="105"/>
      <c r="I54" s="104" t="s">
        <v>289</v>
      </c>
      <c r="J54" s="207">
        <v>114</v>
      </c>
      <c r="K54" s="83">
        <v>108</v>
      </c>
      <c r="L54" s="83">
        <v>216</v>
      </c>
      <c r="M54" s="83">
        <v>277</v>
      </c>
      <c r="N54" s="83">
        <v>222</v>
      </c>
    </row>
    <row r="55" spans="1:14" ht="15" customHeight="1">
      <c r="A55" s="104" t="s">
        <v>297</v>
      </c>
      <c r="B55" s="204">
        <v>448</v>
      </c>
      <c r="C55" s="105">
        <v>473</v>
      </c>
      <c r="D55" s="105">
        <v>353</v>
      </c>
      <c r="E55" s="105">
        <v>765</v>
      </c>
      <c r="F55" s="105">
        <v>278</v>
      </c>
      <c r="H55" s="105"/>
      <c r="I55" s="104" t="s">
        <v>291</v>
      </c>
      <c r="J55" s="207">
        <v>23</v>
      </c>
      <c r="K55" s="83">
        <v>34</v>
      </c>
      <c r="L55" s="83">
        <v>20</v>
      </c>
      <c r="M55" s="83">
        <v>21</v>
      </c>
      <c r="N55" s="83">
        <v>48</v>
      </c>
    </row>
    <row r="56" spans="1:14" ht="15" customHeight="1">
      <c r="A56" s="104"/>
      <c r="B56" s="204"/>
      <c r="C56" s="105"/>
      <c r="D56" s="105"/>
      <c r="E56" s="105"/>
      <c r="F56" s="105"/>
      <c r="H56" s="105"/>
      <c r="I56" s="104" t="s">
        <v>292</v>
      </c>
      <c r="J56" s="207">
        <v>467</v>
      </c>
      <c r="K56" s="83">
        <v>962</v>
      </c>
      <c r="L56" s="83">
        <v>1154</v>
      </c>
      <c r="M56" s="83">
        <v>1117</v>
      </c>
      <c r="N56" s="83">
        <v>1280</v>
      </c>
    </row>
    <row r="57" spans="1:14" ht="15" customHeight="1">
      <c r="A57" s="104" t="s">
        <v>301</v>
      </c>
      <c r="B57" s="204">
        <v>673</v>
      </c>
      <c r="C57" s="105">
        <v>641</v>
      </c>
      <c r="D57" s="105">
        <v>714</v>
      </c>
      <c r="E57" s="105">
        <v>654</v>
      </c>
      <c r="F57" s="105">
        <v>719</v>
      </c>
      <c r="H57" s="105"/>
      <c r="I57" s="107"/>
      <c r="J57" s="140"/>
      <c r="K57" s="141"/>
      <c r="L57" s="141"/>
      <c r="M57" s="141"/>
      <c r="N57" s="141"/>
    </row>
    <row r="58" spans="1:14" ht="15" customHeight="1">
      <c r="A58" s="107"/>
      <c r="B58" s="204"/>
      <c r="C58" s="105"/>
      <c r="D58" s="105"/>
      <c r="E58" s="105"/>
      <c r="F58" s="105"/>
      <c r="H58" s="533" t="s">
        <v>294</v>
      </c>
      <c r="I58" s="534"/>
      <c r="J58" s="206">
        <v>1079</v>
      </c>
      <c r="K58" s="202">
        <v>802</v>
      </c>
      <c r="L58" s="202">
        <v>864</v>
      </c>
      <c r="M58" s="202">
        <v>932</v>
      </c>
      <c r="N58" s="202">
        <v>901</v>
      </c>
    </row>
    <row r="59" spans="1:14" ht="15" customHeight="1">
      <c r="A59" s="104" t="s">
        <v>302</v>
      </c>
      <c r="B59" s="204">
        <v>299</v>
      </c>
      <c r="C59" s="105">
        <v>292</v>
      </c>
      <c r="D59" s="105">
        <v>294</v>
      </c>
      <c r="E59" s="105">
        <v>392</v>
      </c>
      <c r="F59" s="105">
        <v>240</v>
      </c>
      <c r="H59" s="105"/>
      <c r="I59" s="104" t="s">
        <v>295</v>
      </c>
      <c r="J59" s="207">
        <v>13</v>
      </c>
      <c r="K59" s="83">
        <v>10</v>
      </c>
      <c r="L59" s="83">
        <v>9</v>
      </c>
      <c r="M59" s="83">
        <v>4</v>
      </c>
      <c r="N59" s="83">
        <v>5</v>
      </c>
    </row>
    <row r="60" spans="1:14" ht="15" customHeight="1">
      <c r="A60" s="104"/>
      <c r="B60" s="204"/>
      <c r="C60" s="105"/>
      <c r="D60" s="105"/>
      <c r="E60" s="105"/>
      <c r="F60" s="105"/>
      <c r="H60" s="105"/>
      <c r="I60" s="104" t="s">
        <v>296</v>
      </c>
      <c r="J60" s="207">
        <v>786</v>
      </c>
      <c r="K60" s="83">
        <v>576</v>
      </c>
      <c r="L60" s="83">
        <v>630</v>
      </c>
      <c r="M60" s="83">
        <v>542</v>
      </c>
      <c r="N60" s="83">
        <v>576</v>
      </c>
    </row>
    <row r="61" spans="1:14" ht="15" customHeight="1">
      <c r="A61" s="104" t="s">
        <v>479</v>
      </c>
      <c r="B61" s="204">
        <v>1254</v>
      </c>
      <c r="C61" s="105">
        <v>1380</v>
      </c>
      <c r="D61" s="105">
        <v>1510</v>
      </c>
      <c r="E61" s="105">
        <v>1496</v>
      </c>
      <c r="F61" s="105">
        <v>1726</v>
      </c>
      <c r="H61" s="105"/>
      <c r="I61" s="104" t="s">
        <v>298</v>
      </c>
      <c r="J61" s="207">
        <v>70</v>
      </c>
      <c r="K61" s="83">
        <v>2</v>
      </c>
      <c r="L61" s="83">
        <v>3</v>
      </c>
      <c r="M61" s="83">
        <v>15</v>
      </c>
      <c r="N61" s="83">
        <v>44</v>
      </c>
    </row>
    <row r="62" spans="1:14" ht="15" customHeight="1">
      <c r="A62" s="166"/>
      <c r="B62" s="145"/>
      <c r="C62" s="141"/>
      <c r="D62" s="141"/>
      <c r="E62" s="141"/>
      <c r="F62" s="141"/>
      <c r="H62" s="105"/>
      <c r="I62" s="107"/>
      <c r="J62" s="140"/>
      <c r="K62" s="141"/>
      <c r="L62" s="141"/>
      <c r="M62" s="141"/>
      <c r="N62" s="141"/>
    </row>
    <row r="63" spans="1:14" ht="15" customHeight="1">
      <c r="A63" s="288" t="s">
        <v>305</v>
      </c>
      <c r="B63" s="157"/>
      <c r="C63" s="137"/>
      <c r="D63" s="137"/>
      <c r="E63" s="137"/>
      <c r="F63" s="137"/>
      <c r="H63" s="533" t="s">
        <v>299</v>
      </c>
      <c r="I63" s="534"/>
      <c r="J63" s="206">
        <v>26467</v>
      </c>
      <c r="K63" s="202">
        <v>36354</v>
      </c>
      <c r="L63" s="202">
        <v>36356</v>
      </c>
      <c r="M63" s="202">
        <v>26298</v>
      </c>
      <c r="N63" s="202">
        <v>30492</v>
      </c>
    </row>
    <row r="64" spans="1:14" ht="15" customHeight="1">
      <c r="A64" s="98" t="s">
        <v>480</v>
      </c>
      <c r="H64" s="105"/>
      <c r="I64" s="104" t="s">
        <v>300</v>
      </c>
      <c r="J64" s="207">
        <v>25723</v>
      </c>
      <c r="K64" s="83">
        <v>35745</v>
      </c>
      <c r="L64" s="83">
        <v>35770</v>
      </c>
      <c r="M64" s="83">
        <v>25018</v>
      </c>
      <c r="N64" s="83">
        <v>29398</v>
      </c>
    </row>
    <row r="65" spans="8:14" ht="15" customHeight="1">
      <c r="H65" s="105"/>
      <c r="I65" s="104" t="s">
        <v>759</v>
      </c>
      <c r="J65" s="207">
        <v>707</v>
      </c>
      <c r="K65" s="83">
        <v>580</v>
      </c>
      <c r="L65" s="83">
        <v>569</v>
      </c>
      <c r="M65" s="83">
        <v>1266</v>
      </c>
      <c r="N65" s="83">
        <v>1073</v>
      </c>
    </row>
    <row r="66" spans="8:14" ht="15" customHeight="1">
      <c r="H66" s="105"/>
      <c r="I66" s="107"/>
      <c r="J66" s="208"/>
      <c r="K66" s="105"/>
      <c r="L66" s="105"/>
      <c r="M66" s="105"/>
      <c r="N66" s="105"/>
    </row>
    <row r="67" spans="8:14" ht="15" customHeight="1">
      <c r="H67" s="533" t="s">
        <v>303</v>
      </c>
      <c r="I67" s="534"/>
      <c r="J67" s="206">
        <v>541</v>
      </c>
      <c r="K67" s="202">
        <v>529</v>
      </c>
      <c r="L67" s="202">
        <v>542</v>
      </c>
      <c r="M67" s="202">
        <v>611</v>
      </c>
      <c r="N67" s="202">
        <v>655</v>
      </c>
    </row>
    <row r="68" spans="1:9" ht="15" customHeight="1">
      <c r="A68" s="127"/>
      <c r="B68" s="143"/>
      <c r="C68" s="142"/>
      <c r="D68" s="142"/>
      <c r="E68" s="142"/>
      <c r="F68" s="142"/>
      <c r="I68" s="165"/>
    </row>
    <row r="69" spans="1:14" ht="15" customHeight="1">
      <c r="A69" s="105"/>
      <c r="B69" s="144"/>
      <c r="C69" s="141"/>
      <c r="D69" s="141"/>
      <c r="E69" s="141"/>
      <c r="F69" s="141"/>
      <c r="H69" s="533" t="s">
        <v>304</v>
      </c>
      <c r="I69" s="534"/>
      <c r="J69" s="206">
        <v>545</v>
      </c>
      <c r="K69" s="202">
        <v>525</v>
      </c>
      <c r="L69" s="202">
        <v>510</v>
      </c>
      <c r="M69" s="202">
        <v>587</v>
      </c>
      <c r="N69" s="202">
        <v>584</v>
      </c>
    </row>
    <row r="70" spans="1:14" ht="15" customHeight="1">
      <c r="A70" s="127"/>
      <c r="B70" s="143"/>
      <c r="C70" s="142"/>
      <c r="D70" s="142"/>
      <c r="E70" s="142"/>
      <c r="F70" s="142"/>
      <c r="H70" s="164"/>
      <c r="I70" s="136"/>
      <c r="J70" s="138"/>
      <c r="K70" s="139"/>
      <c r="L70" s="139"/>
      <c r="M70" s="139"/>
      <c r="N70" s="139"/>
    </row>
    <row r="71" spans="1:14" ht="15" customHeight="1">
      <c r="A71" s="105"/>
      <c r="B71" s="144"/>
      <c r="C71" s="141"/>
      <c r="D71" s="141"/>
      <c r="E71" s="141"/>
      <c r="F71" s="141"/>
      <c r="H71" s="533" t="s">
        <v>760</v>
      </c>
      <c r="I71" s="534"/>
      <c r="J71" s="206">
        <v>588</v>
      </c>
      <c r="K71" s="202">
        <v>292</v>
      </c>
      <c r="L71" s="202">
        <v>294</v>
      </c>
      <c r="M71" s="202">
        <v>392</v>
      </c>
      <c r="N71" s="202">
        <v>240</v>
      </c>
    </row>
    <row r="72" spans="1:14" ht="15" customHeight="1">
      <c r="A72" s="127"/>
      <c r="B72" s="143"/>
      <c r="C72" s="142"/>
      <c r="D72" s="142"/>
      <c r="E72" s="142"/>
      <c r="F72" s="142"/>
      <c r="H72" s="105"/>
      <c r="I72" s="104" t="s">
        <v>306</v>
      </c>
      <c r="J72" s="207">
        <v>109</v>
      </c>
      <c r="K72" s="83">
        <v>121</v>
      </c>
      <c r="L72" s="83">
        <v>97</v>
      </c>
      <c r="M72" s="83">
        <v>106</v>
      </c>
      <c r="N72" s="83">
        <v>104</v>
      </c>
    </row>
    <row r="73" spans="8:14" ht="15" customHeight="1">
      <c r="H73" s="105"/>
      <c r="I73" s="104" t="s">
        <v>307</v>
      </c>
      <c r="J73" s="207">
        <v>10</v>
      </c>
      <c r="K73" s="83">
        <v>5</v>
      </c>
      <c r="L73" s="83">
        <v>5</v>
      </c>
      <c r="M73" s="83">
        <v>8</v>
      </c>
      <c r="N73" s="83">
        <v>4</v>
      </c>
    </row>
    <row r="74" spans="8:14" ht="15" customHeight="1">
      <c r="H74" s="109"/>
      <c r="I74" s="108" t="s">
        <v>308</v>
      </c>
      <c r="J74" s="209">
        <v>295</v>
      </c>
      <c r="K74" s="210">
        <v>132</v>
      </c>
      <c r="L74" s="210">
        <v>161</v>
      </c>
      <c r="M74" s="210">
        <v>128</v>
      </c>
      <c r="N74" s="210">
        <v>95</v>
      </c>
    </row>
    <row r="75" spans="8:14" ht="15" customHeight="1">
      <c r="H75" s="288" t="s">
        <v>762</v>
      </c>
      <c r="J75" s="105"/>
      <c r="K75" s="105"/>
      <c r="L75" s="167"/>
      <c r="M75" s="167"/>
      <c r="N75" s="167"/>
    </row>
    <row r="76" spans="8:14" ht="15" customHeight="1">
      <c r="H76" s="288" t="s">
        <v>761</v>
      </c>
      <c r="J76" s="105"/>
      <c r="K76" s="105"/>
      <c r="L76" s="105"/>
      <c r="M76" s="105"/>
      <c r="N76" s="105"/>
    </row>
    <row r="77" spans="8:14" ht="15" customHeight="1">
      <c r="H77" s="98" t="s">
        <v>763</v>
      </c>
      <c r="L77" s="105"/>
      <c r="M77" s="105"/>
      <c r="N77" s="105"/>
    </row>
  </sheetData>
  <sheetProtection/>
  <mergeCells count="14">
    <mergeCell ref="H47:I47"/>
    <mergeCell ref="H52:I52"/>
    <mergeCell ref="H58:I58"/>
    <mergeCell ref="H63:I63"/>
    <mergeCell ref="H67:I67"/>
    <mergeCell ref="H69:I69"/>
    <mergeCell ref="H71:I71"/>
    <mergeCell ref="A2:F2"/>
    <mergeCell ref="H2:N2"/>
    <mergeCell ref="A3:F3"/>
    <mergeCell ref="H3:N3"/>
    <mergeCell ref="H5:I5"/>
    <mergeCell ref="H6:I6"/>
    <mergeCell ref="H8:I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zoomScale="115" zoomScaleNormal="115" zoomScalePageLayoutView="0" workbookViewId="0" topLeftCell="O1">
      <selection activeCell="A1" sqref="A1"/>
    </sheetView>
  </sheetViews>
  <sheetFormatPr defaultColWidth="10.59765625" defaultRowHeight="15"/>
  <cols>
    <col min="1" max="1" width="12.19921875" style="7" customWidth="1"/>
    <col min="2" max="10" width="13.59765625" style="7" customWidth="1"/>
    <col min="11" max="11" width="14.19921875" style="7" customWidth="1"/>
    <col min="12" max="13" width="2.59765625" style="7" customWidth="1"/>
    <col min="14" max="14" width="25.59765625" style="7" customWidth="1"/>
    <col min="15" max="19" width="17.59765625" style="7" customWidth="1"/>
    <col min="20" max="16384" width="10.59765625" style="7" customWidth="1"/>
  </cols>
  <sheetData>
    <row r="1" spans="1:19" s="42" customFormat="1" ht="19.5" customHeight="1">
      <c r="A1" s="8" t="s">
        <v>764</v>
      </c>
      <c r="S1" s="9" t="s">
        <v>766</v>
      </c>
    </row>
    <row r="2" spans="1:19" ht="19.5" customHeight="1">
      <c r="A2" s="342" t="s">
        <v>765</v>
      </c>
      <c r="B2" s="342"/>
      <c r="C2" s="342"/>
      <c r="D2" s="342"/>
      <c r="E2" s="342"/>
      <c r="F2" s="342"/>
      <c r="G2" s="342"/>
      <c r="H2" s="342"/>
      <c r="I2" s="342"/>
      <c r="J2" s="125"/>
      <c r="K2" s="39"/>
      <c r="L2" s="342" t="s">
        <v>767</v>
      </c>
      <c r="M2" s="342"/>
      <c r="N2" s="342"/>
      <c r="O2" s="342"/>
      <c r="P2" s="342"/>
      <c r="Q2" s="342"/>
      <c r="R2" s="342"/>
      <c r="S2" s="342"/>
    </row>
    <row r="3" spans="1:19" ht="19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89" t="s">
        <v>768</v>
      </c>
      <c r="M3" s="389"/>
      <c r="N3" s="389"/>
      <c r="O3" s="389"/>
      <c r="P3" s="389"/>
      <c r="Q3" s="389"/>
      <c r="R3" s="389"/>
      <c r="S3" s="389"/>
    </row>
    <row r="4" spans="1:19" ht="18" customHeight="1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N4" s="55"/>
      <c r="O4" s="55"/>
      <c r="P4" s="55"/>
      <c r="Q4" s="55"/>
      <c r="R4" s="55"/>
      <c r="S4" s="37" t="s">
        <v>309</v>
      </c>
    </row>
    <row r="5" spans="1:19" ht="15" customHeight="1">
      <c r="A5" s="427" t="s">
        <v>771</v>
      </c>
      <c r="B5" s="573" t="s">
        <v>772</v>
      </c>
      <c r="C5" s="390"/>
      <c r="D5" s="390"/>
      <c r="E5" s="390"/>
      <c r="F5" s="390"/>
      <c r="G5" s="390"/>
      <c r="H5" s="390"/>
      <c r="I5" s="390"/>
      <c r="J5" s="19"/>
      <c r="K5" s="39"/>
      <c r="L5" s="412" t="s">
        <v>532</v>
      </c>
      <c r="M5" s="412"/>
      <c r="N5" s="413"/>
      <c r="O5" s="259" t="s">
        <v>618</v>
      </c>
      <c r="P5" s="282" t="s">
        <v>793</v>
      </c>
      <c r="Q5" s="282" t="s">
        <v>692</v>
      </c>
      <c r="R5" s="282" t="s">
        <v>693</v>
      </c>
      <c r="S5" s="283" t="s">
        <v>694</v>
      </c>
    </row>
    <row r="6" spans="1:19" ht="15" customHeight="1">
      <c r="A6" s="545"/>
      <c r="B6" s="546"/>
      <c r="C6" s="492"/>
      <c r="D6" s="492"/>
      <c r="E6" s="492"/>
      <c r="F6" s="492"/>
      <c r="G6" s="492"/>
      <c r="H6" s="492"/>
      <c r="I6" s="492"/>
      <c r="J6" s="19"/>
      <c r="K6" s="39"/>
      <c r="L6" s="435" t="s">
        <v>3</v>
      </c>
      <c r="M6" s="435"/>
      <c r="N6" s="451"/>
      <c r="O6" s="306">
        <f>SUM(O8,O33,O37)</f>
        <v>107</v>
      </c>
      <c r="P6" s="306">
        <f>SUM(P8,P33,P37)</f>
        <v>87</v>
      </c>
      <c r="Q6" s="306">
        <v>85</v>
      </c>
      <c r="R6" s="306">
        <f>SUM(R8,R33,R37)</f>
        <v>95</v>
      </c>
      <c r="S6" s="306">
        <f>SUM(S8,S33,S37)</f>
        <v>71</v>
      </c>
    </row>
    <row r="7" spans="1:19" ht="15" customHeight="1">
      <c r="A7" s="545"/>
      <c r="B7" s="442" t="s">
        <v>310</v>
      </c>
      <c r="C7" s="541" t="s">
        <v>776</v>
      </c>
      <c r="D7" s="542"/>
      <c r="E7" s="543"/>
      <c r="F7" s="542" t="s">
        <v>775</v>
      </c>
      <c r="G7" s="542"/>
      <c r="H7" s="542"/>
      <c r="I7" s="542"/>
      <c r="J7" s="19"/>
      <c r="K7" s="39"/>
      <c r="L7" s="89"/>
      <c r="M7" s="89"/>
      <c r="N7" s="90"/>
      <c r="O7" s="329"/>
      <c r="P7" s="330"/>
      <c r="Q7" s="330"/>
      <c r="R7" s="330"/>
      <c r="S7" s="330"/>
    </row>
    <row r="8" spans="1:19" ht="15" customHeight="1">
      <c r="A8" s="545"/>
      <c r="B8" s="454"/>
      <c r="C8" s="544"/>
      <c r="D8" s="491"/>
      <c r="E8" s="545"/>
      <c r="F8" s="492"/>
      <c r="G8" s="492"/>
      <c r="H8" s="492"/>
      <c r="I8" s="492"/>
      <c r="J8" s="19"/>
      <c r="K8" s="39"/>
      <c r="L8" s="531" t="s">
        <v>794</v>
      </c>
      <c r="M8" s="531"/>
      <c r="N8" s="562"/>
      <c r="O8" s="305">
        <f>SUM(O9:O31)</f>
        <v>104</v>
      </c>
      <c r="P8" s="305">
        <v>86</v>
      </c>
      <c r="Q8" s="305">
        <v>84</v>
      </c>
      <c r="R8" s="305">
        <v>94</v>
      </c>
      <c r="S8" s="305">
        <f>SUM(S9:S31)</f>
        <v>70</v>
      </c>
    </row>
    <row r="9" spans="1:19" ht="15" customHeight="1">
      <c r="A9" s="545"/>
      <c r="B9" s="454"/>
      <c r="C9" s="546"/>
      <c r="D9" s="492"/>
      <c r="E9" s="547"/>
      <c r="F9" s="444" t="s">
        <v>773</v>
      </c>
      <c r="G9" s="563"/>
      <c r="H9" s="444" t="s">
        <v>774</v>
      </c>
      <c r="I9" s="568"/>
      <c r="J9" s="168"/>
      <c r="K9" s="39"/>
      <c r="L9" s="15"/>
      <c r="M9" s="15" t="s">
        <v>313</v>
      </c>
      <c r="N9" s="26" t="s">
        <v>314</v>
      </c>
      <c r="O9" s="213">
        <v>41</v>
      </c>
      <c r="P9" s="214">
        <v>20</v>
      </c>
      <c r="Q9" s="214">
        <v>24</v>
      </c>
      <c r="R9" s="214">
        <v>19</v>
      </c>
      <c r="S9" s="214">
        <v>11</v>
      </c>
    </row>
    <row r="10" spans="1:19" ht="15" customHeight="1">
      <c r="A10" s="545"/>
      <c r="B10" s="574" t="s">
        <v>454</v>
      </c>
      <c r="C10" s="442" t="s">
        <v>311</v>
      </c>
      <c r="D10" s="442" t="s">
        <v>312</v>
      </c>
      <c r="E10" s="548" t="s">
        <v>456</v>
      </c>
      <c r="F10" s="564"/>
      <c r="G10" s="565"/>
      <c r="H10" s="564"/>
      <c r="I10" s="569"/>
      <c r="J10" s="168"/>
      <c r="L10" s="49"/>
      <c r="M10" s="49"/>
      <c r="N10" s="14" t="s">
        <v>315</v>
      </c>
      <c r="O10" s="200" t="s">
        <v>809</v>
      </c>
      <c r="P10" s="195" t="s">
        <v>8</v>
      </c>
      <c r="Q10" s="195" t="s">
        <v>8</v>
      </c>
      <c r="R10" s="195" t="s">
        <v>8</v>
      </c>
      <c r="S10" s="195" t="s">
        <v>8</v>
      </c>
    </row>
    <row r="11" spans="1:19" ht="15" customHeight="1">
      <c r="A11" s="545"/>
      <c r="B11" s="574"/>
      <c r="C11" s="454"/>
      <c r="D11" s="454"/>
      <c r="E11" s="549"/>
      <c r="F11" s="566"/>
      <c r="G11" s="567"/>
      <c r="H11" s="566"/>
      <c r="I11" s="570"/>
      <c r="J11" s="221"/>
      <c r="K11" s="39"/>
      <c r="L11" s="15"/>
      <c r="M11" s="15"/>
      <c r="N11" s="26" t="s">
        <v>316</v>
      </c>
      <c r="O11" s="200">
        <v>0</v>
      </c>
      <c r="P11" s="195">
        <v>0</v>
      </c>
      <c r="Q11" s="195" t="s">
        <v>8</v>
      </c>
      <c r="R11" s="195" t="s">
        <v>8</v>
      </c>
      <c r="S11" s="195" t="s">
        <v>8</v>
      </c>
    </row>
    <row r="12" spans="1:19" ht="15" customHeight="1">
      <c r="A12" s="545"/>
      <c r="B12" s="574"/>
      <c r="C12" s="553" t="s">
        <v>497</v>
      </c>
      <c r="D12" s="553" t="s">
        <v>498</v>
      </c>
      <c r="E12" s="553" t="s">
        <v>497</v>
      </c>
      <c r="F12" s="442" t="s">
        <v>317</v>
      </c>
      <c r="G12" s="442" t="s">
        <v>777</v>
      </c>
      <c r="H12" s="442" t="s">
        <v>317</v>
      </c>
      <c r="I12" s="487" t="s">
        <v>777</v>
      </c>
      <c r="J12" s="19"/>
      <c r="L12" s="49"/>
      <c r="M12" s="49"/>
      <c r="N12" s="14" t="s">
        <v>318</v>
      </c>
      <c r="O12" s="200" t="s">
        <v>809</v>
      </c>
      <c r="P12" s="195" t="s">
        <v>8</v>
      </c>
      <c r="Q12" s="195" t="s">
        <v>8</v>
      </c>
      <c r="R12" s="195" t="s">
        <v>8</v>
      </c>
      <c r="S12" s="195" t="s">
        <v>8</v>
      </c>
    </row>
    <row r="13" spans="1:19" ht="15" customHeight="1">
      <c r="A13" s="547"/>
      <c r="B13" s="575"/>
      <c r="C13" s="454"/>
      <c r="D13" s="454"/>
      <c r="E13" s="455"/>
      <c r="F13" s="455"/>
      <c r="G13" s="455"/>
      <c r="H13" s="455"/>
      <c r="I13" s="488"/>
      <c r="J13" s="19"/>
      <c r="K13" s="39"/>
      <c r="L13" s="49"/>
      <c r="M13" s="49"/>
      <c r="N13" s="14"/>
      <c r="O13" s="193"/>
      <c r="P13" s="194"/>
      <c r="Q13" s="194"/>
      <c r="R13" s="194"/>
      <c r="S13" s="194"/>
    </row>
    <row r="14" spans="1:19" ht="15" customHeight="1">
      <c r="A14" s="61"/>
      <c r="B14" s="62"/>
      <c r="C14" s="133"/>
      <c r="D14" s="133"/>
      <c r="E14" s="60"/>
      <c r="F14" s="63" t="s">
        <v>319</v>
      </c>
      <c r="G14" s="63" t="s">
        <v>319</v>
      </c>
      <c r="H14" s="63" t="s">
        <v>319</v>
      </c>
      <c r="I14" s="63" t="s">
        <v>319</v>
      </c>
      <c r="J14" s="37"/>
      <c r="K14" s="39"/>
      <c r="L14" s="15"/>
      <c r="M14" s="15"/>
      <c r="N14" s="26" t="s">
        <v>320</v>
      </c>
      <c r="O14" s="200" t="s">
        <v>809</v>
      </c>
      <c r="P14" s="195">
        <v>0</v>
      </c>
      <c r="Q14" s="195">
        <v>0</v>
      </c>
      <c r="R14" s="195">
        <v>0</v>
      </c>
      <c r="S14" s="195">
        <v>0</v>
      </c>
    </row>
    <row r="15" spans="1:19" ht="15" customHeight="1">
      <c r="A15" s="13"/>
      <c r="B15" s="110"/>
      <c r="C15" s="37"/>
      <c r="D15" s="37"/>
      <c r="E15" s="37"/>
      <c r="F15" s="37"/>
      <c r="G15" s="37"/>
      <c r="H15" s="37"/>
      <c r="I15" s="37"/>
      <c r="J15" s="37"/>
      <c r="L15" s="15"/>
      <c r="M15" s="15"/>
      <c r="N15" s="26" t="s">
        <v>321</v>
      </c>
      <c r="O15" s="213">
        <v>1</v>
      </c>
      <c r="P15" s="214">
        <v>3</v>
      </c>
      <c r="Q15" s="214">
        <v>3</v>
      </c>
      <c r="R15" s="214">
        <v>3</v>
      </c>
      <c r="S15" s="214">
        <v>3</v>
      </c>
    </row>
    <row r="16" spans="1:19" ht="15" customHeight="1">
      <c r="A16" s="19" t="s">
        <v>618</v>
      </c>
      <c r="B16" s="170">
        <v>112</v>
      </c>
      <c r="C16" s="171">
        <v>10</v>
      </c>
      <c r="D16" s="171">
        <v>156</v>
      </c>
      <c r="E16" s="171">
        <v>808</v>
      </c>
      <c r="F16" s="171">
        <v>3190</v>
      </c>
      <c r="G16" s="171">
        <v>479</v>
      </c>
      <c r="H16" s="171">
        <v>3230</v>
      </c>
      <c r="I16" s="171">
        <v>484</v>
      </c>
      <c r="J16" s="171"/>
      <c r="L16" s="15"/>
      <c r="M16" s="15"/>
      <c r="N16" s="26" t="s">
        <v>322</v>
      </c>
      <c r="O16" s="213">
        <v>5</v>
      </c>
      <c r="P16" s="214">
        <v>5</v>
      </c>
      <c r="Q16" s="214">
        <v>5</v>
      </c>
      <c r="R16" s="214">
        <v>5</v>
      </c>
      <c r="S16" s="214">
        <v>4</v>
      </c>
    </row>
    <row r="17" spans="1:19" ht="15" customHeight="1">
      <c r="A17" s="34"/>
      <c r="B17" s="211"/>
      <c r="C17" s="212"/>
      <c r="D17" s="212"/>
      <c r="E17" s="212"/>
      <c r="F17" s="212"/>
      <c r="G17" s="212"/>
      <c r="H17" s="212"/>
      <c r="I17" s="212"/>
      <c r="J17" s="212"/>
      <c r="K17" s="39"/>
      <c r="L17" s="49"/>
      <c r="M17" s="49"/>
      <c r="N17" s="14" t="s">
        <v>323</v>
      </c>
      <c r="O17" s="200" t="s">
        <v>809</v>
      </c>
      <c r="P17" s="195" t="s">
        <v>809</v>
      </c>
      <c r="Q17" s="195">
        <v>0</v>
      </c>
      <c r="R17" s="195">
        <v>0</v>
      </c>
      <c r="S17" s="195" t="s">
        <v>8</v>
      </c>
    </row>
    <row r="18" spans="1:19" ht="15" customHeight="1">
      <c r="A18" s="51"/>
      <c r="B18" s="213"/>
      <c r="C18" s="214"/>
      <c r="D18" s="214"/>
      <c r="E18" s="214"/>
      <c r="F18" s="214"/>
      <c r="G18" s="214"/>
      <c r="H18" s="214"/>
      <c r="I18" s="214"/>
      <c r="J18" s="214"/>
      <c r="L18" s="15"/>
      <c r="M18" s="15"/>
      <c r="N18" s="26" t="s">
        <v>324</v>
      </c>
      <c r="O18" s="213">
        <v>0</v>
      </c>
      <c r="P18" s="214">
        <v>1</v>
      </c>
      <c r="Q18" s="214">
        <v>2</v>
      </c>
      <c r="R18" s="214">
        <v>1</v>
      </c>
      <c r="S18" s="195">
        <v>1</v>
      </c>
    </row>
    <row r="19" spans="1:19" ht="15" customHeight="1">
      <c r="A19" s="277" t="s">
        <v>778</v>
      </c>
      <c r="B19" s="170">
        <v>116</v>
      </c>
      <c r="C19" s="171">
        <v>16</v>
      </c>
      <c r="D19" s="171">
        <v>156</v>
      </c>
      <c r="E19" s="171">
        <v>814</v>
      </c>
      <c r="F19" s="171">
        <v>3578</v>
      </c>
      <c r="G19" s="171">
        <v>537</v>
      </c>
      <c r="H19" s="171">
        <v>3903</v>
      </c>
      <c r="I19" s="171">
        <v>593</v>
      </c>
      <c r="J19" s="171"/>
      <c r="K19" s="39"/>
      <c r="L19" s="49"/>
      <c r="M19" s="49"/>
      <c r="N19" s="14"/>
      <c r="O19" s="193"/>
      <c r="P19" s="194"/>
      <c r="Q19" s="194"/>
      <c r="R19" s="194"/>
      <c r="S19" s="194"/>
    </row>
    <row r="20" spans="1:19" ht="15" customHeight="1">
      <c r="A20" s="34"/>
      <c r="B20" s="211"/>
      <c r="C20" s="212"/>
      <c r="D20" s="212"/>
      <c r="E20" s="212"/>
      <c r="F20" s="212"/>
      <c r="G20" s="212"/>
      <c r="H20" s="212"/>
      <c r="I20" s="212"/>
      <c r="J20" s="212"/>
      <c r="L20" s="15"/>
      <c r="M20" s="15"/>
      <c r="N20" s="26" t="s">
        <v>325</v>
      </c>
      <c r="O20" s="213">
        <v>25</v>
      </c>
      <c r="P20" s="214">
        <v>22</v>
      </c>
      <c r="Q20" s="214">
        <v>16</v>
      </c>
      <c r="R20" s="214">
        <v>20</v>
      </c>
      <c r="S20" s="214">
        <v>15</v>
      </c>
    </row>
    <row r="21" spans="1:19" ht="15" customHeight="1">
      <c r="A21" s="51"/>
      <c r="B21" s="213"/>
      <c r="C21" s="214"/>
      <c r="D21" s="214"/>
      <c r="E21" s="214"/>
      <c r="F21" s="214"/>
      <c r="G21" s="214"/>
      <c r="H21" s="214"/>
      <c r="I21" s="214"/>
      <c r="J21" s="214"/>
      <c r="K21" s="39"/>
      <c r="L21" s="49"/>
      <c r="M21" s="49"/>
      <c r="N21" s="14" t="s">
        <v>326</v>
      </c>
      <c r="O21" s="200" t="s">
        <v>809</v>
      </c>
      <c r="P21" s="195" t="s">
        <v>8</v>
      </c>
      <c r="Q21" s="195" t="s">
        <v>8</v>
      </c>
      <c r="R21" s="195" t="s">
        <v>8</v>
      </c>
      <c r="S21" s="195" t="s">
        <v>8</v>
      </c>
    </row>
    <row r="22" spans="1:19" ht="15" customHeight="1">
      <c r="A22" s="277" t="s">
        <v>779</v>
      </c>
      <c r="B22" s="170">
        <v>120</v>
      </c>
      <c r="C22" s="171">
        <v>10</v>
      </c>
      <c r="D22" s="173" t="s">
        <v>32</v>
      </c>
      <c r="E22" s="171">
        <v>1408</v>
      </c>
      <c r="F22" s="171">
        <v>3669</v>
      </c>
      <c r="G22" s="171">
        <v>547</v>
      </c>
      <c r="H22" s="171">
        <v>3268</v>
      </c>
      <c r="I22" s="171">
        <v>488</v>
      </c>
      <c r="J22" s="171"/>
      <c r="L22" s="15"/>
      <c r="M22" s="15"/>
      <c r="N22" s="26" t="s">
        <v>327</v>
      </c>
      <c r="O22" s="213">
        <v>7</v>
      </c>
      <c r="P22" s="214">
        <v>10</v>
      </c>
      <c r="Q22" s="214">
        <v>11</v>
      </c>
      <c r="R22" s="214">
        <v>17</v>
      </c>
      <c r="S22" s="214">
        <v>12</v>
      </c>
    </row>
    <row r="23" spans="1:19" ht="15" customHeight="1">
      <c r="A23" s="34"/>
      <c r="B23" s="211"/>
      <c r="C23" s="212"/>
      <c r="D23" s="212"/>
      <c r="E23" s="212"/>
      <c r="F23" s="212"/>
      <c r="G23" s="212"/>
      <c r="H23" s="212"/>
      <c r="I23" s="212"/>
      <c r="J23" s="212"/>
      <c r="L23" s="15"/>
      <c r="M23" s="15"/>
      <c r="N23" s="26" t="s">
        <v>328</v>
      </c>
      <c r="O23" s="213">
        <v>16</v>
      </c>
      <c r="P23" s="214">
        <v>19</v>
      </c>
      <c r="Q23" s="214">
        <v>19</v>
      </c>
      <c r="R23" s="214">
        <v>26</v>
      </c>
      <c r="S23" s="214">
        <v>21</v>
      </c>
    </row>
    <row r="24" spans="1:19" ht="15" customHeight="1">
      <c r="A24" s="51"/>
      <c r="B24" s="213"/>
      <c r="C24" s="214"/>
      <c r="D24" s="214"/>
      <c r="E24" s="214"/>
      <c r="F24" s="214"/>
      <c r="G24" s="214"/>
      <c r="H24" s="214"/>
      <c r="I24" s="214"/>
      <c r="J24" s="214"/>
      <c r="L24" s="15"/>
      <c r="M24" s="15"/>
      <c r="N24" s="26" t="s">
        <v>329</v>
      </c>
      <c r="O24" s="213">
        <v>0</v>
      </c>
      <c r="P24" s="214">
        <v>2</v>
      </c>
      <c r="Q24" s="214">
        <v>2</v>
      </c>
      <c r="R24" s="214">
        <v>1</v>
      </c>
      <c r="S24" s="214">
        <v>1</v>
      </c>
    </row>
    <row r="25" spans="1:19" ht="15" customHeight="1">
      <c r="A25" s="277" t="s">
        <v>780</v>
      </c>
      <c r="B25" s="170">
        <v>117</v>
      </c>
      <c r="C25" s="171">
        <v>10</v>
      </c>
      <c r="D25" s="171">
        <v>62</v>
      </c>
      <c r="E25" s="171">
        <v>1125</v>
      </c>
      <c r="F25" s="171">
        <v>3164</v>
      </c>
      <c r="G25" s="171">
        <v>473</v>
      </c>
      <c r="H25" s="171">
        <v>3173</v>
      </c>
      <c r="I25" s="171">
        <v>476</v>
      </c>
      <c r="J25" s="171"/>
      <c r="K25" s="39"/>
      <c r="L25" s="49"/>
      <c r="M25" s="49"/>
      <c r="N25" s="14"/>
      <c r="O25" s="193"/>
      <c r="P25" s="194"/>
      <c r="Q25" s="194"/>
      <c r="R25" s="194"/>
      <c r="S25" s="194"/>
    </row>
    <row r="26" spans="1:19" ht="15" customHeight="1">
      <c r="A26" s="34"/>
      <c r="B26" s="211"/>
      <c r="C26" s="212"/>
      <c r="D26" s="212"/>
      <c r="E26" s="212"/>
      <c r="F26" s="212"/>
      <c r="G26" s="212"/>
      <c r="H26" s="212"/>
      <c r="I26" s="212"/>
      <c r="J26" s="212"/>
      <c r="L26" s="15"/>
      <c r="M26" s="15"/>
      <c r="N26" s="26" t="s">
        <v>330</v>
      </c>
      <c r="O26" s="200">
        <v>0</v>
      </c>
      <c r="P26" s="214">
        <v>0</v>
      </c>
      <c r="Q26" s="214">
        <v>0</v>
      </c>
      <c r="R26" s="214">
        <v>0</v>
      </c>
      <c r="S26" s="195">
        <v>0</v>
      </c>
    </row>
    <row r="27" spans="1:19" ht="15" customHeight="1">
      <c r="A27" s="51"/>
      <c r="B27" s="213"/>
      <c r="C27" s="214"/>
      <c r="D27" s="214"/>
      <c r="E27" s="214"/>
      <c r="F27" s="214"/>
      <c r="G27" s="214"/>
      <c r="H27" s="214"/>
      <c r="I27" s="214"/>
      <c r="J27" s="214"/>
      <c r="L27" s="15"/>
      <c r="M27" s="15"/>
      <c r="N27" s="26" t="s">
        <v>331</v>
      </c>
      <c r="O27" s="213">
        <v>0</v>
      </c>
      <c r="P27" s="214">
        <v>1</v>
      </c>
      <c r="Q27" s="214">
        <v>0</v>
      </c>
      <c r="R27" s="214">
        <v>0</v>
      </c>
      <c r="S27" s="195">
        <v>0</v>
      </c>
    </row>
    <row r="28" spans="1:19" ht="15" customHeight="1">
      <c r="A28" s="278" t="s">
        <v>781</v>
      </c>
      <c r="B28" s="196">
        <v>113</v>
      </c>
      <c r="C28" s="197">
        <v>15</v>
      </c>
      <c r="D28" s="197">
        <v>60</v>
      </c>
      <c r="E28" s="197">
        <v>1195</v>
      </c>
      <c r="F28" s="197">
        <v>3289</v>
      </c>
      <c r="G28" s="197">
        <v>493</v>
      </c>
      <c r="H28" s="197">
        <v>4015</v>
      </c>
      <c r="I28" s="197">
        <v>602</v>
      </c>
      <c r="J28" s="47"/>
      <c r="K28" s="39"/>
      <c r="L28" s="49"/>
      <c r="M28" s="49"/>
      <c r="N28" s="14" t="s">
        <v>332</v>
      </c>
      <c r="O28" s="200">
        <v>0</v>
      </c>
      <c r="P28" s="195">
        <v>0</v>
      </c>
      <c r="Q28" s="195">
        <v>0</v>
      </c>
      <c r="R28" s="195" t="s">
        <v>8</v>
      </c>
      <c r="S28" s="195" t="s">
        <v>8</v>
      </c>
    </row>
    <row r="29" spans="1:19" ht="15" customHeight="1">
      <c r="A29" s="111"/>
      <c r="B29" s="215"/>
      <c r="C29" s="216"/>
      <c r="D29" s="216"/>
      <c r="E29" s="216"/>
      <c r="F29" s="216"/>
      <c r="G29" s="216"/>
      <c r="H29" s="216"/>
      <c r="I29" s="216"/>
      <c r="J29" s="212"/>
      <c r="L29" s="15"/>
      <c r="M29" s="15"/>
      <c r="N29" s="26" t="s">
        <v>333</v>
      </c>
      <c r="O29" s="213">
        <v>0</v>
      </c>
      <c r="P29" s="214">
        <v>0</v>
      </c>
      <c r="Q29" s="214">
        <v>1</v>
      </c>
      <c r="R29" s="214">
        <v>0</v>
      </c>
      <c r="S29" s="195">
        <v>0</v>
      </c>
    </row>
    <row r="30" spans="1:19" ht="15" customHeight="1">
      <c r="A30" s="228" t="s">
        <v>480</v>
      </c>
      <c r="L30" s="15"/>
      <c r="M30" s="15"/>
      <c r="N30" s="26" t="s">
        <v>334</v>
      </c>
      <c r="O30" s="213">
        <v>0</v>
      </c>
      <c r="P30" s="214">
        <v>1</v>
      </c>
      <c r="Q30" s="214">
        <v>1</v>
      </c>
      <c r="R30" s="214">
        <v>1</v>
      </c>
      <c r="S30" s="195">
        <v>1</v>
      </c>
    </row>
    <row r="31" spans="12:19" ht="15" customHeight="1">
      <c r="L31" s="15"/>
      <c r="M31" s="15"/>
      <c r="N31" s="26" t="s">
        <v>335</v>
      </c>
      <c r="O31" s="213">
        <v>9</v>
      </c>
      <c r="P31" s="214">
        <v>3</v>
      </c>
      <c r="Q31" s="214">
        <v>1</v>
      </c>
      <c r="R31" s="214">
        <v>2</v>
      </c>
      <c r="S31" s="214">
        <v>1</v>
      </c>
    </row>
    <row r="32" spans="1:19" ht="15" customHeight="1" thickBot="1">
      <c r="A32" s="159"/>
      <c r="B32" s="159"/>
      <c r="C32" s="159"/>
      <c r="D32" s="159"/>
      <c r="E32" s="159"/>
      <c r="F32" s="159"/>
      <c r="G32" s="159"/>
      <c r="H32" s="159"/>
      <c r="I32" s="15"/>
      <c r="J32" s="15"/>
      <c r="L32" s="49"/>
      <c r="M32" s="49"/>
      <c r="N32" s="50"/>
      <c r="O32" s="193"/>
      <c r="P32" s="194"/>
      <c r="Q32" s="194"/>
      <c r="R32" s="194"/>
      <c r="S32" s="194"/>
    </row>
    <row r="33" spans="1:19" ht="15" customHeight="1">
      <c r="A33" s="571" t="s">
        <v>493</v>
      </c>
      <c r="B33" s="554" t="s">
        <v>782</v>
      </c>
      <c r="C33" s="555"/>
      <c r="D33" s="555"/>
      <c r="E33" s="555"/>
      <c r="F33" s="555"/>
      <c r="G33" s="556"/>
      <c r="H33" s="554" t="s">
        <v>783</v>
      </c>
      <c r="I33" s="555"/>
      <c r="J33" s="555"/>
      <c r="K33" s="39"/>
      <c r="L33" s="531" t="s">
        <v>441</v>
      </c>
      <c r="M33" s="531"/>
      <c r="N33" s="562"/>
      <c r="O33" s="214">
        <f>SUM(O34:O35)</f>
        <v>1</v>
      </c>
      <c r="P33" s="214">
        <f>SUM(P34:P35)</f>
        <v>0</v>
      </c>
      <c r="Q33" s="214">
        <f>SUM(Q34:Q35)</f>
        <v>0</v>
      </c>
      <c r="R33" s="214">
        <f>SUM(R34:R35)</f>
        <v>0</v>
      </c>
      <c r="S33" s="214">
        <f>SUM(S34:S35)</f>
        <v>0</v>
      </c>
    </row>
    <row r="34" spans="1:19" ht="15" customHeight="1">
      <c r="A34" s="572"/>
      <c r="B34" s="557"/>
      <c r="C34" s="558"/>
      <c r="D34" s="558"/>
      <c r="E34" s="558"/>
      <c r="F34" s="558"/>
      <c r="G34" s="559"/>
      <c r="H34" s="557"/>
      <c r="I34" s="558"/>
      <c r="J34" s="558"/>
      <c r="K34" s="39"/>
      <c r="L34" s="15"/>
      <c r="M34" s="15"/>
      <c r="N34" s="26" t="s">
        <v>336</v>
      </c>
      <c r="O34" s="213">
        <v>1</v>
      </c>
      <c r="P34" s="214">
        <v>0</v>
      </c>
      <c r="Q34" s="214">
        <v>0</v>
      </c>
      <c r="R34" s="214">
        <v>0</v>
      </c>
      <c r="S34" s="195">
        <v>0</v>
      </c>
    </row>
    <row r="35" spans="1:19" ht="15" customHeight="1">
      <c r="A35" s="572"/>
      <c r="B35" s="560" t="s">
        <v>784</v>
      </c>
      <c r="C35" s="561"/>
      <c r="D35" s="560" t="s">
        <v>785</v>
      </c>
      <c r="E35" s="561"/>
      <c r="F35" s="560" t="s">
        <v>786</v>
      </c>
      <c r="G35" s="561"/>
      <c r="H35" s="560" t="s">
        <v>787</v>
      </c>
      <c r="I35" s="576"/>
      <c r="J35" s="576"/>
      <c r="L35" s="49"/>
      <c r="M35" s="49"/>
      <c r="N35" s="14" t="s">
        <v>337</v>
      </c>
      <c r="O35" s="200" t="s">
        <v>809</v>
      </c>
      <c r="P35" s="195" t="s">
        <v>8</v>
      </c>
      <c r="Q35" s="195" t="s">
        <v>8</v>
      </c>
      <c r="R35" s="195">
        <v>0</v>
      </c>
      <c r="S35" s="195" t="s">
        <v>8</v>
      </c>
    </row>
    <row r="36" spans="1:19" ht="15" customHeight="1">
      <c r="A36" s="572"/>
      <c r="B36" s="557"/>
      <c r="C36" s="559"/>
      <c r="D36" s="557"/>
      <c r="E36" s="559"/>
      <c r="F36" s="557"/>
      <c r="G36" s="559"/>
      <c r="H36" s="557"/>
      <c r="I36" s="558"/>
      <c r="J36" s="558"/>
      <c r="K36" s="39"/>
      <c r="L36" s="80"/>
      <c r="M36" s="80"/>
      <c r="N36" s="113"/>
      <c r="O36" s="193"/>
      <c r="P36" s="194"/>
      <c r="Q36" s="194"/>
      <c r="R36" s="194"/>
      <c r="S36" s="194"/>
    </row>
    <row r="37" spans="1:19" ht="15" customHeight="1">
      <c r="A37" s="572"/>
      <c r="B37" s="551" t="s">
        <v>487</v>
      </c>
      <c r="C37" s="550" t="s">
        <v>488</v>
      </c>
      <c r="D37" s="551" t="s">
        <v>487</v>
      </c>
      <c r="E37" s="550" t="s">
        <v>488</v>
      </c>
      <c r="F37" s="579" t="s">
        <v>491</v>
      </c>
      <c r="G37" s="577" t="s">
        <v>492</v>
      </c>
      <c r="H37" s="551" t="s">
        <v>486</v>
      </c>
      <c r="I37" s="579" t="s">
        <v>489</v>
      </c>
      <c r="J37" s="560" t="s">
        <v>490</v>
      </c>
      <c r="K37" s="39"/>
      <c r="L37" s="531" t="s">
        <v>338</v>
      </c>
      <c r="M37" s="531"/>
      <c r="N37" s="562"/>
      <c r="O37" s="214">
        <f>SUM(O38:O39)</f>
        <v>2</v>
      </c>
      <c r="P37" s="214">
        <f>SUM(P38:P39)</f>
        <v>1</v>
      </c>
      <c r="Q37" s="214">
        <f>SUM(Q38:Q39)</f>
        <v>1</v>
      </c>
      <c r="R37" s="214">
        <f>SUM(R38:R39)</f>
        <v>1</v>
      </c>
      <c r="S37" s="214">
        <f>SUM(S38:S39)</f>
        <v>1</v>
      </c>
    </row>
    <row r="38" spans="1:19" ht="15" customHeight="1">
      <c r="A38" s="559"/>
      <c r="B38" s="552"/>
      <c r="C38" s="392"/>
      <c r="D38" s="552"/>
      <c r="E38" s="392"/>
      <c r="F38" s="580"/>
      <c r="G38" s="578"/>
      <c r="H38" s="552"/>
      <c r="I38" s="580"/>
      <c r="J38" s="557"/>
      <c r="K38" s="39"/>
      <c r="L38" s="15"/>
      <c r="M38" s="15"/>
      <c r="N38" s="26" t="s">
        <v>339</v>
      </c>
      <c r="O38" s="217">
        <v>1</v>
      </c>
      <c r="P38" s="89">
        <v>0</v>
      </c>
      <c r="Q38" s="89">
        <v>0</v>
      </c>
      <c r="R38" s="89">
        <v>0</v>
      </c>
      <c r="S38" s="218">
        <v>1</v>
      </c>
    </row>
    <row r="39" spans="1:19" ht="15" customHeight="1">
      <c r="A39" s="223"/>
      <c r="B39" s="133"/>
      <c r="C39" s="133"/>
      <c r="D39" s="226" t="s">
        <v>494</v>
      </c>
      <c r="E39" s="133"/>
      <c r="F39" s="226" t="s">
        <v>495</v>
      </c>
      <c r="G39" s="226" t="s">
        <v>496</v>
      </c>
      <c r="H39" s="133"/>
      <c r="I39" s="133"/>
      <c r="J39" s="133"/>
      <c r="L39" s="15"/>
      <c r="M39" s="15"/>
      <c r="N39" s="26" t="s">
        <v>230</v>
      </c>
      <c r="O39" s="217">
        <v>1</v>
      </c>
      <c r="P39" s="89">
        <v>1</v>
      </c>
      <c r="Q39" s="89">
        <v>1</v>
      </c>
      <c r="R39" s="89">
        <v>1</v>
      </c>
      <c r="S39" s="218">
        <v>0</v>
      </c>
    </row>
    <row r="40" spans="1:19" ht="15" customHeight="1">
      <c r="A40" s="224"/>
      <c r="L40" s="49"/>
      <c r="M40" s="49"/>
      <c r="N40" s="50"/>
      <c r="O40" s="193"/>
      <c r="P40" s="194"/>
      <c r="Q40" s="194"/>
      <c r="R40" s="194"/>
      <c r="S40" s="194"/>
    </row>
    <row r="41" spans="1:19" ht="15" customHeight="1">
      <c r="A41" s="289" t="s">
        <v>618</v>
      </c>
      <c r="B41" s="7">
        <v>1</v>
      </c>
      <c r="C41" s="227" t="s">
        <v>452</v>
      </c>
      <c r="D41" s="227">
        <v>30</v>
      </c>
      <c r="E41" s="227" t="s">
        <v>452</v>
      </c>
      <c r="F41" s="227">
        <v>7</v>
      </c>
      <c r="G41" s="227" t="s">
        <v>452</v>
      </c>
      <c r="H41" s="7">
        <v>19</v>
      </c>
      <c r="I41" s="7">
        <v>103</v>
      </c>
      <c r="J41" s="7">
        <v>164</v>
      </c>
      <c r="K41" s="39"/>
      <c r="L41" s="589" t="s">
        <v>442</v>
      </c>
      <c r="M41" s="589"/>
      <c r="N41" s="590"/>
      <c r="O41" s="294" t="s">
        <v>452</v>
      </c>
      <c r="P41" s="219" t="s">
        <v>8</v>
      </c>
      <c r="Q41" s="219" t="s">
        <v>8</v>
      </c>
      <c r="R41" s="219" t="s">
        <v>8</v>
      </c>
      <c r="S41" s="219" t="s">
        <v>8</v>
      </c>
    </row>
    <row r="42" spans="1:19" ht="15" customHeight="1">
      <c r="A42" s="222"/>
      <c r="K42" s="39"/>
      <c r="L42" s="82" t="s">
        <v>464</v>
      </c>
      <c r="O42" s="148"/>
      <c r="P42" s="148"/>
      <c r="Q42" s="148"/>
      <c r="R42" s="148"/>
      <c r="S42" s="148"/>
    </row>
    <row r="43" spans="1:12" ht="15" customHeight="1">
      <c r="A43" s="289"/>
      <c r="K43" s="39"/>
      <c r="L43" s="82" t="s">
        <v>769</v>
      </c>
    </row>
    <row r="44" spans="1:12" ht="15" customHeight="1">
      <c r="A44" s="280" t="s">
        <v>778</v>
      </c>
      <c r="B44" s="227" t="s">
        <v>452</v>
      </c>
      <c r="C44" s="227" t="s">
        <v>452</v>
      </c>
      <c r="D44" s="227" t="s">
        <v>452</v>
      </c>
      <c r="E44" s="227" t="s">
        <v>452</v>
      </c>
      <c r="F44" s="227" t="s">
        <v>452</v>
      </c>
      <c r="G44" s="227" t="s">
        <v>452</v>
      </c>
      <c r="H44" s="7">
        <v>18</v>
      </c>
      <c r="I44" s="7">
        <v>110</v>
      </c>
      <c r="J44" s="7">
        <v>346</v>
      </c>
      <c r="L44" s="98" t="s">
        <v>463</v>
      </c>
    </row>
    <row r="45" ht="15" customHeight="1">
      <c r="A45" s="222"/>
    </row>
    <row r="46" ht="15" customHeight="1">
      <c r="A46" s="289"/>
    </row>
    <row r="47" spans="1:10" ht="15" customHeight="1">
      <c r="A47" s="280" t="s">
        <v>779</v>
      </c>
      <c r="B47" s="227" t="s">
        <v>452</v>
      </c>
      <c r="C47" s="227" t="s">
        <v>452</v>
      </c>
      <c r="D47" s="227" t="s">
        <v>452</v>
      </c>
      <c r="E47" s="227" t="s">
        <v>452</v>
      </c>
      <c r="F47" s="227" t="s">
        <v>452</v>
      </c>
      <c r="G47" s="227" t="s">
        <v>452</v>
      </c>
      <c r="H47" s="7">
        <v>19</v>
      </c>
      <c r="I47" s="7">
        <v>116</v>
      </c>
      <c r="J47" s="7">
        <v>258</v>
      </c>
    </row>
    <row r="48" ht="15" customHeight="1">
      <c r="A48" s="222"/>
    </row>
    <row r="49" ht="15" customHeight="1">
      <c r="A49" s="289"/>
    </row>
    <row r="50" spans="1:10" ht="15" customHeight="1">
      <c r="A50" s="280" t="s">
        <v>780</v>
      </c>
      <c r="B50" s="227" t="s">
        <v>452</v>
      </c>
      <c r="C50" s="227" t="s">
        <v>452</v>
      </c>
      <c r="D50" s="227" t="s">
        <v>452</v>
      </c>
      <c r="E50" s="227" t="s">
        <v>452</v>
      </c>
      <c r="F50" s="227" t="s">
        <v>452</v>
      </c>
      <c r="G50" s="227" t="s">
        <v>452</v>
      </c>
      <c r="H50" s="7">
        <v>23</v>
      </c>
      <c r="I50" s="7">
        <v>130</v>
      </c>
      <c r="J50" s="7">
        <v>315</v>
      </c>
    </row>
    <row r="51" ht="15" customHeight="1">
      <c r="A51" s="222"/>
    </row>
    <row r="52" ht="15" customHeight="1">
      <c r="A52" s="289"/>
    </row>
    <row r="53" spans="1:10" ht="15" customHeight="1">
      <c r="A53" s="279" t="s">
        <v>781</v>
      </c>
      <c r="B53" s="290" t="s">
        <v>452</v>
      </c>
      <c r="C53" s="290" t="s">
        <v>452</v>
      </c>
      <c r="D53" s="290" t="s">
        <v>452</v>
      </c>
      <c r="E53" s="290" t="s">
        <v>452</v>
      </c>
      <c r="F53" s="290" t="s">
        <v>452</v>
      </c>
      <c r="G53" s="290" t="s">
        <v>452</v>
      </c>
      <c r="H53" s="291">
        <v>22</v>
      </c>
      <c r="I53" s="291">
        <v>230</v>
      </c>
      <c r="J53" s="291">
        <v>217</v>
      </c>
    </row>
    <row r="54" spans="1:10" ht="15" customHeight="1">
      <c r="A54" s="225"/>
      <c r="B54" s="160"/>
      <c r="C54" s="160"/>
      <c r="D54" s="160"/>
      <c r="E54" s="160"/>
      <c r="F54" s="160"/>
      <c r="G54" s="160"/>
      <c r="H54" s="160"/>
      <c r="I54" s="160"/>
      <c r="J54" s="160"/>
    </row>
    <row r="55" ht="15" customHeight="1">
      <c r="A55" s="82" t="s">
        <v>499</v>
      </c>
    </row>
    <row r="56" ht="15" customHeight="1"/>
    <row r="57" spans="11:19" ht="19.5" customHeight="1">
      <c r="K57" s="39"/>
      <c r="L57" s="55" t="s">
        <v>340</v>
      </c>
      <c r="M57" s="55"/>
      <c r="N57" s="55"/>
      <c r="O57" s="55"/>
      <c r="P57" s="55"/>
      <c r="Q57" s="55"/>
      <c r="R57" s="55"/>
      <c r="S57" s="55"/>
    </row>
    <row r="58" spans="11:19" ht="18" customHeight="1" thickBot="1">
      <c r="K58" s="39"/>
      <c r="N58" s="55"/>
      <c r="O58" s="55"/>
      <c r="P58" s="55"/>
      <c r="Q58" s="55"/>
      <c r="R58" s="55"/>
      <c r="S58" s="37" t="s">
        <v>309</v>
      </c>
    </row>
    <row r="59" spans="1:19" ht="15" customHeight="1">
      <c r="A59" s="427" t="s">
        <v>771</v>
      </c>
      <c r="B59" s="524" t="s">
        <v>788</v>
      </c>
      <c r="C59" s="390"/>
      <c r="D59" s="390"/>
      <c r="E59" s="390"/>
      <c r="F59" s="390"/>
      <c r="G59" s="598"/>
      <c r="H59" s="596" t="s">
        <v>789</v>
      </c>
      <c r="I59" s="390"/>
      <c r="J59" s="19"/>
      <c r="K59" s="39"/>
      <c r="L59" s="412" t="s">
        <v>532</v>
      </c>
      <c r="M59" s="412"/>
      <c r="N59" s="413"/>
      <c r="O59" s="259" t="s">
        <v>618</v>
      </c>
      <c r="P59" s="292" t="s">
        <v>793</v>
      </c>
      <c r="Q59" s="282" t="s">
        <v>692</v>
      </c>
      <c r="R59" s="282" t="s">
        <v>693</v>
      </c>
      <c r="S59" s="293" t="s">
        <v>694</v>
      </c>
    </row>
    <row r="60" spans="1:19" ht="15" customHeight="1">
      <c r="A60" s="545"/>
      <c r="B60" s="599"/>
      <c r="C60" s="600"/>
      <c r="D60" s="600"/>
      <c r="E60" s="600"/>
      <c r="F60" s="600"/>
      <c r="G60" s="601"/>
      <c r="H60" s="597"/>
      <c r="I60" s="491"/>
      <c r="J60" s="19"/>
      <c r="K60" s="39"/>
      <c r="L60" s="435" t="s">
        <v>3</v>
      </c>
      <c r="M60" s="435"/>
      <c r="N60" s="451"/>
      <c r="O60" s="306">
        <f>SUM(O62,O73,O78,O80)</f>
        <v>88</v>
      </c>
      <c r="P60" s="306">
        <f>SUM(P62,P73,P78,P80)</f>
        <v>73</v>
      </c>
      <c r="Q60" s="306">
        <f>SUM(Q62,Q73,Q78,Q80)</f>
        <v>56</v>
      </c>
      <c r="R60" s="306">
        <v>44</v>
      </c>
      <c r="S60" s="306">
        <f>SUM(S62,S73,S78,S80)</f>
        <v>57</v>
      </c>
    </row>
    <row r="61" spans="1:19" ht="15" customHeight="1">
      <c r="A61" s="491"/>
      <c r="B61" s="585" t="s">
        <v>790</v>
      </c>
      <c r="C61" s="591"/>
      <c r="D61" s="592"/>
      <c r="E61" s="585" t="s">
        <v>791</v>
      </c>
      <c r="F61" s="591"/>
      <c r="G61" s="592"/>
      <c r="H61" s="597"/>
      <c r="I61" s="491"/>
      <c r="J61" s="19"/>
      <c r="K61" s="39"/>
      <c r="L61" s="114"/>
      <c r="M61" s="114"/>
      <c r="N61" s="115"/>
      <c r="O61" s="329"/>
      <c r="P61" s="330"/>
      <c r="Q61" s="330"/>
      <c r="R61" s="330"/>
      <c r="S61" s="330"/>
    </row>
    <row r="62" spans="1:19" ht="15" customHeight="1">
      <c r="A62" s="491"/>
      <c r="B62" s="593"/>
      <c r="C62" s="594"/>
      <c r="D62" s="595"/>
      <c r="E62" s="593"/>
      <c r="F62" s="594"/>
      <c r="G62" s="595"/>
      <c r="H62" s="597"/>
      <c r="I62" s="491"/>
      <c r="J62" s="19"/>
      <c r="K62" s="39"/>
      <c r="L62" s="531" t="s">
        <v>341</v>
      </c>
      <c r="M62" s="531"/>
      <c r="N62" s="562"/>
      <c r="O62" s="305">
        <f>SUM(O63:O71)</f>
        <v>88</v>
      </c>
      <c r="P62" s="305">
        <f>SUM(P63:P71)</f>
        <v>73</v>
      </c>
      <c r="Q62" s="305">
        <f>SUM(Q63:Q71)</f>
        <v>56</v>
      </c>
      <c r="R62" s="305">
        <v>44</v>
      </c>
      <c r="S62" s="305">
        <f>SUM(S63:S71)</f>
        <v>47</v>
      </c>
    </row>
    <row r="63" spans="1:19" ht="15" customHeight="1">
      <c r="A63" s="491"/>
      <c r="B63" s="583" t="s">
        <v>486</v>
      </c>
      <c r="C63" s="581" t="s">
        <v>785</v>
      </c>
      <c r="D63" s="581" t="s">
        <v>786</v>
      </c>
      <c r="E63" s="583" t="s">
        <v>486</v>
      </c>
      <c r="F63" s="581" t="s">
        <v>792</v>
      </c>
      <c r="G63" s="585" t="s">
        <v>786</v>
      </c>
      <c r="H63" s="587" t="s">
        <v>486</v>
      </c>
      <c r="I63" s="602" t="s">
        <v>500</v>
      </c>
      <c r="J63" s="19"/>
      <c r="K63" s="39"/>
      <c r="L63" s="112"/>
      <c r="M63" s="112"/>
      <c r="N63" s="26" t="s">
        <v>342</v>
      </c>
      <c r="O63" s="213">
        <v>11</v>
      </c>
      <c r="P63" s="214">
        <v>9</v>
      </c>
      <c r="Q63" s="214">
        <v>2</v>
      </c>
      <c r="R63" s="214">
        <v>1</v>
      </c>
      <c r="S63" s="214">
        <v>3</v>
      </c>
    </row>
    <row r="64" spans="1:19" ht="15" customHeight="1">
      <c r="A64" s="492"/>
      <c r="B64" s="584"/>
      <c r="C64" s="582"/>
      <c r="D64" s="582"/>
      <c r="E64" s="584"/>
      <c r="F64" s="582"/>
      <c r="G64" s="586"/>
      <c r="H64" s="588"/>
      <c r="I64" s="603"/>
      <c r="J64" s="19"/>
      <c r="L64" s="112"/>
      <c r="M64" s="112"/>
      <c r="N64" s="26" t="s">
        <v>343</v>
      </c>
      <c r="O64" s="213">
        <v>36</v>
      </c>
      <c r="P64" s="214">
        <v>37</v>
      </c>
      <c r="Q64" s="214">
        <v>33</v>
      </c>
      <c r="R64" s="214">
        <v>22</v>
      </c>
      <c r="S64" s="214">
        <v>25</v>
      </c>
    </row>
    <row r="65" spans="1:19" ht="15" customHeight="1">
      <c r="A65" s="116"/>
      <c r="B65" s="112"/>
      <c r="C65" s="65"/>
      <c r="D65" s="152" t="s">
        <v>496</v>
      </c>
      <c r="E65" s="65"/>
      <c r="F65" s="37"/>
      <c r="G65" s="65" t="s">
        <v>344</v>
      </c>
      <c r="H65" s="65"/>
      <c r="I65" s="65"/>
      <c r="J65" s="65"/>
      <c r="L65" s="12"/>
      <c r="M65" s="12"/>
      <c r="N65" s="14" t="s">
        <v>345</v>
      </c>
      <c r="O65" s="200">
        <v>2</v>
      </c>
      <c r="P65" s="195">
        <v>7</v>
      </c>
      <c r="Q65" s="195" t="s">
        <v>8</v>
      </c>
      <c r="R65" s="195" t="s">
        <v>8</v>
      </c>
      <c r="S65" s="195" t="s">
        <v>8</v>
      </c>
    </row>
    <row r="66" spans="1:19" ht="15" customHeight="1">
      <c r="A66" s="13"/>
      <c r="B66" s="12"/>
      <c r="C66" s="65"/>
      <c r="D66" s="12"/>
      <c r="E66" s="65"/>
      <c r="F66" s="12"/>
      <c r="G66" s="65"/>
      <c r="H66" s="12"/>
      <c r="I66" s="65"/>
      <c r="J66" s="65"/>
      <c r="K66" s="39"/>
      <c r="L66" s="112"/>
      <c r="M66" s="112"/>
      <c r="N66" s="26" t="s">
        <v>346</v>
      </c>
      <c r="O66" s="213">
        <v>21</v>
      </c>
      <c r="P66" s="214">
        <v>4</v>
      </c>
      <c r="Q66" s="214">
        <v>3</v>
      </c>
      <c r="R66" s="214">
        <v>3</v>
      </c>
      <c r="S66" s="214">
        <v>3</v>
      </c>
    </row>
    <row r="67" spans="1:19" ht="15" customHeight="1">
      <c r="A67" s="289" t="s">
        <v>618</v>
      </c>
      <c r="B67" s="173">
        <v>109</v>
      </c>
      <c r="C67" s="181" t="s">
        <v>455</v>
      </c>
      <c r="D67" s="173">
        <v>91</v>
      </c>
      <c r="E67" s="173">
        <v>3</v>
      </c>
      <c r="F67" s="173">
        <v>2</v>
      </c>
      <c r="G67" s="173">
        <v>12</v>
      </c>
      <c r="H67" s="173">
        <v>3</v>
      </c>
      <c r="I67" s="173">
        <v>3</v>
      </c>
      <c r="J67" s="173"/>
      <c r="L67" s="12"/>
      <c r="M67" s="12"/>
      <c r="N67" s="14"/>
      <c r="O67" s="200" t="s">
        <v>809</v>
      </c>
      <c r="P67" s="194"/>
      <c r="Q67" s="194"/>
      <c r="R67" s="194"/>
      <c r="S67" s="194"/>
    </row>
    <row r="68" spans="1:19" ht="15" customHeight="1">
      <c r="A68" s="222"/>
      <c r="B68" s="171"/>
      <c r="C68" s="171"/>
      <c r="D68" s="171"/>
      <c r="E68" s="171"/>
      <c r="F68" s="171"/>
      <c r="G68" s="171"/>
      <c r="H68" s="171"/>
      <c r="I68" s="171"/>
      <c r="J68" s="171"/>
      <c r="K68" s="39"/>
      <c r="L68" s="112"/>
      <c r="M68" s="112"/>
      <c r="N68" s="26" t="s">
        <v>347</v>
      </c>
      <c r="O68" s="200">
        <v>18</v>
      </c>
      <c r="P68" s="195" t="s">
        <v>8</v>
      </c>
      <c r="Q68" s="195" t="s">
        <v>8</v>
      </c>
      <c r="R68" s="195" t="s">
        <v>8</v>
      </c>
      <c r="S68" s="195" t="s">
        <v>8</v>
      </c>
    </row>
    <row r="69" spans="1:19" ht="15" customHeight="1">
      <c r="A69" s="289"/>
      <c r="B69" s="212"/>
      <c r="C69" s="171"/>
      <c r="D69" s="171"/>
      <c r="E69" s="212"/>
      <c r="F69" s="212"/>
      <c r="G69" s="212"/>
      <c r="H69" s="212"/>
      <c r="I69" s="212"/>
      <c r="J69" s="212"/>
      <c r="L69" s="112"/>
      <c r="M69" s="112"/>
      <c r="N69" s="26" t="s">
        <v>348</v>
      </c>
      <c r="O69" s="200" t="s">
        <v>809</v>
      </c>
      <c r="P69" s="195">
        <v>15</v>
      </c>
      <c r="Q69" s="195">
        <v>18</v>
      </c>
      <c r="R69" s="195">
        <v>17</v>
      </c>
      <c r="S69" s="195">
        <v>15</v>
      </c>
    </row>
    <row r="70" spans="1:19" ht="15" customHeight="1">
      <c r="A70" s="280" t="s">
        <v>778</v>
      </c>
      <c r="B70" s="173">
        <v>95</v>
      </c>
      <c r="C70" s="181" t="s">
        <v>455</v>
      </c>
      <c r="D70" s="173">
        <v>100</v>
      </c>
      <c r="E70" s="173">
        <v>5</v>
      </c>
      <c r="F70" s="173">
        <v>2</v>
      </c>
      <c r="G70" s="173">
        <v>28</v>
      </c>
      <c r="H70" s="173">
        <v>3</v>
      </c>
      <c r="I70" s="173">
        <v>3</v>
      </c>
      <c r="J70" s="173"/>
      <c r="L70" s="12"/>
      <c r="M70" s="12"/>
      <c r="N70" s="14" t="s">
        <v>349</v>
      </c>
      <c r="O70" s="200" t="s">
        <v>809</v>
      </c>
      <c r="P70" s="195" t="s">
        <v>8</v>
      </c>
      <c r="Q70" s="195" t="s">
        <v>8</v>
      </c>
      <c r="R70" s="195" t="s">
        <v>8</v>
      </c>
      <c r="S70" s="195" t="s">
        <v>8</v>
      </c>
    </row>
    <row r="71" spans="1:19" ht="15" customHeight="1">
      <c r="A71" s="222"/>
      <c r="B71" s="212"/>
      <c r="C71" s="212"/>
      <c r="D71" s="212"/>
      <c r="E71" s="212"/>
      <c r="F71" s="212"/>
      <c r="G71" s="212"/>
      <c r="H71" s="212"/>
      <c r="I71" s="212"/>
      <c r="J71" s="212"/>
      <c r="K71" s="39"/>
      <c r="L71" s="112"/>
      <c r="M71" s="112"/>
      <c r="N71" s="26" t="s">
        <v>211</v>
      </c>
      <c r="O71" s="200" t="s">
        <v>809</v>
      </c>
      <c r="P71" s="195">
        <v>1</v>
      </c>
      <c r="Q71" s="195">
        <v>0</v>
      </c>
      <c r="R71" s="195">
        <v>0</v>
      </c>
      <c r="S71" s="195">
        <v>1</v>
      </c>
    </row>
    <row r="72" spans="1:19" ht="15" customHeight="1">
      <c r="A72" s="289"/>
      <c r="B72" s="171"/>
      <c r="C72" s="212"/>
      <c r="D72" s="212"/>
      <c r="E72" s="171"/>
      <c r="F72" s="171"/>
      <c r="G72" s="171"/>
      <c r="H72" s="171"/>
      <c r="I72" s="171"/>
      <c r="J72" s="171"/>
      <c r="L72" s="12"/>
      <c r="M72" s="12"/>
      <c r="N72" s="13"/>
      <c r="O72" s="200"/>
      <c r="P72" s="195"/>
      <c r="Q72" s="195"/>
      <c r="R72" s="195"/>
      <c r="S72" s="195"/>
    </row>
    <row r="73" spans="1:19" ht="15" customHeight="1">
      <c r="A73" s="280" t="s">
        <v>779</v>
      </c>
      <c r="B73" s="173">
        <v>90</v>
      </c>
      <c r="C73" s="181" t="s">
        <v>455</v>
      </c>
      <c r="D73" s="173">
        <v>93</v>
      </c>
      <c r="E73" s="173">
        <v>5</v>
      </c>
      <c r="F73" s="173">
        <v>2</v>
      </c>
      <c r="G73" s="173">
        <v>24</v>
      </c>
      <c r="H73" s="173">
        <v>3</v>
      </c>
      <c r="I73" s="173">
        <v>3</v>
      </c>
      <c r="J73" s="173"/>
      <c r="K73" s="39"/>
      <c r="L73" s="531" t="s">
        <v>338</v>
      </c>
      <c r="M73" s="531"/>
      <c r="N73" s="562"/>
      <c r="O73" s="220">
        <f>SUM(O74:O76)</f>
        <v>0</v>
      </c>
      <c r="P73" s="220">
        <f>SUM(P74:P76)</f>
        <v>0</v>
      </c>
      <c r="Q73" s="220">
        <f>SUM(Q74:Q76)</f>
        <v>0</v>
      </c>
      <c r="R73" s="220" t="s">
        <v>8</v>
      </c>
      <c r="S73" s="220">
        <f>SUM(S74:S76)</f>
        <v>10</v>
      </c>
    </row>
    <row r="74" spans="1:19" ht="15" customHeight="1">
      <c r="A74" s="222"/>
      <c r="B74" s="214"/>
      <c r="C74" s="214"/>
      <c r="D74" s="214"/>
      <c r="E74" s="214"/>
      <c r="F74" s="214"/>
      <c r="G74" s="214"/>
      <c r="H74" s="214"/>
      <c r="I74" s="214"/>
      <c r="J74" s="214"/>
      <c r="K74" s="39"/>
      <c r="L74" s="12"/>
      <c r="M74" s="12"/>
      <c r="N74" s="14" t="s">
        <v>350</v>
      </c>
      <c r="O74" s="201" t="s">
        <v>452</v>
      </c>
      <c r="P74" s="218" t="s">
        <v>8</v>
      </c>
      <c r="Q74" s="218" t="s">
        <v>8</v>
      </c>
      <c r="R74" s="218" t="s">
        <v>8</v>
      </c>
      <c r="S74" s="218" t="s">
        <v>8</v>
      </c>
    </row>
    <row r="75" spans="1:19" ht="15" customHeight="1">
      <c r="A75" s="289"/>
      <c r="B75" s="212"/>
      <c r="C75" s="214"/>
      <c r="D75" s="214"/>
      <c r="E75" s="212"/>
      <c r="F75" s="212"/>
      <c r="G75" s="212"/>
      <c r="H75" s="212"/>
      <c r="I75" s="212"/>
      <c r="J75" s="212"/>
      <c r="K75" s="39"/>
      <c r="L75" s="12"/>
      <c r="M75" s="12"/>
      <c r="N75" s="14" t="s">
        <v>351</v>
      </c>
      <c r="O75" s="201">
        <v>0</v>
      </c>
      <c r="P75" s="218">
        <v>0</v>
      </c>
      <c r="Q75" s="218">
        <v>0</v>
      </c>
      <c r="R75" s="218" t="s">
        <v>8</v>
      </c>
      <c r="S75" s="218">
        <v>10</v>
      </c>
    </row>
    <row r="76" spans="1:19" ht="15" customHeight="1">
      <c r="A76" s="280" t="s">
        <v>780</v>
      </c>
      <c r="B76" s="173">
        <v>83</v>
      </c>
      <c r="C76" s="181" t="s">
        <v>455</v>
      </c>
      <c r="D76" s="173">
        <v>75</v>
      </c>
      <c r="E76" s="173">
        <v>5</v>
      </c>
      <c r="F76" s="173">
        <v>9</v>
      </c>
      <c r="G76" s="173">
        <v>18</v>
      </c>
      <c r="H76" s="173">
        <v>3</v>
      </c>
      <c r="I76" s="181" t="s">
        <v>455</v>
      </c>
      <c r="J76" s="173"/>
      <c r="K76" s="39"/>
      <c r="L76" s="12"/>
      <c r="M76" s="12"/>
      <c r="N76" s="14" t="s">
        <v>230</v>
      </c>
      <c r="O76" s="201" t="s">
        <v>452</v>
      </c>
      <c r="P76" s="218" t="s">
        <v>8</v>
      </c>
      <c r="Q76" s="218" t="s">
        <v>8</v>
      </c>
      <c r="R76" s="218" t="s">
        <v>8</v>
      </c>
      <c r="S76" s="218" t="s">
        <v>8</v>
      </c>
    </row>
    <row r="77" spans="1:19" ht="15" customHeight="1">
      <c r="A77" s="222"/>
      <c r="B77" s="212"/>
      <c r="C77" s="212"/>
      <c r="D77" s="212"/>
      <c r="E77" s="212"/>
      <c r="F77" s="212"/>
      <c r="G77" s="212"/>
      <c r="H77" s="212"/>
      <c r="I77" s="212"/>
      <c r="J77" s="212"/>
      <c r="K77" s="39"/>
      <c r="L77" s="12"/>
      <c r="M77" s="12"/>
      <c r="N77" s="13"/>
      <c r="O77" s="150"/>
      <c r="P77" s="134"/>
      <c r="Q77" s="134"/>
      <c r="R77" s="134"/>
      <c r="S77" s="134"/>
    </row>
    <row r="78" spans="1:19" ht="15" customHeight="1">
      <c r="A78" s="289"/>
      <c r="B78" s="214"/>
      <c r="C78" s="212"/>
      <c r="D78" s="212"/>
      <c r="E78" s="214"/>
      <c r="F78" s="214"/>
      <c r="G78" s="214"/>
      <c r="H78" s="214"/>
      <c r="I78" s="214"/>
      <c r="J78" s="214"/>
      <c r="K78" s="39"/>
      <c r="L78" s="531" t="s">
        <v>441</v>
      </c>
      <c r="M78" s="531"/>
      <c r="N78" s="562"/>
      <c r="O78" s="201" t="s">
        <v>452</v>
      </c>
      <c r="P78" s="220" t="s">
        <v>8</v>
      </c>
      <c r="Q78" s="220" t="s">
        <v>8</v>
      </c>
      <c r="R78" s="220" t="s">
        <v>8</v>
      </c>
      <c r="S78" s="220" t="s">
        <v>8</v>
      </c>
    </row>
    <row r="79" spans="1:19" ht="15" customHeight="1">
      <c r="A79" s="279" t="s">
        <v>781</v>
      </c>
      <c r="B79" s="231">
        <v>76</v>
      </c>
      <c r="C79" s="183" t="s">
        <v>455</v>
      </c>
      <c r="D79" s="231">
        <v>73</v>
      </c>
      <c r="E79" s="231">
        <v>5</v>
      </c>
      <c r="F79" s="231">
        <v>10</v>
      </c>
      <c r="G79" s="231">
        <v>13</v>
      </c>
      <c r="H79" s="231">
        <v>4</v>
      </c>
      <c r="I79" s="231" t="s">
        <v>455</v>
      </c>
      <c r="J79" s="178"/>
      <c r="K79" s="39"/>
      <c r="L79" s="114"/>
      <c r="M79" s="114"/>
      <c r="N79" s="115"/>
      <c r="O79" s="201"/>
      <c r="P79" s="218"/>
      <c r="Q79" s="218"/>
      <c r="R79" s="218"/>
      <c r="S79" s="218"/>
    </row>
    <row r="80" spans="1:19" ht="15" customHeight="1">
      <c r="A80" s="151"/>
      <c r="B80" s="70"/>
      <c r="C80" s="77"/>
      <c r="D80" s="77"/>
      <c r="E80" s="77"/>
      <c r="F80" s="77"/>
      <c r="G80" s="77"/>
      <c r="H80" s="54"/>
      <c r="I80" s="52"/>
      <c r="J80" s="49"/>
      <c r="K80" s="39"/>
      <c r="L80" s="589" t="s">
        <v>443</v>
      </c>
      <c r="M80" s="589"/>
      <c r="N80" s="590"/>
      <c r="O80" s="201" t="s">
        <v>452</v>
      </c>
      <c r="P80" s="220" t="s">
        <v>8</v>
      </c>
      <c r="Q80" s="220" t="s">
        <v>8</v>
      </c>
      <c r="R80" s="220" t="s">
        <v>8</v>
      </c>
      <c r="S80" s="220" t="s">
        <v>8</v>
      </c>
    </row>
    <row r="81" spans="1:19" ht="15" customHeight="1">
      <c r="A81" s="41"/>
      <c r="F81" s="15"/>
      <c r="G81" s="15"/>
      <c r="H81" s="15"/>
      <c r="I81" s="15"/>
      <c r="J81" s="15"/>
      <c r="K81" s="39"/>
      <c r="L81" s="82" t="s">
        <v>770</v>
      </c>
      <c r="O81" s="133"/>
      <c r="P81" s="133"/>
      <c r="Q81" s="133"/>
      <c r="R81" s="133"/>
      <c r="S81" s="133"/>
    </row>
    <row r="82" spans="2:19" ht="15" customHeight="1">
      <c r="B82" s="41"/>
      <c r="C82" s="41"/>
      <c r="D82" s="41"/>
      <c r="E82" s="41"/>
      <c r="F82" s="15"/>
      <c r="G82" s="15"/>
      <c r="H82" s="15"/>
      <c r="I82" s="15"/>
      <c r="J82" s="15"/>
      <c r="K82" s="39"/>
      <c r="L82" s="98" t="s">
        <v>463</v>
      </c>
      <c r="O82" s="15"/>
      <c r="P82" s="15"/>
      <c r="Q82" s="15"/>
      <c r="R82" s="15"/>
      <c r="S82" s="15"/>
    </row>
    <row r="83" spans="2:5" ht="15" customHeight="1">
      <c r="B83" s="41"/>
      <c r="C83" s="41"/>
      <c r="D83" s="41"/>
      <c r="E83" s="41"/>
    </row>
    <row r="84" spans="1:10" ht="1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</row>
    <row r="85" spans="2:10" ht="14.25">
      <c r="B85" s="41"/>
      <c r="C85" s="41"/>
      <c r="D85" s="41"/>
      <c r="E85" s="41"/>
      <c r="F85" s="41"/>
      <c r="G85" s="41"/>
      <c r="H85" s="41"/>
      <c r="I85" s="41"/>
      <c r="J85" s="41"/>
    </row>
  </sheetData>
  <sheetProtection/>
  <mergeCells count="62">
    <mergeCell ref="L80:N80"/>
    <mergeCell ref="L62:N62"/>
    <mergeCell ref="I63:I64"/>
    <mergeCell ref="D63:D64"/>
    <mergeCell ref="E63:E64"/>
    <mergeCell ref="A59:A64"/>
    <mergeCell ref="C63:C64"/>
    <mergeCell ref="L78:N78"/>
    <mergeCell ref="L59:N59"/>
    <mergeCell ref="L60:N60"/>
    <mergeCell ref="F35:G36"/>
    <mergeCell ref="F37:F38"/>
    <mergeCell ref="B61:D62"/>
    <mergeCell ref="E61:G62"/>
    <mergeCell ref="H59:I62"/>
    <mergeCell ref="B59:G60"/>
    <mergeCell ref="B63:B64"/>
    <mergeCell ref="G63:G64"/>
    <mergeCell ref="H63:H64"/>
    <mergeCell ref="L41:N41"/>
    <mergeCell ref="F12:F13"/>
    <mergeCell ref="G12:G13"/>
    <mergeCell ref="H12:H13"/>
    <mergeCell ref="I12:I13"/>
    <mergeCell ref="J37:J38"/>
    <mergeCell ref="D37:D38"/>
    <mergeCell ref="L73:N73"/>
    <mergeCell ref="H33:J34"/>
    <mergeCell ref="H35:J36"/>
    <mergeCell ref="H37:H38"/>
    <mergeCell ref="D35:E36"/>
    <mergeCell ref="E12:E13"/>
    <mergeCell ref="D12:D13"/>
    <mergeCell ref="G37:G38"/>
    <mergeCell ref="I37:I38"/>
    <mergeCell ref="F63:F64"/>
    <mergeCell ref="B7:B9"/>
    <mergeCell ref="A33:A38"/>
    <mergeCell ref="L37:N37"/>
    <mergeCell ref="A2:I2"/>
    <mergeCell ref="L2:S2"/>
    <mergeCell ref="L3:S3"/>
    <mergeCell ref="A5:A13"/>
    <mergeCell ref="B5:I6"/>
    <mergeCell ref="L5:N5"/>
    <mergeCell ref="B10:B13"/>
    <mergeCell ref="L6:N6"/>
    <mergeCell ref="F7:I8"/>
    <mergeCell ref="L8:N8"/>
    <mergeCell ref="F9:G11"/>
    <mergeCell ref="H9:I11"/>
    <mergeCell ref="L33:N33"/>
    <mergeCell ref="C7:E9"/>
    <mergeCell ref="C10:C11"/>
    <mergeCell ref="D10:D11"/>
    <mergeCell ref="E10:E11"/>
    <mergeCell ref="E37:E38"/>
    <mergeCell ref="B37:B38"/>
    <mergeCell ref="C37:C38"/>
    <mergeCell ref="C12:C13"/>
    <mergeCell ref="B33:G34"/>
    <mergeCell ref="B35:C3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2.59765625" style="7" customWidth="1"/>
    <col min="2" max="2" width="25.69921875" style="7" customWidth="1"/>
    <col min="3" max="7" width="16.09765625" style="7" customWidth="1"/>
    <col min="8" max="8" width="8.59765625" style="7" customWidth="1"/>
    <col min="9" max="10" width="2.59765625" style="7" customWidth="1"/>
    <col min="11" max="11" width="20.59765625" style="7" customWidth="1"/>
    <col min="12" max="12" width="5.59765625" style="7" customWidth="1"/>
    <col min="13" max="17" width="16.09765625" style="7" customWidth="1"/>
    <col min="18" max="16384" width="10.59765625" style="7" customWidth="1"/>
  </cols>
  <sheetData>
    <row r="1" spans="1:17" s="42" customFormat="1" ht="19.5" customHeight="1">
      <c r="A1" s="8" t="s">
        <v>795</v>
      </c>
      <c r="Q1" s="9" t="s">
        <v>796</v>
      </c>
    </row>
    <row r="2" spans="1:17" ht="19.5" customHeight="1">
      <c r="A2" s="342" t="s">
        <v>810</v>
      </c>
      <c r="B2" s="342"/>
      <c r="C2" s="342"/>
      <c r="D2" s="342"/>
      <c r="E2" s="342"/>
      <c r="F2" s="342"/>
      <c r="G2" s="342"/>
      <c r="H2" s="39"/>
      <c r="I2" s="342" t="s">
        <v>811</v>
      </c>
      <c r="J2" s="342"/>
      <c r="K2" s="342"/>
      <c r="L2" s="342"/>
      <c r="M2" s="342"/>
      <c r="N2" s="342"/>
      <c r="O2" s="342"/>
      <c r="P2" s="342"/>
      <c r="Q2" s="342"/>
    </row>
    <row r="3" spans="2:15" ht="18" customHeight="1" thickBot="1">
      <c r="B3" s="55"/>
      <c r="C3" s="55"/>
      <c r="D3" s="55"/>
      <c r="E3" s="55"/>
      <c r="F3" s="55"/>
      <c r="G3" s="37" t="s">
        <v>309</v>
      </c>
      <c r="O3" s="159"/>
    </row>
    <row r="4" spans="1:18" ht="14.25" customHeight="1">
      <c r="A4" s="608"/>
      <c r="B4" s="609"/>
      <c r="C4" s="45" t="s">
        <v>618</v>
      </c>
      <c r="D4" s="282" t="s">
        <v>793</v>
      </c>
      <c r="E4" s="282" t="s">
        <v>692</v>
      </c>
      <c r="F4" s="282" t="s">
        <v>693</v>
      </c>
      <c r="G4" s="283" t="s">
        <v>694</v>
      </c>
      <c r="H4" s="49"/>
      <c r="I4" s="481" t="s">
        <v>532</v>
      </c>
      <c r="J4" s="610"/>
      <c r="K4" s="611"/>
      <c r="L4" s="117" t="s">
        <v>352</v>
      </c>
      <c r="M4" s="45" t="s">
        <v>803</v>
      </c>
      <c r="N4" s="153" t="s">
        <v>457</v>
      </c>
      <c r="O4" s="158" t="s">
        <v>458</v>
      </c>
      <c r="P4" s="45" t="s">
        <v>353</v>
      </c>
      <c r="Q4" s="254" t="s">
        <v>354</v>
      </c>
      <c r="R4"/>
    </row>
    <row r="5" spans="1:18" ht="14.25" customHeight="1">
      <c r="A5" s="484" t="s">
        <v>468</v>
      </c>
      <c r="B5" s="612"/>
      <c r="C5" s="229">
        <v>204</v>
      </c>
      <c r="D5" s="229">
        <v>206</v>
      </c>
      <c r="E5" s="229">
        <v>219</v>
      </c>
      <c r="F5" s="229">
        <v>217</v>
      </c>
      <c r="G5" s="229">
        <v>213</v>
      </c>
      <c r="H5" s="39"/>
      <c r="I5" s="19"/>
      <c r="J5" s="296"/>
      <c r="K5" s="296"/>
      <c r="L5" s="297"/>
      <c r="M5" s="19"/>
      <c r="N5" s="19"/>
      <c r="O5" s="58"/>
      <c r="P5" s="19"/>
      <c r="Q5" s="19"/>
      <c r="R5" s="252"/>
    </row>
    <row r="6" spans="1:18" ht="14.25" customHeight="1">
      <c r="A6" s="613"/>
      <c r="B6" s="614"/>
      <c r="C6" s="135"/>
      <c r="D6" s="149"/>
      <c r="E6" s="149"/>
      <c r="F6" s="149"/>
      <c r="G6" s="149"/>
      <c r="H6" s="39"/>
      <c r="I6" s="367" t="s">
        <v>355</v>
      </c>
      <c r="J6" s="367"/>
      <c r="K6" s="489"/>
      <c r="L6" s="30" t="s">
        <v>356</v>
      </c>
      <c r="M6" s="118">
        <v>3.54</v>
      </c>
      <c r="N6" s="118">
        <v>2.33</v>
      </c>
      <c r="O6" s="7">
        <v>5.2</v>
      </c>
      <c r="P6" s="118">
        <v>2.8</v>
      </c>
      <c r="Q6" s="7">
        <v>5.75</v>
      </c>
      <c r="R6"/>
    </row>
    <row r="7" spans="1:23" ht="14.25" customHeight="1">
      <c r="A7" s="617" t="s">
        <v>467</v>
      </c>
      <c r="B7" s="562"/>
      <c r="C7" s="197">
        <v>58447</v>
      </c>
      <c r="D7" s="197">
        <v>58104</v>
      </c>
      <c r="E7" s="197">
        <v>47306</v>
      </c>
      <c r="F7" s="197">
        <v>40480</v>
      </c>
      <c r="G7" s="197">
        <v>30471</v>
      </c>
      <c r="H7" s="39"/>
      <c r="I7" s="367" t="s">
        <v>357</v>
      </c>
      <c r="J7" s="367"/>
      <c r="K7" s="367"/>
      <c r="L7" s="30" t="s">
        <v>7</v>
      </c>
      <c r="M7" s="118">
        <v>2.54</v>
      </c>
      <c r="N7" s="118">
        <v>0.74</v>
      </c>
      <c r="O7" s="7">
        <v>2.04</v>
      </c>
      <c r="P7" s="118">
        <v>4.21</v>
      </c>
      <c r="Q7" s="7">
        <v>8.88</v>
      </c>
      <c r="R7"/>
      <c r="S7" s="120"/>
      <c r="T7" s="120"/>
      <c r="U7" s="120"/>
      <c r="V7" s="120"/>
      <c r="W7" s="120"/>
    </row>
    <row r="8" spans="3:23" ht="14.25" customHeight="1">
      <c r="C8" s="131"/>
      <c r="D8" s="132"/>
      <c r="E8" s="132"/>
      <c r="F8" s="132"/>
      <c r="G8" s="132"/>
      <c r="H8" s="39"/>
      <c r="I8" s="367" t="s">
        <v>358</v>
      </c>
      <c r="J8" s="367"/>
      <c r="K8" s="367"/>
      <c r="L8" s="30" t="s">
        <v>359</v>
      </c>
      <c r="M8" s="119">
        <v>101</v>
      </c>
      <c r="N8" s="119">
        <v>78</v>
      </c>
      <c r="O8" s="7">
        <v>117</v>
      </c>
      <c r="P8" s="119">
        <v>119</v>
      </c>
      <c r="Q8" s="7">
        <v>115</v>
      </c>
      <c r="R8"/>
      <c r="S8" s="120"/>
      <c r="T8" s="120"/>
      <c r="U8" s="120"/>
      <c r="V8" s="120"/>
      <c r="W8" s="120"/>
    </row>
    <row r="9" spans="1:20" ht="14.25" customHeight="1">
      <c r="A9" s="531" t="s">
        <v>444</v>
      </c>
      <c r="B9" s="532"/>
      <c r="C9" s="196">
        <v>15958</v>
      </c>
      <c r="D9" s="197">
        <v>14551</v>
      </c>
      <c r="E9" s="197">
        <v>14375</v>
      </c>
      <c r="F9" s="197">
        <v>14903</v>
      </c>
      <c r="G9" s="197">
        <v>15173</v>
      </c>
      <c r="H9" s="39"/>
      <c r="I9" s="367" t="s">
        <v>361</v>
      </c>
      <c r="J9" s="367"/>
      <c r="K9" s="367"/>
      <c r="L9" s="30" t="s">
        <v>356</v>
      </c>
      <c r="M9" s="119">
        <v>320</v>
      </c>
      <c r="N9" s="119">
        <v>169</v>
      </c>
      <c r="O9" s="7">
        <v>352</v>
      </c>
      <c r="P9" s="119">
        <v>513</v>
      </c>
      <c r="Q9" s="7">
        <v>477</v>
      </c>
      <c r="R9" s="253"/>
      <c r="S9" s="120"/>
      <c r="T9" s="120"/>
    </row>
    <row r="10" spans="1:17" ht="14.25" customHeight="1">
      <c r="A10" s="49"/>
      <c r="B10" s="14" t="s">
        <v>360</v>
      </c>
      <c r="C10" s="184">
        <v>4924</v>
      </c>
      <c r="D10" s="185">
        <v>4661</v>
      </c>
      <c r="E10" s="185">
        <v>4263</v>
      </c>
      <c r="F10" s="185">
        <v>3928</v>
      </c>
      <c r="G10" s="185">
        <v>4412</v>
      </c>
      <c r="H10" s="39"/>
      <c r="I10" s="616" t="s">
        <v>363</v>
      </c>
      <c r="J10" s="367"/>
      <c r="K10" s="367"/>
      <c r="L10" s="30" t="s">
        <v>364</v>
      </c>
      <c r="M10" s="85">
        <v>1419</v>
      </c>
      <c r="N10" s="85">
        <v>611</v>
      </c>
      <c r="O10" s="7">
        <v>963</v>
      </c>
      <c r="P10" s="85">
        <v>2725</v>
      </c>
      <c r="Q10" s="7">
        <v>3674</v>
      </c>
    </row>
    <row r="11" spans="1:17" ht="14.25" customHeight="1">
      <c r="A11" s="49"/>
      <c r="B11" s="14" t="s">
        <v>362</v>
      </c>
      <c r="C11" s="184">
        <v>805</v>
      </c>
      <c r="D11" s="185">
        <v>608</v>
      </c>
      <c r="E11" s="185">
        <v>923</v>
      </c>
      <c r="F11" s="185">
        <v>1259</v>
      </c>
      <c r="G11" s="185">
        <v>638</v>
      </c>
      <c r="H11" s="39"/>
      <c r="I11" s="49"/>
      <c r="J11" s="49"/>
      <c r="K11" s="49"/>
      <c r="L11" s="30"/>
      <c r="M11" s="19"/>
      <c r="N11" s="19"/>
      <c r="P11" s="19"/>
      <c r="Q11" s="19"/>
    </row>
    <row r="12" spans="1:17" ht="14.25" customHeight="1">
      <c r="A12" s="49"/>
      <c r="B12" s="14" t="s">
        <v>365</v>
      </c>
      <c r="C12" s="184">
        <v>1471</v>
      </c>
      <c r="D12" s="185">
        <v>1113</v>
      </c>
      <c r="E12" s="185">
        <v>1164</v>
      </c>
      <c r="F12" s="185">
        <v>1394</v>
      </c>
      <c r="G12" s="185">
        <v>1116</v>
      </c>
      <c r="H12" s="39"/>
      <c r="I12" s="49"/>
      <c r="J12" s="49"/>
      <c r="K12" s="49"/>
      <c r="L12" s="30"/>
      <c r="M12" s="19"/>
      <c r="N12" s="19"/>
      <c r="P12" s="19"/>
      <c r="Q12" s="19"/>
    </row>
    <row r="13" spans="1:17" ht="14.25" customHeight="1">
      <c r="A13" s="49"/>
      <c r="B13" s="14" t="s">
        <v>366</v>
      </c>
      <c r="C13" s="184">
        <v>2842</v>
      </c>
      <c r="D13" s="185">
        <v>3251</v>
      </c>
      <c r="E13" s="185">
        <v>3109</v>
      </c>
      <c r="F13" s="185">
        <v>2827</v>
      </c>
      <c r="G13" s="185">
        <v>3026</v>
      </c>
      <c r="H13" s="39"/>
      <c r="I13" s="367" t="s">
        <v>367</v>
      </c>
      <c r="J13" s="367"/>
      <c r="K13" s="604"/>
      <c r="L13" s="236" t="s">
        <v>368</v>
      </c>
      <c r="M13" s="121">
        <v>6242</v>
      </c>
      <c r="N13" s="122">
        <v>741</v>
      </c>
      <c r="O13" s="340">
        <v>2002</v>
      </c>
      <c r="P13" s="122">
        <v>14059</v>
      </c>
      <c r="Q13" s="122">
        <v>27860</v>
      </c>
    </row>
    <row r="14" spans="1:17" ht="14.25" customHeight="1">
      <c r="A14" s="49"/>
      <c r="B14" s="14" t="s">
        <v>369</v>
      </c>
      <c r="C14" s="184">
        <v>254</v>
      </c>
      <c r="D14" s="185">
        <v>280</v>
      </c>
      <c r="E14" s="185">
        <v>244</v>
      </c>
      <c r="F14" s="185">
        <v>285</v>
      </c>
      <c r="G14" s="185">
        <v>236</v>
      </c>
      <c r="H14" s="39"/>
      <c r="I14" s="24"/>
      <c r="J14" s="367" t="s">
        <v>373</v>
      </c>
      <c r="K14" s="369"/>
      <c r="L14" s="30" t="s">
        <v>374</v>
      </c>
      <c r="M14" s="123">
        <v>4943.9</v>
      </c>
      <c r="N14" s="123">
        <v>2415.7</v>
      </c>
      <c r="O14" s="298">
        <v>2398.5</v>
      </c>
      <c r="P14" s="123">
        <v>9931.4</v>
      </c>
      <c r="Q14" s="123">
        <v>13496.7</v>
      </c>
    </row>
    <row r="15" spans="1:18" ht="14.25" customHeight="1">
      <c r="A15" s="49"/>
      <c r="B15" s="14" t="s">
        <v>370</v>
      </c>
      <c r="C15" s="184">
        <v>4495</v>
      </c>
      <c r="D15" s="185">
        <v>3373</v>
      </c>
      <c r="E15" s="185">
        <v>3487</v>
      </c>
      <c r="F15" s="185">
        <v>3928</v>
      </c>
      <c r="G15" s="185">
        <v>4475</v>
      </c>
      <c r="H15" s="39"/>
      <c r="I15" s="24"/>
      <c r="J15" s="367" t="s">
        <v>375</v>
      </c>
      <c r="K15" s="369"/>
      <c r="L15" s="30" t="s">
        <v>374</v>
      </c>
      <c r="M15" s="123">
        <v>2278.2</v>
      </c>
      <c r="N15" s="123">
        <v>696.1</v>
      </c>
      <c r="O15" s="298">
        <v>1469.8</v>
      </c>
      <c r="P15" s="123">
        <v>4323.4</v>
      </c>
      <c r="Q15" s="123">
        <v>7641.6</v>
      </c>
      <c r="R15" s="124"/>
    </row>
    <row r="16" spans="3:12" ht="14.25" customHeight="1">
      <c r="C16" s="126"/>
      <c r="H16" s="39"/>
      <c r="L16" s="235"/>
    </row>
    <row r="17" spans="1:17" ht="14.25" customHeight="1">
      <c r="A17" s="531" t="s">
        <v>376</v>
      </c>
      <c r="B17" s="532"/>
      <c r="C17" s="230">
        <v>424</v>
      </c>
      <c r="D17" s="231">
        <v>473</v>
      </c>
      <c r="E17" s="231">
        <v>190</v>
      </c>
      <c r="F17" s="231">
        <v>521</v>
      </c>
      <c r="G17" s="231">
        <v>428</v>
      </c>
      <c r="H17" s="39"/>
      <c r="I17" s="606" t="s">
        <v>371</v>
      </c>
      <c r="J17" s="606"/>
      <c r="K17" s="607"/>
      <c r="L17" s="30" t="s">
        <v>372</v>
      </c>
      <c r="M17" s="307">
        <v>7222.1</v>
      </c>
      <c r="N17" s="307">
        <v>3111.8</v>
      </c>
      <c r="O17" s="307">
        <v>3868.3</v>
      </c>
      <c r="P17" s="307">
        <v>14254.8</v>
      </c>
      <c r="Q17" s="307">
        <v>21138.3</v>
      </c>
    </row>
    <row r="18" spans="1:12" ht="14.25" customHeight="1">
      <c r="A18" s="49"/>
      <c r="B18" s="14" t="s">
        <v>378</v>
      </c>
      <c r="C18" s="182">
        <v>416</v>
      </c>
      <c r="D18" s="183">
        <v>428</v>
      </c>
      <c r="E18" s="183">
        <v>145</v>
      </c>
      <c r="F18" s="183">
        <v>473</v>
      </c>
      <c r="G18" s="183">
        <v>372</v>
      </c>
      <c r="H18" s="39"/>
      <c r="L18" s="235"/>
    </row>
    <row r="19" spans="1:17" ht="14.25" customHeight="1">
      <c r="A19" s="49"/>
      <c r="B19" s="14"/>
      <c r="C19" s="193"/>
      <c r="D19" s="194"/>
      <c r="E19" s="194"/>
      <c r="F19" s="194"/>
      <c r="G19" s="194"/>
      <c r="H19" s="39"/>
      <c r="I19" s="367" t="s">
        <v>377</v>
      </c>
      <c r="J19" s="367"/>
      <c r="K19" s="489"/>
      <c r="L19" s="237" t="s">
        <v>502</v>
      </c>
      <c r="M19" s="331">
        <v>2166.3</v>
      </c>
      <c r="N19" s="331">
        <f>N20-N22</f>
        <v>560.5999999999999</v>
      </c>
      <c r="O19" s="331">
        <f>O20-O22</f>
        <v>572.5999999999997</v>
      </c>
      <c r="P19" s="331">
        <f>P20-P22</f>
        <v>5597.700000000001</v>
      </c>
      <c r="Q19" s="331">
        <f>Q20-Q22</f>
        <v>6898.999999999998</v>
      </c>
    </row>
    <row r="20" spans="1:17" ht="14.25" customHeight="1">
      <c r="A20" s="531" t="s">
        <v>381</v>
      </c>
      <c r="B20" s="532"/>
      <c r="C20" s="230">
        <v>114</v>
      </c>
      <c r="D20" s="231">
        <v>35</v>
      </c>
      <c r="E20" s="231">
        <v>30</v>
      </c>
      <c r="F20" s="231">
        <v>8</v>
      </c>
      <c r="G20" s="231">
        <v>11</v>
      </c>
      <c r="H20" s="39"/>
      <c r="I20" s="24"/>
      <c r="J20" s="367" t="s">
        <v>379</v>
      </c>
      <c r="K20" s="605"/>
      <c r="L20" s="30" t="s">
        <v>374</v>
      </c>
      <c r="M20" s="331">
        <v>4904.1</v>
      </c>
      <c r="N20" s="331">
        <v>725.9</v>
      </c>
      <c r="O20" s="331">
        <v>1768.1</v>
      </c>
      <c r="P20" s="331">
        <v>11404.1</v>
      </c>
      <c r="Q20" s="331">
        <v>19708</v>
      </c>
    </row>
    <row r="21" spans="1:17" ht="14.25" customHeight="1">
      <c r="A21" s="49"/>
      <c r="B21" s="14" t="s">
        <v>382</v>
      </c>
      <c r="C21" s="182">
        <v>86</v>
      </c>
      <c r="D21" s="183">
        <v>19</v>
      </c>
      <c r="E21" s="183">
        <v>18</v>
      </c>
      <c r="F21" s="183">
        <v>6</v>
      </c>
      <c r="G21" s="183">
        <v>7</v>
      </c>
      <c r="H21" s="39"/>
      <c r="I21" s="49"/>
      <c r="J21" s="49"/>
      <c r="K21" s="24" t="s">
        <v>380</v>
      </c>
      <c r="L21" s="30" t="s">
        <v>374</v>
      </c>
      <c r="M21" s="331">
        <v>4893.1</v>
      </c>
      <c r="N21" s="331">
        <v>725.9</v>
      </c>
      <c r="O21" s="331">
        <v>1768.1</v>
      </c>
      <c r="P21" s="331">
        <v>11356.5</v>
      </c>
      <c r="Q21" s="331">
        <v>19695</v>
      </c>
    </row>
    <row r="22" spans="1:17" ht="14.25" customHeight="1">
      <c r="A22" s="49"/>
      <c r="B22" s="50"/>
      <c r="C22" s="129"/>
      <c r="D22" s="130"/>
      <c r="E22" s="130"/>
      <c r="F22" s="130"/>
      <c r="G22" s="130"/>
      <c r="H22" s="39"/>
      <c r="I22" s="24"/>
      <c r="J22" s="367" t="s">
        <v>383</v>
      </c>
      <c r="K22" s="605"/>
      <c r="L22" s="30" t="s">
        <v>374</v>
      </c>
      <c r="M22" s="331">
        <v>2737.8</v>
      </c>
      <c r="N22" s="331">
        <f>SUM(N23:N40)</f>
        <v>165.3</v>
      </c>
      <c r="O22" s="331">
        <f>SUM(O23:O40)</f>
        <v>1195.5000000000002</v>
      </c>
      <c r="P22" s="331">
        <f>SUM(P23:P40)</f>
        <v>5806.4</v>
      </c>
      <c r="Q22" s="331">
        <f>SUM(Q23:Q40)</f>
        <v>12809.000000000002</v>
      </c>
    </row>
    <row r="23" spans="1:17" ht="14.25" customHeight="1">
      <c r="A23" s="531" t="s">
        <v>385</v>
      </c>
      <c r="B23" s="532"/>
      <c r="C23" s="230">
        <v>777</v>
      </c>
      <c r="D23" s="231">
        <v>827</v>
      </c>
      <c r="E23" s="231">
        <v>757</v>
      </c>
      <c r="F23" s="231">
        <v>803</v>
      </c>
      <c r="G23" s="231">
        <v>704</v>
      </c>
      <c r="H23" s="39"/>
      <c r="I23" s="49"/>
      <c r="J23" s="49"/>
      <c r="K23" s="24" t="s">
        <v>384</v>
      </c>
      <c r="L23" s="30" t="s">
        <v>374</v>
      </c>
      <c r="M23" s="331">
        <v>475.8</v>
      </c>
      <c r="N23" s="331" t="s">
        <v>809</v>
      </c>
      <c r="O23" s="331" t="s">
        <v>809</v>
      </c>
      <c r="P23" s="331">
        <v>658.5</v>
      </c>
      <c r="Q23" s="331">
        <v>3874.4</v>
      </c>
    </row>
    <row r="24" spans="1:17" ht="14.25" customHeight="1">
      <c r="A24" s="49"/>
      <c r="B24" s="14" t="s">
        <v>387</v>
      </c>
      <c r="C24" s="182">
        <v>65</v>
      </c>
      <c r="D24" s="183">
        <v>70</v>
      </c>
      <c r="E24" s="183">
        <v>47</v>
      </c>
      <c r="F24" s="183">
        <v>76</v>
      </c>
      <c r="G24" s="183">
        <v>74</v>
      </c>
      <c r="H24" s="39"/>
      <c r="I24" s="49"/>
      <c r="J24" s="49"/>
      <c r="K24" s="24" t="s">
        <v>386</v>
      </c>
      <c r="L24" s="30" t="s">
        <v>374</v>
      </c>
      <c r="M24" s="331">
        <v>282.2</v>
      </c>
      <c r="N24" s="331">
        <v>3.2</v>
      </c>
      <c r="O24" s="177">
        <v>205.5</v>
      </c>
      <c r="P24" s="331">
        <v>691.8</v>
      </c>
      <c r="Q24" s="331">
        <v>898.1</v>
      </c>
    </row>
    <row r="25" spans="1:17" ht="14.25" customHeight="1">
      <c r="A25" s="49"/>
      <c r="B25" s="14" t="s">
        <v>389</v>
      </c>
      <c r="C25" s="182">
        <v>59</v>
      </c>
      <c r="D25" s="183">
        <v>77</v>
      </c>
      <c r="E25" s="183">
        <v>79</v>
      </c>
      <c r="F25" s="183">
        <v>73</v>
      </c>
      <c r="G25" s="183">
        <v>108</v>
      </c>
      <c r="H25" s="39"/>
      <c r="I25" s="49"/>
      <c r="J25" s="49"/>
      <c r="K25" s="24" t="s">
        <v>388</v>
      </c>
      <c r="L25" s="30" t="s">
        <v>374</v>
      </c>
      <c r="M25" s="331" t="s">
        <v>809</v>
      </c>
      <c r="N25" s="331" t="s">
        <v>809</v>
      </c>
      <c r="O25" s="331" t="s">
        <v>809</v>
      </c>
      <c r="P25" s="331" t="s">
        <v>809</v>
      </c>
      <c r="Q25" s="331" t="s">
        <v>809</v>
      </c>
    </row>
    <row r="26" spans="1:17" ht="14.25" customHeight="1">
      <c r="A26" s="49"/>
      <c r="B26" s="14" t="s">
        <v>391</v>
      </c>
      <c r="C26" s="182">
        <v>2</v>
      </c>
      <c r="D26" s="183">
        <v>2</v>
      </c>
      <c r="E26" s="183">
        <v>1</v>
      </c>
      <c r="F26" s="183">
        <v>1</v>
      </c>
      <c r="G26" s="183">
        <v>1</v>
      </c>
      <c r="H26" s="39"/>
      <c r="I26" s="49"/>
      <c r="J26" s="49"/>
      <c r="K26" s="24" t="s">
        <v>390</v>
      </c>
      <c r="L26" s="30" t="s">
        <v>374</v>
      </c>
      <c r="M26" s="331">
        <v>211.7</v>
      </c>
      <c r="N26" s="331">
        <v>4</v>
      </c>
      <c r="O26" s="177">
        <v>156.9</v>
      </c>
      <c r="P26" s="331">
        <v>502.3</v>
      </c>
      <c r="Q26" s="331">
        <v>696.5</v>
      </c>
    </row>
    <row r="27" spans="1:17" ht="14.25" customHeight="1">
      <c r="A27" s="49"/>
      <c r="B27" s="14" t="s">
        <v>393</v>
      </c>
      <c r="C27" s="182">
        <v>11</v>
      </c>
      <c r="D27" s="183">
        <v>12</v>
      </c>
      <c r="E27" s="183">
        <v>30</v>
      </c>
      <c r="F27" s="183">
        <v>19</v>
      </c>
      <c r="G27" s="183">
        <v>16</v>
      </c>
      <c r="H27" s="39"/>
      <c r="I27" s="49"/>
      <c r="J27" s="49"/>
      <c r="K27" s="24" t="s">
        <v>392</v>
      </c>
      <c r="L27" s="30" t="s">
        <v>374</v>
      </c>
      <c r="M27" s="331">
        <v>390.2</v>
      </c>
      <c r="N27" s="331">
        <v>38.7</v>
      </c>
      <c r="O27" s="177">
        <v>198.6</v>
      </c>
      <c r="P27" s="331">
        <v>705.2</v>
      </c>
      <c r="Q27" s="331">
        <v>1952.7</v>
      </c>
    </row>
    <row r="28" spans="1:17" ht="14.25" customHeight="1">
      <c r="A28" s="15"/>
      <c r="B28" s="14" t="s">
        <v>465</v>
      </c>
      <c r="C28" s="182">
        <v>125</v>
      </c>
      <c r="D28" s="183">
        <v>125</v>
      </c>
      <c r="E28" s="183">
        <v>111</v>
      </c>
      <c r="F28" s="183">
        <v>109</v>
      </c>
      <c r="G28" s="183">
        <v>110</v>
      </c>
      <c r="H28" s="39"/>
      <c r="I28" s="49"/>
      <c r="J28" s="49"/>
      <c r="K28" s="24" t="s">
        <v>394</v>
      </c>
      <c r="L28" s="30" t="s">
        <v>374</v>
      </c>
      <c r="M28" s="331">
        <v>14.5</v>
      </c>
      <c r="N28" s="331" t="s">
        <v>8</v>
      </c>
      <c r="O28" s="177">
        <v>8.1</v>
      </c>
      <c r="P28" s="331">
        <v>49.4</v>
      </c>
      <c r="Q28" s="332">
        <v>21.4</v>
      </c>
    </row>
    <row r="29" spans="1:17" ht="14.25" customHeight="1">
      <c r="A29" s="49"/>
      <c r="B29" s="14" t="s">
        <v>466</v>
      </c>
      <c r="C29" s="182">
        <v>8</v>
      </c>
      <c r="D29" s="183">
        <v>7</v>
      </c>
      <c r="E29" s="183">
        <v>8</v>
      </c>
      <c r="F29" s="183">
        <v>11</v>
      </c>
      <c r="G29" s="183">
        <v>11</v>
      </c>
      <c r="H29" s="39"/>
      <c r="I29" s="49"/>
      <c r="J29" s="49"/>
      <c r="K29" s="24" t="s">
        <v>395</v>
      </c>
      <c r="L29" s="30" t="s">
        <v>374</v>
      </c>
      <c r="M29" s="331">
        <v>91.8</v>
      </c>
      <c r="N29" s="331">
        <v>5.6</v>
      </c>
      <c r="O29" s="177">
        <v>11.7</v>
      </c>
      <c r="P29" s="331">
        <v>255</v>
      </c>
      <c r="Q29" s="331">
        <v>377.5</v>
      </c>
    </row>
    <row r="30" spans="1:17" ht="14.25" customHeight="1">
      <c r="A30" s="49"/>
      <c r="B30" s="14"/>
      <c r="C30" s="177"/>
      <c r="D30" s="177"/>
      <c r="E30" s="177"/>
      <c r="F30" s="177"/>
      <c r="G30" s="177"/>
      <c r="H30" s="39"/>
      <c r="I30" s="49"/>
      <c r="J30" s="49"/>
      <c r="K30" s="24" t="s">
        <v>396</v>
      </c>
      <c r="L30" s="30" t="s">
        <v>374</v>
      </c>
      <c r="M30" s="331">
        <v>153.5</v>
      </c>
      <c r="N30" s="331">
        <v>4.9</v>
      </c>
      <c r="O30" s="177">
        <v>4.5</v>
      </c>
      <c r="P30" s="331">
        <v>342.7</v>
      </c>
      <c r="Q30" s="331">
        <v>901.4</v>
      </c>
    </row>
    <row r="31" spans="1:17" ht="14.25" customHeight="1">
      <c r="A31" s="49"/>
      <c r="B31" s="64"/>
      <c r="C31" s="129"/>
      <c r="D31" s="130"/>
      <c r="E31" s="130"/>
      <c r="F31" s="130"/>
      <c r="G31" s="130"/>
      <c r="H31" s="39"/>
      <c r="I31" s="49"/>
      <c r="J31" s="49"/>
      <c r="K31" s="24" t="s">
        <v>397</v>
      </c>
      <c r="L31" s="30" t="s">
        <v>374</v>
      </c>
      <c r="M31" s="331" t="s">
        <v>809</v>
      </c>
      <c r="N31" s="333" t="s">
        <v>8</v>
      </c>
      <c r="O31" s="331" t="s">
        <v>809</v>
      </c>
      <c r="P31" s="333" t="s">
        <v>809</v>
      </c>
      <c r="Q31" s="333" t="s">
        <v>8</v>
      </c>
    </row>
    <row r="32" spans="1:17" ht="14.25" customHeight="1">
      <c r="A32" s="531" t="s">
        <v>445</v>
      </c>
      <c r="B32" s="615"/>
      <c r="C32" s="230">
        <v>50</v>
      </c>
      <c r="D32" s="231">
        <v>52</v>
      </c>
      <c r="E32" s="231">
        <v>26</v>
      </c>
      <c r="F32" s="231">
        <v>35</v>
      </c>
      <c r="G32" s="231">
        <v>32</v>
      </c>
      <c r="H32" s="39"/>
      <c r="I32" s="49"/>
      <c r="J32" s="49"/>
      <c r="K32" s="24" t="s">
        <v>398</v>
      </c>
      <c r="L32" s="30" t="s">
        <v>374</v>
      </c>
      <c r="M32" s="331">
        <v>55.2</v>
      </c>
      <c r="N32" s="331">
        <v>8.7</v>
      </c>
      <c r="O32" s="177">
        <v>16.2</v>
      </c>
      <c r="P32" s="334">
        <v>173</v>
      </c>
      <c r="Q32" s="331">
        <v>113.5</v>
      </c>
    </row>
    <row r="33" spans="1:17" ht="14.25" customHeight="1">
      <c r="A33" s="49"/>
      <c r="B33" s="14" t="s">
        <v>400</v>
      </c>
      <c r="C33" s="182">
        <v>24</v>
      </c>
      <c r="D33" s="183">
        <v>19</v>
      </c>
      <c r="E33" s="183">
        <v>16</v>
      </c>
      <c r="F33" s="183">
        <v>17</v>
      </c>
      <c r="G33" s="183">
        <v>17</v>
      </c>
      <c r="H33" s="39"/>
      <c r="I33" s="49"/>
      <c r="J33" s="49"/>
      <c r="K33" s="24" t="s">
        <v>399</v>
      </c>
      <c r="L33" s="30" t="s">
        <v>374</v>
      </c>
      <c r="M33" s="331">
        <v>34.6</v>
      </c>
      <c r="N33" s="331">
        <v>6.7</v>
      </c>
      <c r="O33" s="177">
        <v>34.6</v>
      </c>
      <c r="P33" s="334">
        <v>85.5</v>
      </c>
      <c r="Q33" s="331">
        <v>47.6</v>
      </c>
    </row>
    <row r="34" spans="1:17" ht="14.25" customHeight="1">
      <c r="A34" s="49"/>
      <c r="B34" s="50"/>
      <c r="C34" s="193"/>
      <c r="D34" s="194"/>
      <c r="E34" s="194"/>
      <c r="F34" s="194"/>
      <c r="G34" s="194"/>
      <c r="H34" s="39"/>
      <c r="I34" s="49"/>
      <c r="J34" s="49"/>
      <c r="K34" s="24" t="s">
        <v>401</v>
      </c>
      <c r="L34" s="30" t="s">
        <v>374</v>
      </c>
      <c r="M34" s="331">
        <v>87.7</v>
      </c>
      <c r="N34" s="331">
        <v>2</v>
      </c>
      <c r="O34" s="177">
        <v>30.5</v>
      </c>
      <c r="P34" s="334">
        <v>308.1</v>
      </c>
      <c r="Q34" s="331">
        <v>161.1</v>
      </c>
    </row>
    <row r="35" spans="1:17" ht="14.25" customHeight="1">
      <c r="A35" s="531" t="s">
        <v>446</v>
      </c>
      <c r="B35" s="615"/>
      <c r="C35" s="230">
        <v>165</v>
      </c>
      <c r="D35" s="231">
        <v>135</v>
      </c>
      <c r="E35" s="231">
        <v>400</v>
      </c>
      <c r="F35" s="231">
        <v>319</v>
      </c>
      <c r="G35" s="231">
        <v>25</v>
      </c>
      <c r="H35" s="39"/>
      <c r="I35" s="49"/>
      <c r="J35" s="49"/>
      <c r="K35" s="24" t="s">
        <v>402</v>
      </c>
      <c r="L35" s="30" t="s">
        <v>374</v>
      </c>
      <c r="M35" s="331">
        <v>230.1</v>
      </c>
      <c r="N35" s="331">
        <v>21.2</v>
      </c>
      <c r="O35" s="177">
        <v>78.1</v>
      </c>
      <c r="P35" s="334">
        <v>584.4</v>
      </c>
      <c r="Q35" s="331">
        <v>884.5</v>
      </c>
    </row>
    <row r="36" spans="1:17" ht="14.25" customHeight="1">
      <c r="A36" s="49"/>
      <c r="B36" s="14" t="s">
        <v>404</v>
      </c>
      <c r="C36" s="182">
        <v>18</v>
      </c>
      <c r="D36" s="183">
        <v>6</v>
      </c>
      <c r="E36" s="183">
        <v>353</v>
      </c>
      <c r="F36" s="183">
        <v>303</v>
      </c>
      <c r="G36" s="183">
        <v>16</v>
      </c>
      <c r="H36" s="39"/>
      <c r="I36" s="49"/>
      <c r="J36" s="49"/>
      <c r="K36" s="24" t="s">
        <v>403</v>
      </c>
      <c r="L36" s="30" t="s">
        <v>374</v>
      </c>
      <c r="M36" s="331">
        <v>24.7</v>
      </c>
      <c r="N36" s="331">
        <v>0.4</v>
      </c>
      <c r="O36" s="177">
        <v>19.1</v>
      </c>
      <c r="P36" s="334">
        <v>29.2</v>
      </c>
      <c r="Q36" s="331">
        <v>148.8</v>
      </c>
    </row>
    <row r="37" spans="1:17" ht="14.25" customHeight="1">
      <c r="A37" s="49"/>
      <c r="B37" s="50"/>
      <c r="C37" s="193"/>
      <c r="D37" s="194"/>
      <c r="E37" s="194"/>
      <c r="F37" s="194"/>
      <c r="G37" s="194"/>
      <c r="H37" s="39"/>
      <c r="I37" s="49"/>
      <c r="J37" s="49"/>
      <c r="K37" s="24" t="s">
        <v>405</v>
      </c>
      <c r="L37" s="30" t="s">
        <v>374</v>
      </c>
      <c r="M37" s="331">
        <v>39.2</v>
      </c>
      <c r="N37" s="331" t="s">
        <v>809</v>
      </c>
      <c r="O37" s="331" t="s">
        <v>809</v>
      </c>
      <c r="P37" s="334">
        <v>108.5</v>
      </c>
      <c r="Q37" s="331">
        <v>189.7</v>
      </c>
    </row>
    <row r="38" spans="1:17" ht="14.25" customHeight="1">
      <c r="A38" s="531" t="s">
        <v>447</v>
      </c>
      <c r="B38" s="615"/>
      <c r="C38" s="230">
        <v>59</v>
      </c>
      <c r="D38" s="231">
        <v>37</v>
      </c>
      <c r="E38" s="231">
        <v>30</v>
      </c>
      <c r="F38" s="231">
        <v>35</v>
      </c>
      <c r="G38" s="231">
        <v>32</v>
      </c>
      <c r="H38" s="39"/>
      <c r="I38" s="49"/>
      <c r="J38" s="49"/>
      <c r="K38" s="24" t="s">
        <v>406</v>
      </c>
      <c r="L38" s="30" t="s">
        <v>374</v>
      </c>
      <c r="M38" s="331">
        <v>170</v>
      </c>
      <c r="N38" s="331">
        <v>29</v>
      </c>
      <c r="O38" s="177">
        <v>70.8</v>
      </c>
      <c r="P38" s="334">
        <v>376.1</v>
      </c>
      <c r="Q38" s="331">
        <v>680.1</v>
      </c>
    </row>
    <row r="39" spans="1:17" ht="14.25" customHeight="1">
      <c r="A39" s="89"/>
      <c r="B39" s="90"/>
      <c r="C39" s="232"/>
      <c r="D39" s="169"/>
      <c r="E39" s="169"/>
      <c r="F39" s="169"/>
      <c r="G39" s="169"/>
      <c r="H39" s="39"/>
      <c r="I39" s="49"/>
      <c r="J39" s="49"/>
      <c r="K39" s="24" t="s">
        <v>407</v>
      </c>
      <c r="L39" s="30" t="s">
        <v>374</v>
      </c>
      <c r="M39" s="331">
        <v>6.1</v>
      </c>
      <c r="N39" s="331">
        <v>1.8</v>
      </c>
      <c r="O39" s="177">
        <v>0.2</v>
      </c>
      <c r="P39" s="334">
        <v>9.9</v>
      </c>
      <c r="Q39" s="331">
        <v>36.1</v>
      </c>
    </row>
    <row r="40" spans="1:17" ht="14.25" customHeight="1">
      <c r="A40" s="531" t="s">
        <v>448</v>
      </c>
      <c r="B40" s="615"/>
      <c r="C40" s="230">
        <v>637</v>
      </c>
      <c r="D40" s="231">
        <v>670</v>
      </c>
      <c r="E40" s="231">
        <v>437</v>
      </c>
      <c r="F40" s="231">
        <v>406</v>
      </c>
      <c r="G40" s="231">
        <v>434</v>
      </c>
      <c r="H40" s="39"/>
      <c r="I40" s="49"/>
      <c r="J40" s="49"/>
      <c r="K40" s="24" t="s">
        <v>408</v>
      </c>
      <c r="L40" s="30" t="s">
        <v>374</v>
      </c>
      <c r="M40" s="331">
        <v>471.5</v>
      </c>
      <c r="N40" s="331">
        <v>39.1</v>
      </c>
      <c r="O40" s="177">
        <v>360.7</v>
      </c>
      <c r="P40" s="334">
        <v>926.8</v>
      </c>
      <c r="Q40" s="331">
        <v>1825.6</v>
      </c>
    </row>
    <row r="41" spans="1:17" ht="14.25" customHeight="1">
      <c r="A41" s="15"/>
      <c r="B41" s="14" t="s">
        <v>797</v>
      </c>
      <c r="C41" s="182">
        <v>635</v>
      </c>
      <c r="D41" s="183">
        <v>669</v>
      </c>
      <c r="E41" s="183">
        <v>436</v>
      </c>
      <c r="F41" s="183">
        <v>405</v>
      </c>
      <c r="G41" s="183">
        <v>432</v>
      </c>
      <c r="H41" s="39"/>
      <c r="I41" s="72"/>
      <c r="J41" s="72"/>
      <c r="K41" s="72"/>
      <c r="L41" s="30"/>
      <c r="M41" s="335"/>
      <c r="N41" s="335"/>
      <c r="O41" s="177"/>
      <c r="P41" s="335"/>
      <c r="Q41" s="335"/>
    </row>
    <row r="42" spans="1:17" ht="14.25" customHeight="1">
      <c r="A42" s="49"/>
      <c r="B42" s="50"/>
      <c r="C42" s="129"/>
      <c r="D42" s="130"/>
      <c r="E42" s="130"/>
      <c r="F42" s="130"/>
      <c r="G42" s="130"/>
      <c r="H42" s="39"/>
      <c r="I42" s="367" t="s">
        <v>409</v>
      </c>
      <c r="J42" s="367"/>
      <c r="K42" s="369"/>
      <c r="L42" s="30" t="s">
        <v>374</v>
      </c>
      <c r="M42" s="331">
        <f>M43-M44</f>
        <v>541.8000000000002</v>
      </c>
      <c r="N42" s="331">
        <f>N43-N44</f>
        <v>1258.5</v>
      </c>
      <c r="O42" s="331">
        <f>O43-O44</f>
        <v>36.900000000000006</v>
      </c>
      <c r="P42" s="331">
        <v>9</v>
      </c>
      <c r="Q42" s="331">
        <f>Q43-Q44</f>
        <v>5.299999999999997</v>
      </c>
    </row>
    <row r="43" spans="1:17" ht="14.25" customHeight="1">
      <c r="A43" s="531" t="s">
        <v>410</v>
      </c>
      <c r="B43" s="615"/>
      <c r="C43" s="231">
        <v>2751</v>
      </c>
      <c r="D43" s="231">
        <v>2673</v>
      </c>
      <c r="E43" s="231">
        <f>SUM(E44:E48)</f>
        <v>2977</v>
      </c>
      <c r="F43" s="231">
        <f>SUM(F44:F48)</f>
        <v>2942</v>
      </c>
      <c r="G43" s="231">
        <f>SUM(G44:G48)</f>
        <v>2974</v>
      </c>
      <c r="H43" s="39"/>
      <c r="I43" s="24"/>
      <c r="J43" s="616" t="s">
        <v>503</v>
      </c>
      <c r="K43" s="369"/>
      <c r="L43" s="30" t="s">
        <v>374</v>
      </c>
      <c r="M43" s="331">
        <v>4116.6</v>
      </c>
      <c r="N43" s="331">
        <v>9610</v>
      </c>
      <c r="O43" s="177">
        <v>239.4</v>
      </c>
      <c r="P43" s="331">
        <v>22</v>
      </c>
      <c r="Q43" s="331">
        <v>50</v>
      </c>
    </row>
    <row r="44" spans="1:17" ht="14.25" customHeight="1">
      <c r="A44" s="15"/>
      <c r="B44" s="14" t="s">
        <v>798</v>
      </c>
      <c r="C44" s="182">
        <v>10</v>
      </c>
      <c r="D44" s="183">
        <v>10</v>
      </c>
      <c r="E44" s="183">
        <v>10</v>
      </c>
      <c r="F44" s="183">
        <v>15</v>
      </c>
      <c r="G44" s="183">
        <v>16</v>
      </c>
      <c r="H44" s="39"/>
      <c r="I44" s="24"/>
      <c r="J44" s="616" t="s">
        <v>504</v>
      </c>
      <c r="K44" s="369"/>
      <c r="L44" s="30" t="s">
        <v>374</v>
      </c>
      <c r="M44" s="331">
        <v>3574.8</v>
      </c>
      <c r="N44" s="331">
        <v>8351.5</v>
      </c>
      <c r="O44" s="177">
        <v>202.5</v>
      </c>
      <c r="P44" s="331">
        <v>12</v>
      </c>
      <c r="Q44" s="331">
        <v>44.7</v>
      </c>
    </row>
    <row r="45" spans="1:17" ht="14.25" customHeight="1">
      <c r="A45" s="15"/>
      <c r="B45" s="14" t="s">
        <v>411</v>
      </c>
      <c r="C45" s="182">
        <v>598</v>
      </c>
      <c r="D45" s="183">
        <v>614</v>
      </c>
      <c r="E45" s="183">
        <v>687</v>
      </c>
      <c r="F45" s="183">
        <v>716</v>
      </c>
      <c r="G45" s="183">
        <v>704</v>
      </c>
      <c r="H45" s="39"/>
      <c r="I45" s="24"/>
      <c r="J45" s="24"/>
      <c r="K45" s="24"/>
      <c r="L45" s="30"/>
      <c r="M45" s="336"/>
      <c r="N45" s="336"/>
      <c r="O45" s="177"/>
      <c r="P45" s="336"/>
      <c r="Q45" s="336"/>
    </row>
    <row r="46" spans="1:17" ht="14.25" customHeight="1">
      <c r="A46" s="15"/>
      <c r="B46" s="14" t="s">
        <v>799</v>
      </c>
      <c r="C46" s="182">
        <v>1220</v>
      </c>
      <c r="D46" s="183">
        <v>1217</v>
      </c>
      <c r="E46" s="183">
        <v>1584</v>
      </c>
      <c r="F46" s="183">
        <v>1532</v>
      </c>
      <c r="G46" s="183">
        <v>1602</v>
      </c>
      <c r="H46" s="39"/>
      <c r="I46" s="367" t="s">
        <v>412</v>
      </c>
      <c r="J46" s="367"/>
      <c r="K46" s="369"/>
      <c r="L46" s="30" t="s">
        <v>374</v>
      </c>
      <c r="M46" s="331">
        <f>M47-M48</f>
        <v>3747.9</v>
      </c>
      <c r="N46" s="331">
        <f>N47-N48</f>
        <v>3588.6</v>
      </c>
      <c r="O46" s="331">
        <f>O47-O48</f>
        <v>5113</v>
      </c>
      <c r="P46" s="331">
        <f>P47-P48</f>
        <v>2995.7999999999997</v>
      </c>
      <c r="Q46" s="331">
        <f>SUM(Q47)</f>
        <v>1869.9</v>
      </c>
    </row>
    <row r="47" spans="1:17" ht="14.25" customHeight="1">
      <c r="A47" s="15"/>
      <c r="B47" s="14" t="s">
        <v>800</v>
      </c>
      <c r="C47" s="182">
        <v>703</v>
      </c>
      <c r="D47" s="183">
        <v>638</v>
      </c>
      <c r="E47" s="183">
        <v>533</v>
      </c>
      <c r="F47" s="183">
        <v>517</v>
      </c>
      <c r="G47" s="183">
        <v>491</v>
      </c>
      <c r="H47" s="39"/>
      <c r="I47" s="24"/>
      <c r="J47" s="367" t="s">
        <v>413</v>
      </c>
      <c r="K47" s="369"/>
      <c r="L47" s="30" t="s">
        <v>374</v>
      </c>
      <c r="M47" s="331">
        <v>3773.5</v>
      </c>
      <c r="N47" s="331">
        <v>3611.9</v>
      </c>
      <c r="O47" s="331">
        <v>5115</v>
      </c>
      <c r="P47" s="331">
        <v>3068.7</v>
      </c>
      <c r="Q47" s="331">
        <v>1869.9</v>
      </c>
    </row>
    <row r="48" spans="1:17" ht="14.25" customHeight="1">
      <c r="A48" s="15"/>
      <c r="B48" s="14" t="s">
        <v>801</v>
      </c>
      <c r="C48" s="182">
        <v>204</v>
      </c>
      <c r="D48" s="183">
        <v>189</v>
      </c>
      <c r="E48" s="183">
        <v>163</v>
      </c>
      <c r="F48" s="183">
        <v>162</v>
      </c>
      <c r="G48" s="183">
        <v>161</v>
      </c>
      <c r="H48" s="39"/>
      <c r="I48" s="24"/>
      <c r="J48" s="367" t="s">
        <v>414</v>
      </c>
      <c r="K48" s="369"/>
      <c r="L48" s="30" t="s">
        <v>374</v>
      </c>
      <c r="M48" s="331">
        <v>25.6</v>
      </c>
      <c r="N48" s="331">
        <v>23.3</v>
      </c>
      <c r="O48" s="337">
        <v>2</v>
      </c>
      <c r="P48" s="331">
        <v>72.9</v>
      </c>
      <c r="Q48" s="331" t="s">
        <v>809</v>
      </c>
    </row>
    <row r="49" spans="1:17" ht="14.25" customHeight="1">
      <c r="A49" s="49"/>
      <c r="B49" s="50"/>
      <c r="C49" s="193"/>
      <c r="D49" s="194"/>
      <c r="E49" s="194"/>
      <c r="F49" s="194"/>
      <c r="G49" s="194"/>
      <c r="H49" s="39"/>
      <c r="L49" s="235"/>
      <c r="M49" s="177"/>
      <c r="N49" s="177"/>
      <c r="O49" s="177"/>
      <c r="P49" s="177"/>
      <c r="Q49" s="177"/>
    </row>
    <row r="50" spans="1:17" ht="14.25" customHeight="1">
      <c r="A50" s="531" t="s">
        <v>415</v>
      </c>
      <c r="B50" s="615"/>
      <c r="C50" s="230">
        <v>40</v>
      </c>
      <c r="D50" s="231">
        <v>63</v>
      </c>
      <c r="E50" s="231">
        <v>54</v>
      </c>
      <c r="F50" s="231">
        <v>73</v>
      </c>
      <c r="G50" s="231">
        <v>72</v>
      </c>
      <c r="H50" s="39"/>
      <c r="I50" s="367" t="s">
        <v>416</v>
      </c>
      <c r="J50" s="367"/>
      <c r="K50" s="367"/>
      <c r="L50" s="236" t="s">
        <v>374</v>
      </c>
      <c r="M50" s="331">
        <f>SUM(M19,M42,M46)</f>
        <v>6456</v>
      </c>
      <c r="N50" s="331">
        <f>SUM(N19,N42,N46)</f>
        <v>5407.7</v>
      </c>
      <c r="O50" s="331">
        <f>SUM(O19,O42,O46)</f>
        <v>5722.5</v>
      </c>
      <c r="P50" s="331">
        <f>SUM(P19,P42,P46)</f>
        <v>8602.5</v>
      </c>
      <c r="Q50" s="331">
        <f>SUM(Q19,Q42,Q46)</f>
        <v>8774.199999999999</v>
      </c>
    </row>
    <row r="51" spans="1:17" ht="14.25" customHeight="1">
      <c r="A51" s="15"/>
      <c r="B51" s="64"/>
      <c r="C51" s="211"/>
      <c r="D51" s="212"/>
      <c r="E51" s="212"/>
      <c r="F51" s="212"/>
      <c r="G51" s="212"/>
      <c r="H51" s="39"/>
      <c r="L51" s="235"/>
      <c r="M51" s="177"/>
      <c r="N51" s="177"/>
      <c r="O51" s="177"/>
      <c r="P51" s="177"/>
      <c r="Q51" s="177"/>
    </row>
    <row r="52" spans="1:17" ht="14.25" customHeight="1">
      <c r="A52" s="531"/>
      <c r="B52" s="615"/>
      <c r="C52" s="230"/>
      <c r="D52" s="231"/>
      <c r="E52" s="231"/>
      <c r="F52" s="231"/>
      <c r="G52" s="231"/>
      <c r="H52" s="39"/>
      <c r="I52" s="367" t="s">
        <v>804</v>
      </c>
      <c r="J52" s="367"/>
      <c r="K52" s="369"/>
      <c r="L52" s="30" t="s">
        <v>374</v>
      </c>
      <c r="M52" s="331">
        <v>880.6</v>
      </c>
      <c r="N52" s="331">
        <v>603.5</v>
      </c>
      <c r="O52" s="177">
        <v>938.3</v>
      </c>
      <c r="P52" s="331">
        <v>1148.6</v>
      </c>
      <c r="Q52" s="331">
        <v>1386.4</v>
      </c>
    </row>
    <row r="53" spans="1:17" ht="14.25" customHeight="1">
      <c r="A53" s="15"/>
      <c r="B53" s="64"/>
      <c r="C53" s="211"/>
      <c r="D53" s="212"/>
      <c r="E53" s="212"/>
      <c r="F53" s="212"/>
      <c r="G53" s="212"/>
      <c r="H53" s="39"/>
      <c r="I53" s="367" t="s">
        <v>417</v>
      </c>
      <c r="J53" s="367"/>
      <c r="K53" s="367"/>
      <c r="L53" s="30" t="s">
        <v>374</v>
      </c>
      <c r="M53" s="331">
        <f>M50-M52</f>
        <v>5575.4</v>
      </c>
      <c r="N53" s="331">
        <f>N50-N52</f>
        <v>4804.2</v>
      </c>
      <c r="O53" s="331">
        <f>O50-O52</f>
        <v>4784.2</v>
      </c>
      <c r="P53" s="331">
        <f>P50-P52</f>
        <v>7453.9</v>
      </c>
      <c r="Q53" s="331">
        <f>Q50-Q52</f>
        <v>7387.799999999999</v>
      </c>
    </row>
    <row r="54" spans="1:17" ht="14.25" customHeight="1">
      <c r="A54" s="617" t="s">
        <v>419</v>
      </c>
      <c r="B54" s="619"/>
      <c r="C54" s="230">
        <v>9569</v>
      </c>
      <c r="D54" s="231">
        <v>8595</v>
      </c>
      <c r="E54" s="231">
        <v>6184</v>
      </c>
      <c r="F54" s="231">
        <v>3440</v>
      </c>
      <c r="G54" s="231">
        <v>66</v>
      </c>
      <c r="H54" s="39"/>
      <c r="I54" s="605" t="s">
        <v>418</v>
      </c>
      <c r="J54" s="605"/>
      <c r="K54" s="373"/>
      <c r="L54" s="30" t="s">
        <v>374</v>
      </c>
      <c r="M54" s="331">
        <v>4093</v>
      </c>
      <c r="N54" s="331">
        <v>3671.4</v>
      </c>
      <c r="O54" s="331">
        <v>3716.6</v>
      </c>
      <c r="P54" s="331">
        <v>5331.1</v>
      </c>
      <c r="Q54" s="331">
        <v>4395.6</v>
      </c>
    </row>
    <row r="55" spans="1:17" ht="14.25" customHeight="1">
      <c r="A55" s="15"/>
      <c r="B55" s="64"/>
      <c r="C55" s="146"/>
      <c r="D55" s="147"/>
      <c r="E55" s="147"/>
      <c r="F55" s="147"/>
      <c r="G55" s="147"/>
      <c r="H55" s="39"/>
      <c r="I55" s="367" t="s">
        <v>420</v>
      </c>
      <c r="J55" s="367"/>
      <c r="K55" s="367"/>
      <c r="L55" s="30" t="s">
        <v>374</v>
      </c>
      <c r="M55" s="331">
        <f>M53-M54</f>
        <v>1482.3999999999996</v>
      </c>
      <c r="N55" s="331">
        <f>N53-N54</f>
        <v>1132.7999999999997</v>
      </c>
      <c r="O55" s="331">
        <f>O53-O54</f>
        <v>1067.6</v>
      </c>
      <c r="P55" s="331">
        <f>P53-P54</f>
        <v>2122.7999999999993</v>
      </c>
      <c r="Q55" s="331">
        <f>Q53-Q54</f>
        <v>2992.199999999999</v>
      </c>
    </row>
    <row r="56" spans="1:17" ht="14.25" customHeight="1">
      <c r="A56" s="531" t="s">
        <v>449</v>
      </c>
      <c r="B56" s="532"/>
      <c r="C56" s="231">
        <f>SUM(C57:C58)</f>
        <v>20924</v>
      </c>
      <c r="D56" s="231">
        <v>21154</v>
      </c>
      <c r="E56" s="231">
        <v>13476</v>
      </c>
      <c r="F56" s="231">
        <f>SUM(F57:F58)</f>
        <v>7317</v>
      </c>
      <c r="G56" s="231">
        <f>SUM(G57:G58)</f>
        <v>796</v>
      </c>
      <c r="H56" s="39"/>
      <c r="I56" s="605" t="s">
        <v>421</v>
      </c>
      <c r="J56" s="618"/>
      <c r="K56" s="605"/>
      <c r="L56" s="30" t="s">
        <v>374</v>
      </c>
      <c r="M56" s="331">
        <v>2290</v>
      </c>
      <c r="N56" s="331">
        <v>1265.9</v>
      </c>
      <c r="O56" s="331">
        <v>2104.7</v>
      </c>
      <c r="P56" s="331">
        <v>3767.1</v>
      </c>
      <c r="Q56" s="331">
        <v>4299.7</v>
      </c>
    </row>
    <row r="57" spans="1:17" ht="14.25" customHeight="1">
      <c r="A57" s="15"/>
      <c r="B57" s="14" t="s">
        <v>802</v>
      </c>
      <c r="C57" s="182">
        <v>650</v>
      </c>
      <c r="D57" s="183">
        <v>720</v>
      </c>
      <c r="E57" s="183">
        <v>700</v>
      </c>
      <c r="F57" s="183">
        <v>70</v>
      </c>
      <c r="G57" s="183">
        <v>84</v>
      </c>
      <c r="H57" s="39"/>
      <c r="I57" s="605"/>
      <c r="J57" s="618"/>
      <c r="K57" s="605"/>
      <c r="L57" s="30"/>
      <c r="M57" s="331"/>
      <c r="N57" s="331"/>
      <c r="O57" s="177"/>
      <c r="P57" s="331"/>
      <c r="Q57" s="331"/>
    </row>
    <row r="58" spans="1:17" ht="14.25" customHeight="1">
      <c r="A58" s="15"/>
      <c r="B58" s="14" t="s">
        <v>423</v>
      </c>
      <c r="C58" s="182">
        <v>20274</v>
      </c>
      <c r="D58" s="183">
        <v>20431</v>
      </c>
      <c r="E58" s="183">
        <v>12772</v>
      </c>
      <c r="F58" s="183">
        <v>7247</v>
      </c>
      <c r="G58" s="183">
        <v>712</v>
      </c>
      <c r="H58" s="39"/>
      <c r="I58" s="605" t="s">
        <v>422</v>
      </c>
      <c r="J58" s="605"/>
      <c r="K58" s="373"/>
      <c r="L58" s="30" t="s">
        <v>374</v>
      </c>
      <c r="M58" s="331">
        <v>685.4</v>
      </c>
      <c r="N58" s="331">
        <v>295.3</v>
      </c>
      <c r="O58" s="177">
        <v>367.1</v>
      </c>
      <c r="P58" s="331">
        <v>1352.8</v>
      </c>
      <c r="Q58" s="331">
        <v>2006</v>
      </c>
    </row>
    <row r="59" spans="2:17" ht="14.25" customHeight="1">
      <c r="B59" s="64"/>
      <c r="C59" s="146"/>
      <c r="D59" s="147"/>
      <c r="E59" s="147"/>
      <c r="F59" s="147"/>
      <c r="G59" s="147"/>
      <c r="H59" s="39"/>
      <c r="I59" s="605" t="s">
        <v>424</v>
      </c>
      <c r="J59" s="605"/>
      <c r="K59" s="373"/>
      <c r="L59" s="30" t="s">
        <v>374</v>
      </c>
      <c r="M59" s="331">
        <v>5027.8</v>
      </c>
      <c r="N59" s="331">
        <v>1431.2</v>
      </c>
      <c r="O59" s="338">
        <v>3300.2</v>
      </c>
      <c r="P59" s="331">
        <v>9573.5</v>
      </c>
      <c r="Q59" s="331">
        <v>17108.7</v>
      </c>
    </row>
    <row r="60" spans="1:17" ht="14.25" customHeight="1">
      <c r="A60" s="531" t="s">
        <v>450</v>
      </c>
      <c r="B60" s="532"/>
      <c r="C60" s="230">
        <v>6979</v>
      </c>
      <c r="D60" s="231">
        <v>8839</v>
      </c>
      <c r="E60" s="231">
        <v>8370</v>
      </c>
      <c r="F60" s="231">
        <v>9678</v>
      </c>
      <c r="G60" s="231">
        <v>9724</v>
      </c>
      <c r="H60" s="39"/>
      <c r="I60" s="367" t="s">
        <v>425</v>
      </c>
      <c r="J60" s="367"/>
      <c r="K60" s="369"/>
      <c r="L60" s="30" t="s">
        <v>374</v>
      </c>
      <c r="M60" s="331">
        <f>SUM(M58:M59)</f>
        <v>5713.2</v>
      </c>
      <c r="N60" s="331">
        <f>SUM(N58:N59)</f>
        <v>1726.5</v>
      </c>
      <c r="O60" s="331">
        <f>SUM(O58:O59)</f>
        <v>3667.2999999999997</v>
      </c>
      <c r="P60" s="331">
        <f>SUM(P58:P59)</f>
        <v>10926.3</v>
      </c>
      <c r="Q60" s="331">
        <f>SUM(Q58:Q59)</f>
        <v>19114.7</v>
      </c>
    </row>
    <row r="61" spans="1:17" ht="14.25" customHeight="1">
      <c r="A61" s="15"/>
      <c r="B61" s="14" t="s">
        <v>426</v>
      </c>
      <c r="C61" s="182">
        <v>27</v>
      </c>
      <c r="D61" s="183">
        <v>21</v>
      </c>
      <c r="E61" s="183">
        <v>10</v>
      </c>
      <c r="F61" s="183">
        <v>67</v>
      </c>
      <c r="G61" s="183">
        <v>266</v>
      </c>
      <c r="H61" s="39"/>
      <c r="I61" s="367" t="s">
        <v>427</v>
      </c>
      <c r="J61" s="367"/>
      <c r="K61" s="369"/>
      <c r="L61" s="30" t="s">
        <v>374</v>
      </c>
      <c r="M61" s="334">
        <f>M20-M59</f>
        <v>-123.69999999999982</v>
      </c>
      <c r="N61" s="334">
        <f>N20-N59</f>
        <v>-705.3000000000001</v>
      </c>
      <c r="O61" s="334">
        <f>O20-O59</f>
        <v>-1532.1</v>
      </c>
      <c r="P61" s="334">
        <f>P20-P59</f>
        <v>1830.6000000000004</v>
      </c>
      <c r="Q61" s="334">
        <f>Q20-Q59</f>
        <v>2599.2999999999993</v>
      </c>
    </row>
    <row r="62" spans="1:17" ht="14.25" customHeight="1">
      <c r="A62" s="15"/>
      <c r="B62" s="14" t="s">
        <v>428</v>
      </c>
      <c r="C62" s="182">
        <v>7</v>
      </c>
      <c r="D62" s="183">
        <v>57</v>
      </c>
      <c r="E62" s="183">
        <v>55</v>
      </c>
      <c r="F62" s="183">
        <v>34</v>
      </c>
      <c r="G62" s="183">
        <v>15</v>
      </c>
      <c r="H62" s="39"/>
      <c r="I62" s="367" t="s">
        <v>429</v>
      </c>
      <c r="J62" s="367"/>
      <c r="K62" s="367"/>
      <c r="L62" s="30" t="s">
        <v>374</v>
      </c>
      <c r="M62" s="334">
        <f>M20-M60</f>
        <v>-809.0999999999995</v>
      </c>
      <c r="N62" s="334">
        <f>N20-N60</f>
        <v>-1000.6</v>
      </c>
      <c r="O62" s="334">
        <f>O20-O60</f>
        <v>-1899.1999999999998</v>
      </c>
      <c r="P62" s="334">
        <f>P20-P60</f>
        <v>477.8000000000011</v>
      </c>
      <c r="Q62" s="334">
        <f>Q20-Q60</f>
        <v>593.2999999999993</v>
      </c>
    </row>
    <row r="63" spans="1:25" ht="14.25" customHeight="1">
      <c r="A63" s="15"/>
      <c r="B63" s="14" t="s">
        <v>430</v>
      </c>
      <c r="C63" s="182">
        <v>5289</v>
      </c>
      <c r="D63" s="183">
        <v>6487</v>
      </c>
      <c r="E63" s="183">
        <v>5537</v>
      </c>
      <c r="F63" s="183">
        <v>5800</v>
      </c>
      <c r="G63" s="183">
        <v>4065</v>
      </c>
      <c r="H63" s="39"/>
      <c r="I63" s="367"/>
      <c r="J63" s="367"/>
      <c r="K63" s="367"/>
      <c r="L63" s="30"/>
      <c r="M63" s="331"/>
      <c r="N63" s="331"/>
      <c r="O63" s="177"/>
      <c r="P63" s="331"/>
      <c r="Q63" s="331"/>
      <c r="R63" s="44"/>
      <c r="S63" s="44"/>
      <c r="T63" s="44"/>
      <c r="U63" s="44"/>
      <c r="V63" s="44"/>
      <c r="W63" s="44"/>
      <c r="X63" s="44"/>
      <c r="Y63" s="44"/>
    </row>
    <row r="64" spans="1:25" ht="14.25" customHeight="1">
      <c r="A64" s="15"/>
      <c r="B64" s="14" t="s">
        <v>469</v>
      </c>
      <c r="C64" s="182">
        <v>164</v>
      </c>
      <c r="D64" s="183">
        <v>198</v>
      </c>
      <c r="E64" s="183">
        <v>238</v>
      </c>
      <c r="F64" s="183">
        <v>474</v>
      </c>
      <c r="G64" s="183">
        <v>2033</v>
      </c>
      <c r="H64" s="39"/>
      <c r="I64" s="367" t="s">
        <v>431</v>
      </c>
      <c r="J64" s="367"/>
      <c r="K64" s="369"/>
      <c r="L64" s="30" t="s">
        <v>432</v>
      </c>
      <c r="M64" s="331">
        <f>100*M19/M50</f>
        <v>33.55483271375465</v>
      </c>
      <c r="N64" s="331">
        <f>100*N19/N50</f>
        <v>10.366699336131811</v>
      </c>
      <c r="O64" s="331">
        <f>100*O19/O50</f>
        <v>10.006116207951065</v>
      </c>
      <c r="P64" s="331">
        <f>100*P19/P50</f>
        <v>65.07061900610289</v>
      </c>
      <c r="Q64" s="331">
        <f>100*Q19/Q50</f>
        <v>78.62825100863894</v>
      </c>
      <c r="R64" s="44"/>
      <c r="S64" s="44"/>
      <c r="T64" s="44"/>
      <c r="U64" s="44"/>
      <c r="V64" s="44"/>
      <c r="W64" s="44"/>
      <c r="X64" s="44"/>
      <c r="Y64" s="44"/>
    </row>
    <row r="65" spans="1:17" ht="14.25" customHeight="1">
      <c r="A65" s="15"/>
      <c r="B65" s="14" t="s">
        <v>433</v>
      </c>
      <c r="C65" s="182">
        <v>689</v>
      </c>
      <c r="D65" s="183">
        <v>1061</v>
      </c>
      <c r="E65" s="183">
        <v>1713</v>
      </c>
      <c r="F65" s="183">
        <v>2525</v>
      </c>
      <c r="G65" s="183">
        <v>2515</v>
      </c>
      <c r="H65" s="39"/>
      <c r="I65" s="367" t="s">
        <v>434</v>
      </c>
      <c r="J65" s="367"/>
      <c r="K65" s="369"/>
      <c r="L65" s="30" t="s">
        <v>374</v>
      </c>
      <c r="M65" s="331">
        <f>100*M19/M54</f>
        <v>52.92694844857074</v>
      </c>
      <c r="N65" s="331">
        <f>100*N19/N54</f>
        <v>15.269379528245354</v>
      </c>
      <c r="O65" s="331">
        <f>100*O19/O54</f>
        <v>15.406554377656992</v>
      </c>
      <c r="P65" s="331">
        <f>100*P19/P54</f>
        <v>105.00084410346834</v>
      </c>
      <c r="Q65" s="331">
        <f>100*Q19/Q54</f>
        <v>156.95240695240688</v>
      </c>
    </row>
    <row r="66" spans="1:17" ht="14.25" customHeight="1">
      <c r="A66" s="15"/>
      <c r="B66" s="26" t="s">
        <v>435</v>
      </c>
      <c r="C66" s="182">
        <v>0</v>
      </c>
      <c r="D66" s="183">
        <v>12</v>
      </c>
      <c r="E66" s="183">
        <v>5</v>
      </c>
      <c r="F66" s="183">
        <v>4</v>
      </c>
      <c r="G66" s="183">
        <v>11</v>
      </c>
      <c r="H66" s="39"/>
      <c r="I66" s="367" t="s">
        <v>436</v>
      </c>
      <c r="J66" s="367"/>
      <c r="K66" s="369"/>
      <c r="L66" s="30" t="s">
        <v>372</v>
      </c>
      <c r="M66" s="331">
        <f>M53/M6</f>
        <v>1574.9717514124293</v>
      </c>
      <c r="N66" s="331">
        <f>N53/N6</f>
        <v>2061.8884120171674</v>
      </c>
      <c r="O66" s="331">
        <f>O53/O6</f>
        <v>920.0384615384614</v>
      </c>
      <c r="P66" s="331">
        <f>P53/P6</f>
        <v>2662.107142857143</v>
      </c>
      <c r="Q66" s="331">
        <f>Q53/Q6</f>
        <v>1284.8347826086956</v>
      </c>
    </row>
    <row r="67" spans="1:17" ht="14.25" customHeight="1">
      <c r="A67" s="160"/>
      <c r="B67" s="25" t="s">
        <v>438</v>
      </c>
      <c r="C67" s="233">
        <v>24</v>
      </c>
      <c r="D67" s="234">
        <v>23</v>
      </c>
      <c r="E67" s="234">
        <v>22</v>
      </c>
      <c r="F67" s="234">
        <v>45</v>
      </c>
      <c r="G67" s="234">
        <v>47</v>
      </c>
      <c r="H67" s="39"/>
      <c r="I67" s="367" t="s">
        <v>437</v>
      </c>
      <c r="J67" s="367"/>
      <c r="K67" s="369"/>
      <c r="L67" s="30" t="s">
        <v>374</v>
      </c>
      <c r="M67" s="331">
        <f>M54/M6</f>
        <v>1156.2146892655367</v>
      </c>
      <c r="N67" s="331">
        <f>N54/N6</f>
        <v>1575.7081545064377</v>
      </c>
      <c r="O67" s="331">
        <f>O54/O6</f>
        <v>714.7307692307692</v>
      </c>
      <c r="P67" s="331">
        <f>P54/P6</f>
        <v>1903.964285714286</v>
      </c>
      <c r="Q67" s="331">
        <f>Q54/Q6</f>
        <v>764.4521739130436</v>
      </c>
    </row>
    <row r="68" spans="1:17" ht="14.25" customHeight="1">
      <c r="A68" s="295" t="s">
        <v>501</v>
      </c>
      <c r="H68" s="39"/>
      <c r="I68" s="371" t="s">
        <v>439</v>
      </c>
      <c r="J68" s="371"/>
      <c r="K68" s="371"/>
      <c r="L68" s="59" t="s">
        <v>432</v>
      </c>
      <c r="M68" s="339">
        <f>100*M54/M53</f>
        <v>73.41177314632135</v>
      </c>
      <c r="N68" s="339">
        <f>100*N54/N53</f>
        <v>76.42063194704633</v>
      </c>
      <c r="O68" s="339">
        <f>100*O54/O53</f>
        <v>77.68487939467414</v>
      </c>
      <c r="P68" s="339">
        <f>100*P54/P53</f>
        <v>71.520948765076</v>
      </c>
      <c r="Q68" s="339">
        <f>100*Q54/Q53</f>
        <v>59.498091448063036</v>
      </c>
    </row>
    <row r="69" spans="1:9" ht="14.25" customHeight="1">
      <c r="A69" s="98" t="s">
        <v>463</v>
      </c>
      <c r="H69" s="39"/>
      <c r="I69" s="98" t="s">
        <v>463</v>
      </c>
    </row>
    <row r="70" ht="14.25" customHeight="1">
      <c r="H70" s="39"/>
    </row>
    <row r="71" spans="1:13" ht="14.25" customHeight="1">
      <c r="A71" s="15"/>
      <c r="B71" s="15"/>
      <c r="C71" s="15"/>
      <c r="D71" s="15"/>
      <c r="E71" s="15"/>
      <c r="J71" s="15"/>
      <c r="K71" s="15"/>
      <c r="L71" s="15"/>
      <c r="M71" s="15"/>
    </row>
    <row r="72" spans="1:13" ht="14.25" customHeight="1">
      <c r="A72" s="15"/>
      <c r="B72" s="15"/>
      <c r="C72" s="15"/>
      <c r="D72" s="15"/>
      <c r="E72" s="15"/>
      <c r="J72" s="15"/>
      <c r="K72" s="15"/>
      <c r="L72" s="15"/>
      <c r="M72" s="15"/>
    </row>
    <row r="73" spans="1:5" ht="14.25">
      <c r="A73" s="15"/>
      <c r="B73" s="15"/>
      <c r="C73" s="15"/>
      <c r="D73" s="15"/>
      <c r="E73" s="15"/>
    </row>
    <row r="74" spans="1:5" ht="14.25">
      <c r="A74" s="15"/>
      <c r="B74" s="15"/>
      <c r="C74" s="15"/>
      <c r="D74" s="15"/>
      <c r="E74" s="15"/>
    </row>
    <row r="75" spans="1:5" ht="14.25">
      <c r="A75" s="15"/>
      <c r="B75" s="15"/>
      <c r="C75" s="15"/>
      <c r="D75" s="15"/>
      <c r="E75" s="15"/>
    </row>
  </sheetData>
  <sheetProtection/>
  <mergeCells count="57">
    <mergeCell ref="I61:K61"/>
    <mergeCell ref="I58:K58"/>
    <mergeCell ref="I66:K66"/>
    <mergeCell ref="I67:K67"/>
    <mergeCell ref="I68:K68"/>
    <mergeCell ref="I62:K62"/>
    <mergeCell ref="I63:K63"/>
    <mergeCell ref="I64:K64"/>
    <mergeCell ref="I65:K65"/>
    <mergeCell ref="A60:B60"/>
    <mergeCell ref="A50:B50"/>
    <mergeCell ref="I52:K52"/>
    <mergeCell ref="A52:B52"/>
    <mergeCell ref="I53:K53"/>
    <mergeCell ref="A54:B54"/>
    <mergeCell ref="I55:K55"/>
    <mergeCell ref="I54:K54"/>
    <mergeCell ref="A56:B56"/>
    <mergeCell ref="I57:K57"/>
    <mergeCell ref="J47:K47"/>
    <mergeCell ref="J48:K48"/>
    <mergeCell ref="J44:K44"/>
    <mergeCell ref="I59:K59"/>
    <mergeCell ref="I60:K60"/>
    <mergeCell ref="I50:K50"/>
    <mergeCell ref="I56:K56"/>
    <mergeCell ref="A9:B9"/>
    <mergeCell ref="I8:K8"/>
    <mergeCell ref="A7:B7"/>
    <mergeCell ref="I9:K9"/>
    <mergeCell ref="A43:B43"/>
    <mergeCell ref="I46:K46"/>
    <mergeCell ref="I42:K42"/>
    <mergeCell ref="J43:K43"/>
    <mergeCell ref="A35:B35"/>
    <mergeCell ref="A38:B38"/>
    <mergeCell ref="A40:B40"/>
    <mergeCell ref="A17:B17"/>
    <mergeCell ref="A20:B20"/>
    <mergeCell ref="A23:B23"/>
    <mergeCell ref="A32:B32"/>
    <mergeCell ref="I10:K10"/>
    <mergeCell ref="I19:K19"/>
    <mergeCell ref="A2:G2"/>
    <mergeCell ref="A4:B4"/>
    <mergeCell ref="I4:K4"/>
    <mergeCell ref="I6:K6"/>
    <mergeCell ref="I2:Q2"/>
    <mergeCell ref="A5:B5"/>
    <mergeCell ref="A6:B6"/>
    <mergeCell ref="I7:K7"/>
    <mergeCell ref="I13:K13"/>
    <mergeCell ref="J22:K22"/>
    <mergeCell ref="J14:K14"/>
    <mergeCell ref="J15:K15"/>
    <mergeCell ref="J20:K20"/>
    <mergeCell ref="I17:K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9"/>
  <sheetViews>
    <sheetView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2.59765625" style="7" customWidth="1"/>
    <col min="2" max="2" width="11.59765625" style="7" customWidth="1"/>
    <col min="3" max="28" width="7.09765625" style="7" customWidth="1"/>
    <col min="29" max="16384" width="10.59765625" style="7" customWidth="1"/>
  </cols>
  <sheetData>
    <row r="1" spans="1:28" ht="19.5" customHeight="1">
      <c r="A1" s="31" t="s">
        <v>553</v>
      </c>
      <c r="AB1" s="32" t="s">
        <v>554</v>
      </c>
    </row>
    <row r="2" spans="1:28" ht="19.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</row>
    <row r="3" spans="1:28" ht="19.5" customHeight="1">
      <c r="A3" s="389" t="s">
        <v>33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</row>
    <row r="4" ht="18" customHeight="1" thickBot="1">
      <c r="AB4" s="33" t="s">
        <v>0</v>
      </c>
    </row>
    <row r="5" spans="1:28" ht="22.5" customHeight="1">
      <c r="A5" s="390" t="s">
        <v>555</v>
      </c>
      <c r="B5" s="391"/>
      <c r="C5" s="417" t="s">
        <v>3</v>
      </c>
      <c r="D5" s="396" t="s">
        <v>556</v>
      </c>
      <c r="E5" s="397"/>
      <c r="F5" s="396" t="s">
        <v>557</v>
      </c>
      <c r="G5" s="397"/>
      <c r="H5" s="396" t="s">
        <v>558</v>
      </c>
      <c r="I5" s="397"/>
      <c r="J5" s="396" t="s">
        <v>560</v>
      </c>
      <c r="K5" s="398"/>
      <c r="L5" s="397"/>
      <c r="M5" s="396" t="s">
        <v>561</v>
      </c>
      <c r="N5" s="397"/>
      <c r="O5" s="396" t="s">
        <v>562</v>
      </c>
      <c r="P5" s="398"/>
      <c r="Q5" s="397"/>
      <c r="R5" s="396" t="s">
        <v>34</v>
      </c>
      <c r="S5" s="412"/>
      <c r="T5" s="412"/>
      <c r="U5" s="413"/>
      <c r="V5" s="402" t="s">
        <v>568</v>
      </c>
      <c r="W5" s="402" t="s">
        <v>569</v>
      </c>
      <c r="X5" s="402" t="s">
        <v>570</v>
      </c>
      <c r="Y5" s="417" t="s">
        <v>566</v>
      </c>
      <c r="Z5" s="417" t="s">
        <v>567</v>
      </c>
      <c r="AA5" s="418" t="s">
        <v>571</v>
      </c>
      <c r="AB5" s="399" t="s">
        <v>572</v>
      </c>
    </row>
    <row r="6" spans="1:28" ht="22.5" customHeight="1">
      <c r="A6" s="392"/>
      <c r="B6" s="393"/>
      <c r="C6" s="421"/>
      <c r="D6" s="405" t="s">
        <v>582</v>
      </c>
      <c r="E6" s="405" t="s">
        <v>581</v>
      </c>
      <c r="F6" s="405" t="s">
        <v>580</v>
      </c>
      <c r="G6" s="405" t="s">
        <v>579</v>
      </c>
      <c r="H6" s="405" t="s">
        <v>578</v>
      </c>
      <c r="I6" s="405" t="s">
        <v>577</v>
      </c>
      <c r="J6" s="411" t="s">
        <v>576</v>
      </c>
      <c r="K6" s="411" t="s">
        <v>559</v>
      </c>
      <c r="L6" s="405" t="s">
        <v>575</v>
      </c>
      <c r="M6" s="405" t="s">
        <v>574</v>
      </c>
      <c r="N6" s="405" t="s">
        <v>573</v>
      </c>
      <c r="O6" s="408" t="s">
        <v>35</v>
      </c>
      <c r="P6" s="405" t="s">
        <v>563</v>
      </c>
      <c r="Q6" s="408" t="s">
        <v>36</v>
      </c>
      <c r="R6" s="414" t="s">
        <v>564</v>
      </c>
      <c r="S6" s="405" t="s">
        <v>470</v>
      </c>
      <c r="T6" s="408" t="s">
        <v>37</v>
      </c>
      <c r="U6" s="411" t="s">
        <v>565</v>
      </c>
      <c r="V6" s="403"/>
      <c r="W6" s="403"/>
      <c r="X6" s="403"/>
      <c r="Y6" s="409"/>
      <c r="Z6" s="409"/>
      <c r="AA6" s="406"/>
      <c r="AB6" s="400"/>
    </row>
    <row r="7" spans="1:28" ht="22.5" customHeight="1">
      <c r="A7" s="392"/>
      <c r="B7" s="393"/>
      <c r="C7" s="421"/>
      <c r="D7" s="406"/>
      <c r="E7" s="406"/>
      <c r="F7" s="406"/>
      <c r="G7" s="406"/>
      <c r="H7" s="406"/>
      <c r="I7" s="406"/>
      <c r="J7" s="403"/>
      <c r="K7" s="403"/>
      <c r="L7" s="406"/>
      <c r="M7" s="406"/>
      <c r="N7" s="406"/>
      <c r="O7" s="409"/>
      <c r="P7" s="406"/>
      <c r="Q7" s="409"/>
      <c r="R7" s="415"/>
      <c r="S7" s="406"/>
      <c r="T7" s="409"/>
      <c r="U7" s="403"/>
      <c r="V7" s="403"/>
      <c r="W7" s="403"/>
      <c r="X7" s="403"/>
      <c r="Y7" s="409"/>
      <c r="Z7" s="409"/>
      <c r="AA7" s="406"/>
      <c r="AB7" s="400"/>
    </row>
    <row r="8" spans="1:28" ht="22.5" customHeight="1">
      <c r="A8" s="394"/>
      <c r="B8" s="395"/>
      <c r="C8" s="422"/>
      <c r="D8" s="407"/>
      <c r="E8" s="407"/>
      <c r="F8" s="407"/>
      <c r="G8" s="407"/>
      <c r="H8" s="407"/>
      <c r="I8" s="407"/>
      <c r="J8" s="404"/>
      <c r="K8" s="404"/>
      <c r="L8" s="407"/>
      <c r="M8" s="407"/>
      <c r="N8" s="407"/>
      <c r="O8" s="410"/>
      <c r="P8" s="407"/>
      <c r="Q8" s="410"/>
      <c r="R8" s="416"/>
      <c r="S8" s="407"/>
      <c r="T8" s="410"/>
      <c r="U8" s="404"/>
      <c r="V8" s="404"/>
      <c r="W8" s="404"/>
      <c r="X8" s="404"/>
      <c r="Y8" s="410"/>
      <c r="Z8" s="410"/>
      <c r="AA8" s="407"/>
      <c r="AB8" s="401"/>
    </row>
    <row r="9" spans="1:29" ht="22.5" customHeight="1">
      <c r="A9" s="419" t="s">
        <v>543</v>
      </c>
      <c r="B9" s="420"/>
      <c r="C9" s="170">
        <f>SUM(D9:AB9)</f>
        <v>3016</v>
      </c>
      <c r="D9" s="175">
        <v>26</v>
      </c>
      <c r="E9" s="175">
        <v>360</v>
      </c>
      <c r="F9" s="423">
        <v>106</v>
      </c>
      <c r="G9" s="423"/>
      <c r="H9" s="175">
        <v>2</v>
      </c>
      <c r="I9" s="175">
        <v>14</v>
      </c>
      <c r="J9" s="175">
        <v>12</v>
      </c>
      <c r="K9" s="176">
        <v>3</v>
      </c>
      <c r="L9" s="176">
        <v>834</v>
      </c>
      <c r="M9" s="173" t="s">
        <v>8</v>
      </c>
      <c r="N9" s="173" t="s">
        <v>8</v>
      </c>
      <c r="O9" s="173">
        <v>1</v>
      </c>
      <c r="P9" s="173" t="s">
        <v>8</v>
      </c>
      <c r="Q9" s="175">
        <v>138</v>
      </c>
      <c r="R9" s="173" t="s">
        <v>8</v>
      </c>
      <c r="S9" s="175">
        <v>242</v>
      </c>
      <c r="T9" s="175">
        <v>3</v>
      </c>
      <c r="U9" s="175">
        <v>151</v>
      </c>
      <c r="V9" s="175">
        <v>5</v>
      </c>
      <c r="W9" s="175">
        <v>61</v>
      </c>
      <c r="X9" s="175">
        <v>236</v>
      </c>
      <c r="Y9" s="175">
        <v>458</v>
      </c>
      <c r="Z9" s="175">
        <v>115</v>
      </c>
      <c r="AA9" s="175">
        <v>121</v>
      </c>
      <c r="AB9" s="177">
        <v>128</v>
      </c>
      <c r="AC9" s="162"/>
    </row>
    <row r="10" spans="1:29" ht="22.5" customHeight="1">
      <c r="A10" s="374" t="s">
        <v>544</v>
      </c>
      <c r="B10" s="424"/>
      <c r="C10" s="170">
        <f>SUM(D10:AB10)</f>
        <v>3094</v>
      </c>
      <c r="D10" s="171">
        <v>26</v>
      </c>
      <c r="E10" s="171">
        <v>322</v>
      </c>
      <c r="F10" s="426">
        <v>137</v>
      </c>
      <c r="G10" s="426"/>
      <c r="H10" s="171">
        <v>2</v>
      </c>
      <c r="I10" s="171">
        <v>12</v>
      </c>
      <c r="J10" s="173">
        <v>11</v>
      </c>
      <c r="K10" s="173">
        <v>2</v>
      </c>
      <c r="L10" s="171">
        <v>903</v>
      </c>
      <c r="M10" s="173" t="s">
        <v>8</v>
      </c>
      <c r="N10" s="173" t="s">
        <v>8</v>
      </c>
      <c r="O10" s="171">
        <v>1</v>
      </c>
      <c r="P10" s="173" t="s">
        <v>8</v>
      </c>
      <c r="Q10" s="171">
        <v>142</v>
      </c>
      <c r="R10" s="173" t="s">
        <v>8</v>
      </c>
      <c r="S10" s="171">
        <v>228</v>
      </c>
      <c r="T10" s="171">
        <v>3</v>
      </c>
      <c r="U10" s="171">
        <v>178</v>
      </c>
      <c r="V10" s="171">
        <v>11</v>
      </c>
      <c r="W10" s="171">
        <v>58</v>
      </c>
      <c r="X10" s="171">
        <v>232</v>
      </c>
      <c r="Y10" s="171">
        <v>479</v>
      </c>
      <c r="Z10" s="171">
        <v>104</v>
      </c>
      <c r="AA10" s="171">
        <v>127</v>
      </c>
      <c r="AB10" s="171">
        <v>116</v>
      </c>
      <c r="AC10" s="162"/>
    </row>
    <row r="11" spans="1:29" ht="22.5" customHeight="1">
      <c r="A11" s="374" t="s">
        <v>545</v>
      </c>
      <c r="B11" s="424"/>
      <c r="C11" s="170">
        <f aca="true" t="shared" si="0" ref="C11:C35">SUM(D11:AB11)</f>
        <v>3237</v>
      </c>
      <c r="D11" s="171">
        <v>26</v>
      </c>
      <c r="E11" s="171">
        <v>297</v>
      </c>
      <c r="F11" s="426">
        <v>119</v>
      </c>
      <c r="G11" s="426"/>
      <c r="H11" s="171">
        <v>3</v>
      </c>
      <c r="I11" s="171">
        <v>11</v>
      </c>
      <c r="J11" s="173" t="s">
        <v>8</v>
      </c>
      <c r="K11" s="173">
        <v>2</v>
      </c>
      <c r="L11" s="171">
        <v>1171</v>
      </c>
      <c r="M11" s="173" t="s">
        <v>8</v>
      </c>
      <c r="N11" s="173" t="s">
        <v>8</v>
      </c>
      <c r="O11" s="171">
        <v>1</v>
      </c>
      <c r="P11" s="173" t="s">
        <v>8</v>
      </c>
      <c r="Q11" s="171">
        <v>170</v>
      </c>
      <c r="R11" s="173" t="s">
        <v>8</v>
      </c>
      <c r="S11" s="171">
        <v>188</v>
      </c>
      <c r="T11" s="173" t="s">
        <v>452</v>
      </c>
      <c r="U11" s="171">
        <v>299</v>
      </c>
      <c r="V11" s="171">
        <v>10</v>
      </c>
      <c r="W11" s="171">
        <v>43</v>
      </c>
      <c r="X11" s="171">
        <v>191</v>
      </c>
      <c r="Y11" s="171">
        <v>329</v>
      </c>
      <c r="Z11" s="171">
        <v>137</v>
      </c>
      <c r="AA11" s="171">
        <v>112</v>
      </c>
      <c r="AB11" s="171">
        <v>128</v>
      </c>
      <c r="AC11" s="162"/>
    </row>
    <row r="12" spans="1:29" ht="22.5" customHeight="1">
      <c r="A12" s="374" t="s">
        <v>546</v>
      </c>
      <c r="B12" s="424"/>
      <c r="C12" s="170">
        <f t="shared" si="0"/>
        <v>3083</v>
      </c>
      <c r="D12" s="171">
        <v>25</v>
      </c>
      <c r="E12" s="171">
        <v>313</v>
      </c>
      <c r="F12" s="171">
        <v>108</v>
      </c>
      <c r="G12" s="171">
        <v>29</v>
      </c>
      <c r="H12" s="171">
        <v>2</v>
      </c>
      <c r="I12" s="171">
        <v>10</v>
      </c>
      <c r="J12" s="173" t="s">
        <v>8</v>
      </c>
      <c r="K12" s="173">
        <v>1</v>
      </c>
      <c r="L12" s="171">
        <v>1088</v>
      </c>
      <c r="M12" s="173" t="s">
        <v>8</v>
      </c>
      <c r="N12" s="173" t="s">
        <v>8</v>
      </c>
      <c r="O12" s="171">
        <v>1</v>
      </c>
      <c r="P12" s="173" t="s">
        <v>8</v>
      </c>
      <c r="Q12" s="171">
        <v>166</v>
      </c>
      <c r="R12" s="173" t="s">
        <v>8</v>
      </c>
      <c r="S12" s="173">
        <v>155</v>
      </c>
      <c r="T12" s="173" t="s">
        <v>452</v>
      </c>
      <c r="U12" s="171">
        <v>259</v>
      </c>
      <c r="V12" s="171">
        <v>2</v>
      </c>
      <c r="W12" s="171">
        <v>50</v>
      </c>
      <c r="X12" s="171">
        <v>190</v>
      </c>
      <c r="Y12" s="171">
        <v>308</v>
      </c>
      <c r="Z12" s="171">
        <v>129</v>
      </c>
      <c r="AA12" s="171">
        <v>113</v>
      </c>
      <c r="AB12" s="171">
        <v>134</v>
      </c>
      <c r="AC12" s="162"/>
    </row>
    <row r="13" spans="1:29" ht="22.5" customHeight="1">
      <c r="A13" s="376" t="s">
        <v>547</v>
      </c>
      <c r="B13" s="425"/>
      <c r="C13" s="197">
        <f>SUM(C15:C35)</f>
        <v>3045</v>
      </c>
      <c r="D13" s="197">
        <f>SUM(D15:D35)</f>
        <v>26</v>
      </c>
      <c r="E13" s="197">
        <f aca="true" t="shared" si="1" ref="E13:AB13">SUM(E15:E35)</f>
        <v>283</v>
      </c>
      <c r="F13" s="197">
        <f t="shared" si="1"/>
        <v>120</v>
      </c>
      <c r="G13" s="197">
        <f t="shared" si="1"/>
        <v>32</v>
      </c>
      <c r="H13" s="197">
        <f t="shared" si="1"/>
        <v>2</v>
      </c>
      <c r="I13" s="197">
        <f t="shared" si="1"/>
        <v>10</v>
      </c>
      <c r="J13" s="231" t="s">
        <v>8</v>
      </c>
      <c r="K13" s="231" t="s">
        <v>8</v>
      </c>
      <c r="L13" s="197">
        <f t="shared" si="1"/>
        <v>1036</v>
      </c>
      <c r="M13" s="231" t="s">
        <v>8</v>
      </c>
      <c r="N13" s="231" t="s">
        <v>8</v>
      </c>
      <c r="O13" s="197">
        <f t="shared" si="1"/>
        <v>1</v>
      </c>
      <c r="P13" s="231" t="s">
        <v>8</v>
      </c>
      <c r="Q13" s="197">
        <f t="shared" si="1"/>
        <v>133</v>
      </c>
      <c r="R13" s="231" t="s">
        <v>8</v>
      </c>
      <c r="S13" s="197">
        <f t="shared" si="1"/>
        <v>179</v>
      </c>
      <c r="T13" s="231" t="s">
        <v>805</v>
      </c>
      <c r="U13" s="197">
        <f t="shared" si="1"/>
        <v>212</v>
      </c>
      <c r="V13" s="197">
        <f t="shared" si="1"/>
        <v>2</v>
      </c>
      <c r="W13" s="197">
        <f t="shared" si="1"/>
        <v>50</v>
      </c>
      <c r="X13" s="197">
        <f t="shared" si="1"/>
        <v>194</v>
      </c>
      <c r="Y13" s="197">
        <f t="shared" si="1"/>
        <v>375</v>
      </c>
      <c r="Z13" s="197">
        <f t="shared" si="1"/>
        <v>113</v>
      </c>
      <c r="AA13" s="197">
        <f t="shared" si="1"/>
        <v>152</v>
      </c>
      <c r="AB13" s="197">
        <f t="shared" si="1"/>
        <v>125</v>
      </c>
      <c r="AC13" s="162"/>
    </row>
    <row r="14" spans="1:28" ht="22.5" customHeight="1">
      <c r="A14" s="12"/>
      <c r="B14" s="13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ht="22.5" customHeight="1">
      <c r="A15" s="367" t="s">
        <v>9</v>
      </c>
      <c r="B15" s="369"/>
      <c r="C15" s="170">
        <f t="shared" si="0"/>
        <v>7</v>
      </c>
      <c r="D15" s="173" t="s">
        <v>8</v>
      </c>
      <c r="E15" s="173" t="s">
        <v>8</v>
      </c>
      <c r="F15" s="173" t="s">
        <v>8</v>
      </c>
      <c r="G15" s="173" t="s">
        <v>8</v>
      </c>
      <c r="H15" s="173" t="s">
        <v>8</v>
      </c>
      <c r="I15" s="173" t="s">
        <v>8</v>
      </c>
      <c r="J15" s="173" t="s">
        <v>8</v>
      </c>
      <c r="K15" s="173" t="s">
        <v>8</v>
      </c>
      <c r="L15" s="173" t="s">
        <v>8</v>
      </c>
      <c r="M15" s="173" t="s">
        <v>8</v>
      </c>
      <c r="N15" s="173" t="s">
        <v>8</v>
      </c>
      <c r="O15" s="173" t="s">
        <v>8</v>
      </c>
      <c r="P15" s="173" t="s">
        <v>8</v>
      </c>
      <c r="Q15" s="173" t="s">
        <v>8</v>
      </c>
      <c r="R15" s="173" t="s">
        <v>8</v>
      </c>
      <c r="S15" s="173" t="s">
        <v>8</v>
      </c>
      <c r="T15" s="173" t="s">
        <v>8</v>
      </c>
      <c r="U15" s="173" t="s">
        <v>8</v>
      </c>
      <c r="V15" s="173" t="s">
        <v>8</v>
      </c>
      <c r="W15" s="173" t="s">
        <v>8</v>
      </c>
      <c r="X15" s="173" t="s">
        <v>8</v>
      </c>
      <c r="Y15" s="173">
        <v>2</v>
      </c>
      <c r="Z15" s="173">
        <v>5</v>
      </c>
      <c r="AA15" s="173" t="s">
        <v>8</v>
      </c>
      <c r="AB15" s="173" t="s">
        <v>8</v>
      </c>
    </row>
    <row r="16" spans="1:28" ht="22.5" customHeight="1">
      <c r="A16" s="367" t="s">
        <v>548</v>
      </c>
      <c r="B16" s="369"/>
      <c r="C16" s="170">
        <f t="shared" si="0"/>
        <v>1</v>
      </c>
      <c r="D16" s="173" t="s">
        <v>8</v>
      </c>
      <c r="E16" s="173" t="s">
        <v>8</v>
      </c>
      <c r="F16" s="173" t="s">
        <v>8</v>
      </c>
      <c r="G16" s="173" t="s">
        <v>8</v>
      </c>
      <c r="H16" s="173" t="s">
        <v>8</v>
      </c>
      <c r="I16" s="173" t="s">
        <v>8</v>
      </c>
      <c r="J16" s="173" t="s">
        <v>8</v>
      </c>
      <c r="K16" s="173" t="s">
        <v>8</v>
      </c>
      <c r="L16" s="173" t="s">
        <v>8</v>
      </c>
      <c r="M16" s="173" t="s">
        <v>8</v>
      </c>
      <c r="N16" s="173" t="s">
        <v>8</v>
      </c>
      <c r="O16" s="173" t="s">
        <v>8</v>
      </c>
      <c r="P16" s="173" t="s">
        <v>8</v>
      </c>
      <c r="Q16" s="173" t="s">
        <v>8</v>
      </c>
      <c r="R16" s="173" t="s">
        <v>8</v>
      </c>
      <c r="S16" s="173" t="s">
        <v>8</v>
      </c>
      <c r="T16" s="173" t="s">
        <v>8</v>
      </c>
      <c r="U16" s="173" t="s">
        <v>8</v>
      </c>
      <c r="V16" s="173" t="s">
        <v>8</v>
      </c>
      <c r="W16" s="173" t="s">
        <v>8</v>
      </c>
      <c r="X16" s="173" t="s">
        <v>8</v>
      </c>
      <c r="Y16" s="173">
        <v>1</v>
      </c>
      <c r="Z16" s="173" t="s">
        <v>8</v>
      </c>
      <c r="AA16" s="173" t="s">
        <v>8</v>
      </c>
      <c r="AB16" s="173" t="s">
        <v>8</v>
      </c>
    </row>
    <row r="17" spans="1:28" ht="22.5" customHeight="1">
      <c r="A17" s="367" t="s">
        <v>10</v>
      </c>
      <c r="B17" s="369"/>
      <c r="C17" s="170">
        <f t="shared" si="0"/>
        <v>1005</v>
      </c>
      <c r="D17" s="173" t="s">
        <v>8</v>
      </c>
      <c r="E17" s="173">
        <v>6</v>
      </c>
      <c r="F17" s="173" t="s">
        <v>8</v>
      </c>
      <c r="G17" s="173" t="s">
        <v>8</v>
      </c>
      <c r="H17" s="173" t="s">
        <v>8</v>
      </c>
      <c r="I17" s="173" t="s">
        <v>8</v>
      </c>
      <c r="J17" s="173" t="s">
        <v>8</v>
      </c>
      <c r="K17" s="173" t="s">
        <v>8</v>
      </c>
      <c r="L17" s="173">
        <v>431</v>
      </c>
      <c r="M17" s="173" t="s">
        <v>8</v>
      </c>
      <c r="N17" s="173" t="s">
        <v>8</v>
      </c>
      <c r="O17" s="173" t="s">
        <v>8</v>
      </c>
      <c r="P17" s="173" t="s">
        <v>8</v>
      </c>
      <c r="Q17" s="173">
        <v>9</v>
      </c>
      <c r="R17" s="173" t="s">
        <v>8</v>
      </c>
      <c r="S17" s="173">
        <v>9</v>
      </c>
      <c r="T17" s="173" t="s">
        <v>8</v>
      </c>
      <c r="U17" s="173">
        <v>98</v>
      </c>
      <c r="V17" s="173" t="s">
        <v>8</v>
      </c>
      <c r="W17" s="173" t="s">
        <v>8</v>
      </c>
      <c r="X17" s="173" t="s">
        <v>8</v>
      </c>
      <c r="Y17" s="173">
        <v>287</v>
      </c>
      <c r="Z17" s="173">
        <v>91</v>
      </c>
      <c r="AA17" s="173">
        <v>74</v>
      </c>
      <c r="AB17" s="173" t="s">
        <v>8</v>
      </c>
    </row>
    <row r="18" spans="1:28" ht="22.5" customHeight="1">
      <c r="A18" s="15"/>
      <c r="B18" s="14" t="s">
        <v>15</v>
      </c>
      <c r="C18" s="170">
        <f t="shared" si="0"/>
        <v>693</v>
      </c>
      <c r="D18" s="173" t="s">
        <v>8</v>
      </c>
      <c r="E18" s="173">
        <v>114</v>
      </c>
      <c r="F18" s="173" t="s">
        <v>8</v>
      </c>
      <c r="G18" s="173" t="s">
        <v>8</v>
      </c>
      <c r="H18" s="173" t="s">
        <v>8</v>
      </c>
      <c r="I18" s="173" t="s">
        <v>8</v>
      </c>
      <c r="J18" s="173" t="s">
        <v>8</v>
      </c>
      <c r="K18" s="173" t="s">
        <v>8</v>
      </c>
      <c r="L18" s="173">
        <v>289</v>
      </c>
      <c r="M18" s="173" t="s">
        <v>8</v>
      </c>
      <c r="N18" s="173" t="s">
        <v>8</v>
      </c>
      <c r="O18" s="173" t="s">
        <v>8</v>
      </c>
      <c r="P18" s="173" t="s">
        <v>8</v>
      </c>
      <c r="Q18" s="173">
        <v>26</v>
      </c>
      <c r="R18" s="173" t="s">
        <v>8</v>
      </c>
      <c r="S18" s="173">
        <v>47</v>
      </c>
      <c r="T18" s="173" t="s">
        <v>8</v>
      </c>
      <c r="U18" s="173">
        <v>79</v>
      </c>
      <c r="V18" s="173" t="s">
        <v>8</v>
      </c>
      <c r="W18" s="173" t="s">
        <v>8</v>
      </c>
      <c r="X18" s="173" t="s">
        <v>8</v>
      </c>
      <c r="Y18" s="173">
        <v>72</v>
      </c>
      <c r="Z18" s="173">
        <v>16</v>
      </c>
      <c r="AA18" s="173">
        <v>50</v>
      </c>
      <c r="AB18" s="173" t="s">
        <v>8</v>
      </c>
    </row>
    <row r="19" spans="1:28" ht="22.5" customHeight="1">
      <c r="A19" s="15"/>
      <c r="B19" s="14" t="s">
        <v>16</v>
      </c>
      <c r="C19" s="170">
        <f t="shared" si="0"/>
        <v>497</v>
      </c>
      <c r="D19" s="173" t="s">
        <v>8</v>
      </c>
      <c r="E19" s="173">
        <v>85</v>
      </c>
      <c r="F19" s="173">
        <v>5</v>
      </c>
      <c r="G19" s="173">
        <v>21</v>
      </c>
      <c r="H19" s="173" t="s">
        <v>8</v>
      </c>
      <c r="I19" s="173" t="s">
        <v>8</v>
      </c>
      <c r="J19" s="173" t="s">
        <v>8</v>
      </c>
      <c r="K19" s="173" t="s">
        <v>8</v>
      </c>
      <c r="L19" s="173">
        <v>218</v>
      </c>
      <c r="M19" s="173" t="s">
        <v>8</v>
      </c>
      <c r="N19" s="173" t="s">
        <v>8</v>
      </c>
      <c r="O19" s="173" t="s">
        <v>8</v>
      </c>
      <c r="P19" s="173" t="s">
        <v>8</v>
      </c>
      <c r="Q19" s="173">
        <v>69</v>
      </c>
      <c r="R19" s="173" t="s">
        <v>8</v>
      </c>
      <c r="S19" s="173">
        <v>43</v>
      </c>
      <c r="T19" s="173" t="s">
        <v>8</v>
      </c>
      <c r="U19" s="173">
        <v>32</v>
      </c>
      <c r="V19" s="173" t="s">
        <v>8</v>
      </c>
      <c r="W19" s="173" t="s">
        <v>8</v>
      </c>
      <c r="X19" s="173" t="s">
        <v>8</v>
      </c>
      <c r="Y19" s="173">
        <v>12</v>
      </c>
      <c r="Z19" s="173">
        <v>1</v>
      </c>
      <c r="AA19" s="173">
        <v>11</v>
      </c>
      <c r="AB19" s="173" t="s">
        <v>8</v>
      </c>
    </row>
    <row r="20" spans="1:28" ht="22.5" customHeight="1">
      <c r="A20" s="15"/>
      <c r="B20" s="13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</row>
    <row r="21" spans="1:28" ht="22.5" customHeight="1">
      <c r="A21" s="15"/>
      <c r="B21" s="14" t="s">
        <v>17</v>
      </c>
      <c r="C21" s="170">
        <f t="shared" si="0"/>
        <v>326</v>
      </c>
      <c r="D21" s="173" t="s">
        <v>8</v>
      </c>
      <c r="E21" s="173">
        <v>56</v>
      </c>
      <c r="F21" s="173">
        <v>115</v>
      </c>
      <c r="G21" s="173">
        <v>10</v>
      </c>
      <c r="H21" s="173" t="s">
        <v>8</v>
      </c>
      <c r="I21" s="173">
        <v>1</v>
      </c>
      <c r="J21" s="173" t="s">
        <v>8</v>
      </c>
      <c r="K21" s="173" t="s">
        <v>8</v>
      </c>
      <c r="L21" s="173">
        <v>79</v>
      </c>
      <c r="M21" s="173" t="s">
        <v>8</v>
      </c>
      <c r="N21" s="173" t="s">
        <v>8</v>
      </c>
      <c r="O21" s="173" t="s">
        <v>8</v>
      </c>
      <c r="P21" s="173" t="s">
        <v>8</v>
      </c>
      <c r="Q21" s="173">
        <v>27</v>
      </c>
      <c r="R21" s="173" t="s">
        <v>8</v>
      </c>
      <c r="S21" s="173">
        <v>23</v>
      </c>
      <c r="T21" s="173" t="s">
        <v>8</v>
      </c>
      <c r="U21" s="173">
        <v>3</v>
      </c>
      <c r="V21" s="173" t="s">
        <v>8</v>
      </c>
      <c r="W21" s="173" t="s">
        <v>8</v>
      </c>
      <c r="X21" s="173" t="s">
        <v>8</v>
      </c>
      <c r="Y21" s="173" t="s">
        <v>8</v>
      </c>
      <c r="Z21" s="173" t="s">
        <v>8</v>
      </c>
      <c r="AA21" s="173">
        <v>12</v>
      </c>
      <c r="AB21" s="173" t="s">
        <v>8</v>
      </c>
    </row>
    <row r="22" spans="1:28" ht="22.5" customHeight="1">
      <c r="A22" s="15"/>
      <c r="B22" s="14" t="s">
        <v>18</v>
      </c>
      <c r="C22" s="170">
        <f t="shared" si="0"/>
        <v>77</v>
      </c>
      <c r="D22" s="173">
        <v>4</v>
      </c>
      <c r="E22" s="173">
        <v>22</v>
      </c>
      <c r="F22" s="173" t="s">
        <v>452</v>
      </c>
      <c r="G22" s="173">
        <v>1</v>
      </c>
      <c r="H22" s="173" t="s">
        <v>8</v>
      </c>
      <c r="I22" s="173">
        <v>2</v>
      </c>
      <c r="J22" s="173" t="s">
        <v>8</v>
      </c>
      <c r="K22" s="173" t="s">
        <v>8</v>
      </c>
      <c r="L22" s="173">
        <v>19</v>
      </c>
      <c r="M22" s="173" t="s">
        <v>8</v>
      </c>
      <c r="N22" s="173" t="s">
        <v>8</v>
      </c>
      <c r="O22" s="173" t="s">
        <v>8</v>
      </c>
      <c r="P22" s="173" t="s">
        <v>8</v>
      </c>
      <c r="Q22" s="173">
        <v>2</v>
      </c>
      <c r="R22" s="173" t="s">
        <v>8</v>
      </c>
      <c r="S22" s="173">
        <v>21</v>
      </c>
      <c r="T22" s="173" t="s">
        <v>8</v>
      </c>
      <c r="U22" s="173" t="s">
        <v>8</v>
      </c>
      <c r="V22" s="173" t="s">
        <v>8</v>
      </c>
      <c r="W22" s="173" t="s">
        <v>8</v>
      </c>
      <c r="X22" s="173" t="s">
        <v>8</v>
      </c>
      <c r="Y22" s="173">
        <v>1</v>
      </c>
      <c r="Z22" s="173" t="s">
        <v>8</v>
      </c>
      <c r="AA22" s="173">
        <v>5</v>
      </c>
      <c r="AB22" s="173" t="s">
        <v>8</v>
      </c>
    </row>
    <row r="23" spans="1:28" ht="22.5" customHeight="1">
      <c r="A23" s="15"/>
      <c r="B23" s="14" t="s">
        <v>19</v>
      </c>
      <c r="C23" s="170">
        <f t="shared" si="0"/>
        <v>2</v>
      </c>
      <c r="D23" s="173" t="s">
        <v>8</v>
      </c>
      <c r="E23" s="173" t="s">
        <v>8</v>
      </c>
      <c r="F23" s="173" t="s">
        <v>8</v>
      </c>
      <c r="G23" s="173" t="s">
        <v>8</v>
      </c>
      <c r="H23" s="173" t="s">
        <v>8</v>
      </c>
      <c r="I23" s="173" t="s">
        <v>8</v>
      </c>
      <c r="J23" s="173" t="s">
        <v>8</v>
      </c>
      <c r="K23" s="173" t="s">
        <v>8</v>
      </c>
      <c r="L23" s="173" t="s">
        <v>8</v>
      </c>
      <c r="M23" s="173" t="s">
        <v>8</v>
      </c>
      <c r="N23" s="173" t="s">
        <v>8</v>
      </c>
      <c r="O23" s="173" t="s">
        <v>8</v>
      </c>
      <c r="P23" s="173" t="s">
        <v>8</v>
      </c>
      <c r="Q23" s="173" t="s">
        <v>452</v>
      </c>
      <c r="R23" s="173" t="s">
        <v>8</v>
      </c>
      <c r="S23" s="173">
        <v>2</v>
      </c>
      <c r="T23" s="173" t="s">
        <v>8</v>
      </c>
      <c r="U23" s="173" t="s">
        <v>8</v>
      </c>
      <c r="V23" s="173" t="s">
        <v>8</v>
      </c>
      <c r="W23" s="173" t="s">
        <v>8</v>
      </c>
      <c r="X23" s="173" t="s">
        <v>8</v>
      </c>
      <c r="Y23" s="173" t="s">
        <v>8</v>
      </c>
      <c r="Z23" s="173" t="s">
        <v>8</v>
      </c>
      <c r="AA23" s="173" t="s">
        <v>452</v>
      </c>
      <c r="AB23" s="173" t="s">
        <v>8</v>
      </c>
    </row>
    <row r="24" spans="1:28" ht="22.5" customHeight="1">
      <c r="A24" s="15"/>
      <c r="B24" s="14" t="s">
        <v>20</v>
      </c>
      <c r="C24" s="170">
        <f t="shared" si="0"/>
        <v>20</v>
      </c>
      <c r="D24" s="173">
        <v>17</v>
      </c>
      <c r="E24" s="173" t="s">
        <v>8</v>
      </c>
      <c r="F24" s="173" t="s">
        <v>8</v>
      </c>
      <c r="G24" s="173" t="s">
        <v>8</v>
      </c>
      <c r="H24" s="173" t="s">
        <v>8</v>
      </c>
      <c r="I24" s="173" t="s">
        <v>8</v>
      </c>
      <c r="J24" s="173" t="s">
        <v>8</v>
      </c>
      <c r="K24" s="173" t="s">
        <v>8</v>
      </c>
      <c r="L24" s="173" t="s">
        <v>8</v>
      </c>
      <c r="M24" s="173" t="s">
        <v>8</v>
      </c>
      <c r="N24" s="173" t="s">
        <v>8</v>
      </c>
      <c r="O24" s="173" t="s">
        <v>8</v>
      </c>
      <c r="P24" s="173" t="s">
        <v>8</v>
      </c>
      <c r="Q24" s="173" t="s">
        <v>8</v>
      </c>
      <c r="R24" s="173" t="s">
        <v>8</v>
      </c>
      <c r="S24" s="173">
        <v>3</v>
      </c>
      <c r="T24" s="173" t="s">
        <v>8</v>
      </c>
      <c r="U24" s="173" t="s">
        <v>8</v>
      </c>
      <c r="V24" s="173" t="s">
        <v>8</v>
      </c>
      <c r="W24" s="173" t="s">
        <v>8</v>
      </c>
      <c r="X24" s="173" t="s">
        <v>8</v>
      </c>
      <c r="Y24" s="173" t="s">
        <v>8</v>
      </c>
      <c r="Z24" s="173" t="s">
        <v>8</v>
      </c>
      <c r="AA24" s="173" t="s">
        <v>8</v>
      </c>
      <c r="AB24" s="173" t="s">
        <v>8</v>
      </c>
    </row>
    <row r="25" spans="1:28" ht="22.5" customHeight="1">
      <c r="A25" s="15"/>
      <c r="B25" s="14" t="s">
        <v>38</v>
      </c>
      <c r="C25" s="170">
        <f t="shared" si="0"/>
        <v>13</v>
      </c>
      <c r="D25" s="173">
        <v>4</v>
      </c>
      <c r="E25" s="173" t="s">
        <v>8</v>
      </c>
      <c r="F25" s="173" t="s">
        <v>8</v>
      </c>
      <c r="G25" s="173" t="s">
        <v>8</v>
      </c>
      <c r="H25" s="173" t="s">
        <v>8</v>
      </c>
      <c r="I25" s="173">
        <v>6</v>
      </c>
      <c r="J25" s="173" t="s">
        <v>8</v>
      </c>
      <c r="K25" s="173" t="s">
        <v>8</v>
      </c>
      <c r="L25" s="173" t="s">
        <v>8</v>
      </c>
      <c r="M25" s="173" t="s">
        <v>8</v>
      </c>
      <c r="N25" s="173" t="s">
        <v>8</v>
      </c>
      <c r="O25" s="173" t="s">
        <v>8</v>
      </c>
      <c r="P25" s="173" t="s">
        <v>8</v>
      </c>
      <c r="Q25" s="173" t="s">
        <v>8</v>
      </c>
      <c r="R25" s="173" t="s">
        <v>8</v>
      </c>
      <c r="S25" s="173">
        <v>3</v>
      </c>
      <c r="T25" s="173" t="s">
        <v>8</v>
      </c>
      <c r="U25" s="173" t="s">
        <v>8</v>
      </c>
      <c r="V25" s="173" t="s">
        <v>8</v>
      </c>
      <c r="W25" s="173" t="s">
        <v>8</v>
      </c>
      <c r="X25" s="173" t="s">
        <v>8</v>
      </c>
      <c r="Y25" s="173" t="s">
        <v>8</v>
      </c>
      <c r="Z25" s="173" t="s">
        <v>8</v>
      </c>
      <c r="AA25" s="173" t="s">
        <v>8</v>
      </c>
      <c r="AB25" s="173" t="s">
        <v>8</v>
      </c>
    </row>
    <row r="26" spans="1:28" ht="22.5" customHeight="1">
      <c r="A26" s="15"/>
      <c r="B26" s="1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</row>
    <row r="27" spans="1:28" ht="22.5" customHeight="1">
      <c r="A27" s="15"/>
      <c r="B27" s="14" t="s">
        <v>21</v>
      </c>
      <c r="C27" s="170">
        <f t="shared" si="0"/>
        <v>19</v>
      </c>
      <c r="D27" s="173">
        <v>1</v>
      </c>
      <c r="E27" s="173" t="s">
        <v>8</v>
      </c>
      <c r="F27" s="173" t="s">
        <v>8</v>
      </c>
      <c r="G27" s="173" t="s">
        <v>8</v>
      </c>
      <c r="H27" s="173" t="s">
        <v>8</v>
      </c>
      <c r="I27" s="173">
        <v>1</v>
      </c>
      <c r="J27" s="173" t="s">
        <v>8</v>
      </c>
      <c r="K27" s="173" t="s">
        <v>8</v>
      </c>
      <c r="L27" s="173" t="s">
        <v>8</v>
      </c>
      <c r="M27" s="173" t="s">
        <v>8</v>
      </c>
      <c r="N27" s="173" t="s">
        <v>8</v>
      </c>
      <c r="O27" s="173" t="s">
        <v>8</v>
      </c>
      <c r="P27" s="173" t="s">
        <v>8</v>
      </c>
      <c r="Q27" s="173" t="s">
        <v>8</v>
      </c>
      <c r="R27" s="173" t="s">
        <v>8</v>
      </c>
      <c r="S27" s="173">
        <v>17</v>
      </c>
      <c r="T27" s="173" t="s">
        <v>8</v>
      </c>
      <c r="U27" s="173" t="s">
        <v>8</v>
      </c>
      <c r="V27" s="173" t="s">
        <v>8</v>
      </c>
      <c r="W27" s="173" t="s">
        <v>8</v>
      </c>
      <c r="X27" s="173" t="s">
        <v>8</v>
      </c>
      <c r="Y27" s="173" t="s">
        <v>8</v>
      </c>
      <c r="Z27" s="173" t="s">
        <v>8</v>
      </c>
      <c r="AA27" s="173" t="s">
        <v>8</v>
      </c>
      <c r="AB27" s="173" t="s">
        <v>8</v>
      </c>
    </row>
    <row r="28" spans="1:28" ht="22.5" customHeight="1">
      <c r="A28" s="15"/>
      <c r="B28" s="14" t="s">
        <v>22</v>
      </c>
      <c r="C28" s="170">
        <f t="shared" si="0"/>
        <v>8</v>
      </c>
      <c r="D28" s="173" t="s">
        <v>8</v>
      </c>
      <c r="E28" s="173" t="s">
        <v>8</v>
      </c>
      <c r="F28" s="173" t="s">
        <v>8</v>
      </c>
      <c r="G28" s="173" t="s">
        <v>8</v>
      </c>
      <c r="H28" s="173" t="s">
        <v>8</v>
      </c>
      <c r="I28" s="173" t="s">
        <v>8</v>
      </c>
      <c r="J28" s="173" t="s">
        <v>8</v>
      </c>
      <c r="K28" s="173" t="s">
        <v>8</v>
      </c>
      <c r="L28" s="173" t="s">
        <v>8</v>
      </c>
      <c r="M28" s="173" t="s">
        <v>8</v>
      </c>
      <c r="N28" s="173" t="s">
        <v>8</v>
      </c>
      <c r="O28" s="173">
        <v>1</v>
      </c>
      <c r="P28" s="173" t="s">
        <v>8</v>
      </c>
      <c r="Q28" s="173" t="s">
        <v>8</v>
      </c>
      <c r="R28" s="173" t="s">
        <v>8</v>
      </c>
      <c r="S28" s="173">
        <v>7</v>
      </c>
      <c r="T28" s="173" t="s">
        <v>8</v>
      </c>
      <c r="U28" s="173" t="s">
        <v>8</v>
      </c>
      <c r="V28" s="173" t="s">
        <v>8</v>
      </c>
      <c r="W28" s="173" t="s">
        <v>8</v>
      </c>
      <c r="X28" s="173" t="s">
        <v>8</v>
      </c>
      <c r="Y28" s="173" t="s">
        <v>8</v>
      </c>
      <c r="Z28" s="173" t="s">
        <v>8</v>
      </c>
      <c r="AA28" s="173" t="s">
        <v>8</v>
      </c>
      <c r="AB28" s="173" t="s">
        <v>8</v>
      </c>
    </row>
    <row r="29" spans="1:28" ht="22.5" customHeight="1">
      <c r="A29" s="15"/>
      <c r="B29" s="14" t="s">
        <v>23</v>
      </c>
      <c r="C29" s="170">
        <f t="shared" si="0"/>
        <v>4</v>
      </c>
      <c r="D29" s="173" t="s">
        <v>8</v>
      </c>
      <c r="E29" s="173" t="s">
        <v>8</v>
      </c>
      <c r="F29" s="173" t="s">
        <v>8</v>
      </c>
      <c r="G29" s="173" t="s">
        <v>8</v>
      </c>
      <c r="H29" s="173">
        <v>1</v>
      </c>
      <c r="I29" s="173" t="s">
        <v>8</v>
      </c>
      <c r="J29" s="173" t="s">
        <v>8</v>
      </c>
      <c r="K29" s="173" t="s">
        <v>8</v>
      </c>
      <c r="L29" s="173" t="s">
        <v>8</v>
      </c>
      <c r="M29" s="173" t="s">
        <v>8</v>
      </c>
      <c r="N29" s="173" t="s">
        <v>8</v>
      </c>
      <c r="O29" s="173" t="s">
        <v>8</v>
      </c>
      <c r="P29" s="173" t="s">
        <v>8</v>
      </c>
      <c r="Q29" s="173" t="s">
        <v>8</v>
      </c>
      <c r="R29" s="173" t="s">
        <v>8</v>
      </c>
      <c r="S29" s="173">
        <v>3</v>
      </c>
      <c r="T29" s="173" t="s">
        <v>8</v>
      </c>
      <c r="U29" s="173" t="s">
        <v>8</v>
      </c>
      <c r="V29" s="173" t="s">
        <v>8</v>
      </c>
      <c r="W29" s="173" t="s">
        <v>8</v>
      </c>
      <c r="X29" s="173" t="s">
        <v>8</v>
      </c>
      <c r="Y29" s="173" t="s">
        <v>8</v>
      </c>
      <c r="Z29" s="173" t="s">
        <v>8</v>
      </c>
      <c r="AA29" s="173" t="s">
        <v>8</v>
      </c>
      <c r="AB29" s="173" t="s">
        <v>8</v>
      </c>
    </row>
    <row r="30" spans="1:28" ht="22.5" customHeight="1">
      <c r="A30" s="15"/>
      <c r="B30" s="14" t="s">
        <v>24</v>
      </c>
      <c r="C30" s="170">
        <f t="shared" si="0"/>
        <v>2</v>
      </c>
      <c r="D30" s="173" t="s">
        <v>8</v>
      </c>
      <c r="E30" s="173" t="s">
        <v>8</v>
      </c>
      <c r="F30" s="173" t="s">
        <v>8</v>
      </c>
      <c r="G30" s="173" t="s">
        <v>8</v>
      </c>
      <c r="H30" s="173">
        <v>1</v>
      </c>
      <c r="I30" s="173" t="s">
        <v>8</v>
      </c>
      <c r="J30" s="173" t="s">
        <v>8</v>
      </c>
      <c r="K30" s="173" t="s">
        <v>8</v>
      </c>
      <c r="L30" s="173" t="s">
        <v>8</v>
      </c>
      <c r="M30" s="173" t="s">
        <v>8</v>
      </c>
      <c r="N30" s="173" t="s">
        <v>8</v>
      </c>
      <c r="O30" s="173" t="s">
        <v>8</v>
      </c>
      <c r="P30" s="173" t="s">
        <v>8</v>
      </c>
      <c r="Q30" s="173" t="s">
        <v>8</v>
      </c>
      <c r="R30" s="173" t="s">
        <v>8</v>
      </c>
      <c r="S30" s="173">
        <v>1</v>
      </c>
      <c r="T30" s="173" t="s">
        <v>8</v>
      </c>
      <c r="U30" s="173" t="s">
        <v>8</v>
      </c>
      <c r="V30" s="173" t="s">
        <v>8</v>
      </c>
      <c r="W30" s="173" t="s">
        <v>8</v>
      </c>
      <c r="X30" s="173" t="s">
        <v>8</v>
      </c>
      <c r="Y30" s="173" t="s">
        <v>8</v>
      </c>
      <c r="Z30" s="173" t="s">
        <v>8</v>
      </c>
      <c r="AA30" s="173" t="s">
        <v>8</v>
      </c>
      <c r="AB30" s="173" t="s">
        <v>8</v>
      </c>
    </row>
    <row r="31" spans="1:28" ht="22.5" customHeight="1">
      <c r="A31" s="367" t="s">
        <v>11</v>
      </c>
      <c r="B31" s="368"/>
      <c r="C31" s="170">
        <f t="shared" si="0"/>
        <v>50</v>
      </c>
      <c r="D31" s="173" t="s">
        <v>8</v>
      </c>
      <c r="E31" s="173" t="s">
        <v>8</v>
      </c>
      <c r="F31" s="173" t="s">
        <v>8</v>
      </c>
      <c r="G31" s="173" t="s">
        <v>8</v>
      </c>
      <c r="H31" s="173" t="s">
        <v>8</v>
      </c>
      <c r="I31" s="173" t="s">
        <v>8</v>
      </c>
      <c r="J31" s="173" t="s">
        <v>8</v>
      </c>
      <c r="K31" s="173" t="s">
        <v>8</v>
      </c>
      <c r="L31" s="173" t="s">
        <v>8</v>
      </c>
      <c r="M31" s="173" t="s">
        <v>8</v>
      </c>
      <c r="N31" s="173" t="s">
        <v>8</v>
      </c>
      <c r="O31" s="173" t="s">
        <v>8</v>
      </c>
      <c r="P31" s="173" t="s">
        <v>8</v>
      </c>
      <c r="Q31" s="173" t="s">
        <v>8</v>
      </c>
      <c r="R31" s="173" t="s">
        <v>8</v>
      </c>
      <c r="S31" s="173" t="s">
        <v>8</v>
      </c>
      <c r="T31" s="173" t="s">
        <v>8</v>
      </c>
      <c r="U31" s="173" t="s">
        <v>8</v>
      </c>
      <c r="V31" s="173" t="s">
        <v>8</v>
      </c>
      <c r="W31" s="173">
        <v>50</v>
      </c>
      <c r="X31" s="173" t="s">
        <v>8</v>
      </c>
      <c r="Y31" s="173" t="s">
        <v>8</v>
      </c>
      <c r="Z31" s="173" t="s">
        <v>8</v>
      </c>
      <c r="AA31" s="173" t="s">
        <v>8</v>
      </c>
      <c r="AB31" s="173" t="s">
        <v>8</v>
      </c>
    </row>
    <row r="32" spans="1:28" ht="22.5" customHeight="1">
      <c r="A32" s="12"/>
      <c r="B32" s="1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</row>
    <row r="33" spans="1:28" ht="22.5" customHeight="1">
      <c r="A33" s="367" t="s">
        <v>12</v>
      </c>
      <c r="B33" s="368"/>
      <c r="C33" s="170">
        <f t="shared" si="0"/>
        <v>194</v>
      </c>
      <c r="D33" s="173" t="s">
        <v>8</v>
      </c>
      <c r="E33" s="173" t="s">
        <v>8</v>
      </c>
      <c r="F33" s="173" t="s">
        <v>8</v>
      </c>
      <c r="G33" s="173" t="s">
        <v>8</v>
      </c>
      <c r="H33" s="173" t="s">
        <v>8</v>
      </c>
      <c r="I33" s="173" t="s">
        <v>8</v>
      </c>
      <c r="J33" s="173" t="s">
        <v>8</v>
      </c>
      <c r="K33" s="173" t="s">
        <v>8</v>
      </c>
      <c r="L33" s="173" t="s">
        <v>8</v>
      </c>
      <c r="M33" s="173" t="s">
        <v>8</v>
      </c>
      <c r="N33" s="173" t="s">
        <v>8</v>
      </c>
      <c r="O33" s="173" t="s">
        <v>8</v>
      </c>
      <c r="P33" s="173" t="s">
        <v>8</v>
      </c>
      <c r="Q33" s="173" t="s">
        <v>8</v>
      </c>
      <c r="R33" s="173" t="s">
        <v>8</v>
      </c>
      <c r="S33" s="173" t="s">
        <v>8</v>
      </c>
      <c r="T33" s="173" t="s">
        <v>8</v>
      </c>
      <c r="U33" s="173" t="s">
        <v>8</v>
      </c>
      <c r="V33" s="173" t="s">
        <v>8</v>
      </c>
      <c r="W33" s="173" t="s">
        <v>8</v>
      </c>
      <c r="X33" s="173">
        <v>194</v>
      </c>
      <c r="Y33" s="173" t="s">
        <v>8</v>
      </c>
      <c r="Z33" s="173" t="s">
        <v>8</v>
      </c>
      <c r="AA33" s="173" t="s">
        <v>8</v>
      </c>
      <c r="AB33" s="173" t="s">
        <v>8</v>
      </c>
    </row>
    <row r="34" spans="1:28" ht="22.5" customHeight="1">
      <c r="A34" s="367" t="s">
        <v>583</v>
      </c>
      <c r="B34" s="368"/>
      <c r="C34" s="170">
        <f t="shared" si="0"/>
        <v>2</v>
      </c>
      <c r="D34" s="173" t="s">
        <v>8</v>
      </c>
      <c r="E34" s="173" t="s">
        <v>8</v>
      </c>
      <c r="F34" s="173" t="s">
        <v>8</v>
      </c>
      <c r="G34" s="173" t="s">
        <v>8</v>
      </c>
      <c r="H34" s="173" t="s">
        <v>8</v>
      </c>
      <c r="I34" s="173" t="s">
        <v>8</v>
      </c>
      <c r="J34" s="173" t="s">
        <v>8</v>
      </c>
      <c r="K34" s="173" t="s">
        <v>8</v>
      </c>
      <c r="L34" s="173" t="s">
        <v>8</v>
      </c>
      <c r="M34" s="173" t="s">
        <v>8</v>
      </c>
      <c r="N34" s="173" t="s">
        <v>8</v>
      </c>
      <c r="O34" s="173" t="s">
        <v>8</v>
      </c>
      <c r="P34" s="173" t="s">
        <v>8</v>
      </c>
      <c r="Q34" s="173" t="s">
        <v>8</v>
      </c>
      <c r="R34" s="173" t="s">
        <v>8</v>
      </c>
      <c r="S34" s="173" t="s">
        <v>8</v>
      </c>
      <c r="T34" s="173" t="s">
        <v>8</v>
      </c>
      <c r="U34" s="173" t="s">
        <v>8</v>
      </c>
      <c r="V34" s="173">
        <v>2</v>
      </c>
      <c r="W34" s="173" t="s">
        <v>8</v>
      </c>
      <c r="X34" s="173" t="s">
        <v>8</v>
      </c>
      <c r="Y34" s="173" t="s">
        <v>8</v>
      </c>
      <c r="Z34" s="173" t="s">
        <v>8</v>
      </c>
      <c r="AA34" s="173" t="s">
        <v>8</v>
      </c>
      <c r="AB34" s="173" t="s">
        <v>8</v>
      </c>
    </row>
    <row r="35" spans="1:28" ht="22.5" customHeight="1">
      <c r="A35" s="367" t="s">
        <v>551</v>
      </c>
      <c r="B35" s="368"/>
      <c r="C35" s="170">
        <f t="shared" si="0"/>
        <v>125</v>
      </c>
      <c r="D35" s="173" t="s">
        <v>8</v>
      </c>
      <c r="E35" s="173" t="s">
        <v>8</v>
      </c>
      <c r="F35" s="173" t="s">
        <v>8</v>
      </c>
      <c r="G35" s="173" t="s">
        <v>8</v>
      </c>
      <c r="H35" s="173" t="s">
        <v>8</v>
      </c>
      <c r="I35" s="173" t="s">
        <v>8</v>
      </c>
      <c r="J35" s="173" t="s">
        <v>8</v>
      </c>
      <c r="K35" s="173" t="s">
        <v>8</v>
      </c>
      <c r="L35" s="173" t="s">
        <v>8</v>
      </c>
      <c r="M35" s="173" t="s">
        <v>8</v>
      </c>
      <c r="N35" s="173" t="s">
        <v>8</v>
      </c>
      <c r="O35" s="173" t="s">
        <v>8</v>
      </c>
      <c r="P35" s="173" t="s">
        <v>8</v>
      </c>
      <c r="Q35" s="173" t="s">
        <v>8</v>
      </c>
      <c r="R35" s="173" t="s">
        <v>8</v>
      </c>
      <c r="S35" s="173" t="s">
        <v>8</v>
      </c>
      <c r="T35" s="173" t="s">
        <v>8</v>
      </c>
      <c r="U35" s="173" t="s">
        <v>8</v>
      </c>
      <c r="V35" s="173" t="s">
        <v>8</v>
      </c>
      <c r="W35" s="173" t="s">
        <v>8</v>
      </c>
      <c r="X35" s="173" t="s">
        <v>8</v>
      </c>
      <c r="Y35" s="173" t="s">
        <v>8</v>
      </c>
      <c r="Z35" s="173" t="s">
        <v>8</v>
      </c>
      <c r="AA35" s="173" t="s">
        <v>8</v>
      </c>
      <c r="AB35" s="173">
        <v>125</v>
      </c>
    </row>
    <row r="36" spans="1:28" ht="22.5" customHeight="1">
      <c r="A36" s="370" t="s">
        <v>584</v>
      </c>
      <c r="B36" s="368"/>
      <c r="C36" s="173">
        <f>SUM(C15:C21,C31:C35)</f>
        <v>2900</v>
      </c>
      <c r="D36" s="173" t="s">
        <v>8</v>
      </c>
      <c r="E36" s="173">
        <f>SUM(E15:E21,E31:E35)</f>
        <v>261</v>
      </c>
      <c r="F36" s="173">
        <f>SUM(F15:F21,F31:F35)</f>
        <v>120</v>
      </c>
      <c r="G36" s="173">
        <f>SUM(G15:G21,G31:G35)</f>
        <v>31</v>
      </c>
      <c r="H36" s="173" t="s">
        <v>8</v>
      </c>
      <c r="I36" s="173">
        <f>SUM(I15:I21,I31:I35)</f>
        <v>1</v>
      </c>
      <c r="J36" s="173" t="s">
        <v>8</v>
      </c>
      <c r="K36" s="173" t="s">
        <v>8</v>
      </c>
      <c r="L36" s="173">
        <f>SUM(L15:L21,L31:L35)</f>
        <v>1017</v>
      </c>
      <c r="M36" s="173" t="s">
        <v>8</v>
      </c>
      <c r="N36" s="173" t="s">
        <v>8</v>
      </c>
      <c r="O36" s="173" t="s">
        <v>8</v>
      </c>
      <c r="P36" s="173" t="s">
        <v>8</v>
      </c>
      <c r="Q36" s="173">
        <f>SUM(Q15:Q21,Q31:Q35)</f>
        <v>131</v>
      </c>
      <c r="R36" s="173" t="s">
        <v>8</v>
      </c>
      <c r="S36" s="173">
        <f>SUM(S15:S21,S31:S35)</f>
        <v>122</v>
      </c>
      <c r="T36" s="173" t="s">
        <v>8</v>
      </c>
      <c r="U36" s="173">
        <f aca="true" t="shared" si="2" ref="U36:AB36">SUM(U15:U21,U31:U35)</f>
        <v>212</v>
      </c>
      <c r="V36" s="173">
        <f t="shared" si="2"/>
        <v>2</v>
      </c>
      <c r="W36" s="173">
        <f t="shared" si="2"/>
        <v>50</v>
      </c>
      <c r="X36" s="173">
        <f t="shared" si="2"/>
        <v>194</v>
      </c>
      <c r="Y36" s="173">
        <f t="shared" si="2"/>
        <v>374</v>
      </c>
      <c r="Z36" s="173">
        <f t="shared" si="2"/>
        <v>113</v>
      </c>
      <c r="AA36" s="173">
        <f t="shared" si="2"/>
        <v>147</v>
      </c>
      <c r="AB36" s="173">
        <f t="shared" si="2"/>
        <v>125</v>
      </c>
    </row>
    <row r="37" spans="1:28" ht="22.5" customHeight="1">
      <c r="A37" s="371" t="s">
        <v>14</v>
      </c>
      <c r="B37" s="372"/>
      <c r="C37" s="174">
        <f>SUM(C22:C29)</f>
        <v>143</v>
      </c>
      <c r="D37" s="179">
        <f>SUM(D22:D29)</f>
        <v>26</v>
      </c>
      <c r="E37" s="179">
        <f>SUM(E22:E29)</f>
        <v>22</v>
      </c>
      <c r="F37" s="179" t="s">
        <v>452</v>
      </c>
      <c r="G37" s="179">
        <f>SUM(G22:G29)</f>
        <v>1</v>
      </c>
      <c r="H37" s="179">
        <f>SUM(H22:H29)</f>
        <v>1</v>
      </c>
      <c r="I37" s="179">
        <f>SUM(I22:I29)</f>
        <v>9</v>
      </c>
      <c r="J37" s="179" t="s">
        <v>8</v>
      </c>
      <c r="K37" s="179" t="s">
        <v>8</v>
      </c>
      <c r="L37" s="179">
        <f>SUM(L22:L29)</f>
        <v>19</v>
      </c>
      <c r="M37" s="179" t="s">
        <v>8</v>
      </c>
      <c r="N37" s="179" t="s">
        <v>8</v>
      </c>
      <c r="O37" s="179">
        <f>SUM(O22:O29)</f>
        <v>1</v>
      </c>
      <c r="P37" s="179" t="s">
        <v>8</v>
      </c>
      <c r="Q37" s="179">
        <f>SUM(Q22:Q29)</f>
        <v>2</v>
      </c>
      <c r="R37" s="179" t="s">
        <v>8</v>
      </c>
      <c r="S37" s="179">
        <f>SUM(S22:S29)</f>
        <v>56</v>
      </c>
      <c r="T37" s="179" t="s">
        <v>8</v>
      </c>
      <c r="U37" s="179" t="s">
        <v>8</v>
      </c>
      <c r="V37" s="179" t="s">
        <v>8</v>
      </c>
      <c r="W37" s="179" t="s">
        <v>8</v>
      </c>
      <c r="X37" s="179" t="s">
        <v>8</v>
      </c>
      <c r="Y37" s="179">
        <f>SUM(Y22:Y29)</f>
        <v>1</v>
      </c>
      <c r="Z37" s="174" t="s">
        <v>452</v>
      </c>
      <c r="AA37" s="174">
        <f>SUM(AA22:AA29)</f>
        <v>5</v>
      </c>
      <c r="AB37" s="174" t="s">
        <v>452</v>
      </c>
    </row>
    <row r="38" spans="1:29" ht="15" customHeight="1">
      <c r="A38" s="38" t="s">
        <v>471</v>
      </c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:2" ht="15" customHeight="1">
      <c r="A39" s="40" t="s">
        <v>459</v>
      </c>
      <c r="B39" s="41"/>
    </row>
    <row r="40" spans="1:2" ht="14.25">
      <c r="A40" s="41"/>
      <c r="B40" s="41"/>
    </row>
    <row r="41" spans="1:2" ht="14.25">
      <c r="A41" s="41"/>
      <c r="B41" s="41"/>
    </row>
    <row r="42" spans="1:2" ht="14.25">
      <c r="A42" s="41"/>
      <c r="B42" s="41"/>
    </row>
    <row r="43" spans="1:2" ht="14.25">
      <c r="A43" s="41"/>
      <c r="B43" s="41"/>
    </row>
    <row r="44" spans="1:2" ht="14.25">
      <c r="A44" s="41"/>
      <c r="B44" s="41"/>
    </row>
    <row r="45" spans="1:2" ht="14.25">
      <c r="A45" s="41"/>
      <c r="B45" s="41"/>
    </row>
    <row r="46" spans="1:2" ht="14.25">
      <c r="A46" s="41"/>
      <c r="B46" s="41"/>
    </row>
    <row r="47" spans="1:2" ht="14.25">
      <c r="A47" s="41"/>
      <c r="B47" s="41"/>
    </row>
    <row r="48" spans="1:2" ht="14.25">
      <c r="A48" s="41"/>
      <c r="B48" s="41"/>
    </row>
    <row r="49" spans="1:2" ht="14.25">
      <c r="A49" s="41"/>
      <c r="B49" s="41"/>
    </row>
    <row r="50" spans="1:2" ht="14.25">
      <c r="A50" s="41"/>
      <c r="B50" s="41"/>
    </row>
    <row r="51" spans="1:2" ht="14.25">
      <c r="A51" s="41"/>
      <c r="B51" s="41"/>
    </row>
    <row r="52" spans="1:2" ht="14.25">
      <c r="A52" s="41"/>
      <c r="B52" s="41"/>
    </row>
    <row r="53" spans="1:2" ht="14.25">
      <c r="A53" s="41"/>
      <c r="B53" s="41"/>
    </row>
    <row r="54" spans="1:2" ht="14.25">
      <c r="A54" s="41"/>
      <c r="B54" s="41"/>
    </row>
    <row r="55" spans="1:2" ht="14.25">
      <c r="A55" s="41"/>
      <c r="B55" s="41"/>
    </row>
    <row r="56" spans="1:2" ht="14.25">
      <c r="A56" s="41"/>
      <c r="B56" s="41"/>
    </row>
    <row r="57" spans="1:2" ht="14.25">
      <c r="A57" s="41"/>
      <c r="B57" s="41"/>
    </row>
    <row r="58" spans="1:2" ht="14.25">
      <c r="A58" s="41"/>
      <c r="B58" s="41"/>
    </row>
    <row r="59" spans="1:2" ht="14.25">
      <c r="A59" s="41"/>
      <c r="B59" s="41"/>
    </row>
    <row r="60" spans="1:2" ht="14.25">
      <c r="A60" s="41"/>
      <c r="B60" s="41"/>
    </row>
    <row r="61" spans="1:2" ht="14.25">
      <c r="A61" s="41"/>
      <c r="B61" s="41"/>
    </row>
    <row r="62" spans="1:2" ht="14.25">
      <c r="A62" s="41"/>
      <c r="B62" s="41"/>
    </row>
    <row r="63" spans="1:2" ht="14.25">
      <c r="A63" s="41"/>
      <c r="B63" s="41"/>
    </row>
    <row r="64" spans="1:2" ht="14.25">
      <c r="A64" s="41"/>
      <c r="B64" s="41"/>
    </row>
    <row r="65" spans="1:2" ht="14.25">
      <c r="A65" s="41"/>
      <c r="B65" s="41"/>
    </row>
    <row r="66" spans="1:2" ht="14.25">
      <c r="A66" s="41"/>
      <c r="B66" s="41"/>
    </row>
    <row r="67" spans="1:2" ht="14.25">
      <c r="A67" s="41"/>
      <c r="B67" s="41"/>
    </row>
    <row r="68" spans="1:2" ht="14.25">
      <c r="A68" s="41"/>
      <c r="B68" s="41"/>
    </row>
    <row r="69" spans="1:2" ht="14.25">
      <c r="A69" s="41"/>
      <c r="B69" s="41"/>
    </row>
    <row r="70" spans="1:2" ht="14.25">
      <c r="A70" s="41"/>
      <c r="B70" s="41"/>
    </row>
    <row r="71" spans="1:2" ht="14.25">
      <c r="A71" s="41"/>
      <c r="B71" s="41"/>
    </row>
    <row r="72" spans="1:2" ht="14.25">
      <c r="A72" s="41"/>
      <c r="B72" s="41"/>
    </row>
    <row r="73" spans="1:2" ht="14.25">
      <c r="A73" s="41"/>
      <c r="B73" s="41"/>
    </row>
    <row r="74" spans="1:2" ht="14.25">
      <c r="A74" s="41"/>
      <c r="B74" s="41"/>
    </row>
    <row r="75" spans="1:2" ht="14.25">
      <c r="A75" s="41"/>
      <c r="B75" s="41"/>
    </row>
    <row r="76" spans="1:2" ht="14.25">
      <c r="A76" s="41"/>
      <c r="B76" s="41"/>
    </row>
    <row r="77" spans="1:2" ht="14.25">
      <c r="A77" s="41"/>
      <c r="B77" s="41"/>
    </row>
    <row r="78" spans="1:2" ht="14.25">
      <c r="A78" s="41"/>
      <c r="B78" s="41"/>
    </row>
    <row r="79" spans="1:2" ht="14.25">
      <c r="A79" s="41"/>
      <c r="B79" s="41"/>
    </row>
    <row r="80" spans="1:2" ht="14.25">
      <c r="A80" s="41"/>
      <c r="B80" s="41"/>
    </row>
    <row r="81" spans="1:2" ht="14.25">
      <c r="A81" s="41"/>
      <c r="B81" s="41"/>
    </row>
    <row r="82" spans="1:2" ht="14.25">
      <c r="A82" s="41"/>
      <c r="B82" s="41"/>
    </row>
    <row r="83" spans="1:2" ht="14.25">
      <c r="A83" s="41"/>
      <c r="B83" s="41"/>
    </row>
    <row r="84" spans="1:2" ht="14.25">
      <c r="A84" s="41"/>
      <c r="B84" s="41"/>
    </row>
    <row r="85" spans="1:2" ht="14.25">
      <c r="A85" s="41"/>
      <c r="B85" s="41"/>
    </row>
    <row r="86" spans="1:2" ht="14.25">
      <c r="A86" s="41"/>
      <c r="B86" s="41"/>
    </row>
    <row r="87" spans="1:2" ht="14.25">
      <c r="A87" s="41"/>
      <c r="B87" s="41"/>
    </row>
    <row r="88" spans="1:2" ht="14.25">
      <c r="A88" s="41"/>
      <c r="B88" s="41"/>
    </row>
    <row r="89" spans="1:2" ht="14.25">
      <c r="A89" s="41"/>
      <c r="B89" s="41"/>
    </row>
    <row r="90" spans="1:2" ht="14.25">
      <c r="A90" s="41"/>
      <c r="B90" s="41"/>
    </row>
    <row r="91" spans="1:2" ht="14.25">
      <c r="A91" s="41"/>
      <c r="B91" s="41"/>
    </row>
    <row r="92" spans="1:2" ht="14.25">
      <c r="A92" s="41"/>
      <c r="B92" s="41"/>
    </row>
    <row r="93" spans="1:2" ht="14.25">
      <c r="A93" s="41"/>
      <c r="B93" s="41"/>
    </row>
    <row r="94" spans="1:2" ht="14.25">
      <c r="A94" s="41"/>
      <c r="B94" s="41"/>
    </row>
    <row r="95" spans="1:2" ht="14.25">
      <c r="A95" s="41"/>
      <c r="B95" s="41"/>
    </row>
    <row r="96" spans="1:2" ht="14.25">
      <c r="A96" s="41"/>
      <c r="B96" s="41"/>
    </row>
    <row r="97" spans="1:2" ht="14.25">
      <c r="A97" s="41"/>
      <c r="B97" s="41"/>
    </row>
    <row r="98" spans="1:2" ht="14.25">
      <c r="A98" s="41"/>
      <c r="B98" s="41"/>
    </row>
    <row r="99" spans="1:2" ht="14.25">
      <c r="A99" s="41"/>
      <c r="B99" s="41"/>
    </row>
    <row r="100" spans="1:2" ht="14.25">
      <c r="A100" s="41"/>
      <c r="B100" s="41"/>
    </row>
    <row r="101" spans="1:2" ht="14.25">
      <c r="A101" s="41"/>
      <c r="B101" s="41"/>
    </row>
    <row r="102" spans="1:2" ht="14.25">
      <c r="A102" s="41"/>
      <c r="B102" s="41"/>
    </row>
    <row r="103" spans="1:2" ht="14.25">
      <c r="A103" s="41"/>
      <c r="B103" s="41"/>
    </row>
    <row r="104" spans="1:2" ht="14.25">
      <c r="A104" s="41"/>
      <c r="B104" s="41"/>
    </row>
    <row r="105" spans="1:2" ht="14.25">
      <c r="A105" s="41"/>
      <c r="B105" s="41"/>
    </row>
    <row r="106" spans="1:2" ht="14.25">
      <c r="A106" s="41"/>
      <c r="B106" s="41"/>
    </row>
    <row r="107" spans="1:2" ht="14.25">
      <c r="A107" s="41"/>
      <c r="B107" s="41"/>
    </row>
    <row r="108" spans="1:2" ht="14.25">
      <c r="A108" s="41"/>
      <c r="B108" s="41"/>
    </row>
    <row r="109" spans="1:2" ht="14.25">
      <c r="A109" s="41"/>
      <c r="B109" s="41"/>
    </row>
    <row r="110" spans="1:2" ht="14.25">
      <c r="A110" s="41"/>
      <c r="B110" s="41"/>
    </row>
    <row r="111" spans="1:2" ht="14.25">
      <c r="A111" s="41"/>
      <c r="B111" s="41"/>
    </row>
    <row r="112" spans="1:2" ht="14.25">
      <c r="A112" s="41"/>
      <c r="B112" s="41"/>
    </row>
    <row r="113" spans="1:2" ht="14.25">
      <c r="A113" s="41"/>
      <c r="B113" s="41"/>
    </row>
    <row r="114" spans="1:2" ht="14.25">
      <c r="A114" s="41"/>
      <c r="B114" s="41"/>
    </row>
    <row r="115" spans="1:2" ht="14.25">
      <c r="A115" s="41"/>
      <c r="B115" s="41"/>
    </row>
    <row r="116" spans="1:2" ht="14.25">
      <c r="A116" s="41"/>
      <c r="B116" s="41"/>
    </row>
    <row r="117" spans="1:2" ht="14.25">
      <c r="A117" s="41"/>
      <c r="B117" s="41"/>
    </row>
    <row r="118" spans="1:2" ht="14.25">
      <c r="A118" s="41"/>
      <c r="B118" s="41"/>
    </row>
    <row r="119" spans="1:2" ht="14.25">
      <c r="A119" s="41"/>
      <c r="B119" s="41"/>
    </row>
    <row r="120" spans="1:2" ht="14.25">
      <c r="A120" s="41"/>
      <c r="B120" s="41"/>
    </row>
    <row r="121" spans="1:2" ht="14.25">
      <c r="A121" s="41"/>
      <c r="B121" s="41"/>
    </row>
    <row r="122" spans="1:2" ht="14.25">
      <c r="A122" s="41"/>
      <c r="B122" s="41"/>
    </row>
    <row r="123" spans="1:2" ht="14.25">
      <c r="A123" s="41"/>
      <c r="B123" s="41"/>
    </row>
    <row r="124" spans="1:2" ht="14.25">
      <c r="A124" s="41"/>
      <c r="B124" s="41"/>
    </row>
    <row r="125" spans="1:2" ht="14.25">
      <c r="A125" s="41"/>
      <c r="B125" s="41"/>
    </row>
    <row r="126" spans="1:2" ht="14.25">
      <c r="A126" s="41"/>
      <c r="B126" s="41"/>
    </row>
    <row r="127" spans="1:2" ht="14.25">
      <c r="A127" s="41"/>
      <c r="B127" s="41"/>
    </row>
    <row r="128" spans="1:2" ht="14.25">
      <c r="A128" s="41"/>
      <c r="B128" s="41"/>
    </row>
    <row r="129" spans="1:2" ht="14.25">
      <c r="A129" s="41"/>
      <c r="B129" s="41"/>
    </row>
    <row r="130" spans="1:2" ht="14.25">
      <c r="A130" s="41"/>
      <c r="B130" s="41"/>
    </row>
    <row r="131" spans="1:2" ht="14.25">
      <c r="A131" s="41"/>
      <c r="B131" s="41"/>
    </row>
    <row r="132" spans="1:2" ht="14.25">
      <c r="A132" s="41"/>
      <c r="B132" s="41"/>
    </row>
    <row r="133" spans="1:2" ht="14.25">
      <c r="A133" s="41"/>
      <c r="B133" s="41"/>
    </row>
    <row r="134" spans="1:2" ht="14.25">
      <c r="A134" s="41"/>
      <c r="B134" s="41"/>
    </row>
    <row r="135" spans="1:2" ht="14.25">
      <c r="A135" s="41"/>
      <c r="B135" s="41"/>
    </row>
    <row r="136" spans="1:2" ht="14.25">
      <c r="A136" s="41"/>
      <c r="B136" s="41"/>
    </row>
    <row r="137" spans="1:2" ht="14.25">
      <c r="A137" s="41"/>
      <c r="B137" s="41"/>
    </row>
    <row r="138" spans="1:2" ht="14.25">
      <c r="A138" s="41"/>
      <c r="B138" s="41"/>
    </row>
    <row r="139" spans="1:2" ht="14.25">
      <c r="A139" s="41"/>
      <c r="B139" s="41"/>
    </row>
  </sheetData>
  <sheetProtection/>
  <mergeCells count="53">
    <mergeCell ref="A37:B37"/>
    <mergeCell ref="A33:B33"/>
    <mergeCell ref="A34:B34"/>
    <mergeCell ref="A35:B35"/>
    <mergeCell ref="A36:B36"/>
    <mergeCell ref="F10:G10"/>
    <mergeCell ref="F11:G11"/>
    <mergeCell ref="A10:B10"/>
    <mergeCell ref="A16:B16"/>
    <mergeCell ref="A15:B15"/>
    <mergeCell ref="A31:B31"/>
    <mergeCell ref="A17:B17"/>
    <mergeCell ref="A9:B9"/>
    <mergeCell ref="N6:N8"/>
    <mergeCell ref="D6:D8"/>
    <mergeCell ref="C5:C8"/>
    <mergeCell ref="F9:G9"/>
    <mergeCell ref="A11:B11"/>
    <mergeCell ref="A12:B12"/>
    <mergeCell ref="A13:B13"/>
    <mergeCell ref="O6:O8"/>
    <mergeCell ref="J6:J8"/>
    <mergeCell ref="K6:K8"/>
    <mergeCell ref="L6:L8"/>
    <mergeCell ref="M6:M8"/>
    <mergeCell ref="Q6:Q8"/>
    <mergeCell ref="Z5:Z8"/>
    <mergeCell ref="AA5:AA8"/>
    <mergeCell ref="X5:X8"/>
    <mergeCell ref="Y5:Y8"/>
    <mergeCell ref="E6:E8"/>
    <mergeCell ref="F6:F8"/>
    <mergeCell ref="H6:H8"/>
    <mergeCell ref="P6:P8"/>
    <mergeCell ref="G6:G8"/>
    <mergeCell ref="I6:I8"/>
    <mergeCell ref="W5:W8"/>
    <mergeCell ref="S6:S8"/>
    <mergeCell ref="T6:T8"/>
    <mergeCell ref="U6:U8"/>
    <mergeCell ref="R5:U5"/>
    <mergeCell ref="R6:R8"/>
    <mergeCell ref="V5:V8"/>
    <mergeCell ref="A2:AB2"/>
    <mergeCell ref="A3:AB3"/>
    <mergeCell ref="A5:B8"/>
    <mergeCell ref="D5:E5"/>
    <mergeCell ref="F5:G5"/>
    <mergeCell ref="H5:I5"/>
    <mergeCell ref="J5:L5"/>
    <mergeCell ref="M5:N5"/>
    <mergeCell ref="O5:Q5"/>
    <mergeCell ref="AB5:A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tabSelected="1" zoomScale="130" zoomScaleNormal="130" zoomScalePageLayoutView="0" workbookViewId="0" topLeftCell="A1">
      <selection activeCell="A1" sqref="A1"/>
    </sheetView>
  </sheetViews>
  <sheetFormatPr defaultColWidth="10.59765625" defaultRowHeight="15"/>
  <cols>
    <col min="1" max="1" width="9.59765625" style="7" customWidth="1"/>
    <col min="2" max="2" width="1.59765625" style="7" customWidth="1"/>
    <col min="3" max="3" width="9.59765625" style="7" customWidth="1"/>
    <col min="4" max="16" width="9.8984375" style="7" customWidth="1"/>
    <col min="17" max="17" width="10.3984375" style="7" customWidth="1"/>
    <col min="18" max="18" width="10.8984375" style="7" customWidth="1"/>
    <col min="19" max="22" width="9.8984375" style="7" customWidth="1"/>
    <col min="23" max="16384" width="10.59765625" style="7" customWidth="1"/>
  </cols>
  <sheetData>
    <row r="1" spans="1:22" s="42" customFormat="1" ht="19.5" customHeight="1">
      <c r="A1" s="8" t="s">
        <v>585</v>
      </c>
      <c r="V1" s="9" t="s">
        <v>586</v>
      </c>
    </row>
    <row r="2" spans="1:27" ht="19.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43"/>
      <c r="X2" s="43"/>
      <c r="Y2" s="43"/>
      <c r="Z2" s="43"/>
      <c r="AA2" s="43"/>
    </row>
    <row r="3" spans="1:22" ht="19.5" customHeight="1">
      <c r="A3" s="389" t="s">
        <v>587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</row>
    <row r="4" spans="1:22" ht="19.5" customHeight="1">
      <c r="A4" s="389" t="s">
        <v>39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</row>
    <row r="5" ht="18" customHeight="1" thickBot="1">
      <c r="V5" s="44" t="s">
        <v>0</v>
      </c>
    </row>
    <row r="6" spans="1:22" ht="15" customHeight="1">
      <c r="A6" s="390" t="s">
        <v>588</v>
      </c>
      <c r="B6" s="390"/>
      <c r="C6" s="427"/>
      <c r="D6" s="428" t="s">
        <v>3</v>
      </c>
      <c r="E6" s="430" t="s">
        <v>589</v>
      </c>
      <c r="F6" s="428" t="s">
        <v>40</v>
      </c>
      <c r="G6" s="396" t="s">
        <v>590</v>
      </c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3"/>
      <c r="S6" s="430" t="s">
        <v>592</v>
      </c>
      <c r="T6" s="430" t="s">
        <v>593</v>
      </c>
      <c r="U6" s="430" t="s">
        <v>594</v>
      </c>
      <c r="V6" s="433" t="s">
        <v>595</v>
      </c>
    </row>
    <row r="7" spans="1:22" ht="15" customHeight="1">
      <c r="A7" s="394"/>
      <c r="B7" s="394"/>
      <c r="C7" s="395"/>
      <c r="D7" s="429"/>
      <c r="E7" s="431"/>
      <c r="F7" s="429"/>
      <c r="G7" s="46" t="s">
        <v>41</v>
      </c>
      <c r="H7" s="46" t="s">
        <v>42</v>
      </c>
      <c r="I7" s="46" t="s">
        <v>43</v>
      </c>
      <c r="J7" s="46" t="s">
        <v>591</v>
      </c>
      <c r="K7" s="46" t="s">
        <v>44</v>
      </c>
      <c r="L7" s="46" t="s">
        <v>45</v>
      </c>
      <c r="M7" s="46" t="s">
        <v>46</v>
      </c>
      <c r="N7" s="46" t="s">
        <v>47</v>
      </c>
      <c r="O7" s="46" t="s">
        <v>49</v>
      </c>
      <c r="P7" s="46" t="s">
        <v>51</v>
      </c>
      <c r="Q7" s="46" t="s">
        <v>23</v>
      </c>
      <c r="R7" s="46" t="s">
        <v>24</v>
      </c>
      <c r="S7" s="431"/>
      <c r="T7" s="431"/>
      <c r="U7" s="431"/>
      <c r="V7" s="434"/>
    </row>
    <row r="8" spans="1:28" ht="15" customHeight="1">
      <c r="A8" s="435" t="s">
        <v>3</v>
      </c>
      <c r="B8" s="436"/>
      <c r="C8" s="437"/>
      <c r="D8" s="229">
        <f>SUM(D10:D60)</f>
        <v>3045</v>
      </c>
      <c r="E8" s="229">
        <f>SUM(E10:E60)</f>
        <v>7</v>
      </c>
      <c r="F8" s="229">
        <f aca="true" t="shared" si="0" ref="F8:V8">SUM(F10:F60)</f>
        <v>1</v>
      </c>
      <c r="G8" s="229">
        <f t="shared" si="0"/>
        <v>1005</v>
      </c>
      <c r="H8" s="229">
        <f t="shared" si="0"/>
        <v>693</v>
      </c>
      <c r="I8" s="229">
        <f t="shared" si="0"/>
        <v>497</v>
      </c>
      <c r="J8" s="229">
        <f t="shared" si="0"/>
        <v>326</v>
      </c>
      <c r="K8" s="229">
        <f t="shared" si="0"/>
        <v>77</v>
      </c>
      <c r="L8" s="229">
        <f t="shared" si="0"/>
        <v>2</v>
      </c>
      <c r="M8" s="229">
        <f t="shared" si="0"/>
        <v>20</v>
      </c>
      <c r="N8" s="229">
        <f t="shared" si="0"/>
        <v>13</v>
      </c>
      <c r="O8" s="229">
        <f t="shared" si="0"/>
        <v>19</v>
      </c>
      <c r="P8" s="229">
        <f t="shared" si="0"/>
        <v>8</v>
      </c>
      <c r="Q8" s="229">
        <f t="shared" si="0"/>
        <v>4</v>
      </c>
      <c r="R8" s="229">
        <f t="shared" si="0"/>
        <v>2</v>
      </c>
      <c r="S8" s="229">
        <f t="shared" si="0"/>
        <v>50</v>
      </c>
      <c r="T8" s="229">
        <f t="shared" si="0"/>
        <v>194</v>
      </c>
      <c r="U8" s="229">
        <f t="shared" si="0"/>
        <v>2</v>
      </c>
      <c r="V8" s="229">
        <f t="shared" si="0"/>
        <v>125</v>
      </c>
      <c r="W8" s="47"/>
      <c r="X8" s="47"/>
      <c r="Y8" s="47"/>
      <c r="Z8" s="47"/>
      <c r="AA8" s="48"/>
      <c r="AB8" s="48"/>
    </row>
    <row r="9" spans="1:22" ht="15" customHeight="1">
      <c r="A9" s="49"/>
      <c r="B9" s="49"/>
      <c r="C9" s="50"/>
      <c r="D9" s="193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</row>
    <row r="10" spans="1:22" ht="15" customHeight="1">
      <c r="A10" s="432" t="s">
        <v>52</v>
      </c>
      <c r="B10" s="24"/>
      <c r="C10" s="14" t="s">
        <v>53</v>
      </c>
      <c r="D10" s="170">
        <f>SUM(E10:V10)</f>
        <v>95</v>
      </c>
      <c r="E10" s="195" t="s">
        <v>8</v>
      </c>
      <c r="F10" s="195" t="s">
        <v>8</v>
      </c>
      <c r="G10" s="195">
        <v>21</v>
      </c>
      <c r="H10" s="195">
        <v>29</v>
      </c>
      <c r="I10" s="195">
        <v>8</v>
      </c>
      <c r="J10" s="195">
        <v>3</v>
      </c>
      <c r="K10" s="195" t="s">
        <v>452</v>
      </c>
      <c r="L10" s="195" t="s">
        <v>452</v>
      </c>
      <c r="M10" s="195" t="s">
        <v>8</v>
      </c>
      <c r="N10" s="195" t="s">
        <v>8</v>
      </c>
      <c r="O10" s="195" t="s">
        <v>8</v>
      </c>
      <c r="P10" s="195" t="s">
        <v>8</v>
      </c>
      <c r="Q10" s="195" t="s">
        <v>8</v>
      </c>
      <c r="R10" s="195" t="s">
        <v>8</v>
      </c>
      <c r="S10" s="195">
        <v>5</v>
      </c>
      <c r="T10" s="195">
        <v>29</v>
      </c>
      <c r="U10" s="195" t="s">
        <v>8</v>
      </c>
      <c r="V10" s="195" t="s">
        <v>8</v>
      </c>
    </row>
    <row r="11" spans="1:22" ht="15" customHeight="1">
      <c r="A11" s="432"/>
      <c r="B11" s="24"/>
      <c r="C11" s="14" t="s">
        <v>54</v>
      </c>
      <c r="D11" s="170">
        <f aca="true" t="shared" si="1" ref="D11:D60">SUM(E11:V11)</f>
        <v>71</v>
      </c>
      <c r="E11" s="195" t="s">
        <v>8</v>
      </c>
      <c r="F11" s="195" t="s">
        <v>8</v>
      </c>
      <c r="G11" s="195">
        <v>29</v>
      </c>
      <c r="H11" s="195">
        <v>26</v>
      </c>
      <c r="I11" s="195">
        <v>2</v>
      </c>
      <c r="J11" s="195">
        <v>3</v>
      </c>
      <c r="K11" s="195" t="s">
        <v>452</v>
      </c>
      <c r="L11" s="195" t="s">
        <v>452</v>
      </c>
      <c r="M11" s="195" t="s">
        <v>8</v>
      </c>
      <c r="N11" s="195" t="s">
        <v>8</v>
      </c>
      <c r="O11" s="195" t="s">
        <v>8</v>
      </c>
      <c r="P11" s="195" t="s">
        <v>8</v>
      </c>
      <c r="Q11" s="195" t="s">
        <v>8</v>
      </c>
      <c r="R11" s="195" t="s">
        <v>8</v>
      </c>
      <c r="S11" s="195">
        <v>1</v>
      </c>
      <c r="T11" s="195">
        <v>10</v>
      </c>
      <c r="U11" s="195" t="s">
        <v>8</v>
      </c>
      <c r="V11" s="195" t="s">
        <v>8</v>
      </c>
    </row>
    <row r="12" spans="1:22" ht="15" customHeight="1">
      <c r="A12" s="432"/>
      <c r="B12" s="24"/>
      <c r="C12" s="14" t="s">
        <v>55</v>
      </c>
      <c r="D12" s="170">
        <f t="shared" si="1"/>
        <v>114</v>
      </c>
      <c r="E12" s="195" t="s">
        <v>8</v>
      </c>
      <c r="F12" s="195" t="s">
        <v>8</v>
      </c>
      <c r="G12" s="195">
        <v>13</v>
      </c>
      <c r="H12" s="195">
        <v>27</v>
      </c>
      <c r="I12" s="195">
        <v>45</v>
      </c>
      <c r="J12" s="195">
        <v>15</v>
      </c>
      <c r="K12" s="195">
        <v>2</v>
      </c>
      <c r="L12" s="195" t="s">
        <v>452</v>
      </c>
      <c r="M12" s="195" t="s">
        <v>8</v>
      </c>
      <c r="N12" s="195" t="s">
        <v>8</v>
      </c>
      <c r="O12" s="195" t="s">
        <v>8</v>
      </c>
      <c r="P12" s="195" t="s">
        <v>8</v>
      </c>
      <c r="Q12" s="195" t="s">
        <v>8</v>
      </c>
      <c r="R12" s="195" t="s">
        <v>8</v>
      </c>
      <c r="S12" s="195" t="s">
        <v>8</v>
      </c>
      <c r="T12" s="195">
        <v>1</v>
      </c>
      <c r="U12" s="195" t="s">
        <v>8</v>
      </c>
      <c r="V12" s="195">
        <v>11</v>
      </c>
    </row>
    <row r="13" spans="1:22" ht="15" customHeight="1">
      <c r="A13" s="24" t="s">
        <v>56</v>
      </c>
      <c r="B13" s="24"/>
      <c r="C13" s="14" t="s">
        <v>57</v>
      </c>
      <c r="D13" s="170">
        <f t="shared" si="1"/>
        <v>24</v>
      </c>
      <c r="E13" s="195" t="s">
        <v>8</v>
      </c>
      <c r="F13" s="195" t="s">
        <v>8</v>
      </c>
      <c r="G13" s="195">
        <v>12</v>
      </c>
      <c r="H13" s="195" t="s">
        <v>452</v>
      </c>
      <c r="I13" s="195" t="s">
        <v>452</v>
      </c>
      <c r="J13" s="195" t="s">
        <v>452</v>
      </c>
      <c r="K13" s="195" t="s">
        <v>452</v>
      </c>
      <c r="L13" s="195" t="s">
        <v>452</v>
      </c>
      <c r="M13" s="195" t="s">
        <v>452</v>
      </c>
      <c r="N13" s="195" t="s">
        <v>8</v>
      </c>
      <c r="O13" s="195" t="s">
        <v>8</v>
      </c>
      <c r="P13" s="195" t="s">
        <v>8</v>
      </c>
      <c r="Q13" s="195" t="s">
        <v>8</v>
      </c>
      <c r="R13" s="195" t="s">
        <v>8</v>
      </c>
      <c r="S13" s="195" t="s">
        <v>8</v>
      </c>
      <c r="T13" s="195" t="s">
        <v>8</v>
      </c>
      <c r="U13" s="195" t="s">
        <v>8</v>
      </c>
      <c r="V13" s="195">
        <v>12</v>
      </c>
    </row>
    <row r="14" spans="1:22" ht="15" customHeight="1">
      <c r="A14" s="24" t="s">
        <v>58</v>
      </c>
      <c r="B14" s="24"/>
      <c r="C14" s="14" t="s">
        <v>59</v>
      </c>
      <c r="D14" s="170">
        <f t="shared" si="1"/>
        <v>28</v>
      </c>
      <c r="E14" s="195" t="s">
        <v>8</v>
      </c>
      <c r="F14" s="195" t="s">
        <v>8</v>
      </c>
      <c r="G14" s="195">
        <v>3</v>
      </c>
      <c r="H14" s="195" t="s">
        <v>452</v>
      </c>
      <c r="I14" s="195" t="s">
        <v>452</v>
      </c>
      <c r="J14" s="195" t="s">
        <v>452</v>
      </c>
      <c r="K14" s="195" t="s">
        <v>452</v>
      </c>
      <c r="L14" s="195" t="s">
        <v>452</v>
      </c>
      <c r="M14" s="195" t="s">
        <v>452</v>
      </c>
      <c r="N14" s="195" t="s">
        <v>8</v>
      </c>
      <c r="O14" s="195" t="s">
        <v>8</v>
      </c>
      <c r="P14" s="195" t="s">
        <v>8</v>
      </c>
      <c r="Q14" s="195" t="s">
        <v>8</v>
      </c>
      <c r="R14" s="195" t="s">
        <v>8</v>
      </c>
      <c r="S14" s="195" t="s">
        <v>8</v>
      </c>
      <c r="T14" s="195" t="s">
        <v>8</v>
      </c>
      <c r="U14" s="195" t="s">
        <v>8</v>
      </c>
      <c r="V14" s="195">
        <v>25</v>
      </c>
    </row>
    <row r="15" spans="1:22" ht="15" customHeight="1">
      <c r="A15" s="24"/>
      <c r="B15" s="24"/>
      <c r="C15" s="14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 ht="15" customHeight="1">
      <c r="A16" s="24"/>
      <c r="B16" s="24"/>
      <c r="C16" s="14" t="s">
        <v>60</v>
      </c>
      <c r="D16" s="170">
        <f t="shared" si="1"/>
        <v>53</v>
      </c>
      <c r="E16" s="195" t="s">
        <v>8</v>
      </c>
      <c r="F16" s="195" t="s">
        <v>8</v>
      </c>
      <c r="G16" s="195">
        <v>10</v>
      </c>
      <c r="H16" s="195">
        <v>15</v>
      </c>
      <c r="I16" s="195" t="s">
        <v>452</v>
      </c>
      <c r="J16" s="195" t="s">
        <v>452</v>
      </c>
      <c r="K16" s="195" t="s">
        <v>452</v>
      </c>
      <c r="L16" s="195" t="s">
        <v>452</v>
      </c>
      <c r="M16" s="195" t="s">
        <v>8</v>
      </c>
      <c r="N16" s="195" t="s">
        <v>8</v>
      </c>
      <c r="O16" s="195" t="s">
        <v>8</v>
      </c>
      <c r="P16" s="195" t="s">
        <v>8</v>
      </c>
      <c r="Q16" s="195" t="s">
        <v>8</v>
      </c>
      <c r="R16" s="195" t="s">
        <v>8</v>
      </c>
      <c r="S16" s="195" t="s">
        <v>8</v>
      </c>
      <c r="T16" s="195" t="s">
        <v>8</v>
      </c>
      <c r="U16" s="195" t="s">
        <v>8</v>
      </c>
      <c r="V16" s="195">
        <v>28</v>
      </c>
    </row>
    <row r="17" spans="1:22" ht="15" customHeight="1">
      <c r="A17" s="432" t="s">
        <v>61</v>
      </c>
      <c r="B17" s="24"/>
      <c r="C17" s="14" t="s">
        <v>62</v>
      </c>
      <c r="D17" s="170">
        <f t="shared" si="1"/>
        <v>125</v>
      </c>
      <c r="E17" s="195" t="s">
        <v>8</v>
      </c>
      <c r="F17" s="195" t="s">
        <v>8</v>
      </c>
      <c r="G17" s="195">
        <v>27</v>
      </c>
      <c r="H17" s="195">
        <v>58</v>
      </c>
      <c r="I17" s="195">
        <v>23</v>
      </c>
      <c r="J17" s="195">
        <v>5</v>
      </c>
      <c r="K17" s="195" t="s">
        <v>452</v>
      </c>
      <c r="L17" s="195" t="s">
        <v>452</v>
      </c>
      <c r="M17" s="195" t="s">
        <v>8</v>
      </c>
      <c r="N17" s="195" t="s">
        <v>8</v>
      </c>
      <c r="O17" s="195" t="s">
        <v>8</v>
      </c>
      <c r="P17" s="195" t="s">
        <v>8</v>
      </c>
      <c r="Q17" s="195" t="s">
        <v>8</v>
      </c>
      <c r="R17" s="195" t="s">
        <v>8</v>
      </c>
      <c r="S17" s="195">
        <v>1</v>
      </c>
      <c r="T17" s="195">
        <v>5</v>
      </c>
      <c r="U17" s="195" t="s">
        <v>8</v>
      </c>
      <c r="V17" s="195">
        <v>6</v>
      </c>
    </row>
    <row r="18" spans="1:22" ht="15" customHeight="1">
      <c r="A18" s="432"/>
      <c r="B18" s="24"/>
      <c r="C18" s="14" t="s">
        <v>63</v>
      </c>
      <c r="D18" s="170">
        <f t="shared" si="1"/>
        <v>103</v>
      </c>
      <c r="E18" s="195" t="s">
        <v>8</v>
      </c>
      <c r="F18" s="195">
        <v>1</v>
      </c>
      <c r="G18" s="195">
        <v>30</v>
      </c>
      <c r="H18" s="195">
        <v>32</v>
      </c>
      <c r="I18" s="195">
        <v>2</v>
      </c>
      <c r="J18" s="195">
        <v>1</v>
      </c>
      <c r="K18" s="195" t="s">
        <v>452</v>
      </c>
      <c r="L18" s="195" t="s">
        <v>452</v>
      </c>
      <c r="M18" s="195" t="s">
        <v>8</v>
      </c>
      <c r="N18" s="195" t="s">
        <v>8</v>
      </c>
      <c r="O18" s="195" t="s">
        <v>8</v>
      </c>
      <c r="P18" s="195" t="s">
        <v>8</v>
      </c>
      <c r="Q18" s="195" t="s">
        <v>8</v>
      </c>
      <c r="R18" s="195" t="s">
        <v>8</v>
      </c>
      <c r="S18" s="195">
        <v>6</v>
      </c>
      <c r="T18" s="195">
        <v>31</v>
      </c>
      <c r="U18" s="195" t="s">
        <v>8</v>
      </c>
      <c r="V18" s="195" t="s">
        <v>8</v>
      </c>
    </row>
    <row r="19" spans="1:22" ht="15" customHeight="1">
      <c r="A19" s="432" t="s">
        <v>64</v>
      </c>
      <c r="B19" s="24"/>
      <c r="C19" s="14" t="s">
        <v>65</v>
      </c>
      <c r="D19" s="170">
        <f t="shared" si="1"/>
        <v>89</v>
      </c>
      <c r="E19" s="195" t="s">
        <v>8</v>
      </c>
      <c r="F19" s="195" t="s">
        <v>8</v>
      </c>
      <c r="G19" s="195">
        <v>21</v>
      </c>
      <c r="H19" s="195">
        <v>34</v>
      </c>
      <c r="I19" s="195" t="s">
        <v>452</v>
      </c>
      <c r="J19" s="195" t="s">
        <v>452</v>
      </c>
      <c r="K19" s="195" t="s">
        <v>452</v>
      </c>
      <c r="L19" s="195" t="s">
        <v>452</v>
      </c>
      <c r="M19" s="195" t="s">
        <v>8</v>
      </c>
      <c r="N19" s="195" t="s">
        <v>8</v>
      </c>
      <c r="O19" s="195" t="s">
        <v>8</v>
      </c>
      <c r="P19" s="195" t="s">
        <v>8</v>
      </c>
      <c r="Q19" s="195" t="s">
        <v>8</v>
      </c>
      <c r="R19" s="195" t="s">
        <v>8</v>
      </c>
      <c r="S19" s="195" t="s">
        <v>8</v>
      </c>
      <c r="T19" s="195">
        <v>3</v>
      </c>
      <c r="U19" s="195" t="s">
        <v>8</v>
      </c>
      <c r="V19" s="195">
        <v>31</v>
      </c>
    </row>
    <row r="20" spans="1:22" ht="15" customHeight="1">
      <c r="A20" s="432"/>
      <c r="B20" s="24"/>
      <c r="C20" s="51" t="s">
        <v>66</v>
      </c>
      <c r="D20" s="170">
        <f t="shared" si="1"/>
        <v>46</v>
      </c>
      <c r="E20" s="195" t="s">
        <v>8</v>
      </c>
      <c r="F20" s="195" t="s">
        <v>8</v>
      </c>
      <c r="G20" s="195">
        <v>17</v>
      </c>
      <c r="H20" s="195">
        <v>20</v>
      </c>
      <c r="I20" s="195">
        <v>1</v>
      </c>
      <c r="J20" s="195" t="s">
        <v>452</v>
      </c>
      <c r="K20" s="195" t="s">
        <v>452</v>
      </c>
      <c r="L20" s="195" t="s">
        <v>452</v>
      </c>
      <c r="M20" s="195" t="s">
        <v>8</v>
      </c>
      <c r="N20" s="195" t="s">
        <v>8</v>
      </c>
      <c r="O20" s="195" t="s">
        <v>8</v>
      </c>
      <c r="P20" s="195" t="s">
        <v>8</v>
      </c>
      <c r="Q20" s="195" t="s">
        <v>8</v>
      </c>
      <c r="R20" s="195" t="s">
        <v>8</v>
      </c>
      <c r="S20" s="195">
        <v>4</v>
      </c>
      <c r="T20" s="195">
        <v>3</v>
      </c>
      <c r="U20" s="195" t="s">
        <v>8</v>
      </c>
      <c r="V20" s="195">
        <v>1</v>
      </c>
    </row>
    <row r="21" spans="1:22" ht="15" customHeight="1">
      <c r="A21" s="24"/>
      <c r="B21" s="24"/>
      <c r="C21" s="14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</row>
    <row r="22" spans="1:22" ht="15" customHeight="1">
      <c r="A22" s="24"/>
      <c r="B22" s="24"/>
      <c r="C22" s="14" t="s">
        <v>67</v>
      </c>
      <c r="D22" s="170">
        <f t="shared" si="1"/>
        <v>32</v>
      </c>
      <c r="E22" s="195" t="s">
        <v>8</v>
      </c>
      <c r="F22" s="195" t="s">
        <v>8</v>
      </c>
      <c r="G22" s="195">
        <v>11</v>
      </c>
      <c r="H22" s="195">
        <v>6</v>
      </c>
      <c r="I22" s="195">
        <v>1</v>
      </c>
      <c r="J22" s="195" t="s">
        <v>452</v>
      </c>
      <c r="K22" s="195" t="s">
        <v>452</v>
      </c>
      <c r="L22" s="195" t="s">
        <v>452</v>
      </c>
      <c r="M22" s="195" t="s">
        <v>8</v>
      </c>
      <c r="N22" s="195" t="s">
        <v>8</v>
      </c>
      <c r="O22" s="195" t="s">
        <v>8</v>
      </c>
      <c r="P22" s="195" t="s">
        <v>8</v>
      </c>
      <c r="Q22" s="195" t="s">
        <v>8</v>
      </c>
      <c r="R22" s="195" t="s">
        <v>8</v>
      </c>
      <c r="S22" s="195">
        <v>2</v>
      </c>
      <c r="T22" s="195">
        <v>12</v>
      </c>
      <c r="U22" s="195" t="s">
        <v>8</v>
      </c>
      <c r="V22" s="195" t="s">
        <v>8</v>
      </c>
    </row>
    <row r="23" spans="1:22" ht="15" customHeight="1">
      <c r="A23" s="432" t="s">
        <v>68</v>
      </c>
      <c r="B23" s="24"/>
      <c r="C23" s="14" t="s">
        <v>69</v>
      </c>
      <c r="D23" s="170">
        <f t="shared" si="1"/>
        <v>193</v>
      </c>
      <c r="E23" s="195" t="s">
        <v>8</v>
      </c>
      <c r="F23" s="195"/>
      <c r="G23" s="195">
        <v>30</v>
      </c>
      <c r="H23" s="195">
        <v>59</v>
      </c>
      <c r="I23" s="195">
        <v>25</v>
      </c>
      <c r="J23" s="195">
        <v>12</v>
      </c>
      <c r="K23" s="195">
        <v>11</v>
      </c>
      <c r="L23" s="195">
        <v>1</v>
      </c>
      <c r="M23" s="195" t="s">
        <v>8</v>
      </c>
      <c r="N23" s="195" t="s">
        <v>8</v>
      </c>
      <c r="O23" s="195">
        <v>2</v>
      </c>
      <c r="P23" s="195">
        <v>1</v>
      </c>
      <c r="Q23" s="195" t="s">
        <v>8</v>
      </c>
      <c r="R23" s="195" t="s">
        <v>8</v>
      </c>
      <c r="S23" s="195">
        <v>15</v>
      </c>
      <c r="T23" s="195">
        <v>36</v>
      </c>
      <c r="U23" s="195" t="s">
        <v>8</v>
      </c>
      <c r="V23" s="195">
        <v>1</v>
      </c>
    </row>
    <row r="24" spans="1:22" ht="15" customHeight="1">
      <c r="A24" s="432"/>
      <c r="B24" s="24"/>
      <c r="C24" s="51" t="s">
        <v>70</v>
      </c>
      <c r="D24" s="170">
        <f t="shared" si="1"/>
        <v>33</v>
      </c>
      <c r="E24" s="195" t="s">
        <v>8</v>
      </c>
      <c r="F24" s="195" t="s">
        <v>8</v>
      </c>
      <c r="G24" s="195">
        <v>2</v>
      </c>
      <c r="H24" s="195">
        <v>8</v>
      </c>
      <c r="I24" s="195">
        <v>8</v>
      </c>
      <c r="J24" s="195">
        <v>2</v>
      </c>
      <c r="K24" s="195">
        <v>2</v>
      </c>
      <c r="L24" s="195" t="s">
        <v>452</v>
      </c>
      <c r="M24" s="195" t="s">
        <v>8</v>
      </c>
      <c r="N24" s="195">
        <v>1</v>
      </c>
      <c r="O24" s="195">
        <v>9</v>
      </c>
      <c r="P24" s="195">
        <v>1</v>
      </c>
      <c r="Q24" s="195" t="s">
        <v>8</v>
      </c>
      <c r="R24" s="195" t="s">
        <v>8</v>
      </c>
      <c r="S24" s="195" t="s">
        <v>8</v>
      </c>
      <c r="T24" s="195" t="s">
        <v>8</v>
      </c>
      <c r="U24" s="195" t="s">
        <v>8</v>
      </c>
      <c r="V24" s="195" t="s">
        <v>8</v>
      </c>
    </row>
    <row r="25" spans="1:22" ht="15" customHeight="1">
      <c r="A25" s="432" t="s">
        <v>71</v>
      </c>
      <c r="B25" s="24"/>
      <c r="C25" s="14" t="s">
        <v>72</v>
      </c>
      <c r="D25" s="170">
        <f t="shared" si="1"/>
        <v>75</v>
      </c>
      <c r="E25" s="195" t="s">
        <v>8</v>
      </c>
      <c r="F25" s="195" t="s">
        <v>8</v>
      </c>
      <c r="G25" s="195">
        <v>3</v>
      </c>
      <c r="H25" s="195">
        <v>16</v>
      </c>
      <c r="I25" s="195">
        <v>21</v>
      </c>
      <c r="J25" s="195">
        <v>9</v>
      </c>
      <c r="K25" s="195">
        <v>3</v>
      </c>
      <c r="L25" s="195" t="s">
        <v>452</v>
      </c>
      <c r="M25" s="195">
        <v>3</v>
      </c>
      <c r="N25" s="195">
        <v>2</v>
      </c>
      <c r="O25" s="195">
        <v>6</v>
      </c>
      <c r="P25" s="195">
        <v>6</v>
      </c>
      <c r="Q25" s="195">
        <v>3</v>
      </c>
      <c r="R25" s="195">
        <v>1</v>
      </c>
      <c r="S25" s="195" t="s">
        <v>8</v>
      </c>
      <c r="T25" s="195">
        <v>1</v>
      </c>
      <c r="U25" s="195" t="s">
        <v>8</v>
      </c>
      <c r="V25" s="195">
        <v>1</v>
      </c>
    </row>
    <row r="26" spans="1:22" ht="15" customHeight="1">
      <c r="A26" s="432"/>
      <c r="B26" s="24"/>
      <c r="C26" s="14" t="s">
        <v>73</v>
      </c>
      <c r="D26" s="170">
        <f t="shared" si="1"/>
        <v>163</v>
      </c>
      <c r="E26" s="195" t="s">
        <v>8</v>
      </c>
      <c r="F26" s="195" t="s">
        <v>8</v>
      </c>
      <c r="G26" s="195">
        <v>71</v>
      </c>
      <c r="H26" s="195">
        <v>34</v>
      </c>
      <c r="I26" s="195">
        <v>36</v>
      </c>
      <c r="J26" s="195">
        <v>18</v>
      </c>
      <c r="K26" s="195">
        <v>1</v>
      </c>
      <c r="L26" s="195" t="s">
        <v>452</v>
      </c>
      <c r="M26" s="195" t="s">
        <v>8</v>
      </c>
      <c r="N26" s="195" t="s">
        <v>8</v>
      </c>
      <c r="O26" s="195" t="s">
        <v>8</v>
      </c>
      <c r="P26" s="195" t="s">
        <v>8</v>
      </c>
      <c r="Q26" s="195" t="s">
        <v>8</v>
      </c>
      <c r="R26" s="195" t="s">
        <v>8</v>
      </c>
      <c r="S26" s="195">
        <v>1</v>
      </c>
      <c r="T26" s="195">
        <v>2</v>
      </c>
      <c r="U26" s="195" t="s">
        <v>8</v>
      </c>
      <c r="V26" s="195" t="s">
        <v>8</v>
      </c>
    </row>
    <row r="27" spans="1:22" ht="15" customHeight="1">
      <c r="A27" s="24"/>
      <c r="B27" s="24"/>
      <c r="C27" s="14"/>
      <c r="D27" s="195"/>
      <c r="E27" s="195"/>
      <c r="F27" s="195"/>
      <c r="G27" s="195"/>
      <c r="H27" s="195"/>
      <c r="I27" s="195"/>
      <c r="J27" s="177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</row>
    <row r="28" spans="1:22" ht="15" customHeight="1">
      <c r="A28" s="432" t="s">
        <v>74</v>
      </c>
      <c r="B28" s="24"/>
      <c r="C28" s="14" t="s">
        <v>75</v>
      </c>
      <c r="D28" s="170">
        <f t="shared" si="1"/>
        <v>44</v>
      </c>
      <c r="E28" s="195" t="s">
        <v>8</v>
      </c>
      <c r="F28" s="195" t="s">
        <v>8</v>
      </c>
      <c r="G28" s="195">
        <v>6</v>
      </c>
      <c r="H28" s="195">
        <v>15</v>
      </c>
      <c r="I28" s="195">
        <v>7</v>
      </c>
      <c r="J28" s="195">
        <v>9</v>
      </c>
      <c r="K28" s="195">
        <v>1</v>
      </c>
      <c r="L28" s="195" t="s">
        <v>452</v>
      </c>
      <c r="M28" s="195" t="s">
        <v>8</v>
      </c>
      <c r="N28" s="195" t="s">
        <v>8</v>
      </c>
      <c r="O28" s="195" t="s">
        <v>8</v>
      </c>
      <c r="P28" s="195" t="s">
        <v>8</v>
      </c>
      <c r="Q28" s="195" t="s">
        <v>8</v>
      </c>
      <c r="R28" s="195" t="s">
        <v>8</v>
      </c>
      <c r="S28" s="195">
        <v>2</v>
      </c>
      <c r="T28" s="195">
        <v>3</v>
      </c>
      <c r="U28" s="195">
        <v>1</v>
      </c>
      <c r="V28" s="195" t="s">
        <v>452</v>
      </c>
    </row>
    <row r="29" spans="1:22" ht="15" customHeight="1">
      <c r="A29" s="432"/>
      <c r="B29" s="24"/>
      <c r="C29" s="14" t="s">
        <v>76</v>
      </c>
      <c r="D29" s="170">
        <f t="shared" si="1"/>
        <v>56</v>
      </c>
      <c r="E29" s="195" t="s">
        <v>8</v>
      </c>
      <c r="F29" s="195" t="s">
        <v>8</v>
      </c>
      <c r="G29" s="195">
        <v>8</v>
      </c>
      <c r="H29" s="195">
        <v>11</v>
      </c>
      <c r="I29" s="195">
        <v>16</v>
      </c>
      <c r="J29" s="195">
        <v>13</v>
      </c>
      <c r="K29" s="195">
        <v>5</v>
      </c>
      <c r="L29" s="195">
        <v>1</v>
      </c>
      <c r="M29" s="195" t="s">
        <v>8</v>
      </c>
      <c r="N29" s="195" t="s">
        <v>8</v>
      </c>
      <c r="O29" s="195" t="s">
        <v>8</v>
      </c>
      <c r="P29" s="195" t="s">
        <v>8</v>
      </c>
      <c r="Q29" s="195" t="s">
        <v>8</v>
      </c>
      <c r="R29" s="195" t="s">
        <v>8</v>
      </c>
      <c r="S29" s="195" t="s">
        <v>452</v>
      </c>
      <c r="T29" s="195">
        <v>2</v>
      </c>
      <c r="U29" s="195" t="s">
        <v>452</v>
      </c>
      <c r="V29" s="195" t="s">
        <v>452</v>
      </c>
    </row>
    <row r="30" spans="1:22" ht="15" customHeight="1">
      <c r="A30" s="432"/>
      <c r="B30" s="24"/>
      <c r="C30" s="14" t="s">
        <v>77</v>
      </c>
      <c r="D30" s="170">
        <f t="shared" si="1"/>
        <v>101</v>
      </c>
      <c r="E30" s="195" t="s">
        <v>8</v>
      </c>
      <c r="F30" s="195" t="s">
        <v>8</v>
      </c>
      <c r="G30" s="195">
        <v>42</v>
      </c>
      <c r="H30" s="195">
        <v>13</v>
      </c>
      <c r="I30" s="195">
        <v>28</v>
      </c>
      <c r="J30" s="195">
        <v>4</v>
      </c>
      <c r="K30" s="195">
        <v>1</v>
      </c>
      <c r="L30" s="195" t="s">
        <v>452</v>
      </c>
      <c r="M30" s="195" t="s">
        <v>8</v>
      </c>
      <c r="N30" s="195" t="s">
        <v>8</v>
      </c>
      <c r="O30" s="195" t="s">
        <v>8</v>
      </c>
      <c r="P30" s="195" t="s">
        <v>8</v>
      </c>
      <c r="Q30" s="195" t="s">
        <v>8</v>
      </c>
      <c r="R30" s="195">
        <v>1</v>
      </c>
      <c r="S30" s="195">
        <v>4</v>
      </c>
      <c r="T30" s="195">
        <v>3</v>
      </c>
      <c r="U30" s="195" t="s">
        <v>452</v>
      </c>
      <c r="V30" s="195">
        <v>5</v>
      </c>
    </row>
    <row r="31" spans="1:22" ht="15" customHeight="1">
      <c r="A31" s="432"/>
      <c r="B31" s="24"/>
      <c r="C31" s="14" t="s">
        <v>78</v>
      </c>
      <c r="D31" s="170">
        <f t="shared" si="1"/>
        <v>125</v>
      </c>
      <c r="E31" s="195" t="s">
        <v>452</v>
      </c>
      <c r="F31" s="195" t="s">
        <v>8</v>
      </c>
      <c r="G31" s="195">
        <v>79</v>
      </c>
      <c r="H31" s="195">
        <v>16</v>
      </c>
      <c r="I31" s="195">
        <v>17</v>
      </c>
      <c r="J31" s="195">
        <v>5</v>
      </c>
      <c r="K31" s="195" t="s">
        <v>452</v>
      </c>
      <c r="L31" s="195" t="s">
        <v>452</v>
      </c>
      <c r="M31" s="195" t="s">
        <v>8</v>
      </c>
      <c r="N31" s="195" t="s">
        <v>8</v>
      </c>
      <c r="O31" s="195" t="s">
        <v>8</v>
      </c>
      <c r="P31" s="195" t="s">
        <v>8</v>
      </c>
      <c r="Q31" s="195" t="s">
        <v>8</v>
      </c>
      <c r="R31" s="195" t="s">
        <v>8</v>
      </c>
      <c r="S31" s="195">
        <v>1</v>
      </c>
      <c r="T31" s="195">
        <v>6</v>
      </c>
      <c r="U31" s="195" t="s">
        <v>452</v>
      </c>
      <c r="V31" s="195">
        <v>1</v>
      </c>
    </row>
    <row r="32" spans="1:22" ht="15" customHeight="1">
      <c r="A32" s="432"/>
      <c r="B32" s="24"/>
      <c r="C32" s="14" t="s">
        <v>79</v>
      </c>
      <c r="D32" s="170">
        <f t="shared" si="1"/>
        <v>121</v>
      </c>
      <c r="E32" s="195" t="s">
        <v>8</v>
      </c>
      <c r="F32" s="195" t="s">
        <v>8</v>
      </c>
      <c r="G32" s="195">
        <v>80</v>
      </c>
      <c r="H32" s="195">
        <v>5</v>
      </c>
      <c r="I32" s="195">
        <v>18</v>
      </c>
      <c r="J32" s="195">
        <v>11</v>
      </c>
      <c r="K32" s="195" t="s">
        <v>452</v>
      </c>
      <c r="L32" s="195" t="s">
        <v>452</v>
      </c>
      <c r="M32" s="195" t="s">
        <v>8</v>
      </c>
      <c r="N32" s="195" t="s">
        <v>8</v>
      </c>
      <c r="O32" s="195" t="s">
        <v>8</v>
      </c>
      <c r="P32" s="195" t="s">
        <v>8</v>
      </c>
      <c r="Q32" s="195" t="s">
        <v>8</v>
      </c>
      <c r="R32" s="195" t="s">
        <v>8</v>
      </c>
      <c r="S32" s="195" t="s">
        <v>452</v>
      </c>
      <c r="T32" s="195">
        <v>7</v>
      </c>
      <c r="U32" s="195" t="s">
        <v>452</v>
      </c>
      <c r="V32" s="195" t="s">
        <v>452</v>
      </c>
    </row>
    <row r="33" spans="1:22" ht="15" customHeight="1">
      <c r="A33" s="24"/>
      <c r="B33" s="24"/>
      <c r="C33" s="14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</row>
    <row r="34" spans="1:22" ht="15" customHeight="1">
      <c r="A34" s="432" t="s">
        <v>80</v>
      </c>
      <c r="B34" s="24"/>
      <c r="C34" s="14" t="s">
        <v>81</v>
      </c>
      <c r="D34" s="170">
        <f t="shared" si="1"/>
        <v>68</v>
      </c>
      <c r="E34" s="195" t="s">
        <v>8</v>
      </c>
      <c r="F34" s="195" t="s">
        <v>8</v>
      </c>
      <c r="G34" s="195">
        <v>57</v>
      </c>
      <c r="H34" s="195">
        <v>5</v>
      </c>
      <c r="I34" s="195" t="s">
        <v>452</v>
      </c>
      <c r="J34" s="195">
        <v>1</v>
      </c>
      <c r="K34" s="195" t="s">
        <v>452</v>
      </c>
      <c r="L34" s="195" t="s">
        <v>452</v>
      </c>
      <c r="M34" s="195" t="s">
        <v>8</v>
      </c>
      <c r="N34" s="195" t="s">
        <v>8</v>
      </c>
      <c r="O34" s="195" t="s">
        <v>8</v>
      </c>
      <c r="P34" s="195" t="s">
        <v>8</v>
      </c>
      <c r="Q34" s="195" t="s">
        <v>8</v>
      </c>
      <c r="R34" s="195" t="s">
        <v>8</v>
      </c>
      <c r="S34" s="195">
        <v>1</v>
      </c>
      <c r="T34" s="195">
        <v>4</v>
      </c>
      <c r="U34" s="195" t="s">
        <v>452</v>
      </c>
      <c r="V34" s="195" t="s">
        <v>452</v>
      </c>
    </row>
    <row r="35" spans="1:22" ht="15" customHeight="1">
      <c r="A35" s="432"/>
      <c r="B35" s="24"/>
      <c r="C35" s="14" t="s">
        <v>82</v>
      </c>
      <c r="D35" s="170">
        <f t="shared" si="1"/>
        <v>356</v>
      </c>
      <c r="E35" s="195" t="s">
        <v>452</v>
      </c>
      <c r="F35" s="195" t="s">
        <v>8</v>
      </c>
      <c r="G35" s="195">
        <v>59</v>
      </c>
      <c r="H35" s="195">
        <v>65</v>
      </c>
      <c r="I35" s="195">
        <v>56</v>
      </c>
      <c r="J35" s="195">
        <v>134</v>
      </c>
      <c r="K35" s="195">
        <v>29</v>
      </c>
      <c r="L35" s="195" t="s">
        <v>452</v>
      </c>
      <c r="M35" s="195">
        <v>1</v>
      </c>
      <c r="N35" s="195">
        <v>4</v>
      </c>
      <c r="O35" s="195">
        <v>1</v>
      </c>
      <c r="P35" s="195" t="s">
        <v>8</v>
      </c>
      <c r="Q35" s="195">
        <v>1</v>
      </c>
      <c r="R35" s="195" t="s">
        <v>8</v>
      </c>
      <c r="S35" s="195">
        <v>2</v>
      </c>
      <c r="T35" s="195">
        <v>3</v>
      </c>
      <c r="U35" s="195" t="s">
        <v>452</v>
      </c>
      <c r="V35" s="195">
        <v>1</v>
      </c>
    </row>
    <row r="36" spans="1:22" ht="15" customHeight="1">
      <c r="A36" s="24" t="s">
        <v>83</v>
      </c>
      <c r="B36" s="24"/>
      <c r="C36" s="14" t="s">
        <v>84</v>
      </c>
      <c r="D36" s="170">
        <f t="shared" si="1"/>
        <v>171</v>
      </c>
      <c r="E36" s="195">
        <v>3</v>
      </c>
      <c r="F36" s="195" t="s">
        <v>8</v>
      </c>
      <c r="G36" s="195">
        <v>125</v>
      </c>
      <c r="H36" s="195">
        <v>25</v>
      </c>
      <c r="I36" s="195">
        <v>6</v>
      </c>
      <c r="J36" s="195">
        <v>1</v>
      </c>
      <c r="K36" s="195" t="s">
        <v>452</v>
      </c>
      <c r="L36" s="195" t="s">
        <v>452</v>
      </c>
      <c r="M36" s="195" t="s">
        <v>8</v>
      </c>
      <c r="N36" s="195" t="s">
        <v>8</v>
      </c>
      <c r="O36" s="195" t="s">
        <v>8</v>
      </c>
      <c r="P36" s="195" t="s">
        <v>8</v>
      </c>
      <c r="Q36" s="195" t="s">
        <v>8</v>
      </c>
      <c r="R36" s="195" t="s">
        <v>8</v>
      </c>
      <c r="S36" s="195">
        <v>2</v>
      </c>
      <c r="T36" s="195">
        <v>9</v>
      </c>
      <c r="U36" s="195" t="s">
        <v>452</v>
      </c>
      <c r="V36" s="195" t="s">
        <v>452</v>
      </c>
    </row>
    <row r="37" spans="1:22" ht="15" customHeight="1">
      <c r="A37" s="432" t="s">
        <v>85</v>
      </c>
      <c r="B37" s="24"/>
      <c r="C37" s="14" t="s">
        <v>86</v>
      </c>
      <c r="D37" s="170">
        <f t="shared" si="1"/>
        <v>78</v>
      </c>
      <c r="E37" s="195" t="s">
        <v>452</v>
      </c>
      <c r="F37" s="195" t="s">
        <v>8</v>
      </c>
      <c r="G37" s="195">
        <v>50</v>
      </c>
      <c r="H37" s="195">
        <v>14</v>
      </c>
      <c r="I37" s="195">
        <v>7</v>
      </c>
      <c r="J37" s="195">
        <v>2</v>
      </c>
      <c r="K37" s="195" t="s">
        <v>452</v>
      </c>
      <c r="L37" s="195" t="s">
        <v>452</v>
      </c>
      <c r="M37" s="195" t="s">
        <v>8</v>
      </c>
      <c r="N37" s="195" t="s">
        <v>8</v>
      </c>
      <c r="O37" s="195" t="s">
        <v>8</v>
      </c>
      <c r="P37" s="195" t="s">
        <v>8</v>
      </c>
      <c r="Q37" s="195" t="s">
        <v>8</v>
      </c>
      <c r="R37" s="195" t="s">
        <v>8</v>
      </c>
      <c r="S37" s="195" t="s">
        <v>452</v>
      </c>
      <c r="T37" s="195">
        <v>4</v>
      </c>
      <c r="U37" s="195" t="s">
        <v>452</v>
      </c>
      <c r="V37" s="195">
        <v>1</v>
      </c>
    </row>
    <row r="38" spans="1:22" ht="15" customHeight="1">
      <c r="A38" s="432"/>
      <c r="B38" s="24"/>
      <c r="C38" s="14" t="s">
        <v>87</v>
      </c>
      <c r="D38" s="170">
        <f t="shared" si="1"/>
        <v>165</v>
      </c>
      <c r="E38" s="195">
        <v>1</v>
      </c>
      <c r="F38" s="195" t="s">
        <v>8</v>
      </c>
      <c r="G38" s="195">
        <v>81</v>
      </c>
      <c r="H38" s="195">
        <v>29</v>
      </c>
      <c r="I38" s="195">
        <v>16</v>
      </c>
      <c r="J38" s="195">
        <v>25</v>
      </c>
      <c r="K38" s="195">
        <v>5</v>
      </c>
      <c r="L38" s="195" t="s">
        <v>452</v>
      </c>
      <c r="M38" s="195" t="s">
        <v>8</v>
      </c>
      <c r="N38" s="195">
        <v>2</v>
      </c>
      <c r="O38" s="195">
        <v>1</v>
      </c>
      <c r="P38" s="195" t="s">
        <v>8</v>
      </c>
      <c r="Q38" s="195" t="s">
        <v>8</v>
      </c>
      <c r="R38" s="195" t="s">
        <v>8</v>
      </c>
      <c r="S38" s="195">
        <v>2</v>
      </c>
      <c r="T38" s="195">
        <v>3</v>
      </c>
      <c r="U38" s="195" t="s">
        <v>452</v>
      </c>
      <c r="V38" s="195" t="s">
        <v>452</v>
      </c>
    </row>
    <row r="39" spans="1:22" ht="15" customHeight="1">
      <c r="A39" s="24"/>
      <c r="B39" s="24"/>
      <c r="C39" s="14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</row>
    <row r="40" spans="1:22" ht="15" customHeight="1">
      <c r="A40" s="24"/>
      <c r="B40" s="24"/>
      <c r="C40" s="14" t="s">
        <v>88</v>
      </c>
      <c r="D40" s="170">
        <f t="shared" si="1"/>
        <v>39</v>
      </c>
      <c r="E40" s="195">
        <v>2</v>
      </c>
      <c r="F40" s="195" t="s">
        <v>8</v>
      </c>
      <c r="G40" s="195">
        <v>24</v>
      </c>
      <c r="H40" s="195">
        <v>6</v>
      </c>
      <c r="I40" s="195">
        <v>4</v>
      </c>
      <c r="J40" s="195">
        <v>1</v>
      </c>
      <c r="K40" s="195" t="s">
        <v>452</v>
      </c>
      <c r="L40" s="195" t="s">
        <v>452</v>
      </c>
      <c r="M40" s="195" t="s">
        <v>8</v>
      </c>
      <c r="N40" s="195">
        <v>1</v>
      </c>
      <c r="O40" s="195" t="s">
        <v>452</v>
      </c>
      <c r="P40" s="195" t="s">
        <v>8</v>
      </c>
      <c r="Q40" s="195" t="s">
        <v>8</v>
      </c>
      <c r="R40" s="195" t="s">
        <v>8</v>
      </c>
      <c r="S40" s="195" t="s">
        <v>452</v>
      </c>
      <c r="T40" s="195">
        <v>1</v>
      </c>
      <c r="U40" s="195" t="s">
        <v>452</v>
      </c>
      <c r="V40" s="195" t="s">
        <v>452</v>
      </c>
    </row>
    <row r="41" spans="1:22" ht="15" customHeight="1">
      <c r="A41" s="432" t="s">
        <v>89</v>
      </c>
      <c r="B41" s="24"/>
      <c r="C41" s="14" t="s">
        <v>90</v>
      </c>
      <c r="D41" s="170">
        <f t="shared" si="1"/>
        <v>78</v>
      </c>
      <c r="E41" s="195" t="s">
        <v>452</v>
      </c>
      <c r="F41" s="195" t="s">
        <v>8</v>
      </c>
      <c r="G41" s="195">
        <v>28</v>
      </c>
      <c r="H41" s="195">
        <v>30</v>
      </c>
      <c r="I41" s="195">
        <v>15</v>
      </c>
      <c r="J41" s="195">
        <v>3</v>
      </c>
      <c r="K41" s="195" t="s">
        <v>452</v>
      </c>
      <c r="L41" s="195" t="s">
        <v>452</v>
      </c>
      <c r="M41" s="195" t="s">
        <v>8</v>
      </c>
      <c r="N41" s="195" t="s">
        <v>8</v>
      </c>
      <c r="O41" s="195" t="s">
        <v>8</v>
      </c>
      <c r="P41" s="195" t="s">
        <v>8</v>
      </c>
      <c r="Q41" s="195" t="s">
        <v>8</v>
      </c>
      <c r="R41" s="195" t="s">
        <v>8</v>
      </c>
      <c r="S41" s="195" t="s">
        <v>452</v>
      </c>
      <c r="T41" s="195">
        <v>1</v>
      </c>
      <c r="U41" s="195" t="s">
        <v>452</v>
      </c>
      <c r="V41" s="195">
        <v>1</v>
      </c>
    </row>
    <row r="42" spans="1:22" ht="15" customHeight="1">
      <c r="A42" s="432"/>
      <c r="B42" s="24"/>
      <c r="C42" s="14" t="s">
        <v>91</v>
      </c>
      <c r="D42" s="170">
        <f t="shared" si="1"/>
        <v>36</v>
      </c>
      <c r="E42" s="195">
        <v>1</v>
      </c>
      <c r="F42" s="195" t="s">
        <v>8</v>
      </c>
      <c r="G42" s="195">
        <v>10</v>
      </c>
      <c r="H42" s="195">
        <v>9</v>
      </c>
      <c r="I42" s="195">
        <v>12</v>
      </c>
      <c r="J42" s="195">
        <v>2</v>
      </c>
      <c r="K42" s="195">
        <v>1</v>
      </c>
      <c r="L42" s="195" t="s">
        <v>452</v>
      </c>
      <c r="M42" s="195" t="s">
        <v>8</v>
      </c>
      <c r="N42" s="195" t="s">
        <v>8</v>
      </c>
      <c r="O42" s="195" t="s">
        <v>8</v>
      </c>
      <c r="P42" s="195" t="s">
        <v>8</v>
      </c>
      <c r="Q42" s="195" t="s">
        <v>8</v>
      </c>
      <c r="R42" s="195" t="s">
        <v>8</v>
      </c>
      <c r="S42" s="195" t="s">
        <v>452</v>
      </c>
      <c r="T42" s="195">
        <v>1</v>
      </c>
      <c r="U42" s="195" t="s">
        <v>452</v>
      </c>
      <c r="V42" s="195" t="s">
        <v>452</v>
      </c>
    </row>
    <row r="43" spans="1:22" ht="15" customHeight="1">
      <c r="A43" s="432" t="s">
        <v>92</v>
      </c>
      <c r="B43" s="24"/>
      <c r="C43" s="14" t="s">
        <v>93</v>
      </c>
      <c r="D43" s="170">
        <f t="shared" si="1"/>
        <v>28</v>
      </c>
      <c r="E43" s="195" t="s">
        <v>8</v>
      </c>
      <c r="F43" s="195" t="s">
        <v>8</v>
      </c>
      <c r="G43" s="195">
        <v>4</v>
      </c>
      <c r="H43" s="195">
        <v>3</v>
      </c>
      <c r="I43" s="195">
        <v>14</v>
      </c>
      <c r="J43" s="195">
        <v>7</v>
      </c>
      <c r="K43" s="195" t="s">
        <v>452</v>
      </c>
      <c r="L43" s="195" t="s">
        <v>452</v>
      </c>
      <c r="M43" s="195" t="s">
        <v>8</v>
      </c>
      <c r="N43" s="195" t="s">
        <v>8</v>
      </c>
      <c r="O43" s="195" t="s">
        <v>8</v>
      </c>
      <c r="P43" s="195" t="s">
        <v>8</v>
      </c>
      <c r="Q43" s="195" t="s">
        <v>8</v>
      </c>
      <c r="R43" s="195" t="s">
        <v>8</v>
      </c>
      <c r="S43" s="195" t="s">
        <v>452</v>
      </c>
      <c r="T43" s="195" t="s">
        <v>452</v>
      </c>
      <c r="U43" s="195" t="s">
        <v>452</v>
      </c>
      <c r="V43" s="195" t="s">
        <v>452</v>
      </c>
    </row>
    <row r="44" spans="1:22" ht="15" customHeight="1">
      <c r="A44" s="432"/>
      <c r="B44" s="24"/>
      <c r="C44" s="14" t="s">
        <v>94</v>
      </c>
      <c r="D44" s="170">
        <f t="shared" si="1"/>
        <v>43</v>
      </c>
      <c r="E44" s="195" t="s">
        <v>8</v>
      </c>
      <c r="F44" s="195" t="s">
        <v>8</v>
      </c>
      <c r="G44" s="195">
        <v>7</v>
      </c>
      <c r="H44" s="195">
        <v>14</v>
      </c>
      <c r="I44" s="195">
        <v>13</v>
      </c>
      <c r="J44" s="195">
        <v>5</v>
      </c>
      <c r="K44" s="195" t="s">
        <v>452</v>
      </c>
      <c r="L44" s="195" t="s">
        <v>452</v>
      </c>
      <c r="M44" s="195">
        <v>1</v>
      </c>
      <c r="N44" s="195" t="s">
        <v>8</v>
      </c>
      <c r="O44" s="195" t="s">
        <v>8</v>
      </c>
      <c r="P44" s="195" t="s">
        <v>8</v>
      </c>
      <c r="Q44" s="195" t="s">
        <v>8</v>
      </c>
      <c r="R44" s="195" t="s">
        <v>8</v>
      </c>
      <c r="S44" s="195" t="s">
        <v>452</v>
      </c>
      <c r="T44" s="195">
        <v>2</v>
      </c>
      <c r="U44" s="195">
        <v>1</v>
      </c>
      <c r="V44" s="195" t="s">
        <v>452</v>
      </c>
    </row>
    <row r="45" spans="1:22" ht="15" customHeight="1">
      <c r="A45" s="24"/>
      <c r="B45" s="24"/>
      <c r="C45" s="14"/>
      <c r="D45" s="212"/>
      <c r="E45" s="212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</row>
    <row r="46" spans="1:22" ht="15" customHeight="1">
      <c r="A46" s="24" t="s">
        <v>95</v>
      </c>
      <c r="B46" s="24"/>
      <c r="C46" s="14" t="s">
        <v>96</v>
      </c>
      <c r="D46" s="195" t="s">
        <v>8</v>
      </c>
      <c r="E46" s="195" t="s">
        <v>8</v>
      </c>
      <c r="F46" s="195" t="s">
        <v>8</v>
      </c>
      <c r="G46" s="195" t="s">
        <v>452</v>
      </c>
      <c r="H46" s="195" t="s">
        <v>452</v>
      </c>
      <c r="I46" s="195" t="s">
        <v>452</v>
      </c>
      <c r="J46" s="195" t="s">
        <v>452</v>
      </c>
      <c r="K46" s="195" t="s">
        <v>452</v>
      </c>
      <c r="L46" s="195" t="s">
        <v>452</v>
      </c>
      <c r="M46" s="195" t="s">
        <v>8</v>
      </c>
      <c r="N46" s="195" t="s">
        <v>8</v>
      </c>
      <c r="O46" s="195" t="s">
        <v>8</v>
      </c>
      <c r="P46" s="195" t="s">
        <v>8</v>
      </c>
      <c r="Q46" s="195" t="s">
        <v>8</v>
      </c>
      <c r="R46" s="195" t="s">
        <v>8</v>
      </c>
      <c r="S46" s="195" t="s">
        <v>8</v>
      </c>
      <c r="T46" s="195" t="s">
        <v>8</v>
      </c>
      <c r="U46" s="195" t="s">
        <v>8</v>
      </c>
      <c r="V46" s="195" t="s">
        <v>8</v>
      </c>
    </row>
    <row r="47" spans="1:22" ht="15" customHeight="1">
      <c r="A47" s="24" t="s">
        <v>97</v>
      </c>
      <c r="B47" s="24"/>
      <c r="C47" s="14" t="s">
        <v>98</v>
      </c>
      <c r="D47" s="170">
        <f t="shared" si="1"/>
        <v>20</v>
      </c>
      <c r="E47" s="195" t="s">
        <v>8</v>
      </c>
      <c r="F47" s="195" t="s">
        <v>8</v>
      </c>
      <c r="G47" s="195">
        <v>3</v>
      </c>
      <c r="H47" s="195">
        <v>5</v>
      </c>
      <c r="I47" s="195">
        <v>5</v>
      </c>
      <c r="J47" s="195">
        <v>6</v>
      </c>
      <c r="K47" s="195">
        <v>1</v>
      </c>
      <c r="L47" s="195" t="s">
        <v>452</v>
      </c>
      <c r="M47" s="195" t="s">
        <v>8</v>
      </c>
      <c r="N47" s="195" t="s">
        <v>8</v>
      </c>
      <c r="O47" s="195" t="s">
        <v>8</v>
      </c>
      <c r="P47" s="195" t="s">
        <v>8</v>
      </c>
      <c r="Q47" s="195" t="s">
        <v>8</v>
      </c>
      <c r="R47" s="195" t="s">
        <v>8</v>
      </c>
      <c r="S47" s="195" t="s">
        <v>8</v>
      </c>
      <c r="T47" s="195" t="s">
        <v>8</v>
      </c>
      <c r="U47" s="195" t="s">
        <v>8</v>
      </c>
      <c r="V47" s="195" t="s">
        <v>8</v>
      </c>
    </row>
    <row r="48" spans="1:22" ht="15" customHeight="1">
      <c r="A48" s="24" t="s">
        <v>99</v>
      </c>
      <c r="B48" s="24"/>
      <c r="C48" s="14" t="s">
        <v>100</v>
      </c>
      <c r="D48" s="170">
        <f t="shared" si="1"/>
        <v>7</v>
      </c>
      <c r="E48" s="195" t="s">
        <v>8</v>
      </c>
      <c r="F48" s="195" t="s">
        <v>8</v>
      </c>
      <c r="G48" s="195">
        <v>2</v>
      </c>
      <c r="H48" s="195">
        <v>5</v>
      </c>
      <c r="I48" s="195" t="s">
        <v>452</v>
      </c>
      <c r="J48" s="195" t="s">
        <v>452</v>
      </c>
      <c r="K48" s="195" t="s">
        <v>452</v>
      </c>
      <c r="L48" s="195" t="s">
        <v>452</v>
      </c>
      <c r="M48" s="195" t="s">
        <v>8</v>
      </c>
      <c r="N48" s="195" t="s">
        <v>8</v>
      </c>
      <c r="O48" s="195" t="s">
        <v>8</v>
      </c>
      <c r="P48" s="195" t="s">
        <v>8</v>
      </c>
      <c r="Q48" s="195" t="s">
        <v>8</v>
      </c>
      <c r="R48" s="195" t="s">
        <v>8</v>
      </c>
      <c r="S48" s="195" t="s">
        <v>8</v>
      </c>
      <c r="T48" s="195" t="s">
        <v>8</v>
      </c>
      <c r="U48" s="195" t="s">
        <v>8</v>
      </c>
      <c r="V48" s="195" t="s">
        <v>8</v>
      </c>
    </row>
    <row r="49" spans="1:22" ht="15" customHeight="1">
      <c r="A49" s="24" t="s">
        <v>101</v>
      </c>
      <c r="B49" s="24"/>
      <c r="C49" s="14" t="s">
        <v>102</v>
      </c>
      <c r="D49" s="170">
        <f t="shared" si="1"/>
        <v>20</v>
      </c>
      <c r="E49" s="195" t="s">
        <v>8</v>
      </c>
      <c r="F49" s="195" t="s">
        <v>8</v>
      </c>
      <c r="G49" s="195">
        <v>4</v>
      </c>
      <c r="H49" s="195">
        <v>1</v>
      </c>
      <c r="I49" s="195">
        <v>5</v>
      </c>
      <c r="J49" s="195">
        <v>1</v>
      </c>
      <c r="K49" s="195" t="s">
        <v>452</v>
      </c>
      <c r="L49" s="195" t="s">
        <v>452</v>
      </c>
      <c r="M49" s="195">
        <v>4</v>
      </c>
      <c r="N49" s="195">
        <v>2</v>
      </c>
      <c r="O49" s="195" t="s">
        <v>8</v>
      </c>
      <c r="P49" s="195" t="s">
        <v>8</v>
      </c>
      <c r="Q49" s="195" t="s">
        <v>8</v>
      </c>
      <c r="R49" s="195" t="s">
        <v>8</v>
      </c>
      <c r="S49" s="195" t="s">
        <v>8</v>
      </c>
      <c r="T49" s="195">
        <v>3</v>
      </c>
      <c r="U49" s="195" t="s">
        <v>8</v>
      </c>
      <c r="V49" s="195" t="s">
        <v>8</v>
      </c>
    </row>
    <row r="50" spans="1:22" ht="15" customHeight="1">
      <c r="A50" s="24" t="s">
        <v>103</v>
      </c>
      <c r="B50" s="24"/>
      <c r="C50" s="14" t="s">
        <v>104</v>
      </c>
      <c r="D50" s="170">
        <f t="shared" si="1"/>
        <v>1</v>
      </c>
      <c r="E50" s="195" t="s">
        <v>8</v>
      </c>
      <c r="F50" s="195" t="s">
        <v>8</v>
      </c>
      <c r="G50" s="195" t="s">
        <v>452</v>
      </c>
      <c r="H50" s="195" t="s">
        <v>452</v>
      </c>
      <c r="I50" s="195">
        <v>1</v>
      </c>
      <c r="J50" s="195" t="s">
        <v>452</v>
      </c>
      <c r="K50" s="195" t="s">
        <v>452</v>
      </c>
      <c r="L50" s="195" t="s">
        <v>452</v>
      </c>
      <c r="M50" s="195" t="s">
        <v>8</v>
      </c>
      <c r="N50" s="195" t="s">
        <v>8</v>
      </c>
      <c r="O50" s="195" t="s">
        <v>8</v>
      </c>
      <c r="P50" s="195" t="s">
        <v>8</v>
      </c>
      <c r="Q50" s="195" t="s">
        <v>8</v>
      </c>
      <c r="R50" s="195" t="s">
        <v>8</v>
      </c>
      <c r="S50" s="195" t="s">
        <v>8</v>
      </c>
      <c r="T50" s="195" t="s">
        <v>8</v>
      </c>
      <c r="U50" s="195" t="s">
        <v>8</v>
      </c>
      <c r="V50" s="195" t="s">
        <v>8</v>
      </c>
    </row>
    <row r="51" spans="1:22" ht="15" customHeight="1">
      <c r="A51" s="24"/>
      <c r="B51" s="24"/>
      <c r="C51" s="14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</row>
    <row r="52" spans="1:22" ht="15" customHeight="1">
      <c r="A52" s="24" t="s">
        <v>105</v>
      </c>
      <c r="B52" s="24"/>
      <c r="C52" s="14" t="s">
        <v>106</v>
      </c>
      <c r="D52" s="170">
        <f t="shared" si="1"/>
        <v>38</v>
      </c>
      <c r="E52" s="195" t="s">
        <v>8</v>
      </c>
      <c r="F52" s="195" t="s">
        <v>8</v>
      </c>
      <c r="G52" s="195">
        <v>2</v>
      </c>
      <c r="H52" s="195">
        <v>11</v>
      </c>
      <c r="I52" s="195">
        <v>18</v>
      </c>
      <c r="J52" s="195">
        <v>7</v>
      </c>
      <c r="K52" s="195" t="s">
        <v>452</v>
      </c>
      <c r="L52" s="195" t="s">
        <v>452</v>
      </c>
      <c r="M52" s="195" t="s">
        <v>8</v>
      </c>
      <c r="N52" s="195" t="s">
        <v>8</v>
      </c>
      <c r="O52" s="195" t="s">
        <v>8</v>
      </c>
      <c r="P52" s="195" t="s">
        <v>8</v>
      </c>
      <c r="Q52" s="195" t="s">
        <v>8</v>
      </c>
      <c r="R52" s="195" t="s">
        <v>8</v>
      </c>
      <c r="S52" s="195" t="s">
        <v>8</v>
      </c>
      <c r="T52" s="195" t="s">
        <v>8</v>
      </c>
      <c r="U52" s="195" t="s">
        <v>8</v>
      </c>
      <c r="V52" s="195" t="s">
        <v>8</v>
      </c>
    </row>
    <row r="53" spans="1:22" ht="15" customHeight="1">
      <c r="A53" s="24" t="s">
        <v>107</v>
      </c>
      <c r="B53" s="24"/>
      <c r="C53" s="14" t="s">
        <v>108</v>
      </c>
      <c r="D53" s="170">
        <f t="shared" si="1"/>
        <v>43</v>
      </c>
      <c r="E53" s="195" t="s">
        <v>452</v>
      </c>
      <c r="F53" s="195" t="s">
        <v>8</v>
      </c>
      <c r="G53" s="195">
        <v>2</v>
      </c>
      <c r="H53" s="195">
        <v>3</v>
      </c>
      <c r="I53" s="195">
        <v>14</v>
      </c>
      <c r="J53" s="195">
        <v>4</v>
      </c>
      <c r="K53" s="195">
        <v>11</v>
      </c>
      <c r="L53" s="195" t="s">
        <v>452</v>
      </c>
      <c r="M53" s="195">
        <v>9</v>
      </c>
      <c r="N53" s="195" t="s">
        <v>452</v>
      </c>
      <c r="O53" s="195" t="s">
        <v>8</v>
      </c>
      <c r="P53" s="195" t="s">
        <v>8</v>
      </c>
      <c r="Q53" s="195" t="s">
        <v>8</v>
      </c>
      <c r="R53" s="195" t="s">
        <v>8</v>
      </c>
      <c r="S53" s="195" t="s">
        <v>8</v>
      </c>
      <c r="T53" s="195" t="s">
        <v>8</v>
      </c>
      <c r="U53" s="195" t="s">
        <v>8</v>
      </c>
      <c r="V53" s="195" t="s">
        <v>8</v>
      </c>
    </row>
    <row r="54" spans="1:22" ht="15" customHeight="1">
      <c r="A54" s="24" t="s">
        <v>109</v>
      </c>
      <c r="B54" s="24"/>
      <c r="C54" s="14" t="s">
        <v>110</v>
      </c>
      <c r="D54" s="170">
        <f t="shared" si="1"/>
        <v>12</v>
      </c>
      <c r="E54" s="195" t="s">
        <v>8</v>
      </c>
      <c r="F54" s="195" t="s">
        <v>8</v>
      </c>
      <c r="G54" s="195">
        <v>9</v>
      </c>
      <c r="H54" s="195" t="s">
        <v>452</v>
      </c>
      <c r="I54" s="195">
        <v>3</v>
      </c>
      <c r="J54" s="195" t="s">
        <v>452</v>
      </c>
      <c r="K54" s="195" t="s">
        <v>452</v>
      </c>
      <c r="L54" s="195" t="s">
        <v>452</v>
      </c>
      <c r="M54" s="195" t="s">
        <v>8</v>
      </c>
      <c r="N54" s="195" t="s">
        <v>8</v>
      </c>
      <c r="O54" s="195" t="s">
        <v>8</v>
      </c>
      <c r="P54" s="195" t="s">
        <v>8</v>
      </c>
      <c r="Q54" s="195" t="s">
        <v>8</v>
      </c>
      <c r="R54" s="195" t="s">
        <v>8</v>
      </c>
      <c r="S54" s="195" t="s">
        <v>8</v>
      </c>
      <c r="T54" s="195" t="s">
        <v>8</v>
      </c>
      <c r="U54" s="195" t="s">
        <v>8</v>
      </c>
      <c r="V54" s="195" t="s">
        <v>8</v>
      </c>
    </row>
    <row r="55" spans="1:22" ht="15" customHeight="1">
      <c r="A55" s="24" t="s">
        <v>111</v>
      </c>
      <c r="B55" s="24"/>
      <c r="C55" s="14" t="s">
        <v>112</v>
      </c>
      <c r="D55" s="170">
        <f t="shared" si="1"/>
        <v>15</v>
      </c>
      <c r="E55" s="195" t="s">
        <v>8</v>
      </c>
      <c r="F55" s="195" t="s">
        <v>8</v>
      </c>
      <c r="G55" s="195">
        <v>3</v>
      </c>
      <c r="H55" s="195">
        <v>4</v>
      </c>
      <c r="I55" s="195">
        <v>5</v>
      </c>
      <c r="J55" s="195">
        <v>2</v>
      </c>
      <c r="K55" s="195" t="s">
        <v>452</v>
      </c>
      <c r="L55" s="195" t="s">
        <v>452</v>
      </c>
      <c r="M55" s="195" t="s">
        <v>8</v>
      </c>
      <c r="N55" s="195" t="s">
        <v>8</v>
      </c>
      <c r="O55" s="195" t="s">
        <v>8</v>
      </c>
      <c r="P55" s="195" t="s">
        <v>8</v>
      </c>
      <c r="Q55" s="195" t="s">
        <v>8</v>
      </c>
      <c r="R55" s="195" t="s">
        <v>8</v>
      </c>
      <c r="S55" s="195" t="s">
        <v>8</v>
      </c>
      <c r="T55" s="195">
        <v>1</v>
      </c>
      <c r="U55" s="195" t="s">
        <v>8</v>
      </c>
      <c r="V55" s="195" t="s">
        <v>8</v>
      </c>
    </row>
    <row r="56" spans="1:22" ht="15" customHeight="1">
      <c r="A56" s="24" t="s">
        <v>113</v>
      </c>
      <c r="B56" s="24"/>
      <c r="C56" s="14" t="s">
        <v>114</v>
      </c>
      <c r="D56" s="170">
        <f t="shared" si="1"/>
        <v>4</v>
      </c>
      <c r="E56" s="195" t="s">
        <v>8</v>
      </c>
      <c r="F56" s="195" t="s">
        <v>8</v>
      </c>
      <c r="G56" s="195" t="s">
        <v>452</v>
      </c>
      <c r="H56" s="195">
        <v>2</v>
      </c>
      <c r="I56" s="195">
        <v>2</v>
      </c>
      <c r="J56" s="195" t="s">
        <v>452</v>
      </c>
      <c r="K56" s="195" t="s">
        <v>452</v>
      </c>
      <c r="L56" s="195" t="s">
        <v>452</v>
      </c>
      <c r="M56" s="195" t="s">
        <v>8</v>
      </c>
      <c r="N56" s="195" t="s">
        <v>8</v>
      </c>
      <c r="O56" s="195" t="s">
        <v>8</v>
      </c>
      <c r="P56" s="195" t="s">
        <v>8</v>
      </c>
      <c r="Q56" s="195" t="s">
        <v>8</v>
      </c>
      <c r="R56" s="195" t="s">
        <v>8</v>
      </c>
      <c r="S56" s="195" t="s">
        <v>8</v>
      </c>
      <c r="T56" s="195" t="s">
        <v>8</v>
      </c>
      <c r="U56" s="195" t="s">
        <v>8</v>
      </c>
      <c r="V56" s="195" t="s">
        <v>8</v>
      </c>
    </row>
    <row r="57" spans="1:22" ht="15" customHeight="1">
      <c r="A57" s="24"/>
      <c r="B57" s="24"/>
      <c r="C57" s="14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</row>
    <row r="58" spans="1:22" ht="15" customHeight="1">
      <c r="A58" s="24" t="s">
        <v>115</v>
      </c>
      <c r="B58" s="24"/>
      <c r="C58" s="14" t="s">
        <v>116</v>
      </c>
      <c r="D58" s="170">
        <f t="shared" si="1"/>
        <v>28</v>
      </c>
      <c r="E58" s="195" t="s">
        <v>8</v>
      </c>
      <c r="F58" s="195" t="s">
        <v>8</v>
      </c>
      <c r="G58" s="195">
        <v>1</v>
      </c>
      <c r="H58" s="195">
        <v>10</v>
      </c>
      <c r="I58" s="195">
        <v>13</v>
      </c>
      <c r="J58" s="195">
        <v>3</v>
      </c>
      <c r="K58" s="195" t="s">
        <v>452</v>
      </c>
      <c r="L58" s="195" t="s">
        <v>452</v>
      </c>
      <c r="M58" s="195" t="s">
        <v>8</v>
      </c>
      <c r="N58" s="195" t="s">
        <v>8</v>
      </c>
      <c r="O58" s="195" t="s">
        <v>8</v>
      </c>
      <c r="P58" s="195" t="s">
        <v>8</v>
      </c>
      <c r="Q58" s="195" t="s">
        <v>8</v>
      </c>
      <c r="R58" s="195" t="s">
        <v>8</v>
      </c>
      <c r="S58" s="195" t="s">
        <v>8</v>
      </c>
      <c r="T58" s="195">
        <v>1</v>
      </c>
      <c r="U58" s="195" t="s">
        <v>8</v>
      </c>
      <c r="V58" s="195" t="s">
        <v>8</v>
      </c>
    </row>
    <row r="59" spans="1:22" ht="15" customHeight="1">
      <c r="A59" s="432" t="s">
        <v>117</v>
      </c>
      <c r="B59" s="24"/>
      <c r="C59" s="14" t="s">
        <v>118</v>
      </c>
      <c r="D59" s="170">
        <f t="shared" si="1"/>
        <v>83</v>
      </c>
      <c r="E59" s="195" t="s">
        <v>8</v>
      </c>
      <c r="F59" s="195" t="s">
        <v>8</v>
      </c>
      <c r="G59" s="195">
        <v>18</v>
      </c>
      <c r="H59" s="195">
        <v>14</v>
      </c>
      <c r="I59" s="195">
        <v>26</v>
      </c>
      <c r="J59" s="195">
        <v>11</v>
      </c>
      <c r="K59" s="195">
        <v>4</v>
      </c>
      <c r="L59" s="195" t="s">
        <v>452</v>
      </c>
      <c r="M59" s="195">
        <v>2</v>
      </c>
      <c r="N59" s="195">
        <v>1</v>
      </c>
      <c r="O59" s="195" t="s">
        <v>8</v>
      </c>
      <c r="P59" s="195" t="s">
        <v>8</v>
      </c>
      <c r="Q59" s="195" t="s">
        <v>8</v>
      </c>
      <c r="R59" s="195" t="s">
        <v>8</v>
      </c>
      <c r="S59" s="195">
        <v>1</v>
      </c>
      <c r="T59" s="195">
        <v>6</v>
      </c>
      <c r="U59" s="195" t="s">
        <v>8</v>
      </c>
      <c r="V59" s="195" t="s">
        <v>8</v>
      </c>
    </row>
    <row r="60" spans="1:22" ht="15" customHeight="1">
      <c r="A60" s="438"/>
      <c r="B60" s="52"/>
      <c r="C60" s="53" t="s">
        <v>119</v>
      </c>
      <c r="D60" s="310">
        <f t="shared" si="1"/>
        <v>21</v>
      </c>
      <c r="E60" s="311" t="s">
        <v>8</v>
      </c>
      <c r="F60" s="311" t="s">
        <v>8</v>
      </c>
      <c r="G60" s="311">
        <v>1</v>
      </c>
      <c r="H60" s="311">
        <v>14</v>
      </c>
      <c r="I60" s="311">
        <v>4</v>
      </c>
      <c r="J60" s="311">
        <v>1</v>
      </c>
      <c r="K60" s="311" t="s">
        <v>452</v>
      </c>
      <c r="L60" s="312" t="s">
        <v>452</v>
      </c>
      <c r="M60" s="311" t="s">
        <v>8</v>
      </c>
      <c r="N60" s="311" t="s">
        <v>8</v>
      </c>
      <c r="O60" s="311" t="s">
        <v>8</v>
      </c>
      <c r="P60" s="311" t="s">
        <v>8</v>
      </c>
      <c r="Q60" s="311" t="s">
        <v>8</v>
      </c>
      <c r="R60" s="311" t="s">
        <v>8</v>
      </c>
      <c r="S60" s="311" t="s">
        <v>8</v>
      </c>
      <c r="T60" s="311">
        <v>1</v>
      </c>
      <c r="U60" s="311" t="s">
        <v>8</v>
      </c>
      <c r="V60" s="311" t="s">
        <v>8</v>
      </c>
    </row>
    <row r="61" spans="1:4" ht="15" customHeight="1">
      <c r="A61" s="82" t="s">
        <v>596</v>
      </c>
      <c r="D61" s="39"/>
    </row>
    <row r="62" spans="1:4" ht="15" customHeight="1">
      <c r="A62" s="7" t="s">
        <v>459</v>
      </c>
      <c r="D62" s="39"/>
    </row>
  </sheetData>
  <sheetProtection/>
  <mergeCells count="24">
    <mergeCell ref="A23:A24"/>
    <mergeCell ref="A25:A26"/>
    <mergeCell ref="A43:A44"/>
    <mergeCell ref="A59:A60"/>
    <mergeCell ref="A28:A32"/>
    <mergeCell ref="A34:A35"/>
    <mergeCell ref="A37:A38"/>
    <mergeCell ref="A41:A42"/>
    <mergeCell ref="A10:A12"/>
    <mergeCell ref="U6:U7"/>
    <mergeCell ref="V6:V7"/>
    <mergeCell ref="A8:C8"/>
    <mergeCell ref="A17:A18"/>
    <mergeCell ref="A19:A20"/>
    <mergeCell ref="A2:V2"/>
    <mergeCell ref="A4:V4"/>
    <mergeCell ref="A6:C7"/>
    <mergeCell ref="D6:D7"/>
    <mergeCell ref="E6:E7"/>
    <mergeCell ref="F6:F7"/>
    <mergeCell ref="G6:R6"/>
    <mergeCell ref="S6:S7"/>
    <mergeCell ref="T6:T7"/>
    <mergeCell ref="A3:V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9.59765625" style="7" customWidth="1"/>
    <col min="2" max="2" width="1.59765625" style="7" customWidth="1"/>
    <col min="3" max="3" width="9.59765625" style="7" customWidth="1"/>
    <col min="4" max="11" width="13.59765625" style="7" customWidth="1"/>
    <col min="12" max="12" width="8.3984375" style="7" customWidth="1"/>
    <col min="13" max="13" width="2.59765625" style="7" customWidth="1"/>
    <col min="14" max="14" width="10.59765625" style="7" customWidth="1"/>
    <col min="15" max="15" width="7.59765625" style="7" customWidth="1"/>
    <col min="16" max="16" width="6.59765625" style="7" customWidth="1"/>
    <col min="17" max="17" width="7.59765625" style="7" customWidth="1"/>
    <col min="18" max="18" width="8" style="7" customWidth="1"/>
    <col min="19" max="30" width="6.59765625" style="7" customWidth="1"/>
    <col min="31" max="31" width="12.59765625" style="7" customWidth="1"/>
    <col min="32" max="16384" width="10.59765625" style="7" customWidth="1"/>
  </cols>
  <sheetData>
    <row r="1" spans="1:31" s="42" customFormat="1" ht="19.5" customHeight="1">
      <c r="A1" s="8" t="s">
        <v>597</v>
      </c>
      <c r="B1" s="8"/>
      <c r="AE1" s="9" t="s">
        <v>598</v>
      </c>
    </row>
    <row r="2" spans="1:31" ht="19.5" customHeigh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39"/>
      <c r="M2" s="342" t="s">
        <v>599</v>
      </c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</row>
    <row r="3" spans="1:31" ht="19.5" customHeight="1">
      <c r="A3" s="389" t="s">
        <v>600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9"/>
      <c r="M3" s="389" t="s">
        <v>120</v>
      </c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</row>
    <row r="4" spans="1:28" ht="18" customHeight="1">
      <c r="A4" s="389" t="s">
        <v>601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9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3:31" ht="18" customHeight="1" thickBot="1">
      <c r="C5" s="55"/>
      <c r="D5" s="55"/>
      <c r="E5" s="55"/>
      <c r="F5" s="55"/>
      <c r="G5" s="55"/>
      <c r="H5" s="55"/>
      <c r="I5" s="55"/>
      <c r="J5" s="55"/>
      <c r="K5" s="37" t="s">
        <v>0</v>
      </c>
      <c r="L5" s="39"/>
      <c r="M5" s="56"/>
      <c r="N5" s="56"/>
      <c r="O5" s="57"/>
      <c r="P5" s="56"/>
      <c r="Q5" s="56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E5" s="37" t="s">
        <v>121</v>
      </c>
    </row>
    <row r="6" spans="1:31" ht="19.5" customHeight="1">
      <c r="A6" s="390" t="s">
        <v>532</v>
      </c>
      <c r="B6" s="456"/>
      <c r="C6" s="391"/>
      <c r="D6" s="417" t="s">
        <v>602</v>
      </c>
      <c r="E6" s="428" t="s">
        <v>122</v>
      </c>
      <c r="F6" s="396" t="s">
        <v>603</v>
      </c>
      <c r="G6" s="412"/>
      <c r="H6" s="412"/>
      <c r="I6" s="412"/>
      <c r="J6" s="412"/>
      <c r="K6" s="412"/>
      <c r="L6" s="39"/>
      <c r="M6" s="390" t="s">
        <v>608</v>
      </c>
      <c r="N6" s="391"/>
      <c r="O6" s="459" t="s">
        <v>611</v>
      </c>
      <c r="P6" s="445" t="s">
        <v>609</v>
      </c>
      <c r="Q6" s="430" t="s">
        <v>610</v>
      </c>
      <c r="R6" s="396" t="s">
        <v>612</v>
      </c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163"/>
      <c r="AE6" s="439" t="s">
        <v>617</v>
      </c>
    </row>
    <row r="7" spans="1:31" ht="19.5" customHeight="1">
      <c r="A7" s="457"/>
      <c r="B7" s="457"/>
      <c r="C7" s="393"/>
      <c r="D7" s="421"/>
      <c r="E7" s="454"/>
      <c r="F7" s="442" t="s">
        <v>3</v>
      </c>
      <c r="G7" s="442" t="s">
        <v>4</v>
      </c>
      <c r="H7" s="458" t="s">
        <v>538</v>
      </c>
      <c r="I7" s="458" t="s">
        <v>604</v>
      </c>
      <c r="J7" s="442" t="s">
        <v>123</v>
      </c>
      <c r="K7" s="444" t="s">
        <v>605</v>
      </c>
      <c r="L7" s="39"/>
      <c r="M7" s="457"/>
      <c r="N7" s="393"/>
      <c r="O7" s="460"/>
      <c r="P7" s="446"/>
      <c r="Q7" s="448"/>
      <c r="R7" s="442" t="s">
        <v>3</v>
      </c>
      <c r="S7" s="51" t="s">
        <v>616</v>
      </c>
      <c r="T7" s="13" t="s">
        <v>124</v>
      </c>
      <c r="U7" s="13" t="s">
        <v>125</v>
      </c>
      <c r="V7" s="13" t="s">
        <v>126</v>
      </c>
      <c r="W7" s="13">
        <v>10</v>
      </c>
      <c r="X7" s="13">
        <v>20</v>
      </c>
      <c r="Y7" s="13">
        <v>30</v>
      </c>
      <c r="Z7" s="13">
        <v>50</v>
      </c>
      <c r="AA7" s="13">
        <v>100</v>
      </c>
      <c r="AB7" s="13">
        <v>200</v>
      </c>
      <c r="AC7" s="262">
        <v>500</v>
      </c>
      <c r="AD7" s="19" t="s">
        <v>613</v>
      </c>
      <c r="AE7" s="440"/>
    </row>
    <row r="8" spans="1:31" ht="19.5" customHeight="1">
      <c r="A8" s="394"/>
      <c r="B8" s="394"/>
      <c r="C8" s="395"/>
      <c r="D8" s="422"/>
      <c r="E8" s="455"/>
      <c r="F8" s="429"/>
      <c r="G8" s="429"/>
      <c r="H8" s="431"/>
      <c r="I8" s="431"/>
      <c r="J8" s="429"/>
      <c r="K8" s="434"/>
      <c r="L8" s="39"/>
      <c r="M8" s="394"/>
      <c r="N8" s="395"/>
      <c r="O8" s="461"/>
      <c r="P8" s="447"/>
      <c r="Q8" s="431"/>
      <c r="R8" s="429"/>
      <c r="S8" s="46" t="s">
        <v>615</v>
      </c>
      <c r="T8" s="260" t="s">
        <v>127</v>
      </c>
      <c r="U8" s="260" t="s">
        <v>128</v>
      </c>
      <c r="V8" s="260" t="s">
        <v>129</v>
      </c>
      <c r="W8" s="260" t="s">
        <v>130</v>
      </c>
      <c r="X8" s="260" t="s">
        <v>131</v>
      </c>
      <c r="Y8" s="260" t="s">
        <v>132</v>
      </c>
      <c r="Z8" s="260" t="s">
        <v>133</v>
      </c>
      <c r="AA8" s="260" t="s">
        <v>134</v>
      </c>
      <c r="AB8" s="260" t="s">
        <v>135</v>
      </c>
      <c r="AC8" s="261" t="s">
        <v>472</v>
      </c>
      <c r="AD8" s="78" t="s">
        <v>614</v>
      </c>
      <c r="AE8" s="441"/>
    </row>
    <row r="9" spans="1:31" ht="19.5" customHeight="1">
      <c r="A9" s="435" t="s">
        <v>3</v>
      </c>
      <c r="B9" s="435"/>
      <c r="C9" s="451"/>
      <c r="D9" s="229">
        <f aca="true" t="shared" si="0" ref="D9:K9">SUM(D11:D61)</f>
        <v>3045</v>
      </c>
      <c r="E9" s="229">
        <f t="shared" si="0"/>
        <v>2812</v>
      </c>
      <c r="F9" s="229">
        <f>SUM(F11:F61)</f>
        <v>233</v>
      </c>
      <c r="G9" s="229">
        <f t="shared" si="0"/>
        <v>58</v>
      </c>
      <c r="H9" s="229">
        <f t="shared" si="0"/>
        <v>2</v>
      </c>
      <c r="I9" s="229">
        <f t="shared" si="0"/>
        <v>5</v>
      </c>
      <c r="J9" s="229">
        <f t="shared" si="0"/>
        <v>162</v>
      </c>
      <c r="K9" s="229">
        <f t="shared" si="0"/>
        <v>6</v>
      </c>
      <c r="L9" s="39"/>
      <c r="M9" s="60"/>
      <c r="N9" s="61"/>
      <c r="O9" s="62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3" t="s">
        <v>136</v>
      </c>
    </row>
    <row r="10" spans="1:31" ht="19.5" customHeight="1">
      <c r="A10" s="49"/>
      <c r="B10" s="49"/>
      <c r="C10" s="50"/>
      <c r="D10" s="193"/>
      <c r="E10" s="194"/>
      <c r="F10" s="194"/>
      <c r="G10" s="194"/>
      <c r="H10" s="194"/>
      <c r="I10" s="194"/>
      <c r="J10" s="194"/>
      <c r="K10" s="194"/>
      <c r="L10" s="48"/>
      <c r="M10" s="367" t="s">
        <v>618</v>
      </c>
      <c r="N10" s="369"/>
      <c r="O10" s="170">
        <f>SUM(P10:R10)</f>
        <v>3758</v>
      </c>
      <c r="P10" s="171">
        <v>47</v>
      </c>
      <c r="Q10" s="171">
        <v>1341</v>
      </c>
      <c r="R10" s="171">
        <f>SUM(S10:AD10)</f>
        <v>2370</v>
      </c>
      <c r="S10" s="171">
        <v>150</v>
      </c>
      <c r="T10" s="171">
        <v>1032</v>
      </c>
      <c r="U10" s="171">
        <v>606</v>
      </c>
      <c r="V10" s="171">
        <v>314</v>
      </c>
      <c r="W10" s="171">
        <v>140</v>
      </c>
      <c r="X10" s="173" t="s">
        <v>452</v>
      </c>
      <c r="Y10" s="171">
        <v>36</v>
      </c>
      <c r="Z10" s="171">
        <v>19</v>
      </c>
      <c r="AA10" s="171">
        <v>43</v>
      </c>
      <c r="AB10" s="171">
        <v>30</v>
      </c>
      <c r="AC10" s="173" t="s">
        <v>452</v>
      </c>
      <c r="AD10" s="173" t="s">
        <v>452</v>
      </c>
      <c r="AE10" s="172">
        <v>28217.65</v>
      </c>
    </row>
    <row r="11" spans="1:31" ht="19.5" customHeight="1">
      <c r="A11" s="432" t="s">
        <v>52</v>
      </c>
      <c r="B11" s="24"/>
      <c r="C11" s="14" t="s">
        <v>53</v>
      </c>
      <c r="D11" s="199">
        <f>SUM(E11:F11)</f>
        <v>95</v>
      </c>
      <c r="E11" s="173">
        <v>87</v>
      </c>
      <c r="F11" s="173">
        <f>SUM(G11:K11)</f>
        <v>8</v>
      </c>
      <c r="G11" s="173">
        <v>1</v>
      </c>
      <c r="H11" s="173" t="s">
        <v>8</v>
      </c>
      <c r="I11" s="173" t="s">
        <v>8</v>
      </c>
      <c r="J11" s="173">
        <v>7</v>
      </c>
      <c r="K11" s="173" t="s">
        <v>8</v>
      </c>
      <c r="L11" s="48"/>
      <c r="M11" s="374" t="s">
        <v>619</v>
      </c>
      <c r="N11" s="424"/>
      <c r="O11" s="170">
        <f>SUM(P11:R11)</f>
        <v>3781</v>
      </c>
      <c r="P11" s="171">
        <v>46</v>
      </c>
      <c r="Q11" s="171">
        <v>1404</v>
      </c>
      <c r="R11" s="171">
        <f>SUM(S11:AD11)</f>
        <v>2331</v>
      </c>
      <c r="S11" s="171">
        <v>147</v>
      </c>
      <c r="T11" s="171">
        <v>1013</v>
      </c>
      <c r="U11" s="171">
        <v>613</v>
      </c>
      <c r="V11" s="171">
        <v>306</v>
      </c>
      <c r="W11" s="171">
        <v>130</v>
      </c>
      <c r="X11" s="173" t="s">
        <v>8</v>
      </c>
      <c r="Y11" s="171">
        <v>34</v>
      </c>
      <c r="Z11" s="171">
        <v>19</v>
      </c>
      <c r="AA11" s="171">
        <v>45</v>
      </c>
      <c r="AB11" s="171">
        <v>24</v>
      </c>
      <c r="AC11" s="173" t="s">
        <v>8</v>
      </c>
      <c r="AD11" s="173" t="s">
        <v>452</v>
      </c>
      <c r="AE11" s="172">
        <v>26092.05</v>
      </c>
    </row>
    <row r="12" spans="1:31" ht="19.5" customHeight="1">
      <c r="A12" s="432"/>
      <c r="B12" s="24"/>
      <c r="C12" s="14" t="s">
        <v>54</v>
      </c>
      <c r="D12" s="199">
        <f aca="true" t="shared" si="1" ref="D12:D61">SUM(E12:F12)</f>
        <v>71</v>
      </c>
      <c r="E12" s="173">
        <v>68</v>
      </c>
      <c r="F12" s="173">
        <f aca="true" t="shared" si="2" ref="F12:F61">SUM(G12:K12)</f>
        <v>3</v>
      </c>
      <c r="G12" s="173" t="s">
        <v>805</v>
      </c>
      <c r="H12" s="173" t="s">
        <v>8</v>
      </c>
      <c r="I12" s="173" t="s">
        <v>8</v>
      </c>
      <c r="J12" s="173">
        <v>3</v>
      </c>
      <c r="K12" s="173" t="s">
        <v>8</v>
      </c>
      <c r="L12" s="48"/>
      <c r="M12" s="374" t="s">
        <v>545</v>
      </c>
      <c r="N12" s="424"/>
      <c r="O12" s="170">
        <f>SUM(P12:R12)</f>
        <v>4380</v>
      </c>
      <c r="P12" s="171">
        <v>127</v>
      </c>
      <c r="Q12" s="171">
        <v>1950</v>
      </c>
      <c r="R12" s="171">
        <f>SUM(S12:AD12)</f>
        <v>2303</v>
      </c>
      <c r="S12" s="171">
        <v>162</v>
      </c>
      <c r="T12" s="171">
        <v>985</v>
      </c>
      <c r="U12" s="171">
        <v>617</v>
      </c>
      <c r="V12" s="171">
        <v>302</v>
      </c>
      <c r="W12" s="171">
        <v>135</v>
      </c>
      <c r="X12" s="173" t="s">
        <v>8</v>
      </c>
      <c r="Y12" s="171">
        <v>30</v>
      </c>
      <c r="Z12" s="171">
        <v>17</v>
      </c>
      <c r="AA12" s="171">
        <v>45</v>
      </c>
      <c r="AB12" s="171">
        <v>10</v>
      </c>
      <c r="AC12" s="173" t="s">
        <v>8</v>
      </c>
      <c r="AD12" s="173" t="s">
        <v>452</v>
      </c>
      <c r="AE12" s="180">
        <v>20800.56</v>
      </c>
    </row>
    <row r="13" spans="1:31" ht="19.5" customHeight="1">
      <c r="A13" s="432"/>
      <c r="B13" s="24"/>
      <c r="C13" s="14" t="s">
        <v>55</v>
      </c>
      <c r="D13" s="199">
        <f t="shared" si="1"/>
        <v>114</v>
      </c>
      <c r="E13" s="173">
        <v>97</v>
      </c>
      <c r="F13" s="173">
        <f t="shared" si="2"/>
        <v>17</v>
      </c>
      <c r="G13" s="173" t="s">
        <v>805</v>
      </c>
      <c r="H13" s="173">
        <v>1</v>
      </c>
      <c r="I13" s="173" t="s">
        <v>8</v>
      </c>
      <c r="J13" s="173">
        <v>16</v>
      </c>
      <c r="K13" s="173" t="s">
        <v>8</v>
      </c>
      <c r="L13" s="48"/>
      <c r="M13" s="374" t="s">
        <v>546</v>
      </c>
      <c r="N13" s="424"/>
      <c r="O13" s="170">
        <f>SUM(P13:R13)</f>
        <v>3359</v>
      </c>
      <c r="P13" s="171">
        <v>13</v>
      </c>
      <c r="Q13" s="171">
        <v>1354</v>
      </c>
      <c r="R13" s="171">
        <f>SUM(S13:AD13)</f>
        <v>1992</v>
      </c>
      <c r="S13" s="171">
        <v>144</v>
      </c>
      <c r="T13" s="171">
        <v>843</v>
      </c>
      <c r="U13" s="171">
        <v>576</v>
      </c>
      <c r="V13" s="171">
        <v>270</v>
      </c>
      <c r="W13" s="171">
        <v>62</v>
      </c>
      <c r="X13" s="173" t="s">
        <v>8</v>
      </c>
      <c r="Y13" s="171">
        <v>27</v>
      </c>
      <c r="Z13" s="171">
        <v>12</v>
      </c>
      <c r="AA13" s="171">
        <v>49</v>
      </c>
      <c r="AB13" s="171">
        <v>9</v>
      </c>
      <c r="AC13" s="173" t="s">
        <v>8</v>
      </c>
      <c r="AD13" s="173" t="s">
        <v>8</v>
      </c>
      <c r="AE13" s="180">
        <v>18888.88</v>
      </c>
    </row>
    <row r="14" spans="1:31" ht="19.5" customHeight="1">
      <c r="A14" s="24" t="s">
        <v>56</v>
      </c>
      <c r="B14" s="24"/>
      <c r="C14" s="14" t="s">
        <v>57</v>
      </c>
      <c r="D14" s="199">
        <f t="shared" si="1"/>
        <v>24</v>
      </c>
      <c r="E14" s="173">
        <v>23</v>
      </c>
      <c r="F14" s="173">
        <f t="shared" si="2"/>
        <v>1</v>
      </c>
      <c r="G14" s="173">
        <v>1</v>
      </c>
      <c r="H14" s="173" t="s">
        <v>8</v>
      </c>
      <c r="I14" s="173" t="s">
        <v>8</v>
      </c>
      <c r="J14" s="173" t="s">
        <v>8</v>
      </c>
      <c r="K14" s="173" t="s">
        <v>8</v>
      </c>
      <c r="L14" s="48"/>
      <c r="M14" s="376" t="s">
        <v>547</v>
      </c>
      <c r="N14" s="425"/>
      <c r="O14" s="197">
        <f aca="true" t="shared" si="3" ref="O14:AE14">SUM(O16:O53)</f>
        <v>3388</v>
      </c>
      <c r="P14" s="197">
        <f t="shared" si="3"/>
        <v>11</v>
      </c>
      <c r="Q14" s="197">
        <f>SUM(Q16:Q53)</f>
        <v>1404</v>
      </c>
      <c r="R14" s="197">
        <f t="shared" si="3"/>
        <v>1973</v>
      </c>
      <c r="S14" s="197">
        <f t="shared" si="3"/>
        <v>137</v>
      </c>
      <c r="T14" s="197">
        <f t="shared" si="3"/>
        <v>849</v>
      </c>
      <c r="U14" s="197">
        <f t="shared" si="3"/>
        <v>561</v>
      </c>
      <c r="V14" s="197">
        <f t="shared" si="3"/>
        <v>266</v>
      </c>
      <c r="W14" s="197">
        <f t="shared" si="3"/>
        <v>63</v>
      </c>
      <c r="X14" s="231" t="s">
        <v>8</v>
      </c>
      <c r="Y14" s="197">
        <f t="shared" si="3"/>
        <v>27</v>
      </c>
      <c r="Z14" s="197">
        <f t="shared" si="3"/>
        <v>9</v>
      </c>
      <c r="AA14" s="197">
        <f t="shared" si="3"/>
        <v>51</v>
      </c>
      <c r="AB14" s="197">
        <f t="shared" si="3"/>
        <v>10</v>
      </c>
      <c r="AC14" s="231" t="s">
        <v>8</v>
      </c>
      <c r="AD14" s="231" t="s">
        <v>8</v>
      </c>
      <c r="AE14" s="309">
        <f t="shared" si="3"/>
        <v>19000.81</v>
      </c>
    </row>
    <row r="15" spans="1:31" ht="19.5" customHeight="1">
      <c r="A15" s="24" t="s">
        <v>58</v>
      </c>
      <c r="B15" s="24"/>
      <c r="C15" s="14" t="s">
        <v>59</v>
      </c>
      <c r="D15" s="199">
        <f t="shared" si="1"/>
        <v>28</v>
      </c>
      <c r="E15" s="173">
        <v>28</v>
      </c>
      <c r="F15" s="173" t="s">
        <v>805</v>
      </c>
      <c r="G15" s="173" t="s">
        <v>805</v>
      </c>
      <c r="H15" s="173" t="s">
        <v>8</v>
      </c>
      <c r="I15" s="173" t="s">
        <v>8</v>
      </c>
      <c r="J15" s="173" t="s">
        <v>8</v>
      </c>
      <c r="K15" s="173" t="s">
        <v>8</v>
      </c>
      <c r="L15" s="48"/>
      <c r="M15" s="15"/>
      <c r="N15" s="64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</row>
    <row r="16" spans="1:31" ht="19.5" customHeight="1">
      <c r="A16" s="24"/>
      <c r="B16" s="24"/>
      <c r="C16" s="14"/>
      <c r="D16" s="173"/>
      <c r="E16" s="173"/>
      <c r="F16" s="173"/>
      <c r="G16" s="173"/>
      <c r="H16" s="173"/>
      <c r="I16" s="173"/>
      <c r="J16" s="173"/>
      <c r="K16" s="173"/>
      <c r="L16" s="48"/>
      <c r="M16" s="452" t="s">
        <v>9</v>
      </c>
      <c r="N16" s="373"/>
      <c r="O16" s="173" t="s">
        <v>8</v>
      </c>
      <c r="P16" s="173" t="s">
        <v>8</v>
      </c>
      <c r="Q16" s="173" t="s">
        <v>8</v>
      </c>
      <c r="R16" s="173" t="s">
        <v>8</v>
      </c>
      <c r="S16" s="173" t="s">
        <v>8</v>
      </c>
      <c r="T16" s="173" t="s">
        <v>8</v>
      </c>
      <c r="U16" s="173" t="s">
        <v>8</v>
      </c>
      <c r="V16" s="173" t="s">
        <v>8</v>
      </c>
      <c r="W16" s="173" t="s">
        <v>8</v>
      </c>
      <c r="X16" s="173" t="s">
        <v>8</v>
      </c>
      <c r="Y16" s="173" t="s">
        <v>8</v>
      </c>
      <c r="Z16" s="173" t="s">
        <v>8</v>
      </c>
      <c r="AA16" s="173" t="s">
        <v>8</v>
      </c>
      <c r="AB16" s="173" t="s">
        <v>8</v>
      </c>
      <c r="AC16" s="173" t="s">
        <v>8</v>
      </c>
      <c r="AD16" s="173" t="s">
        <v>8</v>
      </c>
      <c r="AE16" s="173" t="s">
        <v>8</v>
      </c>
    </row>
    <row r="17" spans="1:31" ht="19.5" customHeight="1">
      <c r="A17" s="24"/>
      <c r="B17" s="24"/>
      <c r="C17" s="14" t="s">
        <v>60</v>
      </c>
      <c r="D17" s="199">
        <f t="shared" si="1"/>
        <v>53</v>
      </c>
      <c r="E17" s="173">
        <v>53</v>
      </c>
      <c r="F17" s="173" t="s">
        <v>805</v>
      </c>
      <c r="G17" s="173" t="s">
        <v>805</v>
      </c>
      <c r="H17" s="173" t="s">
        <v>8</v>
      </c>
      <c r="I17" s="173" t="s">
        <v>8</v>
      </c>
      <c r="J17" s="173" t="s">
        <v>8</v>
      </c>
      <c r="K17" s="173" t="s">
        <v>8</v>
      </c>
      <c r="L17" s="48"/>
      <c r="M17" s="15"/>
      <c r="N17" s="64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</row>
    <row r="18" spans="1:31" ht="19.5" customHeight="1">
      <c r="A18" s="432" t="s">
        <v>61</v>
      </c>
      <c r="B18" s="24"/>
      <c r="C18" s="14" t="s">
        <v>62</v>
      </c>
      <c r="D18" s="199">
        <f t="shared" si="1"/>
        <v>125</v>
      </c>
      <c r="E18" s="173">
        <v>115</v>
      </c>
      <c r="F18" s="173">
        <f t="shared" si="2"/>
        <v>10</v>
      </c>
      <c r="G18" s="173">
        <v>3</v>
      </c>
      <c r="H18" s="173" t="s">
        <v>8</v>
      </c>
      <c r="I18" s="173" t="s">
        <v>8</v>
      </c>
      <c r="J18" s="173">
        <v>5</v>
      </c>
      <c r="K18" s="173">
        <v>2</v>
      </c>
      <c r="L18" s="48"/>
      <c r="M18" s="452" t="s">
        <v>620</v>
      </c>
      <c r="N18" s="373"/>
      <c r="O18" s="170">
        <f>SUM(P18:R18)</f>
        <v>1</v>
      </c>
      <c r="P18" s="173">
        <v>1</v>
      </c>
      <c r="Q18" s="173" t="s">
        <v>8</v>
      </c>
      <c r="R18" s="173" t="s">
        <v>8</v>
      </c>
      <c r="S18" s="173" t="s">
        <v>8</v>
      </c>
      <c r="T18" s="173" t="s">
        <v>8</v>
      </c>
      <c r="U18" s="173" t="s">
        <v>8</v>
      </c>
      <c r="V18" s="173" t="s">
        <v>8</v>
      </c>
      <c r="W18" s="173" t="s">
        <v>8</v>
      </c>
      <c r="X18" s="173" t="s">
        <v>8</v>
      </c>
      <c r="Y18" s="173" t="s">
        <v>8</v>
      </c>
      <c r="Z18" s="173" t="s">
        <v>8</v>
      </c>
      <c r="AA18" s="173" t="s">
        <v>8</v>
      </c>
      <c r="AB18" s="173" t="s">
        <v>8</v>
      </c>
      <c r="AC18" s="173" t="s">
        <v>8</v>
      </c>
      <c r="AD18" s="173" t="s">
        <v>8</v>
      </c>
      <c r="AE18" s="173" t="s">
        <v>8</v>
      </c>
    </row>
    <row r="19" spans="1:31" ht="19.5" customHeight="1">
      <c r="A19" s="432"/>
      <c r="B19" s="24"/>
      <c r="C19" s="14" t="s">
        <v>63</v>
      </c>
      <c r="D19" s="199">
        <f t="shared" si="1"/>
        <v>103</v>
      </c>
      <c r="E19" s="173">
        <v>98</v>
      </c>
      <c r="F19" s="173">
        <f t="shared" si="2"/>
        <v>5</v>
      </c>
      <c r="G19" s="173" t="s">
        <v>805</v>
      </c>
      <c r="H19" s="173" t="s">
        <v>8</v>
      </c>
      <c r="I19" s="173" t="s">
        <v>8</v>
      </c>
      <c r="J19" s="173">
        <v>5</v>
      </c>
      <c r="K19" s="173" t="s">
        <v>8</v>
      </c>
      <c r="L19" s="48"/>
      <c r="M19" s="15"/>
      <c r="N19" s="64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173"/>
      <c r="AE19" s="314"/>
    </row>
    <row r="20" spans="1:31" ht="19.5" customHeight="1">
      <c r="A20" s="432" t="s">
        <v>64</v>
      </c>
      <c r="B20" s="24"/>
      <c r="C20" s="14" t="s">
        <v>65</v>
      </c>
      <c r="D20" s="199">
        <f t="shared" si="1"/>
        <v>89</v>
      </c>
      <c r="E20" s="173">
        <v>89</v>
      </c>
      <c r="F20" s="173" t="s">
        <v>805</v>
      </c>
      <c r="G20" s="173" t="s">
        <v>805</v>
      </c>
      <c r="H20" s="173" t="s">
        <v>8</v>
      </c>
      <c r="I20" s="173" t="s">
        <v>8</v>
      </c>
      <c r="J20" s="173" t="s">
        <v>8</v>
      </c>
      <c r="K20" s="173" t="s">
        <v>8</v>
      </c>
      <c r="L20" s="48"/>
      <c r="M20" s="452" t="s">
        <v>10</v>
      </c>
      <c r="N20" s="453"/>
      <c r="O20" s="170">
        <f>SUM(P20:R20)</f>
        <v>1121</v>
      </c>
      <c r="P20" s="173">
        <v>1</v>
      </c>
      <c r="Q20" s="173">
        <v>1006</v>
      </c>
      <c r="R20" s="171">
        <f>SUM(S20:AD20)</f>
        <v>114</v>
      </c>
      <c r="S20" s="173">
        <v>114</v>
      </c>
      <c r="T20" s="173" t="s">
        <v>8</v>
      </c>
      <c r="U20" s="173" t="s">
        <v>8</v>
      </c>
      <c r="V20" s="173" t="s">
        <v>8</v>
      </c>
      <c r="W20" s="173" t="s">
        <v>8</v>
      </c>
      <c r="X20" s="173" t="s">
        <v>8</v>
      </c>
      <c r="Y20" s="173" t="s">
        <v>8</v>
      </c>
      <c r="Z20" s="173" t="s">
        <v>8</v>
      </c>
      <c r="AA20" s="173" t="s">
        <v>8</v>
      </c>
      <c r="AB20" s="173" t="s">
        <v>8</v>
      </c>
      <c r="AC20" s="173" t="s">
        <v>8</v>
      </c>
      <c r="AD20" s="173" t="s">
        <v>8</v>
      </c>
      <c r="AE20" s="180">
        <v>82.68</v>
      </c>
    </row>
    <row r="21" spans="1:31" ht="19.5" customHeight="1">
      <c r="A21" s="432"/>
      <c r="B21" s="24"/>
      <c r="C21" s="51" t="s">
        <v>66</v>
      </c>
      <c r="D21" s="199">
        <f t="shared" si="1"/>
        <v>46</v>
      </c>
      <c r="E21" s="173">
        <v>46</v>
      </c>
      <c r="F21" s="173" t="s">
        <v>805</v>
      </c>
      <c r="G21" s="173" t="s">
        <v>805</v>
      </c>
      <c r="H21" s="173" t="s">
        <v>8</v>
      </c>
      <c r="I21" s="173" t="s">
        <v>8</v>
      </c>
      <c r="J21" s="173" t="s">
        <v>8</v>
      </c>
      <c r="K21" s="173" t="s">
        <v>8</v>
      </c>
      <c r="L21" s="48"/>
      <c r="M21" s="68"/>
      <c r="N21" s="64"/>
      <c r="O21" s="313"/>
      <c r="P21" s="313"/>
      <c r="Q21" s="313"/>
      <c r="R21" s="313"/>
      <c r="S21" s="313"/>
      <c r="T21" s="31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314"/>
    </row>
    <row r="22" spans="1:31" ht="19.5" customHeight="1">
      <c r="A22" s="24"/>
      <c r="B22" s="24"/>
      <c r="C22" s="14"/>
      <c r="D22" s="173"/>
      <c r="E22" s="173"/>
      <c r="F22" s="173"/>
      <c r="G22" s="173"/>
      <c r="H22" s="173"/>
      <c r="I22" s="173"/>
      <c r="J22" s="173"/>
      <c r="K22" s="173"/>
      <c r="L22" s="48"/>
      <c r="M22" s="68"/>
      <c r="N22" s="67" t="s">
        <v>15</v>
      </c>
      <c r="O22" s="170">
        <f>SUM(P22:R22)</f>
        <v>915</v>
      </c>
      <c r="P22" s="173">
        <v>2</v>
      </c>
      <c r="Q22" s="173">
        <v>207</v>
      </c>
      <c r="R22" s="171">
        <f>SUM(S22:AD22)</f>
        <v>706</v>
      </c>
      <c r="S22" s="173">
        <v>8</v>
      </c>
      <c r="T22" s="173">
        <v>698</v>
      </c>
      <c r="U22" s="173" t="s">
        <v>8</v>
      </c>
      <c r="V22" s="173" t="s">
        <v>8</v>
      </c>
      <c r="W22" s="173" t="s">
        <v>8</v>
      </c>
      <c r="X22" s="173" t="s">
        <v>8</v>
      </c>
      <c r="Y22" s="173" t="s">
        <v>8</v>
      </c>
      <c r="Z22" s="173" t="s">
        <v>8</v>
      </c>
      <c r="AA22" s="173" t="s">
        <v>8</v>
      </c>
      <c r="AB22" s="173" t="s">
        <v>8</v>
      </c>
      <c r="AC22" s="173" t="s">
        <v>8</v>
      </c>
      <c r="AD22" s="173" t="s">
        <v>8</v>
      </c>
      <c r="AE22" s="180">
        <v>1296.63</v>
      </c>
    </row>
    <row r="23" spans="1:31" ht="19.5" customHeight="1">
      <c r="A23" s="24"/>
      <c r="B23" s="24"/>
      <c r="C23" s="14" t="s">
        <v>67</v>
      </c>
      <c r="D23" s="199">
        <f t="shared" si="1"/>
        <v>32</v>
      </c>
      <c r="E23" s="173">
        <v>29</v>
      </c>
      <c r="F23" s="173">
        <f t="shared" si="2"/>
        <v>3</v>
      </c>
      <c r="G23" s="173" t="s">
        <v>805</v>
      </c>
      <c r="H23" s="173" t="s">
        <v>8</v>
      </c>
      <c r="I23" s="173" t="s">
        <v>8</v>
      </c>
      <c r="J23" s="173">
        <v>3</v>
      </c>
      <c r="K23" s="173" t="s">
        <v>8</v>
      </c>
      <c r="L23" s="48"/>
      <c r="M23" s="15"/>
      <c r="N23" s="64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173"/>
      <c r="AE23" s="314"/>
    </row>
    <row r="24" spans="1:31" ht="19.5" customHeight="1">
      <c r="A24" s="432" t="s">
        <v>68</v>
      </c>
      <c r="B24" s="24"/>
      <c r="C24" s="14" t="s">
        <v>69</v>
      </c>
      <c r="D24" s="199">
        <f t="shared" si="1"/>
        <v>193</v>
      </c>
      <c r="E24" s="173">
        <v>179</v>
      </c>
      <c r="F24" s="173">
        <f t="shared" si="2"/>
        <v>14</v>
      </c>
      <c r="G24" s="173">
        <v>1</v>
      </c>
      <c r="H24" s="173" t="s">
        <v>8</v>
      </c>
      <c r="I24" s="173" t="s">
        <v>8</v>
      </c>
      <c r="J24" s="173">
        <v>11</v>
      </c>
      <c r="K24" s="173">
        <v>2</v>
      </c>
      <c r="L24" s="48"/>
      <c r="M24" s="15"/>
      <c r="N24" s="67" t="s">
        <v>16</v>
      </c>
      <c r="O24" s="170">
        <f>SUM(P24:R24)</f>
        <v>603</v>
      </c>
      <c r="P24" s="173">
        <v>4</v>
      </c>
      <c r="Q24" s="173">
        <v>86</v>
      </c>
      <c r="R24" s="171">
        <f>SUM(S24:AD24)</f>
        <v>513</v>
      </c>
      <c r="S24" s="173">
        <v>6</v>
      </c>
      <c r="T24" s="173">
        <v>28</v>
      </c>
      <c r="U24" s="173">
        <v>479</v>
      </c>
      <c r="V24" s="173" t="s">
        <v>8</v>
      </c>
      <c r="W24" s="173" t="s">
        <v>8</v>
      </c>
      <c r="X24" s="173" t="s">
        <v>8</v>
      </c>
      <c r="Y24" s="173" t="s">
        <v>8</v>
      </c>
      <c r="Z24" s="173" t="s">
        <v>8</v>
      </c>
      <c r="AA24" s="173" t="s">
        <v>8</v>
      </c>
      <c r="AB24" s="173" t="s">
        <v>8</v>
      </c>
      <c r="AC24" s="173" t="s">
        <v>8</v>
      </c>
      <c r="AD24" s="173" t="s">
        <v>8</v>
      </c>
      <c r="AE24" s="180">
        <v>2045.68</v>
      </c>
    </row>
    <row r="25" spans="1:31" ht="19.5" customHeight="1">
      <c r="A25" s="432"/>
      <c r="B25" s="24"/>
      <c r="C25" s="51" t="s">
        <v>70</v>
      </c>
      <c r="D25" s="199">
        <f t="shared" si="1"/>
        <v>33</v>
      </c>
      <c r="E25" s="173">
        <v>32</v>
      </c>
      <c r="F25" s="173">
        <f t="shared" si="2"/>
        <v>1</v>
      </c>
      <c r="G25" s="173">
        <v>1</v>
      </c>
      <c r="H25" s="173" t="s">
        <v>8</v>
      </c>
      <c r="I25" s="173" t="s">
        <v>8</v>
      </c>
      <c r="J25" s="173" t="s">
        <v>8</v>
      </c>
      <c r="K25" s="173" t="s">
        <v>8</v>
      </c>
      <c r="L25" s="48"/>
      <c r="M25" s="15"/>
      <c r="N25" s="64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173"/>
      <c r="AE25" s="212"/>
    </row>
    <row r="26" spans="1:31" ht="19.5" customHeight="1">
      <c r="A26" s="432" t="s">
        <v>71</v>
      </c>
      <c r="B26" s="24"/>
      <c r="C26" s="14" t="s">
        <v>72</v>
      </c>
      <c r="D26" s="199">
        <f t="shared" si="1"/>
        <v>75</v>
      </c>
      <c r="E26" s="173">
        <v>60</v>
      </c>
      <c r="F26" s="173">
        <f t="shared" si="2"/>
        <v>15</v>
      </c>
      <c r="G26" s="173">
        <v>12</v>
      </c>
      <c r="H26" s="173" t="s">
        <v>8</v>
      </c>
      <c r="I26" s="173">
        <v>3</v>
      </c>
      <c r="J26" s="173" t="s">
        <v>8</v>
      </c>
      <c r="K26" s="173" t="s">
        <v>8</v>
      </c>
      <c r="L26" s="48"/>
      <c r="M26" s="15"/>
      <c r="N26" s="64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173"/>
      <c r="AE26" s="212"/>
    </row>
    <row r="27" spans="1:31" ht="19.5" customHeight="1">
      <c r="A27" s="432"/>
      <c r="B27" s="24"/>
      <c r="C27" s="14" t="s">
        <v>73</v>
      </c>
      <c r="D27" s="199">
        <f t="shared" si="1"/>
        <v>163</v>
      </c>
      <c r="E27" s="173">
        <v>148</v>
      </c>
      <c r="F27" s="173">
        <f t="shared" si="2"/>
        <v>15</v>
      </c>
      <c r="G27" s="173" t="s">
        <v>805</v>
      </c>
      <c r="H27" s="173" t="s">
        <v>8</v>
      </c>
      <c r="I27" s="173" t="s">
        <v>8</v>
      </c>
      <c r="J27" s="173">
        <v>15</v>
      </c>
      <c r="K27" s="173" t="s">
        <v>8</v>
      </c>
      <c r="L27" s="48"/>
      <c r="M27" s="15"/>
      <c r="N27" s="67" t="s">
        <v>17</v>
      </c>
      <c r="O27" s="170">
        <f>SUM(P27:R27)</f>
        <v>269</v>
      </c>
      <c r="P27" s="173" t="s">
        <v>8</v>
      </c>
      <c r="Q27" s="173">
        <v>25</v>
      </c>
      <c r="R27" s="171">
        <f>SUM(S27:AD27)</f>
        <v>244</v>
      </c>
      <c r="S27" s="173">
        <v>2</v>
      </c>
      <c r="T27" s="173">
        <v>23</v>
      </c>
      <c r="U27" s="173">
        <v>27</v>
      </c>
      <c r="V27" s="173">
        <v>192</v>
      </c>
      <c r="W27" s="173" t="s">
        <v>8</v>
      </c>
      <c r="X27" s="173" t="s">
        <v>8</v>
      </c>
      <c r="Y27" s="173" t="s">
        <v>8</v>
      </c>
      <c r="Z27" s="173" t="s">
        <v>8</v>
      </c>
      <c r="AA27" s="173" t="s">
        <v>8</v>
      </c>
      <c r="AB27" s="173" t="s">
        <v>8</v>
      </c>
      <c r="AC27" s="173" t="s">
        <v>8</v>
      </c>
      <c r="AD27" s="173" t="s">
        <v>8</v>
      </c>
      <c r="AE27" s="180">
        <v>1654.22</v>
      </c>
    </row>
    <row r="28" spans="1:31" ht="19.5" customHeight="1">
      <c r="A28" s="24"/>
      <c r="B28" s="24"/>
      <c r="C28" s="14"/>
      <c r="D28" s="173"/>
      <c r="E28" s="173"/>
      <c r="F28" s="173"/>
      <c r="G28" s="173"/>
      <c r="H28" s="173"/>
      <c r="I28" s="173"/>
      <c r="J28" s="173"/>
      <c r="K28" s="173"/>
      <c r="L28" s="48"/>
      <c r="M28" s="15"/>
      <c r="N28" s="64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173"/>
      <c r="AE28" s="314"/>
    </row>
    <row r="29" spans="1:31" ht="19.5" customHeight="1">
      <c r="A29" s="432" t="s">
        <v>74</v>
      </c>
      <c r="B29" s="24"/>
      <c r="C29" s="14" t="s">
        <v>75</v>
      </c>
      <c r="D29" s="199">
        <f t="shared" si="1"/>
        <v>44</v>
      </c>
      <c r="E29" s="173">
        <v>37</v>
      </c>
      <c r="F29" s="173">
        <f t="shared" si="2"/>
        <v>7</v>
      </c>
      <c r="G29" s="173">
        <v>2</v>
      </c>
      <c r="H29" s="173" t="s">
        <v>8</v>
      </c>
      <c r="I29" s="173" t="s">
        <v>8</v>
      </c>
      <c r="J29" s="173">
        <v>5</v>
      </c>
      <c r="K29" s="173" t="s">
        <v>8</v>
      </c>
      <c r="L29" s="48"/>
      <c r="M29" s="15"/>
      <c r="N29" s="67" t="s">
        <v>18</v>
      </c>
      <c r="O29" s="170">
        <f>SUM(P29:R29)</f>
        <v>135</v>
      </c>
      <c r="P29" s="173">
        <v>1</v>
      </c>
      <c r="Q29" s="173">
        <v>9</v>
      </c>
      <c r="R29" s="171">
        <f>SUM(S29:AD29)</f>
        <v>125</v>
      </c>
      <c r="S29" s="173" t="s">
        <v>452</v>
      </c>
      <c r="T29" s="173">
        <v>20</v>
      </c>
      <c r="U29" s="173">
        <v>31</v>
      </c>
      <c r="V29" s="173">
        <v>36</v>
      </c>
      <c r="W29" s="173">
        <v>38</v>
      </c>
      <c r="X29" s="173" t="s">
        <v>8</v>
      </c>
      <c r="Y29" s="173" t="s">
        <v>8</v>
      </c>
      <c r="Z29" s="173" t="s">
        <v>8</v>
      </c>
      <c r="AA29" s="173" t="s">
        <v>8</v>
      </c>
      <c r="AB29" s="173" t="s">
        <v>8</v>
      </c>
      <c r="AC29" s="173" t="s">
        <v>8</v>
      </c>
      <c r="AD29" s="173" t="s">
        <v>8</v>
      </c>
      <c r="AE29" s="180">
        <v>1088.07</v>
      </c>
    </row>
    <row r="30" spans="1:31" ht="19.5" customHeight="1">
      <c r="A30" s="432"/>
      <c r="B30" s="24"/>
      <c r="C30" s="14" t="s">
        <v>76</v>
      </c>
      <c r="D30" s="199">
        <f t="shared" si="1"/>
        <v>56</v>
      </c>
      <c r="E30" s="173">
        <v>47</v>
      </c>
      <c r="F30" s="173">
        <f t="shared" si="2"/>
        <v>9</v>
      </c>
      <c r="G30" s="173" t="s">
        <v>805</v>
      </c>
      <c r="H30" s="173" t="s">
        <v>8</v>
      </c>
      <c r="I30" s="173" t="s">
        <v>8</v>
      </c>
      <c r="J30" s="173">
        <v>9</v>
      </c>
      <c r="K30" s="173" t="s">
        <v>8</v>
      </c>
      <c r="L30" s="48"/>
      <c r="M30" s="68"/>
      <c r="N30" s="64"/>
      <c r="O30" s="313"/>
      <c r="P30" s="313"/>
      <c r="Q30" s="313"/>
      <c r="R30" s="313"/>
      <c r="S30" s="313"/>
      <c r="T30" s="313"/>
      <c r="U30" s="313"/>
      <c r="V30" s="313"/>
      <c r="W30" s="313"/>
      <c r="X30" s="173"/>
      <c r="Y30" s="173"/>
      <c r="Z30" s="173"/>
      <c r="AA30" s="173"/>
      <c r="AB30" s="173"/>
      <c r="AC30" s="173"/>
      <c r="AD30" s="173"/>
      <c r="AE30" s="314"/>
    </row>
    <row r="31" spans="1:31" ht="19.5" customHeight="1">
      <c r="A31" s="432"/>
      <c r="B31" s="24"/>
      <c r="C31" s="14" t="s">
        <v>77</v>
      </c>
      <c r="D31" s="199">
        <f t="shared" si="1"/>
        <v>101</v>
      </c>
      <c r="E31" s="173">
        <v>93</v>
      </c>
      <c r="F31" s="173">
        <f t="shared" si="2"/>
        <v>8</v>
      </c>
      <c r="G31" s="173">
        <v>1</v>
      </c>
      <c r="H31" s="173" t="s">
        <v>8</v>
      </c>
      <c r="I31" s="173">
        <v>1</v>
      </c>
      <c r="J31" s="173">
        <v>5</v>
      </c>
      <c r="K31" s="173">
        <v>1</v>
      </c>
      <c r="L31" s="48"/>
      <c r="M31" s="15"/>
      <c r="N31" s="67" t="s">
        <v>19</v>
      </c>
      <c r="O31" s="170">
        <f>SUM(P31:R31)</f>
        <v>4</v>
      </c>
      <c r="P31" s="173" t="s">
        <v>8</v>
      </c>
      <c r="Q31" s="173" t="s">
        <v>452</v>
      </c>
      <c r="R31" s="171">
        <f>SUM(S31:AD31)</f>
        <v>4</v>
      </c>
      <c r="S31" s="173" t="s">
        <v>452</v>
      </c>
      <c r="T31" s="173" t="s">
        <v>452</v>
      </c>
      <c r="U31" s="173">
        <v>2</v>
      </c>
      <c r="V31" s="173" t="s">
        <v>452</v>
      </c>
      <c r="W31" s="173">
        <v>2</v>
      </c>
      <c r="X31" s="173" t="s">
        <v>8</v>
      </c>
      <c r="Y31" s="173" t="s">
        <v>8</v>
      </c>
      <c r="Z31" s="173" t="s">
        <v>8</v>
      </c>
      <c r="AA31" s="173" t="s">
        <v>8</v>
      </c>
      <c r="AB31" s="173" t="s">
        <v>8</v>
      </c>
      <c r="AC31" s="173" t="s">
        <v>8</v>
      </c>
      <c r="AD31" s="173" t="s">
        <v>8</v>
      </c>
      <c r="AE31" s="180">
        <v>43.47</v>
      </c>
    </row>
    <row r="32" spans="1:31" ht="19.5" customHeight="1">
      <c r="A32" s="432"/>
      <c r="B32" s="24"/>
      <c r="C32" s="14" t="s">
        <v>78</v>
      </c>
      <c r="D32" s="199">
        <f t="shared" si="1"/>
        <v>125</v>
      </c>
      <c r="E32" s="173">
        <v>116</v>
      </c>
      <c r="F32" s="173">
        <f t="shared" si="2"/>
        <v>9</v>
      </c>
      <c r="G32" s="173" t="s">
        <v>805</v>
      </c>
      <c r="H32" s="173">
        <v>1</v>
      </c>
      <c r="I32" s="173" t="s">
        <v>8</v>
      </c>
      <c r="J32" s="173">
        <v>8</v>
      </c>
      <c r="K32" s="173" t="s">
        <v>8</v>
      </c>
      <c r="L32" s="48"/>
      <c r="M32" s="15"/>
      <c r="N32" s="64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173"/>
      <c r="AE32" s="314"/>
    </row>
    <row r="33" spans="1:31" ht="19.5" customHeight="1">
      <c r="A33" s="432"/>
      <c r="B33" s="24"/>
      <c r="C33" s="14" t="s">
        <v>79</v>
      </c>
      <c r="D33" s="199">
        <f t="shared" si="1"/>
        <v>121</v>
      </c>
      <c r="E33" s="173">
        <v>108</v>
      </c>
      <c r="F33" s="173">
        <f t="shared" si="2"/>
        <v>13</v>
      </c>
      <c r="G33" s="173" t="s">
        <v>805</v>
      </c>
      <c r="H33" s="173" t="s">
        <v>8</v>
      </c>
      <c r="I33" s="173" t="s">
        <v>8</v>
      </c>
      <c r="J33" s="173">
        <v>13</v>
      </c>
      <c r="K33" s="173" t="s">
        <v>8</v>
      </c>
      <c r="L33" s="48"/>
      <c r="M33" s="15"/>
      <c r="N33" s="67" t="s">
        <v>20</v>
      </c>
      <c r="O33" s="170">
        <f>SUM(P33:R33)</f>
        <v>27</v>
      </c>
      <c r="P33" s="173">
        <v>1</v>
      </c>
      <c r="Q33" s="173">
        <v>2</v>
      </c>
      <c r="R33" s="171">
        <f>SUM(S33:AD33)</f>
        <v>24</v>
      </c>
      <c r="S33" s="173" t="s">
        <v>452</v>
      </c>
      <c r="T33" s="173" t="s">
        <v>452</v>
      </c>
      <c r="U33" s="173" t="s">
        <v>452</v>
      </c>
      <c r="V33" s="173" t="s">
        <v>452</v>
      </c>
      <c r="W33" s="173">
        <v>7</v>
      </c>
      <c r="X33" s="173" t="s">
        <v>452</v>
      </c>
      <c r="Y33" s="173">
        <v>17</v>
      </c>
      <c r="Z33" s="173" t="s">
        <v>8</v>
      </c>
      <c r="AA33" s="173" t="s">
        <v>8</v>
      </c>
      <c r="AB33" s="173" t="s">
        <v>8</v>
      </c>
      <c r="AC33" s="173" t="s">
        <v>8</v>
      </c>
      <c r="AD33" s="173" t="s">
        <v>8</v>
      </c>
      <c r="AE33" s="180">
        <v>779.08</v>
      </c>
    </row>
    <row r="34" spans="1:31" ht="19.5" customHeight="1">
      <c r="A34" s="24"/>
      <c r="B34" s="24"/>
      <c r="C34" s="14"/>
      <c r="D34" s="173"/>
      <c r="E34" s="173"/>
      <c r="F34" s="173"/>
      <c r="G34" s="173"/>
      <c r="H34" s="173"/>
      <c r="I34" s="173"/>
      <c r="J34" s="173"/>
      <c r="K34" s="173"/>
      <c r="L34" s="48"/>
      <c r="M34" s="15"/>
      <c r="N34" s="64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173"/>
      <c r="AE34" s="314"/>
    </row>
    <row r="35" spans="1:31" ht="19.5" customHeight="1">
      <c r="A35" s="432" t="s">
        <v>80</v>
      </c>
      <c r="B35" s="24"/>
      <c r="C35" s="14" t="s">
        <v>81</v>
      </c>
      <c r="D35" s="199">
        <f t="shared" si="1"/>
        <v>68</v>
      </c>
      <c r="E35" s="173">
        <v>65</v>
      </c>
      <c r="F35" s="173">
        <f t="shared" si="2"/>
        <v>3</v>
      </c>
      <c r="G35" s="173">
        <v>1</v>
      </c>
      <c r="H35" s="173" t="s">
        <v>8</v>
      </c>
      <c r="I35" s="173" t="s">
        <v>8</v>
      </c>
      <c r="J35" s="173">
        <v>2</v>
      </c>
      <c r="K35" s="173" t="s">
        <v>8</v>
      </c>
      <c r="L35" s="48"/>
      <c r="M35" s="68"/>
      <c r="N35" s="67" t="s">
        <v>137</v>
      </c>
      <c r="O35" s="170">
        <f>SUM(P35:R35)</f>
        <v>60</v>
      </c>
      <c r="P35" s="173">
        <v>1</v>
      </c>
      <c r="Q35" s="173">
        <v>3</v>
      </c>
      <c r="R35" s="171">
        <f>SUM(S35:AD35)</f>
        <v>56</v>
      </c>
      <c r="S35" s="173" t="s">
        <v>452</v>
      </c>
      <c r="T35" s="173" t="s">
        <v>452</v>
      </c>
      <c r="U35" s="173">
        <v>5</v>
      </c>
      <c r="V35" s="173">
        <v>30</v>
      </c>
      <c r="W35" s="173">
        <v>11</v>
      </c>
      <c r="X35" s="173" t="s">
        <v>452</v>
      </c>
      <c r="Y35" s="173">
        <v>6</v>
      </c>
      <c r="Z35" s="173">
        <v>4</v>
      </c>
      <c r="AA35" s="173" t="s">
        <v>8</v>
      </c>
      <c r="AB35" s="173" t="s">
        <v>8</v>
      </c>
      <c r="AC35" s="173" t="s">
        <v>8</v>
      </c>
      <c r="AD35" s="173" t="s">
        <v>8</v>
      </c>
      <c r="AE35" s="180">
        <v>993.14</v>
      </c>
    </row>
    <row r="36" spans="1:31" ht="19.5" customHeight="1">
      <c r="A36" s="432"/>
      <c r="B36" s="24"/>
      <c r="C36" s="14" t="s">
        <v>82</v>
      </c>
      <c r="D36" s="199">
        <f t="shared" si="1"/>
        <v>356</v>
      </c>
      <c r="E36" s="173">
        <v>334</v>
      </c>
      <c r="F36" s="173">
        <f t="shared" si="2"/>
        <v>22</v>
      </c>
      <c r="G36" s="173">
        <v>5</v>
      </c>
      <c r="H36" s="173" t="s">
        <v>8</v>
      </c>
      <c r="I36" s="173">
        <v>1</v>
      </c>
      <c r="J36" s="173">
        <v>16</v>
      </c>
      <c r="K36" s="173" t="s">
        <v>8</v>
      </c>
      <c r="L36" s="48"/>
      <c r="M36" s="68"/>
      <c r="N36" s="64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173"/>
      <c r="AE36" s="212"/>
    </row>
    <row r="37" spans="1:31" ht="19.5" customHeight="1">
      <c r="A37" s="24" t="s">
        <v>83</v>
      </c>
      <c r="B37" s="24"/>
      <c r="C37" s="14" t="s">
        <v>84</v>
      </c>
      <c r="D37" s="199">
        <f t="shared" si="1"/>
        <v>171</v>
      </c>
      <c r="E37" s="173">
        <v>168</v>
      </c>
      <c r="F37" s="173">
        <f t="shared" si="2"/>
        <v>3</v>
      </c>
      <c r="G37" s="173">
        <v>1</v>
      </c>
      <c r="H37" s="173" t="s">
        <v>8</v>
      </c>
      <c r="I37" s="173" t="s">
        <v>8</v>
      </c>
      <c r="J37" s="173">
        <v>2</v>
      </c>
      <c r="K37" s="173" t="s">
        <v>8</v>
      </c>
      <c r="L37" s="48"/>
      <c r="M37" s="68"/>
      <c r="N37" s="64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173"/>
      <c r="AE37" s="212"/>
    </row>
    <row r="38" spans="1:31" ht="19.5" customHeight="1">
      <c r="A38" s="432" t="s">
        <v>85</v>
      </c>
      <c r="B38" s="24"/>
      <c r="C38" s="14" t="s">
        <v>86</v>
      </c>
      <c r="D38" s="199">
        <f t="shared" si="1"/>
        <v>78</v>
      </c>
      <c r="E38" s="173">
        <v>74</v>
      </c>
      <c r="F38" s="173">
        <f t="shared" si="2"/>
        <v>4</v>
      </c>
      <c r="G38" s="173">
        <v>2</v>
      </c>
      <c r="H38" s="173" t="s">
        <v>8</v>
      </c>
      <c r="I38" s="173" t="s">
        <v>8</v>
      </c>
      <c r="J38" s="173">
        <v>2</v>
      </c>
      <c r="K38" s="173" t="s">
        <v>8</v>
      </c>
      <c r="L38" s="48"/>
      <c r="M38" s="68"/>
      <c r="N38" s="67" t="s">
        <v>48</v>
      </c>
      <c r="O38" s="170">
        <f>SUM(P38:R38)</f>
        <v>38</v>
      </c>
      <c r="P38" s="173" t="s">
        <v>452</v>
      </c>
      <c r="Q38" s="173">
        <v>4</v>
      </c>
      <c r="R38" s="171">
        <f>SUM(S38:AD38)</f>
        <v>34</v>
      </c>
      <c r="S38" s="173" t="s">
        <v>452</v>
      </c>
      <c r="T38" s="173">
        <v>1</v>
      </c>
      <c r="U38" s="173">
        <v>3</v>
      </c>
      <c r="V38" s="173">
        <v>6</v>
      </c>
      <c r="W38" s="173">
        <v>4</v>
      </c>
      <c r="X38" s="173" t="s">
        <v>452</v>
      </c>
      <c r="Y38" s="173">
        <v>2</v>
      </c>
      <c r="Z38" s="173">
        <v>1</v>
      </c>
      <c r="AA38" s="173">
        <v>17</v>
      </c>
      <c r="AB38" s="173" t="s">
        <v>8</v>
      </c>
      <c r="AC38" s="173" t="s">
        <v>8</v>
      </c>
      <c r="AD38" s="173" t="s">
        <v>8</v>
      </c>
      <c r="AE38" s="180">
        <v>2631.7</v>
      </c>
    </row>
    <row r="39" spans="1:31" ht="19.5" customHeight="1">
      <c r="A39" s="432"/>
      <c r="B39" s="24"/>
      <c r="C39" s="14" t="s">
        <v>87</v>
      </c>
      <c r="D39" s="199">
        <f t="shared" si="1"/>
        <v>165</v>
      </c>
      <c r="E39" s="173">
        <v>160</v>
      </c>
      <c r="F39" s="173">
        <f t="shared" si="2"/>
        <v>5</v>
      </c>
      <c r="G39" s="173">
        <v>3</v>
      </c>
      <c r="H39" s="173" t="s">
        <v>8</v>
      </c>
      <c r="I39" s="173" t="s">
        <v>8</v>
      </c>
      <c r="J39" s="173">
        <v>2</v>
      </c>
      <c r="K39" s="173" t="s">
        <v>8</v>
      </c>
      <c r="L39" s="48"/>
      <c r="M39" s="68"/>
      <c r="N39" s="64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173"/>
      <c r="AE39" s="314"/>
    </row>
    <row r="40" spans="1:31" ht="19.5" customHeight="1">
      <c r="A40" s="24"/>
      <c r="B40" s="24"/>
      <c r="C40" s="14"/>
      <c r="D40" s="173"/>
      <c r="E40" s="173"/>
      <c r="F40" s="173"/>
      <c r="G40" s="173"/>
      <c r="H40" s="173"/>
      <c r="I40" s="173"/>
      <c r="J40" s="173"/>
      <c r="K40" s="173"/>
      <c r="L40" s="48"/>
      <c r="M40" s="68"/>
      <c r="N40" s="67" t="s">
        <v>50</v>
      </c>
      <c r="O40" s="170">
        <f>SUM(P40:R40)</f>
        <v>17</v>
      </c>
      <c r="P40" s="173" t="s">
        <v>452</v>
      </c>
      <c r="Q40" s="173" t="s">
        <v>452</v>
      </c>
      <c r="R40" s="171">
        <f>SUM(S40:AD40)</f>
        <v>17</v>
      </c>
      <c r="S40" s="173" t="s">
        <v>452</v>
      </c>
      <c r="T40" s="173" t="s">
        <v>452</v>
      </c>
      <c r="U40" s="173">
        <v>1</v>
      </c>
      <c r="V40" s="173" t="s">
        <v>452</v>
      </c>
      <c r="W40" s="173" t="s">
        <v>452</v>
      </c>
      <c r="X40" s="173" t="s">
        <v>452</v>
      </c>
      <c r="Y40" s="173" t="s">
        <v>452</v>
      </c>
      <c r="Z40" s="173">
        <v>1</v>
      </c>
      <c r="AA40" s="173">
        <v>13</v>
      </c>
      <c r="AB40" s="173">
        <v>2</v>
      </c>
      <c r="AC40" s="173" t="s">
        <v>8</v>
      </c>
      <c r="AD40" s="173" t="s">
        <v>8</v>
      </c>
      <c r="AE40" s="180">
        <v>2696.76</v>
      </c>
    </row>
    <row r="41" spans="1:31" ht="19.5" customHeight="1">
      <c r="A41" s="24"/>
      <c r="B41" s="24"/>
      <c r="C41" s="14" t="s">
        <v>88</v>
      </c>
      <c r="D41" s="199">
        <f t="shared" si="1"/>
        <v>39</v>
      </c>
      <c r="E41" s="173">
        <v>37</v>
      </c>
      <c r="F41" s="173">
        <f t="shared" si="2"/>
        <v>2</v>
      </c>
      <c r="G41" s="173">
        <v>1</v>
      </c>
      <c r="H41" s="173" t="s">
        <v>8</v>
      </c>
      <c r="I41" s="173" t="s">
        <v>8</v>
      </c>
      <c r="J41" s="173">
        <v>1</v>
      </c>
      <c r="K41" s="173" t="s">
        <v>8</v>
      </c>
      <c r="L41" s="48"/>
      <c r="M41" s="15"/>
      <c r="N41" s="64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173"/>
      <c r="AE41" s="314"/>
    </row>
    <row r="42" spans="1:31" ht="19.5" customHeight="1">
      <c r="A42" s="432" t="s">
        <v>89</v>
      </c>
      <c r="B42" s="24"/>
      <c r="C42" s="14" t="s">
        <v>90</v>
      </c>
      <c r="D42" s="199">
        <f t="shared" si="1"/>
        <v>78</v>
      </c>
      <c r="E42" s="173">
        <v>75</v>
      </c>
      <c r="F42" s="173">
        <f t="shared" si="2"/>
        <v>3</v>
      </c>
      <c r="G42" s="173" t="s">
        <v>805</v>
      </c>
      <c r="H42" s="173" t="s">
        <v>8</v>
      </c>
      <c r="I42" s="173" t="s">
        <v>8</v>
      </c>
      <c r="J42" s="173">
        <v>2</v>
      </c>
      <c r="K42" s="173">
        <v>1</v>
      </c>
      <c r="M42" s="68"/>
      <c r="N42" s="67" t="s">
        <v>23</v>
      </c>
      <c r="O42" s="170">
        <f>SUM(P42:R42)</f>
        <v>21</v>
      </c>
      <c r="P42" s="173" t="s">
        <v>8</v>
      </c>
      <c r="Q42" s="173" t="s">
        <v>8</v>
      </c>
      <c r="R42" s="171">
        <f>SUM(S42:AD42)</f>
        <v>21</v>
      </c>
      <c r="S42" s="173" t="s">
        <v>452</v>
      </c>
      <c r="T42" s="173" t="s">
        <v>452</v>
      </c>
      <c r="U42" s="173" t="s">
        <v>452</v>
      </c>
      <c r="V42" s="173">
        <v>1</v>
      </c>
      <c r="W42" s="173">
        <v>1</v>
      </c>
      <c r="X42" s="173" t="s">
        <v>452</v>
      </c>
      <c r="Y42" s="173">
        <v>2</v>
      </c>
      <c r="Z42" s="173">
        <v>1</v>
      </c>
      <c r="AA42" s="173">
        <v>13</v>
      </c>
      <c r="AB42" s="173">
        <v>3</v>
      </c>
      <c r="AC42" s="173" t="s">
        <v>8</v>
      </c>
      <c r="AD42" s="173" t="s">
        <v>8</v>
      </c>
      <c r="AE42" s="180">
        <v>2822.19</v>
      </c>
    </row>
    <row r="43" spans="1:31" ht="19.5" customHeight="1">
      <c r="A43" s="432"/>
      <c r="B43" s="24"/>
      <c r="C43" s="14" t="s">
        <v>91</v>
      </c>
      <c r="D43" s="199">
        <f t="shared" si="1"/>
        <v>36</v>
      </c>
      <c r="E43" s="173">
        <v>33</v>
      </c>
      <c r="F43" s="173">
        <f t="shared" si="2"/>
        <v>3</v>
      </c>
      <c r="G43" s="173" t="s">
        <v>805</v>
      </c>
      <c r="H43" s="173" t="s">
        <v>8</v>
      </c>
      <c r="I43" s="173" t="s">
        <v>8</v>
      </c>
      <c r="J43" s="173">
        <v>3</v>
      </c>
      <c r="K43" s="173" t="s">
        <v>8</v>
      </c>
      <c r="M43" s="15"/>
      <c r="N43" s="64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173"/>
      <c r="AE43" s="314"/>
    </row>
    <row r="44" spans="1:31" ht="19.5" customHeight="1">
      <c r="A44" s="432" t="s">
        <v>92</v>
      </c>
      <c r="B44" s="24"/>
      <c r="C44" s="14" t="s">
        <v>93</v>
      </c>
      <c r="D44" s="199">
        <f t="shared" si="1"/>
        <v>28</v>
      </c>
      <c r="E44" s="173">
        <v>22</v>
      </c>
      <c r="F44" s="173">
        <f t="shared" si="2"/>
        <v>6</v>
      </c>
      <c r="G44" s="173" t="s">
        <v>805</v>
      </c>
      <c r="H44" s="173" t="s">
        <v>8</v>
      </c>
      <c r="I44" s="173" t="s">
        <v>8</v>
      </c>
      <c r="J44" s="173">
        <v>6</v>
      </c>
      <c r="K44" s="173" t="s">
        <v>8</v>
      </c>
      <c r="L44" s="48"/>
      <c r="M44" s="68"/>
      <c r="N44" s="69" t="s">
        <v>24</v>
      </c>
      <c r="O44" s="170">
        <f>SUM(P44:R44)</f>
        <v>15</v>
      </c>
      <c r="P44" s="173" t="s">
        <v>8</v>
      </c>
      <c r="Q44" s="173" t="s">
        <v>8</v>
      </c>
      <c r="R44" s="171">
        <f>SUM(S44:AD44)</f>
        <v>15</v>
      </c>
      <c r="S44" s="173" t="s">
        <v>452</v>
      </c>
      <c r="T44" s="173" t="s">
        <v>452</v>
      </c>
      <c r="U44" s="173" t="s">
        <v>452</v>
      </c>
      <c r="V44" s="173" t="s">
        <v>452</v>
      </c>
      <c r="W44" s="173" t="s">
        <v>452</v>
      </c>
      <c r="X44" s="173" t="s">
        <v>452</v>
      </c>
      <c r="Y44" s="173" t="s">
        <v>452</v>
      </c>
      <c r="Z44" s="173">
        <v>2</v>
      </c>
      <c r="AA44" s="173">
        <v>8</v>
      </c>
      <c r="AB44" s="173">
        <v>5</v>
      </c>
      <c r="AC44" s="173" t="s">
        <v>8</v>
      </c>
      <c r="AD44" s="173" t="s">
        <v>8</v>
      </c>
      <c r="AE44" s="180">
        <v>2667.13</v>
      </c>
    </row>
    <row r="45" spans="1:31" ht="19.5" customHeight="1">
      <c r="A45" s="432"/>
      <c r="B45" s="24"/>
      <c r="C45" s="14" t="s">
        <v>94</v>
      </c>
      <c r="D45" s="199">
        <f t="shared" si="1"/>
        <v>43</v>
      </c>
      <c r="E45" s="173">
        <v>38</v>
      </c>
      <c r="F45" s="173">
        <f t="shared" si="2"/>
        <v>5</v>
      </c>
      <c r="G45" s="173">
        <v>2</v>
      </c>
      <c r="H45" s="173" t="s">
        <v>8</v>
      </c>
      <c r="I45" s="173" t="s">
        <v>8</v>
      </c>
      <c r="J45" s="173">
        <v>3</v>
      </c>
      <c r="K45" s="173" t="s">
        <v>8</v>
      </c>
      <c r="L45" s="48"/>
      <c r="M45" s="15"/>
      <c r="N45" s="64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173"/>
      <c r="AE45" s="212"/>
    </row>
    <row r="46" spans="1:31" ht="19.5" customHeight="1">
      <c r="A46" s="24"/>
      <c r="B46" s="24"/>
      <c r="C46" s="14"/>
      <c r="D46" s="173"/>
      <c r="E46" s="173"/>
      <c r="F46" s="173"/>
      <c r="G46" s="173"/>
      <c r="H46" s="173"/>
      <c r="I46" s="173"/>
      <c r="J46" s="173"/>
      <c r="K46" s="173"/>
      <c r="L46" s="48"/>
      <c r="M46" s="452" t="s">
        <v>11</v>
      </c>
      <c r="N46" s="453"/>
      <c r="O46" s="170">
        <f>SUM(P46:R46)</f>
        <v>2</v>
      </c>
      <c r="P46" s="173" t="s">
        <v>8</v>
      </c>
      <c r="Q46" s="173">
        <v>1</v>
      </c>
      <c r="R46" s="171">
        <f>SUM(S46:AD46)</f>
        <v>1</v>
      </c>
      <c r="S46" s="173" t="s">
        <v>452</v>
      </c>
      <c r="T46" s="173">
        <v>1</v>
      </c>
      <c r="U46" s="173" t="s">
        <v>452</v>
      </c>
      <c r="V46" s="173" t="s">
        <v>452</v>
      </c>
      <c r="W46" s="173" t="s">
        <v>8</v>
      </c>
      <c r="X46" s="173" t="s">
        <v>8</v>
      </c>
      <c r="Y46" s="173" t="s">
        <v>8</v>
      </c>
      <c r="Z46" s="173" t="s">
        <v>8</v>
      </c>
      <c r="AA46" s="173" t="s">
        <v>8</v>
      </c>
      <c r="AB46" s="173" t="s">
        <v>8</v>
      </c>
      <c r="AC46" s="173" t="s">
        <v>8</v>
      </c>
      <c r="AD46" s="173" t="s">
        <v>8</v>
      </c>
      <c r="AE46" s="180">
        <v>2.7</v>
      </c>
    </row>
    <row r="47" spans="1:31" ht="19.5" customHeight="1">
      <c r="A47" s="24" t="s">
        <v>95</v>
      </c>
      <c r="B47" s="24"/>
      <c r="C47" s="14" t="s">
        <v>96</v>
      </c>
      <c r="D47" s="173" t="s">
        <v>805</v>
      </c>
      <c r="E47" s="173" t="s">
        <v>805</v>
      </c>
      <c r="F47" s="173" t="s">
        <v>805</v>
      </c>
      <c r="G47" s="173" t="s">
        <v>805</v>
      </c>
      <c r="H47" s="173" t="s">
        <v>8</v>
      </c>
      <c r="I47" s="173" t="s">
        <v>8</v>
      </c>
      <c r="J47" s="173" t="s">
        <v>8</v>
      </c>
      <c r="K47" s="173" t="s">
        <v>8</v>
      </c>
      <c r="L47" s="48"/>
      <c r="M47" s="15"/>
      <c r="N47" s="64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173"/>
      <c r="AE47" s="212"/>
    </row>
    <row r="48" spans="1:31" ht="19.5" customHeight="1">
      <c r="A48" s="24" t="s">
        <v>97</v>
      </c>
      <c r="B48" s="24"/>
      <c r="C48" s="14" t="s">
        <v>98</v>
      </c>
      <c r="D48" s="199">
        <f t="shared" si="1"/>
        <v>20</v>
      </c>
      <c r="E48" s="173">
        <v>17</v>
      </c>
      <c r="F48" s="173">
        <f t="shared" si="2"/>
        <v>3</v>
      </c>
      <c r="G48" s="173" t="s">
        <v>805</v>
      </c>
      <c r="H48" s="173" t="s">
        <v>8</v>
      </c>
      <c r="I48" s="173" t="s">
        <v>8</v>
      </c>
      <c r="J48" s="173">
        <v>3</v>
      </c>
      <c r="K48" s="173" t="s">
        <v>8</v>
      </c>
      <c r="L48" s="48"/>
      <c r="M48" s="15"/>
      <c r="N48" s="64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173"/>
      <c r="AE48" s="212"/>
    </row>
    <row r="49" spans="1:31" ht="19.5" customHeight="1">
      <c r="A49" s="24" t="s">
        <v>99</v>
      </c>
      <c r="B49" s="24"/>
      <c r="C49" s="14" t="s">
        <v>100</v>
      </c>
      <c r="D49" s="199">
        <f t="shared" si="1"/>
        <v>7</v>
      </c>
      <c r="E49" s="173">
        <v>7</v>
      </c>
      <c r="F49" s="173" t="s">
        <v>805</v>
      </c>
      <c r="G49" s="173" t="s">
        <v>805</v>
      </c>
      <c r="H49" s="173" t="s">
        <v>8</v>
      </c>
      <c r="I49" s="173" t="s">
        <v>8</v>
      </c>
      <c r="J49" s="173" t="s">
        <v>8</v>
      </c>
      <c r="K49" s="173" t="s">
        <v>8</v>
      </c>
      <c r="L49" s="48"/>
      <c r="M49" s="452" t="s">
        <v>12</v>
      </c>
      <c r="N49" s="373"/>
      <c r="O49" s="170">
        <f>SUM(P49:R49)</f>
        <v>96</v>
      </c>
      <c r="P49" s="173" t="s">
        <v>8</v>
      </c>
      <c r="Q49" s="173">
        <v>39</v>
      </c>
      <c r="R49" s="171">
        <f>SUM(S49:AD49)</f>
        <v>57</v>
      </c>
      <c r="S49" s="173">
        <v>4</v>
      </c>
      <c r="T49" s="173">
        <v>44</v>
      </c>
      <c r="U49" s="173">
        <v>8</v>
      </c>
      <c r="V49" s="173">
        <v>1</v>
      </c>
      <c r="W49" s="173" t="s">
        <v>452</v>
      </c>
      <c r="X49" s="173" t="s">
        <v>8</v>
      </c>
      <c r="Y49" s="173" t="s">
        <v>8</v>
      </c>
      <c r="Z49" s="173" t="s">
        <v>8</v>
      </c>
      <c r="AA49" s="173" t="s">
        <v>8</v>
      </c>
      <c r="AB49" s="173" t="s">
        <v>8</v>
      </c>
      <c r="AC49" s="173" t="s">
        <v>8</v>
      </c>
      <c r="AD49" s="173" t="s">
        <v>8</v>
      </c>
      <c r="AE49" s="180">
        <v>112.03</v>
      </c>
    </row>
    <row r="50" spans="1:31" ht="19.5" customHeight="1">
      <c r="A50" s="24" t="s">
        <v>101</v>
      </c>
      <c r="B50" s="24"/>
      <c r="C50" s="14" t="s">
        <v>102</v>
      </c>
      <c r="D50" s="199">
        <f t="shared" si="1"/>
        <v>20</v>
      </c>
      <c r="E50" s="173">
        <v>15</v>
      </c>
      <c r="F50" s="173">
        <f t="shared" si="2"/>
        <v>5</v>
      </c>
      <c r="G50" s="173">
        <v>4</v>
      </c>
      <c r="H50" s="173" t="s">
        <v>8</v>
      </c>
      <c r="I50" s="173" t="s">
        <v>8</v>
      </c>
      <c r="J50" s="173">
        <v>1</v>
      </c>
      <c r="K50" s="173" t="s">
        <v>8</v>
      </c>
      <c r="M50" s="15"/>
      <c r="N50" s="64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173"/>
      <c r="AE50" s="314"/>
    </row>
    <row r="51" spans="1:31" ht="19.5" customHeight="1">
      <c r="A51" s="24" t="s">
        <v>103</v>
      </c>
      <c r="B51" s="24"/>
      <c r="C51" s="14" t="s">
        <v>104</v>
      </c>
      <c r="D51" s="199">
        <f t="shared" si="1"/>
        <v>1</v>
      </c>
      <c r="E51" s="173">
        <v>1</v>
      </c>
      <c r="F51" s="173" t="s">
        <v>805</v>
      </c>
      <c r="G51" s="173" t="s">
        <v>805</v>
      </c>
      <c r="H51" s="173" t="s">
        <v>8</v>
      </c>
      <c r="I51" s="173" t="s">
        <v>8</v>
      </c>
      <c r="J51" s="173" t="s">
        <v>8</v>
      </c>
      <c r="K51" s="173" t="s">
        <v>8</v>
      </c>
      <c r="M51" s="452" t="s">
        <v>621</v>
      </c>
      <c r="N51" s="373"/>
      <c r="O51" s="170">
        <f>SUM(P51:R51)</f>
        <v>2</v>
      </c>
      <c r="P51" s="173" t="s">
        <v>8</v>
      </c>
      <c r="Q51" s="173">
        <v>1</v>
      </c>
      <c r="R51" s="171">
        <f>SUM(S51:AD51)</f>
        <v>1</v>
      </c>
      <c r="S51" s="173" t="s">
        <v>8</v>
      </c>
      <c r="T51" s="173">
        <v>1</v>
      </c>
      <c r="U51" s="173" t="s">
        <v>8</v>
      </c>
      <c r="V51" s="173" t="s">
        <v>8</v>
      </c>
      <c r="W51" s="173" t="s">
        <v>8</v>
      </c>
      <c r="X51" s="173" t="s">
        <v>8</v>
      </c>
      <c r="Y51" s="173" t="s">
        <v>8</v>
      </c>
      <c r="Z51" s="173" t="s">
        <v>8</v>
      </c>
      <c r="AA51" s="173" t="s">
        <v>8</v>
      </c>
      <c r="AB51" s="173" t="s">
        <v>8</v>
      </c>
      <c r="AC51" s="173" t="s">
        <v>8</v>
      </c>
      <c r="AD51" s="173" t="s">
        <v>8</v>
      </c>
      <c r="AE51" s="180">
        <v>2.5</v>
      </c>
    </row>
    <row r="52" spans="1:31" ht="19.5" customHeight="1">
      <c r="A52" s="24"/>
      <c r="B52" s="24"/>
      <c r="C52" s="14"/>
      <c r="D52" s="173"/>
      <c r="E52" s="173"/>
      <c r="F52" s="173"/>
      <c r="G52" s="173"/>
      <c r="H52" s="173"/>
      <c r="I52" s="173"/>
      <c r="J52" s="173"/>
      <c r="K52" s="173"/>
      <c r="M52" s="15"/>
      <c r="N52" s="64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173"/>
      <c r="AE52" s="314"/>
    </row>
    <row r="53" spans="1:31" ht="19.5" customHeight="1">
      <c r="A53" s="24" t="s">
        <v>105</v>
      </c>
      <c r="B53" s="24"/>
      <c r="C53" s="14" t="s">
        <v>106</v>
      </c>
      <c r="D53" s="199">
        <f t="shared" si="1"/>
        <v>38</v>
      </c>
      <c r="E53" s="173">
        <v>34</v>
      </c>
      <c r="F53" s="173">
        <f t="shared" si="2"/>
        <v>4</v>
      </c>
      <c r="G53" s="173" t="s">
        <v>805</v>
      </c>
      <c r="H53" s="173" t="s">
        <v>8</v>
      </c>
      <c r="I53" s="173" t="s">
        <v>8</v>
      </c>
      <c r="J53" s="173">
        <v>4</v>
      </c>
      <c r="K53" s="173" t="s">
        <v>8</v>
      </c>
      <c r="M53" s="452" t="s">
        <v>622</v>
      </c>
      <c r="N53" s="373"/>
      <c r="O53" s="170">
        <f>SUM(P53:R53)</f>
        <v>62</v>
      </c>
      <c r="P53" s="173" t="s">
        <v>8</v>
      </c>
      <c r="Q53" s="173">
        <v>21</v>
      </c>
      <c r="R53" s="171">
        <f>SUM(S53:AD53)</f>
        <v>41</v>
      </c>
      <c r="S53" s="173">
        <v>3</v>
      </c>
      <c r="T53" s="173">
        <v>33</v>
      </c>
      <c r="U53" s="173">
        <v>5</v>
      </c>
      <c r="V53" s="173" t="s">
        <v>8</v>
      </c>
      <c r="W53" s="173" t="s">
        <v>8</v>
      </c>
      <c r="X53" s="173" t="s">
        <v>8</v>
      </c>
      <c r="Y53" s="173" t="s">
        <v>8</v>
      </c>
      <c r="Z53" s="173" t="s">
        <v>8</v>
      </c>
      <c r="AA53" s="173" t="s">
        <v>8</v>
      </c>
      <c r="AB53" s="173" t="s">
        <v>8</v>
      </c>
      <c r="AC53" s="173" t="s">
        <v>8</v>
      </c>
      <c r="AD53" s="173" t="s">
        <v>8</v>
      </c>
      <c r="AE53" s="180">
        <v>82.83</v>
      </c>
    </row>
    <row r="54" spans="1:31" ht="19.5" customHeight="1">
      <c r="A54" s="24" t="s">
        <v>107</v>
      </c>
      <c r="B54" s="24"/>
      <c r="C54" s="14" t="s">
        <v>108</v>
      </c>
      <c r="D54" s="199">
        <f t="shared" si="1"/>
        <v>43</v>
      </c>
      <c r="E54" s="173">
        <v>28</v>
      </c>
      <c r="F54" s="173">
        <f t="shared" si="2"/>
        <v>15</v>
      </c>
      <c r="G54" s="173">
        <v>15</v>
      </c>
      <c r="H54" s="173" t="s">
        <v>8</v>
      </c>
      <c r="I54" s="173" t="s">
        <v>8</v>
      </c>
      <c r="J54" s="173" t="s">
        <v>8</v>
      </c>
      <c r="K54" s="173" t="s">
        <v>8</v>
      </c>
      <c r="M54" s="15"/>
      <c r="N54" s="64"/>
      <c r="O54" s="199"/>
      <c r="P54" s="313"/>
      <c r="Q54" s="313"/>
      <c r="R54" s="17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173"/>
      <c r="AE54" s="314"/>
    </row>
    <row r="55" spans="1:31" ht="19.5" customHeight="1">
      <c r="A55" s="24" t="s">
        <v>109</v>
      </c>
      <c r="B55" s="24"/>
      <c r="C55" s="14" t="s">
        <v>110</v>
      </c>
      <c r="D55" s="199">
        <f t="shared" si="1"/>
        <v>12</v>
      </c>
      <c r="E55" s="173">
        <v>12</v>
      </c>
      <c r="F55" s="173" t="s">
        <v>805</v>
      </c>
      <c r="G55" s="173" t="s">
        <v>805</v>
      </c>
      <c r="H55" s="173" t="s">
        <v>8</v>
      </c>
      <c r="I55" s="173" t="s">
        <v>8</v>
      </c>
      <c r="J55" s="173" t="s">
        <v>8</v>
      </c>
      <c r="K55" s="173" t="s">
        <v>8</v>
      </c>
      <c r="M55" s="452" t="s">
        <v>13</v>
      </c>
      <c r="N55" s="373"/>
      <c r="O55" s="173">
        <f aca="true" t="shared" si="4" ref="O55:V55">SUM(O16:O27,O46:O53)</f>
        <v>3071</v>
      </c>
      <c r="P55" s="173">
        <f t="shared" si="4"/>
        <v>8</v>
      </c>
      <c r="Q55" s="173">
        <f t="shared" si="4"/>
        <v>1386</v>
      </c>
      <c r="R55" s="173">
        <f t="shared" si="4"/>
        <v>1677</v>
      </c>
      <c r="S55" s="173">
        <f t="shared" si="4"/>
        <v>137</v>
      </c>
      <c r="T55" s="173">
        <f t="shared" si="4"/>
        <v>828</v>
      </c>
      <c r="U55" s="173">
        <f t="shared" si="4"/>
        <v>519</v>
      </c>
      <c r="V55" s="173">
        <f t="shared" si="4"/>
        <v>193</v>
      </c>
      <c r="W55" s="173" t="s">
        <v>452</v>
      </c>
      <c r="X55" s="173" t="s">
        <v>452</v>
      </c>
      <c r="Y55" s="173" t="s">
        <v>452</v>
      </c>
      <c r="Z55" s="173" t="s">
        <v>452</v>
      </c>
      <c r="AA55" s="173" t="s">
        <v>452</v>
      </c>
      <c r="AB55" s="173" t="s">
        <v>452</v>
      </c>
      <c r="AC55" s="173" t="s">
        <v>452</v>
      </c>
      <c r="AD55" s="173" t="s">
        <v>452</v>
      </c>
      <c r="AE55" s="180">
        <f>SUM(AE16:AE27,AE46:AE53)</f>
        <v>5279.2699999999995</v>
      </c>
    </row>
    <row r="56" spans="1:31" ht="19.5" customHeight="1">
      <c r="A56" s="24" t="s">
        <v>111</v>
      </c>
      <c r="B56" s="24"/>
      <c r="C56" s="14" t="s">
        <v>112</v>
      </c>
      <c r="D56" s="199">
        <f t="shared" si="1"/>
        <v>15</v>
      </c>
      <c r="E56" s="173">
        <v>12</v>
      </c>
      <c r="F56" s="173">
        <f t="shared" si="2"/>
        <v>3</v>
      </c>
      <c r="G56" s="173" t="s">
        <v>805</v>
      </c>
      <c r="H56" s="173" t="s">
        <v>8</v>
      </c>
      <c r="I56" s="173" t="s">
        <v>8</v>
      </c>
      <c r="J56" s="173">
        <v>3</v>
      </c>
      <c r="K56" s="173" t="s">
        <v>8</v>
      </c>
      <c r="M56" s="15"/>
      <c r="N56" s="64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315"/>
    </row>
    <row r="57" spans="1:31" ht="19.5" customHeight="1">
      <c r="A57" s="24" t="s">
        <v>113</v>
      </c>
      <c r="B57" s="24"/>
      <c r="C57" s="14" t="s">
        <v>114</v>
      </c>
      <c r="D57" s="199">
        <f t="shared" si="1"/>
        <v>4</v>
      </c>
      <c r="E57" s="173">
        <v>4</v>
      </c>
      <c r="F57" s="173" t="s">
        <v>805</v>
      </c>
      <c r="G57" s="173" t="s">
        <v>805</v>
      </c>
      <c r="H57" s="173" t="s">
        <v>8</v>
      </c>
      <c r="I57" s="173" t="s">
        <v>8</v>
      </c>
      <c r="J57" s="173" t="s">
        <v>8</v>
      </c>
      <c r="K57" s="173" t="s">
        <v>8</v>
      </c>
      <c r="M57" s="452" t="s">
        <v>14</v>
      </c>
      <c r="N57" s="373"/>
      <c r="O57" s="173">
        <f>SUM(O29:O42)</f>
        <v>302</v>
      </c>
      <c r="P57" s="173">
        <f>SUM(P29:P42)</f>
        <v>3</v>
      </c>
      <c r="Q57" s="173">
        <f>SUM(Q29:Q42)</f>
        <v>18</v>
      </c>
      <c r="R57" s="173">
        <f>SUM(R29:R42)</f>
        <v>281</v>
      </c>
      <c r="S57" s="173" t="s">
        <v>452</v>
      </c>
      <c r="T57" s="173">
        <f aca="true" t="shared" si="5" ref="T57:AE57">SUM(T29:T42)</f>
        <v>21</v>
      </c>
      <c r="U57" s="173">
        <f t="shared" si="5"/>
        <v>42</v>
      </c>
      <c r="V57" s="173">
        <f t="shared" si="5"/>
        <v>73</v>
      </c>
      <c r="W57" s="173">
        <f t="shared" si="5"/>
        <v>63</v>
      </c>
      <c r="X57" s="173" t="s">
        <v>452</v>
      </c>
      <c r="Y57" s="173">
        <f t="shared" si="5"/>
        <v>27</v>
      </c>
      <c r="Z57" s="173">
        <f t="shared" si="5"/>
        <v>7</v>
      </c>
      <c r="AA57" s="173">
        <f t="shared" si="5"/>
        <v>43</v>
      </c>
      <c r="AB57" s="173">
        <f t="shared" si="5"/>
        <v>5</v>
      </c>
      <c r="AC57" s="173" t="s">
        <v>452</v>
      </c>
      <c r="AD57" s="173" t="s">
        <v>452</v>
      </c>
      <c r="AE57" s="180">
        <f t="shared" si="5"/>
        <v>11054.41</v>
      </c>
    </row>
    <row r="58" spans="1:31" ht="19.5" customHeight="1">
      <c r="A58" s="24"/>
      <c r="B58" s="24"/>
      <c r="C58" s="14"/>
      <c r="D58" s="173"/>
      <c r="E58" s="173"/>
      <c r="F58" s="173"/>
      <c r="G58" s="173"/>
      <c r="H58" s="173"/>
      <c r="I58" s="173"/>
      <c r="J58" s="173"/>
      <c r="K58" s="173"/>
      <c r="M58" s="449"/>
      <c r="N58" s="450"/>
      <c r="O58" s="316"/>
      <c r="P58" s="174"/>
      <c r="Q58" s="174"/>
      <c r="R58" s="317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308"/>
    </row>
    <row r="59" spans="1:13" ht="19.5" customHeight="1">
      <c r="A59" s="24" t="s">
        <v>115</v>
      </c>
      <c r="B59" s="24"/>
      <c r="C59" s="14" t="s">
        <v>116</v>
      </c>
      <c r="D59" s="199">
        <f t="shared" si="1"/>
        <v>28</v>
      </c>
      <c r="E59" s="173">
        <v>24</v>
      </c>
      <c r="F59" s="173">
        <f t="shared" si="2"/>
        <v>4</v>
      </c>
      <c r="G59" s="173" t="s">
        <v>805</v>
      </c>
      <c r="H59" s="173" t="s">
        <v>8</v>
      </c>
      <c r="I59" s="173" t="s">
        <v>8</v>
      </c>
      <c r="J59" s="173">
        <v>4</v>
      </c>
      <c r="K59" s="173" t="s">
        <v>8</v>
      </c>
      <c r="M59" s="82" t="s">
        <v>623</v>
      </c>
    </row>
    <row r="60" spans="1:13" ht="19.5" customHeight="1">
      <c r="A60" s="432" t="s">
        <v>117</v>
      </c>
      <c r="B60" s="24"/>
      <c r="C60" s="14" t="s">
        <v>118</v>
      </c>
      <c r="D60" s="199">
        <f t="shared" si="1"/>
        <v>83</v>
      </c>
      <c r="E60" s="173">
        <v>79</v>
      </c>
      <c r="F60" s="173">
        <f t="shared" si="2"/>
        <v>4</v>
      </c>
      <c r="G60" s="173">
        <v>2</v>
      </c>
      <c r="H60" s="173" t="s">
        <v>8</v>
      </c>
      <c r="I60" s="173" t="s">
        <v>8</v>
      </c>
      <c r="J60" s="173">
        <v>2</v>
      </c>
      <c r="K60" s="173" t="s">
        <v>8</v>
      </c>
      <c r="M60" s="7" t="s">
        <v>459</v>
      </c>
    </row>
    <row r="61" spans="1:31" ht="19.5" customHeight="1">
      <c r="A61" s="438"/>
      <c r="B61" s="52"/>
      <c r="C61" s="53" t="s">
        <v>119</v>
      </c>
      <c r="D61" s="286">
        <f t="shared" si="1"/>
        <v>21</v>
      </c>
      <c r="E61" s="179">
        <v>20</v>
      </c>
      <c r="F61" s="179">
        <f t="shared" si="2"/>
        <v>1</v>
      </c>
      <c r="G61" s="179" t="s">
        <v>805</v>
      </c>
      <c r="H61" s="174" t="s">
        <v>8</v>
      </c>
      <c r="I61" s="174" t="s">
        <v>8</v>
      </c>
      <c r="J61" s="179">
        <v>1</v>
      </c>
      <c r="K61" s="174" t="s">
        <v>8</v>
      </c>
      <c r="N61" s="15"/>
      <c r="O61" s="15"/>
      <c r="P61" s="65"/>
      <c r="Q61" s="65"/>
      <c r="R61" s="1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6"/>
    </row>
    <row r="62" spans="1:14" ht="15" customHeight="1">
      <c r="A62" s="82" t="s">
        <v>606</v>
      </c>
      <c r="M62" s="15"/>
      <c r="N62" s="15"/>
    </row>
    <row r="63" ht="15" customHeight="1">
      <c r="A63" s="7" t="s">
        <v>607</v>
      </c>
    </row>
    <row r="64" ht="15" customHeight="1"/>
    <row r="65" ht="15" customHeight="1"/>
    <row r="66" ht="15" customHeight="1"/>
  </sheetData>
  <sheetProtection/>
  <mergeCells count="49">
    <mergeCell ref="A60:A61"/>
    <mergeCell ref="O6:O8"/>
    <mergeCell ref="A29:A33"/>
    <mergeCell ref="A35:A36"/>
    <mergeCell ref="A38:A39"/>
    <mergeCell ref="A42:A43"/>
    <mergeCell ref="M53:N53"/>
    <mergeCell ref="M55:N55"/>
    <mergeCell ref="A18:A19"/>
    <mergeCell ref="D6:D8"/>
    <mergeCell ref="E6:E8"/>
    <mergeCell ref="A11:A13"/>
    <mergeCell ref="A6:C8"/>
    <mergeCell ref="M49:N49"/>
    <mergeCell ref="M6:N8"/>
    <mergeCell ref="F7:F8"/>
    <mergeCell ref="G7:G8"/>
    <mergeCell ref="H7:H8"/>
    <mergeCell ref="I7:I8"/>
    <mergeCell ref="J7:J8"/>
    <mergeCell ref="M18:N18"/>
    <mergeCell ref="M46:N46"/>
    <mergeCell ref="M51:N51"/>
    <mergeCell ref="M57:N57"/>
    <mergeCell ref="A20:A21"/>
    <mergeCell ref="A24:A25"/>
    <mergeCell ref="A26:A27"/>
    <mergeCell ref="M20:N20"/>
    <mergeCell ref="A44:A45"/>
    <mergeCell ref="P6:P8"/>
    <mergeCell ref="Q6:Q8"/>
    <mergeCell ref="M58:N58"/>
    <mergeCell ref="A9:C9"/>
    <mergeCell ref="M10:N10"/>
    <mergeCell ref="M11:N11"/>
    <mergeCell ref="M12:N12"/>
    <mergeCell ref="M13:N13"/>
    <mergeCell ref="M14:N14"/>
    <mergeCell ref="M16:N16"/>
    <mergeCell ref="R6:AC6"/>
    <mergeCell ref="AE6:AE8"/>
    <mergeCell ref="R7:R8"/>
    <mergeCell ref="A2:K2"/>
    <mergeCell ref="M2:AE2"/>
    <mergeCell ref="M3:AE3"/>
    <mergeCell ref="A4:K4"/>
    <mergeCell ref="A3:K3"/>
    <mergeCell ref="K7:K8"/>
    <mergeCell ref="F6:K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9.59765625" style="7" customWidth="1"/>
    <col min="2" max="2" width="1.59765625" style="7" customWidth="1"/>
    <col min="3" max="3" width="9.59765625" style="7" customWidth="1"/>
    <col min="4" max="17" width="11.59765625" style="7" customWidth="1"/>
    <col min="18" max="18" width="16" style="7" customWidth="1"/>
    <col min="19" max="16384" width="10.59765625" style="7" customWidth="1"/>
  </cols>
  <sheetData>
    <row r="1" spans="1:18" s="42" customFormat="1" ht="19.5" customHeight="1">
      <c r="A1" s="8" t="s">
        <v>624</v>
      </c>
      <c r="R1" s="9" t="s">
        <v>625</v>
      </c>
    </row>
    <row r="2" spans="1:18" ht="19.5" customHeigh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</row>
    <row r="3" spans="1:18" ht="19.5" customHeight="1">
      <c r="A3" s="466" t="s">
        <v>626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</row>
    <row r="4" ht="18" customHeight="1" thickBot="1">
      <c r="Q4" s="65" t="s">
        <v>138</v>
      </c>
    </row>
    <row r="5" spans="1:18" ht="14.25">
      <c r="A5" s="456" t="s">
        <v>627</v>
      </c>
      <c r="B5" s="456"/>
      <c r="C5" s="391"/>
      <c r="D5" s="467" t="s">
        <v>611</v>
      </c>
      <c r="E5" s="472" t="s">
        <v>639</v>
      </c>
      <c r="F5" s="472" t="s">
        <v>610</v>
      </c>
      <c r="G5" s="473" t="s">
        <v>612</v>
      </c>
      <c r="H5" s="398"/>
      <c r="I5" s="398"/>
      <c r="J5" s="398"/>
      <c r="K5" s="398"/>
      <c r="L5" s="398"/>
      <c r="M5" s="398"/>
      <c r="N5" s="398"/>
      <c r="O5" s="398"/>
      <c r="P5" s="398"/>
      <c r="Q5" s="474"/>
      <c r="R5" s="476" t="s">
        <v>638</v>
      </c>
    </row>
    <row r="6" spans="1:18" ht="14.25">
      <c r="A6" s="392"/>
      <c r="B6" s="392"/>
      <c r="C6" s="393"/>
      <c r="D6" s="468"/>
      <c r="E6" s="448"/>
      <c r="F6" s="448"/>
      <c r="G6" s="462" t="s">
        <v>3</v>
      </c>
      <c r="H6" s="463" t="s">
        <v>628</v>
      </c>
      <c r="I6" s="462" t="s">
        <v>629</v>
      </c>
      <c r="J6" s="462" t="s">
        <v>630</v>
      </c>
      <c r="K6" s="462" t="s">
        <v>631</v>
      </c>
      <c r="L6" s="462" t="s">
        <v>632</v>
      </c>
      <c r="M6" s="462" t="s">
        <v>633</v>
      </c>
      <c r="N6" s="462" t="s">
        <v>634</v>
      </c>
      <c r="O6" s="462" t="s">
        <v>635</v>
      </c>
      <c r="P6" s="462" t="s">
        <v>636</v>
      </c>
      <c r="Q6" s="479" t="s">
        <v>637</v>
      </c>
      <c r="R6" s="477"/>
    </row>
    <row r="7" spans="1:18" ht="14.25">
      <c r="A7" s="394"/>
      <c r="B7" s="394"/>
      <c r="C7" s="395"/>
      <c r="D7" s="469"/>
      <c r="E7" s="431"/>
      <c r="F7" s="431"/>
      <c r="G7" s="429"/>
      <c r="H7" s="431"/>
      <c r="I7" s="429"/>
      <c r="J7" s="429"/>
      <c r="K7" s="429"/>
      <c r="L7" s="429"/>
      <c r="M7" s="429"/>
      <c r="N7" s="429"/>
      <c r="O7" s="429"/>
      <c r="P7" s="429"/>
      <c r="Q7" s="480"/>
      <c r="R7" s="478"/>
    </row>
    <row r="8" spans="1:18" ht="14.25" customHeight="1">
      <c r="A8" s="464"/>
      <c r="B8" s="464"/>
      <c r="C8" s="465"/>
      <c r="D8" s="62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71" t="s">
        <v>139</v>
      </c>
    </row>
    <row r="9" spans="1:18" ht="14.25" customHeight="1">
      <c r="A9" s="470" t="s">
        <v>140</v>
      </c>
      <c r="B9" s="470"/>
      <c r="C9" s="471"/>
      <c r="D9" s="197">
        <f>SUM(D11:D61)</f>
        <v>3388</v>
      </c>
      <c r="E9" s="197">
        <f>SUM(E11:E61)</f>
        <v>11</v>
      </c>
      <c r="F9" s="197">
        <f aca="true" t="shared" si="0" ref="F9:R9">SUM(F11:F61)</f>
        <v>1404</v>
      </c>
      <c r="G9" s="197">
        <f t="shared" si="0"/>
        <v>1973</v>
      </c>
      <c r="H9" s="197">
        <f t="shared" si="0"/>
        <v>137</v>
      </c>
      <c r="I9" s="197">
        <f t="shared" si="0"/>
        <v>849</v>
      </c>
      <c r="J9" s="197">
        <f t="shared" si="0"/>
        <v>561</v>
      </c>
      <c r="K9" s="197">
        <f t="shared" si="0"/>
        <v>266</v>
      </c>
      <c r="L9" s="197">
        <f t="shared" si="0"/>
        <v>63</v>
      </c>
      <c r="M9" s="231" t="s">
        <v>8</v>
      </c>
      <c r="N9" s="197">
        <f t="shared" si="0"/>
        <v>27</v>
      </c>
      <c r="O9" s="197">
        <f t="shared" si="0"/>
        <v>9</v>
      </c>
      <c r="P9" s="197">
        <f t="shared" si="0"/>
        <v>51</v>
      </c>
      <c r="Q9" s="197">
        <f t="shared" si="0"/>
        <v>10</v>
      </c>
      <c r="R9" s="309">
        <f t="shared" si="0"/>
        <v>19000.81</v>
      </c>
    </row>
    <row r="10" spans="1:18" ht="14.25" customHeight="1">
      <c r="A10" s="466"/>
      <c r="B10" s="466"/>
      <c r="C10" s="475"/>
      <c r="D10" s="170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9"/>
    </row>
    <row r="11" spans="1:18" ht="14.25" customHeight="1">
      <c r="A11" s="432" t="s">
        <v>52</v>
      </c>
      <c r="B11" s="24"/>
      <c r="C11" s="14" t="s">
        <v>53</v>
      </c>
      <c r="D11" s="170">
        <f>SUM(E11:G11)</f>
        <v>73</v>
      </c>
      <c r="E11" s="173" t="s">
        <v>8</v>
      </c>
      <c r="F11" s="171">
        <v>24</v>
      </c>
      <c r="G11" s="171">
        <f>SUM(H11:Q11)</f>
        <v>49</v>
      </c>
      <c r="H11" s="171">
        <v>7</v>
      </c>
      <c r="I11" s="171">
        <v>34</v>
      </c>
      <c r="J11" s="171">
        <v>8</v>
      </c>
      <c r="K11" s="173" t="s">
        <v>452</v>
      </c>
      <c r="L11" s="173" t="s">
        <v>452</v>
      </c>
      <c r="M11" s="173" t="s">
        <v>8</v>
      </c>
      <c r="N11" s="173" t="s">
        <v>8</v>
      </c>
      <c r="O11" s="173" t="s">
        <v>8</v>
      </c>
      <c r="P11" s="173" t="s">
        <v>8</v>
      </c>
      <c r="Q11" s="173" t="s">
        <v>8</v>
      </c>
      <c r="R11" s="172">
        <v>89.11</v>
      </c>
    </row>
    <row r="12" spans="1:18" ht="14.25" customHeight="1">
      <c r="A12" s="432"/>
      <c r="B12" s="24"/>
      <c r="C12" s="14" t="s">
        <v>54</v>
      </c>
      <c r="D12" s="170">
        <f aca="true" t="shared" si="1" ref="D12:D61">SUM(E12:G12)</f>
        <v>86</v>
      </c>
      <c r="E12" s="173" t="s">
        <v>8</v>
      </c>
      <c r="F12" s="171">
        <v>33</v>
      </c>
      <c r="G12" s="171">
        <f aca="true" t="shared" si="2" ref="G12:G61">SUM(H12:Q12)</f>
        <v>53</v>
      </c>
      <c r="H12" s="171">
        <v>12</v>
      </c>
      <c r="I12" s="171">
        <v>37</v>
      </c>
      <c r="J12" s="171">
        <v>3</v>
      </c>
      <c r="K12" s="173">
        <v>1</v>
      </c>
      <c r="L12" s="173" t="s">
        <v>452</v>
      </c>
      <c r="M12" s="173" t="s">
        <v>8</v>
      </c>
      <c r="N12" s="173" t="s">
        <v>8</v>
      </c>
      <c r="O12" s="173" t="s">
        <v>8</v>
      </c>
      <c r="P12" s="173" t="s">
        <v>8</v>
      </c>
      <c r="Q12" s="173" t="s">
        <v>8</v>
      </c>
      <c r="R12" s="172">
        <v>76.42</v>
      </c>
    </row>
    <row r="13" spans="1:18" ht="14.25" customHeight="1">
      <c r="A13" s="432"/>
      <c r="B13" s="24"/>
      <c r="C13" s="14" t="s">
        <v>55</v>
      </c>
      <c r="D13" s="170">
        <f t="shared" si="1"/>
        <v>108</v>
      </c>
      <c r="E13" s="173" t="s">
        <v>8</v>
      </c>
      <c r="F13" s="171">
        <v>25</v>
      </c>
      <c r="G13" s="171">
        <f t="shared" si="2"/>
        <v>83</v>
      </c>
      <c r="H13" s="173" t="s">
        <v>452</v>
      </c>
      <c r="I13" s="171">
        <v>28</v>
      </c>
      <c r="J13" s="171">
        <v>55</v>
      </c>
      <c r="K13" s="173" t="s">
        <v>452</v>
      </c>
      <c r="L13" s="173" t="s">
        <v>452</v>
      </c>
      <c r="M13" s="173" t="s">
        <v>8</v>
      </c>
      <c r="N13" s="173" t="s">
        <v>8</v>
      </c>
      <c r="O13" s="173" t="s">
        <v>8</v>
      </c>
      <c r="P13" s="173" t="s">
        <v>8</v>
      </c>
      <c r="Q13" s="173" t="s">
        <v>8</v>
      </c>
      <c r="R13" s="172">
        <v>286.04</v>
      </c>
    </row>
    <row r="14" spans="1:18" ht="14.25" customHeight="1">
      <c r="A14" s="24" t="s">
        <v>56</v>
      </c>
      <c r="B14" s="24"/>
      <c r="C14" s="14" t="s">
        <v>57</v>
      </c>
      <c r="D14" s="170">
        <f t="shared" si="1"/>
        <v>17</v>
      </c>
      <c r="E14" s="173" t="s">
        <v>8</v>
      </c>
      <c r="F14" s="171">
        <v>15</v>
      </c>
      <c r="G14" s="171">
        <f t="shared" si="2"/>
        <v>2</v>
      </c>
      <c r="H14" s="173">
        <v>1</v>
      </c>
      <c r="I14" s="173">
        <v>1</v>
      </c>
      <c r="J14" s="173" t="s">
        <v>452</v>
      </c>
      <c r="K14" s="173" t="s">
        <v>452</v>
      </c>
      <c r="L14" s="173" t="s">
        <v>452</v>
      </c>
      <c r="M14" s="173" t="s">
        <v>8</v>
      </c>
      <c r="N14" s="173" t="s">
        <v>8</v>
      </c>
      <c r="O14" s="173" t="s">
        <v>8</v>
      </c>
      <c r="P14" s="173" t="s">
        <v>8</v>
      </c>
      <c r="Q14" s="173" t="s">
        <v>8</v>
      </c>
      <c r="R14" s="320">
        <v>2.41</v>
      </c>
    </row>
    <row r="15" spans="1:18" ht="14.25" customHeight="1">
      <c r="A15" s="24" t="s">
        <v>58</v>
      </c>
      <c r="B15" s="24"/>
      <c r="C15" s="14" t="s">
        <v>59</v>
      </c>
      <c r="D15" s="170">
        <f t="shared" si="1"/>
        <v>12</v>
      </c>
      <c r="E15" s="173" t="s">
        <v>8</v>
      </c>
      <c r="F15" s="171">
        <v>8</v>
      </c>
      <c r="G15" s="171">
        <f t="shared" si="2"/>
        <v>4</v>
      </c>
      <c r="H15" s="173" t="s">
        <v>452</v>
      </c>
      <c r="I15" s="173">
        <v>3</v>
      </c>
      <c r="J15" s="171">
        <v>1</v>
      </c>
      <c r="K15" s="173" t="s">
        <v>452</v>
      </c>
      <c r="L15" s="173" t="s">
        <v>452</v>
      </c>
      <c r="M15" s="173" t="s">
        <v>8</v>
      </c>
      <c r="N15" s="173" t="s">
        <v>8</v>
      </c>
      <c r="O15" s="173" t="s">
        <v>8</v>
      </c>
      <c r="P15" s="173" t="s">
        <v>8</v>
      </c>
      <c r="Q15" s="173" t="s">
        <v>8</v>
      </c>
      <c r="R15" s="172">
        <v>10.58</v>
      </c>
    </row>
    <row r="16" spans="1:18" ht="14.25" customHeight="1">
      <c r="A16" s="24"/>
      <c r="B16" s="24"/>
      <c r="C16" s="14"/>
      <c r="D16" s="318"/>
      <c r="E16" s="318"/>
      <c r="F16" s="318"/>
      <c r="G16" s="318"/>
      <c r="H16" s="318"/>
      <c r="I16" s="318"/>
      <c r="J16" s="318"/>
      <c r="K16" s="173"/>
      <c r="L16" s="173"/>
      <c r="M16" s="173"/>
      <c r="N16" s="173"/>
      <c r="O16" s="173"/>
      <c r="P16" s="173"/>
      <c r="Q16" s="173"/>
      <c r="R16" s="319"/>
    </row>
    <row r="17" spans="1:18" ht="14.25" customHeight="1">
      <c r="A17" s="24"/>
      <c r="B17" s="24"/>
      <c r="C17" s="14" t="s">
        <v>60</v>
      </c>
      <c r="D17" s="170">
        <f t="shared" si="1"/>
        <v>45</v>
      </c>
      <c r="E17" s="173" t="s">
        <v>8</v>
      </c>
      <c r="F17" s="171">
        <v>17</v>
      </c>
      <c r="G17" s="171">
        <f t="shared" si="2"/>
        <v>28</v>
      </c>
      <c r="H17" s="173" t="s">
        <v>452</v>
      </c>
      <c r="I17" s="171">
        <v>26</v>
      </c>
      <c r="J17" s="171">
        <v>2</v>
      </c>
      <c r="K17" s="173" t="s">
        <v>452</v>
      </c>
      <c r="L17" s="173" t="s">
        <v>452</v>
      </c>
      <c r="M17" s="173" t="s">
        <v>8</v>
      </c>
      <c r="N17" s="173" t="s">
        <v>8</v>
      </c>
      <c r="O17" s="173" t="s">
        <v>8</v>
      </c>
      <c r="P17" s="173" t="s">
        <v>8</v>
      </c>
      <c r="Q17" s="173" t="s">
        <v>8</v>
      </c>
      <c r="R17" s="172">
        <v>61.01</v>
      </c>
    </row>
    <row r="18" spans="1:18" ht="14.25" customHeight="1">
      <c r="A18" s="432" t="s">
        <v>61</v>
      </c>
      <c r="B18" s="24"/>
      <c r="C18" s="14" t="s">
        <v>62</v>
      </c>
      <c r="D18" s="170">
        <f t="shared" si="1"/>
        <v>149</v>
      </c>
      <c r="E18" s="173" t="s">
        <v>8</v>
      </c>
      <c r="F18" s="171">
        <v>61</v>
      </c>
      <c r="G18" s="171">
        <f t="shared" si="2"/>
        <v>88</v>
      </c>
      <c r="H18" s="173" t="s">
        <v>452</v>
      </c>
      <c r="I18" s="171">
        <v>64</v>
      </c>
      <c r="J18" s="171">
        <v>24</v>
      </c>
      <c r="K18" s="173" t="s">
        <v>452</v>
      </c>
      <c r="L18" s="173" t="s">
        <v>452</v>
      </c>
      <c r="M18" s="173" t="s">
        <v>8</v>
      </c>
      <c r="N18" s="173" t="s">
        <v>8</v>
      </c>
      <c r="O18" s="173" t="s">
        <v>8</v>
      </c>
      <c r="P18" s="173" t="s">
        <v>8</v>
      </c>
      <c r="Q18" s="173" t="s">
        <v>8</v>
      </c>
      <c r="R18" s="172">
        <v>230.77</v>
      </c>
    </row>
    <row r="19" spans="1:18" ht="14.25" customHeight="1">
      <c r="A19" s="432"/>
      <c r="B19" s="24"/>
      <c r="C19" s="14" t="s">
        <v>63</v>
      </c>
      <c r="D19" s="170">
        <f t="shared" si="1"/>
        <v>112</v>
      </c>
      <c r="E19" s="173">
        <v>1</v>
      </c>
      <c r="F19" s="171">
        <v>59</v>
      </c>
      <c r="G19" s="171">
        <f t="shared" si="2"/>
        <v>52</v>
      </c>
      <c r="H19" s="173" t="s">
        <v>452</v>
      </c>
      <c r="I19" s="171">
        <v>50</v>
      </c>
      <c r="J19" s="171">
        <v>2</v>
      </c>
      <c r="K19" s="173" t="s">
        <v>452</v>
      </c>
      <c r="L19" s="173" t="s">
        <v>452</v>
      </c>
      <c r="M19" s="173" t="s">
        <v>8</v>
      </c>
      <c r="N19" s="173" t="s">
        <v>8</v>
      </c>
      <c r="O19" s="173" t="s">
        <v>8</v>
      </c>
      <c r="P19" s="173" t="s">
        <v>8</v>
      </c>
      <c r="Q19" s="173" t="s">
        <v>8</v>
      </c>
      <c r="R19" s="172">
        <v>94.76</v>
      </c>
    </row>
    <row r="20" spans="1:18" ht="14.25" customHeight="1">
      <c r="A20" s="432" t="s">
        <v>64</v>
      </c>
      <c r="B20" s="24"/>
      <c r="C20" s="14" t="s">
        <v>65</v>
      </c>
      <c r="D20" s="170">
        <f t="shared" si="1"/>
        <v>85</v>
      </c>
      <c r="E20" s="173" t="s">
        <v>8</v>
      </c>
      <c r="F20" s="171">
        <v>24</v>
      </c>
      <c r="G20" s="171">
        <f t="shared" si="2"/>
        <v>61</v>
      </c>
      <c r="H20" s="171">
        <v>8</v>
      </c>
      <c r="I20" s="171">
        <v>53</v>
      </c>
      <c r="J20" s="173" t="s">
        <v>452</v>
      </c>
      <c r="K20" s="173" t="s">
        <v>452</v>
      </c>
      <c r="L20" s="173" t="s">
        <v>452</v>
      </c>
      <c r="M20" s="173" t="s">
        <v>8</v>
      </c>
      <c r="N20" s="173" t="s">
        <v>8</v>
      </c>
      <c r="O20" s="173" t="s">
        <v>8</v>
      </c>
      <c r="P20" s="173" t="s">
        <v>8</v>
      </c>
      <c r="Q20" s="173" t="s">
        <v>8</v>
      </c>
      <c r="R20" s="172">
        <v>81.7</v>
      </c>
    </row>
    <row r="21" spans="1:18" ht="14.25" customHeight="1">
      <c r="A21" s="432"/>
      <c r="B21" s="24"/>
      <c r="C21" s="51" t="s">
        <v>66</v>
      </c>
      <c r="D21" s="170">
        <f t="shared" si="1"/>
        <v>41</v>
      </c>
      <c r="E21" s="173" t="s">
        <v>8</v>
      </c>
      <c r="F21" s="171">
        <v>11</v>
      </c>
      <c r="G21" s="171">
        <f t="shared" si="2"/>
        <v>30</v>
      </c>
      <c r="H21" s="171">
        <v>8</v>
      </c>
      <c r="I21" s="171">
        <v>21</v>
      </c>
      <c r="J21" s="171">
        <v>1</v>
      </c>
      <c r="K21" s="173" t="s">
        <v>452</v>
      </c>
      <c r="L21" s="173" t="s">
        <v>452</v>
      </c>
      <c r="M21" s="173" t="s">
        <v>8</v>
      </c>
      <c r="N21" s="173" t="s">
        <v>8</v>
      </c>
      <c r="O21" s="173" t="s">
        <v>8</v>
      </c>
      <c r="P21" s="173" t="s">
        <v>8</v>
      </c>
      <c r="Q21" s="173" t="s">
        <v>8</v>
      </c>
      <c r="R21" s="172">
        <v>42.28</v>
      </c>
    </row>
    <row r="22" spans="1:18" ht="14.25" customHeight="1">
      <c r="A22" s="24"/>
      <c r="B22" s="24"/>
      <c r="C22" s="14"/>
      <c r="D22" s="318"/>
      <c r="E22" s="318"/>
      <c r="F22" s="318"/>
      <c r="G22" s="318"/>
      <c r="H22" s="318"/>
      <c r="I22" s="318"/>
      <c r="J22" s="318"/>
      <c r="K22" s="173"/>
      <c r="L22" s="173"/>
      <c r="M22" s="173"/>
      <c r="N22" s="173"/>
      <c r="O22" s="173"/>
      <c r="P22" s="173"/>
      <c r="Q22" s="173"/>
      <c r="R22" s="319"/>
    </row>
    <row r="23" spans="1:18" ht="14.25" customHeight="1">
      <c r="A23" s="24"/>
      <c r="B23" s="24"/>
      <c r="C23" s="14" t="s">
        <v>67</v>
      </c>
      <c r="D23" s="170">
        <f t="shared" si="1"/>
        <v>21</v>
      </c>
      <c r="E23" s="173" t="s">
        <v>8</v>
      </c>
      <c r="F23" s="171">
        <v>11</v>
      </c>
      <c r="G23" s="171">
        <f t="shared" si="2"/>
        <v>10</v>
      </c>
      <c r="H23" s="171">
        <v>2</v>
      </c>
      <c r="I23" s="171">
        <v>8</v>
      </c>
      <c r="J23" s="173" t="s">
        <v>452</v>
      </c>
      <c r="K23" s="173" t="s">
        <v>452</v>
      </c>
      <c r="L23" s="173" t="s">
        <v>452</v>
      </c>
      <c r="M23" s="173" t="s">
        <v>8</v>
      </c>
      <c r="N23" s="173" t="s">
        <v>8</v>
      </c>
      <c r="O23" s="173" t="s">
        <v>8</v>
      </c>
      <c r="P23" s="173" t="s">
        <v>8</v>
      </c>
      <c r="Q23" s="173" t="s">
        <v>8</v>
      </c>
      <c r="R23" s="172">
        <v>15.43</v>
      </c>
    </row>
    <row r="24" spans="1:18" ht="14.25" customHeight="1">
      <c r="A24" s="432" t="s">
        <v>68</v>
      </c>
      <c r="B24" s="24"/>
      <c r="C24" s="14" t="s">
        <v>69</v>
      </c>
      <c r="D24" s="170">
        <f t="shared" si="1"/>
        <v>147</v>
      </c>
      <c r="E24" s="173" t="s">
        <v>8</v>
      </c>
      <c r="F24" s="171">
        <v>25</v>
      </c>
      <c r="G24" s="171">
        <f t="shared" si="2"/>
        <v>122</v>
      </c>
      <c r="H24" s="171">
        <v>12</v>
      </c>
      <c r="I24" s="171">
        <v>60</v>
      </c>
      <c r="J24" s="171">
        <v>27</v>
      </c>
      <c r="K24" s="173">
        <v>11</v>
      </c>
      <c r="L24" s="173">
        <v>9</v>
      </c>
      <c r="M24" s="173" t="s">
        <v>8</v>
      </c>
      <c r="N24" s="173" t="s">
        <v>8</v>
      </c>
      <c r="O24" s="173" t="s">
        <v>8</v>
      </c>
      <c r="P24" s="173">
        <v>2</v>
      </c>
      <c r="Q24" s="173">
        <v>1</v>
      </c>
      <c r="R24" s="172">
        <v>1297.17</v>
      </c>
    </row>
    <row r="25" spans="1:18" ht="14.25" customHeight="1">
      <c r="A25" s="432"/>
      <c r="B25" s="24"/>
      <c r="C25" s="51" t="s">
        <v>70</v>
      </c>
      <c r="D25" s="170">
        <f t="shared" si="1"/>
        <v>48</v>
      </c>
      <c r="E25" s="173" t="s">
        <v>8</v>
      </c>
      <c r="F25" s="171">
        <v>10</v>
      </c>
      <c r="G25" s="171">
        <f t="shared" si="2"/>
        <v>38</v>
      </c>
      <c r="H25" s="173" t="s">
        <v>452</v>
      </c>
      <c r="I25" s="171">
        <v>10</v>
      </c>
      <c r="J25" s="171">
        <v>13</v>
      </c>
      <c r="K25" s="173">
        <v>2</v>
      </c>
      <c r="L25" s="173">
        <v>1</v>
      </c>
      <c r="M25" s="173" t="s">
        <v>8</v>
      </c>
      <c r="N25" s="173" t="s">
        <v>8</v>
      </c>
      <c r="O25" s="173">
        <v>1</v>
      </c>
      <c r="P25" s="173">
        <v>11</v>
      </c>
      <c r="Q25" s="173" t="s">
        <v>8</v>
      </c>
      <c r="R25" s="172">
        <v>1718.6</v>
      </c>
    </row>
    <row r="26" spans="1:18" ht="14.25" customHeight="1">
      <c r="A26" s="432" t="s">
        <v>71</v>
      </c>
      <c r="B26" s="24"/>
      <c r="C26" s="14" t="s">
        <v>72</v>
      </c>
      <c r="D26" s="170">
        <f t="shared" si="1"/>
        <v>103</v>
      </c>
      <c r="E26" s="173" t="s">
        <v>8</v>
      </c>
      <c r="F26" s="171">
        <v>4</v>
      </c>
      <c r="G26" s="171">
        <f t="shared" si="2"/>
        <v>99</v>
      </c>
      <c r="H26" s="173">
        <v>1</v>
      </c>
      <c r="I26" s="171">
        <v>18</v>
      </c>
      <c r="J26" s="171">
        <v>22</v>
      </c>
      <c r="K26" s="173">
        <v>9</v>
      </c>
      <c r="L26" s="173">
        <v>4</v>
      </c>
      <c r="M26" s="173" t="s">
        <v>8</v>
      </c>
      <c r="N26" s="173">
        <v>5</v>
      </c>
      <c r="O26" s="173">
        <v>4</v>
      </c>
      <c r="P26" s="173">
        <v>32</v>
      </c>
      <c r="Q26" s="173">
        <v>4</v>
      </c>
      <c r="R26" s="172">
        <v>6537.78</v>
      </c>
    </row>
    <row r="27" spans="1:18" ht="14.25" customHeight="1">
      <c r="A27" s="432"/>
      <c r="B27" s="24"/>
      <c r="C27" s="14" t="s">
        <v>73</v>
      </c>
      <c r="D27" s="170">
        <f t="shared" si="1"/>
        <v>193</v>
      </c>
      <c r="E27" s="173">
        <v>7</v>
      </c>
      <c r="F27" s="171">
        <v>104</v>
      </c>
      <c r="G27" s="171">
        <f t="shared" si="2"/>
        <v>82</v>
      </c>
      <c r="H27" s="171">
        <v>7</v>
      </c>
      <c r="I27" s="171">
        <v>34</v>
      </c>
      <c r="J27" s="171">
        <v>36</v>
      </c>
      <c r="K27" s="173">
        <v>5</v>
      </c>
      <c r="L27" s="173" t="s">
        <v>452</v>
      </c>
      <c r="M27" s="173" t="s">
        <v>8</v>
      </c>
      <c r="N27" s="173" t="s">
        <v>8</v>
      </c>
      <c r="O27" s="173" t="s">
        <v>8</v>
      </c>
      <c r="P27" s="173" t="s">
        <v>8</v>
      </c>
      <c r="Q27" s="173" t="s">
        <v>8</v>
      </c>
      <c r="R27" s="172">
        <v>269.93</v>
      </c>
    </row>
    <row r="28" spans="1:18" ht="14.25" customHeight="1">
      <c r="A28" s="24"/>
      <c r="B28" s="24"/>
      <c r="C28" s="14"/>
      <c r="D28" s="318"/>
      <c r="E28" s="318"/>
      <c r="F28" s="318"/>
      <c r="G28" s="318"/>
      <c r="H28" s="318"/>
      <c r="I28" s="318"/>
      <c r="J28" s="318"/>
      <c r="K28" s="173"/>
      <c r="L28" s="173"/>
      <c r="M28" s="173"/>
      <c r="N28" s="173"/>
      <c r="O28" s="173"/>
      <c r="P28" s="173"/>
      <c r="Q28" s="173"/>
      <c r="R28" s="319"/>
    </row>
    <row r="29" spans="1:18" ht="14.25" customHeight="1">
      <c r="A29" s="432" t="s">
        <v>74</v>
      </c>
      <c r="B29" s="24"/>
      <c r="C29" s="14" t="s">
        <v>75</v>
      </c>
      <c r="D29" s="170">
        <f t="shared" si="1"/>
        <v>46</v>
      </c>
      <c r="E29" s="173" t="s">
        <v>8</v>
      </c>
      <c r="F29" s="171">
        <v>9</v>
      </c>
      <c r="G29" s="171">
        <f t="shared" si="2"/>
        <v>37</v>
      </c>
      <c r="H29" s="171">
        <v>3</v>
      </c>
      <c r="I29" s="171">
        <v>21</v>
      </c>
      <c r="J29" s="171">
        <v>12</v>
      </c>
      <c r="K29" s="173" t="s">
        <v>452</v>
      </c>
      <c r="L29" s="173">
        <v>1</v>
      </c>
      <c r="M29" s="173" t="s">
        <v>8</v>
      </c>
      <c r="N29" s="173" t="s">
        <v>8</v>
      </c>
      <c r="O29" s="173" t="s">
        <v>8</v>
      </c>
      <c r="P29" s="173" t="s">
        <v>8</v>
      </c>
      <c r="Q29" s="173" t="s">
        <v>8</v>
      </c>
      <c r="R29" s="172">
        <v>103.13</v>
      </c>
    </row>
    <row r="30" spans="1:18" ht="14.25" customHeight="1">
      <c r="A30" s="432"/>
      <c r="B30" s="24"/>
      <c r="C30" s="14" t="s">
        <v>76</v>
      </c>
      <c r="D30" s="170">
        <f t="shared" si="1"/>
        <v>56</v>
      </c>
      <c r="E30" s="173" t="s">
        <v>8</v>
      </c>
      <c r="F30" s="171">
        <v>8</v>
      </c>
      <c r="G30" s="171">
        <f t="shared" si="2"/>
        <v>48</v>
      </c>
      <c r="H30" s="173">
        <v>1</v>
      </c>
      <c r="I30" s="171">
        <v>16</v>
      </c>
      <c r="J30" s="171">
        <v>20</v>
      </c>
      <c r="K30" s="173">
        <v>7</v>
      </c>
      <c r="L30" s="173">
        <v>4</v>
      </c>
      <c r="M30" s="173" t="s">
        <v>8</v>
      </c>
      <c r="N30" s="173" t="s">
        <v>8</v>
      </c>
      <c r="O30" s="173" t="s">
        <v>8</v>
      </c>
      <c r="P30" s="173" t="s">
        <v>8</v>
      </c>
      <c r="Q30" s="173" t="s">
        <v>8</v>
      </c>
      <c r="R30" s="172">
        <v>236.68</v>
      </c>
    </row>
    <row r="31" spans="1:18" ht="14.25" customHeight="1">
      <c r="A31" s="432"/>
      <c r="B31" s="24"/>
      <c r="C31" s="14" t="s">
        <v>77</v>
      </c>
      <c r="D31" s="170">
        <f t="shared" si="1"/>
        <v>112</v>
      </c>
      <c r="E31" s="173" t="s">
        <v>8</v>
      </c>
      <c r="F31" s="171">
        <v>58</v>
      </c>
      <c r="G31" s="171">
        <f t="shared" si="2"/>
        <v>54</v>
      </c>
      <c r="H31" s="171">
        <v>1</v>
      </c>
      <c r="I31" s="171">
        <v>14</v>
      </c>
      <c r="J31" s="171">
        <v>29</v>
      </c>
      <c r="K31" s="173">
        <v>1</v>
      </c>
      <c r="L31" s="173">
        <v>1</v>
      </c>
      <c r="M31" s="173" t="s">
        <v>8</v>
      </c>
      <c r="N31" s="173" t="s">
        <v>8</v>
      </c>
      <c r="O31" s="173">
        <v>2</v>
      </c>
      <c r="P31" s="173">
        <v>2</v>
      </c>
      <c r="Q31" s="173">
        <v>4</v>
      </c>
      <c r="R31" s="172">
        <v>1677.44</v>
      </c>
    </row>
    <row r="32" spans="1:18" ht="14.25" customHeight="1">
      <c r="A32" s="432"/>
      <c r="B32" s="24"/>
      <c r="C32" s="14" t="s">
        <v>78</v>
      </c>
      <c r="D32" s="170">
        <f t="shared" si="1"/>
        <v>150</v>
      </c>
      <c r="E32" s="173">
        <v>1</v>
      </c>
      <c r="F32" s="171">
        <v>100</v>
      </c>
      <c r="G32" s="171">
        <f t="shared" si="2"/>
        <v>49</v>
      </c>
      <c r="H32" s="171">
        <v>12</v>
      </c>
      <c r="I32" s="171">
        <v>20</v>
      </c>
      <c r="J32" s="171">
        <v>17</v>
      </c>
      <c r="K32" s="173" t="s">
        <v>452</v>
      </c>
      <c r="L32" s="173" t="s">
        <v>452</v>
      </c>
      <c r="M32" s="173" t="s">
        <v>8</v>
      </c>
      <c r="N32" s="173" t="s">
        <v>8</v>
      </c>
      <c r="O32" s="173" t="s">
        <v>8</v>
      </c>
      <c r="P32" s="173" t="s">
        <v>8</v>
      </c>
      <c r="Q32" s="173" t="s">
        <v>8</v>
      </c>
      <c r="R32" s="172">
        <v>112.89</v>
      </c>
    </row>
    <row r="33" spans="1:18" ht="14.25" customHeight="1">
      <c r="A33" s="432"/>
      <c r="B33" s="24"/>
      <c r="C33" s="14" t="s">
        <v>79</v>
      </c>
      <c r="D33" s="170">
        <f t="shared" si="1"/>
        <v>149</v>
      </c>
      <c r="E33" s="173" t="s">
        <v>8</v>
      </c>
      <c r="F33" s="171">
        <v>118</v>
      </c>
      <c r="G33" s="171">
        <f t="shared" si="2"/>
        <v>31</v>
      </c>
      <c r="H33" s="171">
        <v>5</v>
      </c>
      <c r="I33" s="171">
        <v>6</v>
      </c>
      <c r="J33" s="171">
        <v>20</v>
      </c>
      <c r="K33" s="173" t="s">
        <v>452</v>
      </c>
      <c r="L33" s="173" t="s">
        <v>452</v>
      </c>
      <c r="M33" s="173" t="s">
        <v>8</v>
      </c>
      <c r="N33" s="173" t="s">
        <v>8</v>
      </c>
      <c r="O33" s="173" t="s">
        <v>8</v>
      </c>
      <c r="P33" s="173" t="s">
        <v>8</v>
      </c>
      <c r="Q33" s="173" t="s">
        <v>8</v>
      </c>
      <c r="R33" s="172">
        <v>109.12</v>
      </c>
    </row>
    <row r="34" spans="1:18" ht="14.25" customHeight="1">
      <c r="A34" s="24"/>
      <c r="B34" s="24"/>
      <c r="C34" s="14"/>
      <c r="D34" s="318"/>
      <c r="E34" s="318"/>
      <c r="F34" s="318"/>
      <c r="G34" s="318"/>
      <c r="H34" s="318"/>
      <c r="I34" s="318"/>
      <c r="J34" s="318"/>
      <c r="K34" s="173"/>
      <c r="L34" s="173"/>
      <c r="M34" s="173"/>
      <c r="N34" s="173"/>
      <c r="O34" s="173"/>
      <c r="P34" s="173"/>
      <c r="Q34" s="173"/>
      <c r="R34" s="319"/>
    </row>
    <row r="35" spans="1:18" ht="14.25" customHeight="1">
      <c r="A35" s="432" t="s">
        <v>80</v>
      </c>
      <c r="B35" s="24"/>
      <c r="C35" s="14" t="s">
        <v>81</v>
      </c>
      <c r="D35" s="170">
        <f t="shared" si="1"/>
        <v>69</v>
      </c>
      <c r="E35" s="173" t="s">
        <v>8</v>
      </c>
      <c r="F35" s="171">
        <v>62</v>
      </c>
      <c r="G35" s="171">
        <f t="shared" si="2"/>
        <v>7</v>
      </c>
      <c r="H35" s="171">
        <v>2</v>
      </c>
      <c r="I35" s="171">
        <v>5</v>
      </c>
      <c r="J35" s="173" t="s">
        <v>452</v>
      </c>
      <c r="K35" s="173" t="s">
        <v>452</v>
      </c>
      <c r="L35" s="173" t="s">
        <v>452</v>
      </c>
      <c r="M35" s="173" t="s">
        <v>8</v>
      </c>
      <c r="N35" s="173" t="s">
        <v>8</v>
      </c>
      <c r="O35" s="173" t="s">
        <v>8</v>
      </c>
      <c r="P35" s="173" t="s">
        <v>8</v>
      </c>
      <c r="Q35" s="173" t="s">
        <v>8</v>
      </c>
      <c r="R35" s="172">
        <v>9.45</v>
      </c>
    </row>
    <row r="36" spans="1:18" ht="14.25" customHeight="1">
      <c r="A36" s="432"/>
      <c r="B36" s="24"/>
      <c r="C36" s="14" t="s">
        <v>82</v>
      </c>
      <c r="D36" s="170">
        <f t="shared" si="1"/>
        <v>470</v>
      </c>
      <c r="E36" s="173" t="s">
        <v>8</v>
      </c>
      <c r="F36" s="171">
        <v>124</v>
      </c>
      <c r="G36" s="171">
        <f t="shared" si="2"/>
        <v>346</v>
      </c>
      <c r="H36" s="171">
        <v>9</v>
      </c>
      <c r="I36" s="171">
        <v>81</v>
      </c>
      <c r="J36" s="171">
        <v>75</v>
      </c>
      <c r="K36" s="173">
        <v>161</v>
      </c>
      <c r="L36" s="173">
        <v>11</v>
      </c>
      <c r="M36" s="173" t="s">
        <v>8</v>
      </c>
      <c r="N36" s="173">
        <v>3</v>
      </c>
      <c r="O36" s="173">
        <v>1</v>
      </c>
      <c r="P36" s="173">
        <v>4</v>
      </c>
      <c r="Q36" s="173">
        <v>1</v>
      </c>
      <c r="R36" s="172">
        <v>2934.93</v>
      </c>
    </row>
    <row r="37" spans="1:18" ht="14.25" customHeight="1">
      <c r="A37" s="24" t="s">
        <v>83</v>
      </c>
      <c r="B37" s="24"/>
      <c r="C37" s="14" t="s">
        <v>84</v>
      </c>
      <c r="D37" s="170">
        <f t="shared" si="1"/>
        <v>196</v>
      </c>
      <c r="E37" s="173" t="s">
        <v>8</v>
      </c>
      <c r="F37" s="171">
        <v>141</v>
      </c>
      <c r="G37" s="171">
        <f t="shared" si="2"/>
        <v>55</v>
      </c>
      <c r="H37" s="171">
        <v>20</v>
      </c>
      <c r="I37" s="171">
        <v>29</v>
      </c>
      <c r="J37" s="171">
        <v>6</v>
      </c>
      <c r="K37" s="173" t="s">
        <v>452</v>
      </c>
      <c r="L37" s="173" t="s">
        <v>452</v>
      </c>
      <c r="M37" s="173" t="s">
        <v>8</v>
      </c>
      <c r="N37" s="173" t="s">
        <v>8</v>
      </c>
      <c r="O37" s="173" t="s">
        <v>8</v>
      </c>
      <c r="P37" s="173" t="s">
        <v>8</v>
      </c>
      <c r="Q37" s="173" t="s">
        <v>8</v>
      </c>
      <c r="R37" s="172">
        <v>81.73</v>
      </c>
    </row>
    <row r="38" spans="1:18" ht="14.25" customHeight="1">
      <c r="A38" s="432" t="s">
        <v>85</v>
      </c>
      <c r="B38" s="24"/>
      <c r="C38" s="14" t="s">
        <v>86</v>
      </c>
      <c r="D38" s="170">
        <f t="shared" si="1"/>
        <v>96</v>
      </c>
      <c r="E38" s="173" t="s">
        <v>8</v>
      </c>
      <c r="F38" s="171">
        <v>68</v>
      </c>
      <c r="G38" s="171">
        <f t="shared" si="2"/>
        <v>28</v>
      </c>
      <c r="H38" s="171">
        <v>5</v>
      </c>
      <c r="I38" s="171">
        <v>15</v>
      </c>
      <c r="J38" s="171">
        <v>7</v>
      </c>
      <c r="K38" s="173">
        <v>1</v>
      </c>
      <c r="L38" s="173" t="s">
        <v>452</v>
      </c>
      <c r="M38" s="173" t="s">
        <v>8</v>
      </c>
      <c r="N38" s="173" t="s">
        <v>8</v>
      </c>
      <c r="O38" s="173" t="s">
        <v>8</v>
      </c>
      <c r="P38" s="173" t="s">
        <v>8</v>
      </c>
      <c r="Q38" s="173" t="s">
        <v>8</v>
      </c>
      <c r="R38" s="172">
        <v>62.3</v>
      </c>
    </row>
    <row r="39" spans="1:18" ht="14.25" customHeight="1">
      <c r="A39" s="432"/>
      <c r="B39" s="24"/>
      <c r="C39" s="14" t="s">
        <v>87</v>
      </c>
      <c r="D39" s="170">
        <f t="shared" si="1"/>
        <v>223</v>
      </c>
      <c r="E39" s="173">
        <v>1</v>
      </c>
      <c r="F39" s="171">
        <v>98</v>
      </c>
      <c r="G39" s="171">
        <f t="shared" si="2"/>
        <v>124</v>
      </c>
      <c r="H39" s="171">
        <v>8</v>
      </c>
      <c r="I39" s="171">
        <v>36</v>
      </c>
      <c r="J39" s="171">
        <v>24</v>
      </c>
      <c r="K39" s="173">
        <v>46</v>
      </c>
      <c r="L39" s="173">
        <v>10</v>
      </c>
      <c r="M39" s="173" t="s">
        <v>8</v>
      </c>
      <c r="N39" s="173" t="s">
        <v>8</v>
      </c>
      <c r="O39" s="173" t="s">
        <v>8</v>
      </c>
      <c r="P39" s="173" t="s">
        <v>8</v>
      </c>
      <c r="Q39" s="173" t="s">
        <v>8</v>
      </c>
      <c r="R39" s="172">
        <v>662.76</v>
      </c>
    </row>
    <row r="40" spans="1:18" ht="14.25" customHeight="1">
      <c r="A40" s="24"/>
      <c r="B40" s="24"/>
      <c r="C40" s="14"/>
      <c r="D40" s="318"/>
      <c r="E40" s="318"/>
      <c r="F40" s="318"/>
      <c r="G40" s="318"/>
      <c r="H40" s="318"/>
      <c r="I40" s="318"/>
      <c r="J40" s="318"/>
      <c r="K40" s="173"/>
      <c r="L40" s="173"/>
      <c r="M40" s="173"/>
      <c r="N40" s="173"/>
      <c r="O40" s="173"/>
      <c r="P40" s="173"/>
      <c r="Q40" s="173"/>
      <c r="R40" s="319"/>
    </row>
    <row r="41" spans="1:18" ht="14.25" customHeight="1">
      <c r="A41" s="24"/>
      <c r="B41" s="24"/>
      <c r="C41" s="14" t="s">
        <v>88</v>
      </c>
      <c r="D41" s="170">
        <f t="shared" si="1"/>
        <v>47</v>
      </c>
      <c r="E41" s="173" t="s">
        <v>8</v>
      </c>
      <c r="F41" s="171">
        <v>34</v>
      </c>
      <c r="G41" s="171">
        <f t="shared" si="2"/>
        <v>13</v>
      </c>
      <c r="H41" s="173">
        <v>1</v>
      </c>
      <c r="I41" s="171">
        <v>6</v>
      </c>
      <c r="J41" s="171">
        <v>4</v>
      </c>
      <c r="K41" s="173" t="s">
        <v>452</v>
      </c>
      <c r="L41" s="173" t="s">
        <v>452</v>
      </c>
      <c r="M41" s="173" t="s">
        <v>8</v>
      </c>
      <c r="N41" s="173">
        <v>2</v>
      </c>
      <c r="O41" s="173" t="s">
        <v>8</v>
      </c>
      <c r="P41" s="173" t="s">
        <v>8</v>
      </c>
      <c r="Q41" s="173" t="s">
        <v>8</v>
      </c>
      <c r="R41" s="172">
        <v>100.63</v>
      </c>
    </row>
    <row r="42" spans="1:18" ht="14.25" customHeight="1">
      <c r="A42" s="432" t="s">
        <v>89</v>
      </c>
      <c r="B42" s="24"/>
      <c r="C42" s="14" t="s">
        <v>90</v>
      </c>
      <c r="D42" s="170">
        <f t="shared" si="1"/>
        <v>89</v>
      </c>
      <c r="E42" s="173" t="s">
        <v>8</v>
      </c>
      <c r="F42" s="171">
        <v>37</v>
      </c>
      <c r="G42" s="171">
        <f t="shared" si="2"/>
        <v>52</v>
      </c>
      <c r="H42" s="171">
        <v>5</v>
      </c>
      <c r="I42" s="171">
        <v>32</v>
      </c>
      <c r="J42" s="171">
        <v>14</v>
      </c>
      <c r="K42" s="173">
        <v>1</v>
      </c>
      <c r="L42" s="173" t="s">
        <v>452</v>
      </c>
      <c r="M42" s="173" t="s">
        <v>8</v>
      </c>
      <c r="N42" s="173" t="s">
        <v>8</v>
      </c>
      <c r="O42" s="173" t="s">
        <v>8</v>
      </c>
      <c r="P42" s="173" t="s">
        <v>8</v>
      </c>
      <c r="Q42" s="173" t="s">
        <v>8</v>
      </c>
      <c r="R42" s="172">
        <v>136.74</v>
      </c>
    </row>
    <row r="43" spans="1:18" ht="14.25" customHeight="1">
      <c r="A43" s="432"/>
      <c r="B43" s="24"/>
      <c r="C43" s="14" t="s">
        <v>91</v>
      </c>
      <c r="D43" s="170">
        <f t="shared" si="1"/>
        <v>56</v>
      </c>
      <c r="E43" s="173" t="s">
        <v>8</v>
      </c>
      <c r="F43" s="171">
        <v>27</v>
      </c>
      <c r="G43" s="171">
        <f t="shared" si="2"/>
        <v>29</v>
      </c>
      <c r="H43" s="173">
        <v>1</v>
      </c>
      <c r="I43" s="171">
        <v>12</v>
      </c>
      <c r="J43" s="171">
        <v>15</v>
      </c>
      <c r="K43" s="173">
        <v>1</v>
      </c>
      <c r="L43" s="173" t="s">
        <v>452</v>
      </c>
      <c r="M43" s="173" t="s">
        <v>8</v>
      </c>
      <c r="N43" s="173" t="s">
        <v>8</v>
      </c>
      <c r="O43" s="173" t="s">
        <v>8</v>
      </c>
      <c r="P43" s="173" t="s">
        <v>8</v>
      </c>
      <c r="Q43" s="173" t="s">
        <v>8</v>
      </c>
      <c r="R43" s="172">
        <v>96.21</v>
      </c>
    </row>
    <row r="44" spans="1:18" ht="14.25" customHeight="1">
      <c r="A44" s="432" t="s">
        <v>92</v>
      </c>
      <c r="B44" s="24"/>
      <c r="C44" s="14" t="s">
        <v>93</v>
      </c>
      <c r="D44" s="170">
        <f t="shared" si="1"/>
        <v>29</v>
      </c>
      <c r="E44" s="173" t="s">
        <v>8</v>
      </c>
      <c r="F44" s="171">
        <v>10</v>
      </c>
      <c r="G44" s="171">
        <f t="shared" si="2"/>
        <v>19</v>
      </c>
      <c r="H44" s="173" t="s">
        <v>452</v>
      </c>
      <c r="I44" s="171">
        <v>5</v>
      </c>
      <c r="J44" s="171">
        <v>13</v>
      </c>
      <c r="K44" s="173">
        <v>1</v>
      </c>
      <c r="L44" s="173" t="s">
        <v>452</v>
      </c>
      <c r="M44" s="173" t="s">
        <v>8</v>
      </c>
      <c r="N44" s="173" t="s">
        <v>8</v>
      </c>
      <c r="O44" s="173" t="s">
        <v>8</v>
      </c>
      <c r="P44" s="173" t="s">
        <v>8</v>
      </c>
      <c r="Q44" s="173" t="s">
        <v>8</v>
      </c>
      <c r="R44" s="172">
        <v>62.99</v>
      </c>
    </row>
    <row r="45" spans="1:18" ht="14.25" customHeight="1">
      <c r="A45" s="432"/>
      <c r="B45" s="24"/>
      <c r="C45" s="14" t="s">
        <v>94</v>
      </c>
      <c r="D45" s="170">
        <f t="shared" si="1"/>
        <v>56</v>
      </c>
      <c r="E45" s="173" t="s">
        <v>8</v>
      </c>
      <c r="F45" s="171">
        <v>18</v>
      </c>
      <c r="G45" s="171">
        <f t="shared" si="2"/>
        <v>38</v>
      </c>
      <c r="H45" s="171">
        <v>2</v>
      </c>
      <c r="I45" s="171">
        <v>20</v>
      </c>
      <c r="J45" s="171">
        <v>15</v>
      </c>
      <c r="K45" s="173" t="s">
        <v>452</v>
      </c>
      <c r="L45" s="173" t="s">
        <v>452</v>
      </c>
      <c r="M45" s="173" t="s">
        <v>8</v>
      </c>
      <c r="N45" s="173">
        <v>1</v>
      </c>
      <c r="O45" s="173" t="s">
        <v>8</v>
      </c>
      <c r="P45" s="173" t="s">
        <v>8</v>
      </c>
      <c r="Q45" s="173" t="s">
        <v>8</v>
      </c>
      <c r="R45" s="172">
        <v>148.79</v>
      </c>
    </row>
    <row r="46" spans="1:18" ht="14.25" customHeight="1">
      <c r="A46" s="24"/>
      <c r="B46" s="24"/>
      <c r="C46" s="14"/>
      <c r="D46" s="318"/>
      <c r="E46" s="318"/>
      <c r="F46" s="318"/>
      <c r="G46" s="318"/>
      <c r="H46" s="318"/>
      <c r="I46" s="318"/>
      <c r="J46" s="318"/>
      <c r="K46" s="173"/>
      <c r="L46" s="173"/>
      <c r="M46" s="173"/>
      <c r="N46" s="173"/>
      <c r="O46" s="173"/>
      <c r="P46" s="173"/>
      <c r="Q46" s="173"/>
      <c r="R46" s="319"/>
    </row>
    <row r="47" spans="1:18" ht="14.25" customHeight="1">
      <c r="A47" s="24" t="s">
        <v>95</v>
      </c>
      <c r="B47" s="24"/>
      <c r="C47" s="14" t="s">
        <v>96</v>
      </c>
      <c r="D47" s="173" t="s">
        <v>452</v>
      </c>
      <c r="E47" s="173" t="s">
        <v>452</v>
      </c>
      <c r="F47" s="173" t="s">
        <v>452</v>
      </c>
      <c r="G47" s="173" t="s">
        <v>452</v>
      </c>
      <c r="H47" s="173" t="s">
        <v>452</v>
      </c>
      <c r="I47" s="173" t="s">
        <v>452</v>
      </c>
      <c r="J47" s="173" t="s">
        <v>452</v>
      </c>
      <c r="K47" s="173" t="s">
        <v>452</v>
      </c>
      <c r="L47" s="173" t="s">
        <v>452</v>
      </c>
      <c r="M47" s="173" t="s">
        <v>8</v>
      </c>
      <c r="N47" s="173" t="s">
        <v>8</v>
      </c>
      <c r="O47" s="173" t="s">
        <v>8</v>
      </c>
      <c r="P47" s="173" t="s">
        <v>8</v>
      </c>
      <c r="Q47" s="173" t="s">
        <v>8</v>
      </c>
      <c r="R47" s="173" t="s">
        <v>452</v>
      </c>
    </row>
    <row r="48" spans="1:18" ht="14.25" customHeight="1">
      <c r="A48" s="24" t="s">
        <v>97</v>
      </c>
      <c r="B48" s="24"/>
      <c r="C48" s="14" t="s">
        <v>98</v>
      </c>
      <c r="D48" s="170">
        <f t="shared" si="1"/>
        <v>32</v>
      </c>
      <c r="E48" s="173" t="s">
        <v>8</v>
      </c>
      <c r="F48" s="173">
        <v>8</v>
      </c>
      <c r="G48" s="171">
        <f t="shared" si="2"/>
        <v>24</v>
      </c>
      <c r="H48" s="173">
        <v>2</v>
      </c>
      <c r="I48" s="173">
        <v>17</v>
      </c>
      <c r="J48" s="173">
        <v>5</v>
      </c>
      <c r="K48" s="173" t="s">
        <v>452</v>
      </c>
      <c r="L48" s="173" t="s">
        <v>452</v>
      </c>
      <c r="M48" s="173" t="s">
        <v>8</v>
      </c>
      <c r="N48" s="173" t="s">
        <v>8</v>
      </c>
      <c r="O48" s="173" t="s">
        <v>8</v>
      </c>
      <c r="P48" s="173" t="s">
        <v>8</v>
      </c>
      <c r="Q48" s="173" t="s">
        <v>8</v>
      </c>
      <c r="R48" s="180">
        <v>59.25</v>
      </c>
    </row>
    <row r="49" spans="1:18" ht="14.25" customHeight="1">
      <c r="A49" s="24" t="s">
        <v>99</v>
      </c>
      <c r="B49" s="24"/>
      <c r="C49" s="14" t="s">
        <v>100</v>
      </c>
      <c r="D49" s="170">
        <f t="shared" si="1"/>
        <v>9</v>
      </c>
      <c r="E49" s="173" t="s">
        <v>8</v>
      </c>
      <c r="F49" s="173">
        <v>4</v>
      </c>
      <c r="G49" s="171">
        <f t="shared" si="2"/>
        <v>5</v>
      </c>
      <c r="H49" s="173" t="s">
        <v>452</v>
      </c>
      <c r="I49" s="173">
        <v>5</v>
      </c>
      <c r="J49" s="173" t="s">
        <v>452</v>
      </c>
      <c r="K49" s="173" t="s">
        <v>452</v>
      </c>
      <c r="L49" s="173" t="s">
        <v>452</v>
      </c>
      <c r="M49" s="173" t="s">
        <v>8</v>
      </c>
      <c r="N49" s="173" t="s">
        <v>8</v>
      </c>
      <c r="O49" s="173" t="s">
        <v>8</v>
      </c>
      <c r="P49" s="173" t="s">
        <v>8</v>
      </c>
      <c r="Q49" s="173" t="s">
        <v>8</v>
      </c>
      <c r="R49" s="180">
        <v>8.7</v>
      </c>
    </row>
    <row r="50" spans="1:18" ht="14.25" customHeight="1">
      <c r="A50" s="24" t="s">
        <v>101</v>
      </c>
      <c r="B50" s="24"/>
      <c r="C50" s="14" t="s">
        <v>102</v>
      </c>
      <c r="D50" s="170">
        <f t="shared" si="1"/>
        <v>22</v>
      </c>
      <c r="E50" s="173" t="s">
        <v>8</v>
      </c>
      <c r="F50" s="173">
        <v>7</v>
      </c>
      <c r="G50" s="171">
        <f t="shared" si="2"/>
        <v>15</v>
      </c>
      <c r="H50" s="173" t="s">
        <v>452</v>
      </c>
      <c r="I50" s="173">
        <v>2</v>
      </c>
      <c r="J50" s="173">
        <v>5</v>
      </c>
      <c r="K50" s="173" t="s">
        <v>452</v>
      </c>
      <c r="L50" s="173" t="s">
        <v>452</v>
      </c>
      <c r="M50" s="173" t="s">
        <v>8</v>
      </c>
      <c r="N50" s="173">
        <v>8</v>
      </c>
      <c r="O50" s="173" t="s">
        <v>8</v>
      </c>
      <c r="P50" s="173" t="s">
        <v>8</v>
      </c>
      <c r="Q50" s="173" t="s">
        <v>8</v>
      </c>
      <c r="R50" s="180">
        <v>306.71</v>
      </c>
    </row>
    <row r="51" spans="1:18" ht="14.25" customHeight="1">
      <c r="A51" s="24" t="s">
        <v>103</v>
      </c>
      <c r="B51" s="24"/>
      <c r="C51" s="14" t="s">
        <v>104</v>
      </c>
      <c r="D51" s="170">
        <f t="shared" si="1"/>
        <v>1</v>
      </c>
      <c r="E51" s="173" t="s">
        <v>8</v>
      </c>
      <c r="F51" s="173" t="s">
        <v>452</v>
      </c>
      <c r="G51" s="171">
        <f t="shared" si="2"/>
        <v>1</v>
      </c>
      <c r="H51" s="173" t="s">
        <v>452</v>
      </c>
      <c r="I51" s="173" t="s">
        <v>452</v>
      </c>
      <c r="J51" s="173">
        <v>1</v>
      </c>
      <c r="K51" s="173" t="s">
        <v>452</v>
      </c>
      <c r="L51" s="173" t="s">
        <v>452</v>
      </c>
      <c r="M51" s="173" t="s">
        <v>8</v>
      </c>
      <c r="N51" s="173" t="s">
        <v>8</v>
      </c>
      <c r="O51" s="173" t="s">
        <v>8</v>
      </c>
      <c r="P51" s="173" t="s">
        <v>8</v>
      </c>
      <c r="Q51" s="173" t="s">
        <v>8</v>
      </c>
      <c r="R51" s="180">
        <v>3.3</v>
      </c>
    </row>
    <row r="52" spans="1:18" ht="14.25" customHeight="1">
      <c r="A52" s="24"/>
      <c r="B52" s="24"/>
      <c r="C52" s="14"/>
      <c r="D52" s="318"/>
      <c r="E52" s="318"/>
      <c r="F52" s="318"/>
      <c r="G52" s="318"/>
      <c r="H52" s="318"/>
      <c r="I52" s="318"/>
      <c r="J52" s="318"/>
      <c r="K52" s="173"/>
      <c r="L52" s="173"/>
      <c r="M52" s="173"/>
      <c r="N52" s="173"/>
      <c r="O52" s="173"/>
      <c r="P52" s="173"/>
      <c r="Q52" s="173"/>
      <c r="R52" s="319"/>
    </row>
    <row r="53" spans="1:18" ht="14.25" customHeight="1">
      <c r="A53" s="24" t="s">
        <v>105</v>
      </c>
      <c r="B53" s="24"/>
      <c r="C53" s="14" t="s">
        <v>106</v>
      </c>
      <c r="D53" s="170">
        <f t="shared" si="1"/>
        <v>37</v>
      </c>
      <c r="E53" s="173" t="s">
        <v>8</v>
      </c>
      <c r="F53" s="173">
        <v>3</v>
      </c>
      <c r="G53" s="171">
        <f t="shared" si="2"/>
        <v>34</v>
      </c>
      <c r="H53" s="173" t="s">
        <v>452</v>
      </c>
      <c r="I53" s="173">
        <v>11</v>
      </c>
      <c r="J53" s="173">
        <v>18</v>
      </c>
      <c r="K53" s="173">
        <v>5</v>
      </c>
      <c r="L53" s="173" t="s">
        <v>452</v>
      </c>
      <c r="M53" s="173" t="s">
        <v>8</v>
      </c>
      <c r="N53" s="173" t="s">
        <v>8</v>
      </c>
      <c r="O53" s="173" t="s">
        <v>8</v>
      </c>
      <c r="P53" s="173" t="s">
        <v>8</v>
      </c>
      <c r="Q53" s="173" t="s">
        <v>8</v>
      </c>
      <c r="R53" s="180">
        <v>130.84</v>
      </c>
    </row>
    <row r="54" spans="1:18" ht="14.25" customHeight="1">
      <c r="A54" s="24" t="s">
        <v>107</v>
      </c>
      <c r="B54" s="24"/>
      <c r="C54" s="14" t="s">
        <v>108</v>
      </c>
      <c r="D54" s="170">
        <f t="shared" si="1"/>
        <v>46</v>
      </c>
      <c r="E54" s="173" t="s">
        <v>8</v>
      </c>
      <c r="F54" s="173">
        <v>2</v>
      </c>
      <c r="G54" s="171">
        <f t="shared" si="2"/>
        <v>44</v>
      </c>
      <c r="H54" s="173">
        <v>1</v>
      </c>
      <c r="I54" s="173">
        <v>3</v>
      </c>
      <c r="J54" s="173">
        <v>14</v>
      </c>
      <c r="K54" s="173">
        <v>4</v>
      </c>
      <c r="L54" s="173">
        <v>14</v>
      </c>
      <c r="M54" s="173" t="s">
        <v>8</v>
      </c>
      <c r="N54" s="173">
        <v>8</v>
      </c>
      <c r="O54" s="173" t="s">
        <v>8</v>
      </c>
      <c r="P54" s="173" t="s">
        <v>8</v>
      </c>
      <c r="Q54" s="173" t="s">
        <v>8</v>
      </c>
      <c r="R54" s="180">
        <v>577.15</v>
      </c>
    </row>
    <row r="55" spans="1:18" ht="14.25" customHeight="1">
      <c r="A55" s="24" t="s">
        <v>109</v>
      </c>
      <c r="B55" s="24"/>
      <c r="C55" s="14" t="s">
        <v>110</v>
      </c>
      <c r="D55" s="170">
        <f t="shared" si="1"/>
        <v>12</v>
      </c>
      <c r="E55" s="173" t="s">
        <v>8</v>
      </c>
      <c r="F55" s="173">
        <v>9</v>
      </c>
      <c r="G55" s="171">
        <f t="shared" si="2"/>
        <v>3</v>
      </c>
      <c r="H55" s="173" t="s">
        <v>452</v>
      </c>
      <c r="I55" s="173" t="s">
        <v>452</v>
      </c>
      <c r="J55" s="173">
        <v>3</v>
      </c>
      <c r="K55" s="173" t="s">
        <v>452</v>
      </c>
      <c r="L55" s="173" t="s">
        <v>452</v>
      </c>
      <c r="M55" s="173" t="s">
        <v>8</v>
      </c>
      <c r="N55" s="173" t="s">
        <v>8</v>
      </c>
      <c r="O55" s="173" t="s">
        <v>8</v>
      </c>
      <c r="P55" s="173" t="s">
        <v>8</v>
      </c>
      <c r="Q55" s="173" t="s">
        <v>8</v>
      </c>
      <c r="R55" s="180">
        <v>11.55</v>
      </c>
    </row>
    <row r="56" spans="1:18" ht="14.25" customHeight="1">
      <c r="A56" s="24" t="s">
        <v>111</v>
      </c>
      <c r="B56" s="24"/>
      <c r="C56" s="14" t="s">
        <v>112</v>
      </c>
      <c r="D56" s="170">
        <f t="shared" si="1"/>
        <v>13</v>
      </c>
      <c r="E56" s="173" t="s">
        <v>8</v>
      </c>
      <c r="F56" s="173">
        <v>4</v>
      </c>
      <c r="G56" s="171">
        <f t="shared" si="2"/>
        <v>9</v>
      </c>
      <c r="H56" s="173" t="s">
        <v>452</v>
      </c>
      <c r="I56" s="173">
        <v>4</v>
      </c>
      <c r="J56" s="173">
        <v>5</v>
      </c>
      <c r="K56" s="173" t="s">
        <v>452</v>
      </c>
      <c r="L56" s="173" t="s">
        <v>452</v>
      </c>
      <c r="M56" s="173" t="s">
        <v>8</v>
      </c>
      <c r="N56" s="173" t="s">
        <v>8</v>
      </c>
      <c r="O56" s="173" t="s">
        <v>8</v>
      </c>
      <c r="P56" s="173" t="s">
        <v>8</v>
      </c>
      <c r="Q56" s="173" t="s">
        <v>8</v>
      </c>
      <c r="R56" s="180">
        <v>29.38</v>
      </c>
    </row>
    <row r="57" spans="1:18" ht="14.25" customHeight="1">
      <c r="A57" s="24" t="s">
        <v>113</v>
      </c>
      <c r="B57" s="24"/>
      <c r="C57" s="14" t="s">
        <v>114</v>
      </c>
      <c r="D57" s="170">
        <f t="shared" si="1"/>
        <v>4</v>
      </c>
      <c r="E57" s="173" t="s">
        <v>8</v>
      </c>
      <c r="F57" s="173" t="s">
        <v>452</v>
      </c>
      <c r="G57" s="171">
        <f t="shared" si="2"/>
        <v>4</v>
      </c>
      <c r="H57" s="173" t="s">
        <v>452</v>
      </c>
      <c r="I57" s="173">
        <v>2</v>
      </c>
      <c r="J57" s="173">
        <v>2</v>
      </c>
      <c r="K57" s="173" t="s">
        <v>452</v>
      </c>
      <c r="L57" s="173" t="s">
        <v>452</v>
      </c>
      <c r="M57" s="173" t="s">
        <v>8</v>
      </c>
      <c r="N57" s="173" t="s">
        <v>8</v>
      </c>
      <c r="O57" s="173" t="s">
        <v>8</v>
      </c>
      <c r="P57" s="173" t="s">
        <v>8</v>
      </c>
      <c r="Q57" s="173" t="s">
        <v>8</v>
      </c>
      <c r="R57" s="180">
        <v>10.8</v>
      </c>
    </row>
    <row r="58" spans="1:18" ht="14.25" customHeight="1">
      <c r="A58" s="24"/>
      <c r="B58" s="24"/>
      <c r="C58" s="14"/>
      <c r="D58" s="318"/>
      <c r="E58" s="318"/>
      <c r="F58" s="318"/>
      <c r="G58" s="318"/>
      <c r="H58" s="318"/>
      <c r="I58" s="318"/>
      <c r="J58" s="318"/>
      <c r="K58" s="173"/>
      <c r="L58" s="173"/>
      <c r="M58" s="173"/>
      <c r="N58" s="173"/>
      <c r="O58" s="173"/>
      <c r="P58" s="173"/>
      <c r="Q58" s="173"/>
      <c r="R58" s="319"/>
    </row>
    <row r="59" spans="1:18" ht="14.25" customHeight="1">
      <c r="A59" s="24" t="s">
        <v>115</v>
      </c>
      <c r="B59" s="24"/>
      <c r="C59" s="14" t="s">
        <v>116</v>
      </c>
      <c r="D59" s="170">
        <f t="shared" si="1"/>
        <v>24</v>
      </c>
      <c r="E59" s="173" t="s">
        <v>8</v>
      </c>
      <c r="F59" s="173">
        <v>1</v>
      </c>
      <c r="G59" s="171">
        <f t="shared" si="2"/>
        <v>23</v>
      </c>
      <c r="H59" s="173" t="s">
        <v>452</v>
      </c>
      <c r="I59" s="173">
        <v>10</v>
      </c>
      <c r="J59" s="173">
        <v>13</v>
      </c>
      <c r="K59" s="173" t="s">
        <v>452</v>
      </c>
      <c r="L59" s="173" t="s">
        <v>452</v>
      </c>
      <c r="M59" s="173" t="s">
        <v>8</v>
      </c>
      <c r="N59" s="173" t="s">
        <v>8</v>
      </c>
      <c r="O59" s="173" t="s">
        <v>8</v>
      </c>
      <c r="P59" s="173" t="s">
        <v>8</v>
      </c>
      <c r="Q59" s="173" t="s">
        <v>8</v>
      </c>
      <c r="R59" s="180">
        <v>71.08</v>
      </c>
    </row>
    <row r="60" spans="1:18" ht="14.25" customHeight="1">
      <c r="A60" s="432" t="s">
        <v>117</v>
      </c>
      <c r="B60" s="24"/>
      <c r="C60" s="14" t="s">
        <v>118</v>
      </c>
      <c r="D60" s="170">
        <f t="shared" si="1"/>
        <v>84</v>
      </c>
      <c r="E60" s="173">
        <v>1</v>
      </c>
      <c r="F60" s="173">
        <v>21</v>
      </c>
      <c r="G60" s="171">
        <f t="shared" si="2"/>
        <v>62</v>
      </c>
      <c r="H60" s="173">
        <v>1</v>
      </c>
      <c r="I60" s="173">
        <v>16</v>
      </c>
      <c r="J60" s="173">
        <v>26</v>
      </c>
      <c r="K60" s="173">
        <v>10</v>
      </c>
      <c r="L60" s="173">
        <v>8</v>
      </c>
      <c r="M60" s="173" t="s">
        <v>8</v>
      </c>
      <c r="N60" s="173" t="s">
        <v>8</v>
      </c>
      <c r="O60" s="173">
        <v>1</v>
      </c>
      <c r="P60" s="173" t="s">
        <v>8</v>
      </c>
      <c r="Q60" s="173" t="s">
        <v>8</v>
      </c>
      <c r="R60" s="180">
        <v>399.17</v>
      </c>
    </row>
    <row r="61" spans="1:18" ht="14.25" customHeight="1">
      <c r="A61" s="438"/>
      <c r="B61" s="52"/>
      <c r="C61" s="53" t="s">
        <v>119</v>
      </c>
      <c r="D61" s="310">
        <f t="shared" si="1"/>
        <v>20</v>
      </c>
      <c r="E61" s="179" t="s">
        <v>8</v>
      </c>
      <c r="F61" s="179">
        <v>2</v>
      </c>
      <c r="G61" s="321">
        <f t="shared" si="2"/>
        <v>18</v>
      </c>
      <c r="H61" s="174" t="s">
        <v>452</v>
      </c>
      <c r="I61" s="174">
        <v>14</v>
      </c>
      <c r="J61" s="174">
        <v>4</v>
      </c>
      <c r="K61" s="179" t="s">
        <v>452</v>
      </c>
      <c r="L61" s="179" t="s">
        <v>452</v>
      </c>
      <c r="M61" s="174" t="s">
        <v>8</v>
      </c>
      <c r="N61" s="174" t="s">
        <v>8</v>
      </c>
      <c r="O61" s="174" t="s">
        <v>8</v>
      </c>
      <c r="P61" s="174" t="s">
        <v>8</v>
      </c>
      <c r="Q61" s="174" t="s">
        <v>8</v>
      </c>
      <c r="R61" s="308">
        <v>43.1</v>
      </c>
    </row>
    <row r="62" spans="1:4" ht="14.25" customHeight="1">
      <c r="A62" s="82" t="s">
        <v>640</v>
      </c>
      <c r="D62" s="48"/>
    </row>
    <row r="63" spans="1:4" ht="14.25" customHeight="1">
      <c r="A63" s="82" t="s">
        <v>641</v>
      </c>
      <c r="D63" s="48"/>
    </row>
    <row r="64" ht="14.25">
      <c r="A64" s="7" t="s">
        <v>459</v>
      </c>
    </row>
  </sheetData>
  <sheetProtection/>
  <mergeCells count="33">
    <mergeCell ref="A24:A25"/>
    <mergeCell ref="A26:A27"/>
    <mergeCell ref="A44:A45"/>
    <mergeCell ref="A60:A61"/>
    <mergeCell ref="A29:A33"/>
    <mergeCell ref="A35:A36"/>
    <mergeCell ref="A38:A39"/>
    <mergeCell ref="A42:A43"/>
    <mergeCell ref="A18:A19"/>
    <mergeCell ref="A20:A21"/>
    <mergeCell ref="O6:O7"/>
    <mergeCell ref="N6:N7"/>
    <mergeCell ref="L6:L7"/>
    <mergeCell ref="M6:M7"/>
    <mergeCell ref="A9:C9"/>
    <mergeCell ref="A11:A13"/>
    <mergeCell ref="A2:R2"/>
    <mergeCell ref="A5:C7"/>
    <mergeCell ref="E5:E7"/>
    <mergeCell ref="F5:F7"/>
    <mergeCell ref="G5:Q5"/>
    <mergeCell ref="A10:C10"/>
    <mergeCell ref="R5:R7"/>
    <mergeCell ref="P6:P7"/>
    <mergeCell ref="G6:G7"/>
    <mergeCell ref="H6:H7"/>
    <mergeCell ref="I6:I7"/>
    <mergeCell ref="K6:K7"/>
    <mergeCell ref="A8:C8"/>
    <mergeCell ref="A3:R3"/>
    <mergeCell ref="D5:D7"/>
    <mergeCell ref="Q6:Q7"/>
    <mergeCell ref="J6:J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2" width="2.59765625" style="7" customWidth="1"/>
    <col min="3" max="3" width="10.19921875" style="7" customWidth="1"/>
    <col min="4" max="4" width="9.3984375" style="7" customWidth="1"/>
    <col min="5" max="5" width="11.3984375" style="7" customWidth="1"/>
    <col min="6" max="6" width="10.8984375" style="7" customWidth="1"/>
    <col min="7" max="7" width="10.5" style="7" customWidth="1"/>
    <col min="8" max="8" width="10" style="7" customWidth="1"/>
    <col min="9" max="9" width="10.19921875" style="7" customWidth="1"/>
    <col min="10" max="11" width="9.3984375" style="7" customWidth="1"/>
    <col min="12" max="12" width="5.09765625" style="7" customWidth="1"/>
    <col min="13" max="13" width="2.59765625" style="7" customWidth="1"/>
    <col min="14" max="14" width="18.09765625" style="7" customWidth="1"/>
    <col min="15" max="22" width="9.3984375" style="7" customWidth="1"/>
    <col min="23" max="16384" width="10.59765625" style="7" customWidth="1"/>
  </cols>
  <sheetData>
    <row r="1" spans="1:22" s="42" customFormat="1" ht="19.5" customHeight="1">
      <c r="A1" s="8" t="s">
        <v>642</v>
      </c>
      <c r="V1" s="9" t="s">
        <v>644</v>
      </c>
    </row>
    <row r="2" spans="1:22" ht="19.5" customHeight="1">
      <c r="A2" s="342" t="s">
        <v>643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</row>
    <row r="3" spans="1:22" ht="19.5" customHeight="1">
      <c r="A3" s="389" t="s">
        <v>473</v>
      </c>
      <c r="B3" s="389"/>
      <c r="C3" s="389"/>
      <c r="D3" s="389"/>
      <c r="E3" s="389"/>
      <c r="F3" s="389"/>
      <c r="G3" s="389"/>
      <c r="H3" s="389"/>
      <c r="I3" s="389"/>
      <c r="J3" s="39"/>
      <c r="K3" s="39"/>
      <c r="L3" s="39"/>
      <c r="M3" s="389" t="s">
        <v>460</v>
      </c>
      <c r="N3" s="389"/>
      <c r="O3" s="389"/>
      <c r="P3" s="389"/>
      <c r="Q3" s="389"/>
      <c r="R3" s="389"/>
      <c r="S3" s="389"/>
      <c r="T3" s="389"/>
      <c r="U3" s="389"/>
      <c r="V3" s="389"/>
    </row>
    <row r="4" spans="2:22" ht="18" customHeight="1" thickBot="1">
      <c r="B4" s="55"/>
      <c r="C4" s="55"/>
      <c r="D4" s="55"/>
      <c r="E4" s="55"/>
      <c r="F4" s="55"/>
      <c r="G4" s="55"/>
      <c r="I4" s="37" t="s">
        <v>141</v>
      </c>
      <c r="N4" s="55"/>
      <c r="O4" s="55"/>
      <c r="P4" s="55"/>
      <c r="Q4" s="55"/>
      <c r="R4" s="55"/>
      <c r="S4" s="55"/>
      <c r="T4" s="55"/>
      <c r="U4" s="55"/>
      <c r="V4" s="37" t="s">
        <v>142</v>
      </c>
    </row>
    <row r="5" spans="1:22" ht="18" customHeight="1">
      <c r="A5" s="481" t="s">
        <v>532</v>
      </c>
      <c r="B5" s="481"/>
      <c r="C5" s="481"/>
      <c r="D5" s="482"/>
      <c r="E5" s="45" t="s">
        <v>618</v>
      </c>
      <c r="F5" s="263" t="s">
        <v>645</v>
      </c>
      <c r="G5" s="73" t="s">
        <v>126</v>
      </c>
      <c r="H5" s="73" t="s">
        <v>481</v>
      </c>
      <c r="I5" s="264" t="s">
        <v>482</v>
      </c>
      <c r="J5" s="39"/>
      <c r="K5" s="39"/>
      <c r="L5" s="39"/>
      <c r="M5" s="390" t="s">
        <v>588</v>
      </c>
      <c r="N5" s="391"/>
      <c r="O5" s="428" t="s">
        <v>3</v>
      </c>
      <c r="P5" s="483" t="s">
        <v>143</v>
      </c>
      <c r="Q5" s="481"/>
      <c r="R5" s="481"/>
      <c r="S5" s="481"/>
      <c r="T5" s="481"/>
      <c r="U5" s="482"/>
      <c r="V5" s="501" t="s">
        <v>148</v>
      </c>
    </row>
    <row r="6" spans="1:22" ht="18" customHeight="1">
      <c r="A6" s="484" t="s">
        <v>440</v>
      </c>
      <c r="B6" s="485"/>
      <c r="C6" s="485"/>
      <c r="D6" s="486"/>
      <c r="E6" s="188">
        <v>4550</v>
      </c>
      <c r="F6" s="189">
        <v>4330</v>
      </c>
      <c r="G6" s="175">
        <f>SUM(G8,G14)</f>
        <v>4272</v>
      </c>
      <c r="H6" s="175">
        <f>SUM(H8,H14)</f>
        <v>4000</v>
      </c>
      <c r="I6" s="175">
        <v>3930</v>
      </c>
      <c r="J6" s="39"/>
      <c r="K6" s="39"/>
      <c r="L6" s="39"/>
      <c r="M6" s="392"/>
      <c r="N6" s="393"/>
      <c r="O6" s="454"/>
      <c r="P6" s="408" t="s">
        <v>655</v>
      </c>
      <c r="Q6" s="442" t="s">
        <v>144</v>
      </c>
      <c r="R6" s="442" t="s">
        <v>145</v>
      </c>
      <c r="S6" s="442" t="s">
        <v>656</v>
      </c>
      <c r="T6" s="487" t="s">
        <v>147</v>
      </c>
      <c r="U6" s="74"/>
      <c r="V6" s="502"/>
    </row>
    <row r="7" spans="1:22" ht="18" customHeight="1">
      <c r="A7" s="49"/>
      <c r="B7" s="49"/>
      <c r="C7" s="49"/>
      <c r="D7" s="64"/>
      <c r="E7" s="129"/>
      <c r="F7" s="132"/>
      <c r="G7" s="171"/>
      <c r="H7" s="171"/>
      <c r="I7" s="171"/>
      <c r="J7" s="39"/>
      <c r="K7" s="39"/>
      <c r="L7" s="39"/>
      <c r="M7" s="394"/>
      <c r="N7" s="395"/>
      <c r="O7" s="455"/>
      <c r="P7" s="422"/>
      <c r="Q7" s="455"/>
      <c r="R7" s="455"/>
      <c r="S7" s="455"/>
      <c r="T7" s="488"/>
      <c r="U7" s="75" t="s">
        <v>149</v>
      </c>
      <c r="V7" s="488"/>
    </row>
    <row r="8" spans="1:22" ht="18" customHeight="1">
      <c r="A8" s="367" t="s">
        <v>474</v>
      </c>
      <c r="B8" s="489"/>
      <c r="C8" s="489"/>
      <c r="D8" s="368"/>
      <c r="E8" s="184">
        <v>3000</v>
      </c>
      <c r="F8" s="185">
        <v>2830</v>
      </c>
      <c r="G8" s="171">
        <f>SUM(G9:G10)</f>
        <v>3030</v>
      </c>
      <c r="H8" s="171">
        <f>SUM(H9:H10)</f>
        <v>2850</v>
      </c>
      <c r="I8" s="171">
        <f>SUM(I9:I10)</f>
        <v>2840</v>
      </c>
      <c r="J8" s="39"/>
      <c r="K8" s="39"/>
      <c r="L8" s="39"/>
      <c r="M8" s="419" t="s">
        <v>618</v>
      </c>
      <c r="N8" s="420"/>
      <c r="O8" s="300">
        <v>5750</v>
      </c>
      <c r="P8" s="20">
        <v>5110</v>
      </c>
      <c r="Q8" s="175">
        <v>160</v>
      </c>
      <c r="R8" s="175">
        <v>640</v>
      </c>
      <c r="S8" s="175">
        <v>2590</v>
      </c>
      <c r="T8" s="175">
        <v>1730</v>
      </c>
      <c r="U8" s="175">
        <v>980</v>
      </c>
      <c r="V8" s="175">
        <v>640</v>
      </c>
    </row>
    <row r="9" spans="1:22" ht="18" customHeight="1">
      <c r="A9" s="49"/>
      <c r="B9" s="367" t="s">
        <v>150</v>
      </c>
      <c r="C9" s="489"/>
      <c r="D9" s="368"/>
      <c r="E9" s="182" t="s">
        <v>455</v>
      </c>
      <c r="F9" s="183" t="s">
        <v>455</v>
      </c>
      <c r="G9" s="171">
        <v>339</v>
      </c>
      <c r="H9" s="171">
        <v>330</v>
      </c>
      <c r="I9" s="171">
        <v>280</v>
      </c>
      <c r="J9" s="39"/>
      <c r="K9" s="39"/>
      <c r="L9" s="39"/>
      <c r="M9" s="374" t="s">
        <v>651</v>
      </c>
      <c r="N9" s="424"/>
      <c r="O9" s="170">
        <f>SUM(P9,V9)</f>
        <v>5500</v>
      </c>
      <c r="P9" s="171">
        <v>4890</v>
      </c>
      <c r="Q9" s="171">
        <v>150</v>
      </c>
      <c r="R9" s="171">
        <v>650</v>
      </c>
      <c r="S9" s="171">
        <v>2390</v>
      </c>
      <c r="T9" s="171">
        <v>1710</v>
      </c>
      <c r="U9" s="171">
        <v>1040</v>
      </c>
      <c r="V9" s="171">
        <v>610</v>
      </c>
    </row>
    <row r="10" spans="1:22" ht="18" customHeight="1">
      <c r="A10" s="49"/>
      <c r="B10" s="367" t="s">
        <v>151</v>
      </c>
      <c r="C10" s="489"/>
      <c r="D10" s="368"/>
      <c r="E10" s="182" t="s">
        <v>455</v>
      </c>
      <c r="F10" s="183" t="s">
        <v>455</v>
      </c>
      <c r="G10" s="171">
        <f>SUM(G11:G12)</f>
        <v>2691</v>
      </c>
      <c r="H10" s="171">
        <f>SUM(H11:H12)</f>
        <v>2520</v>
      </c>
      <c r="I10" s="171">
        <f>SUM(I11:I12)</f>
        <v>2560</v>
      </c>
      <c r="J10" s="39"/>
      <c r="K10" s="39"/>
      <c r="L10" s="39"/>
      <c r="M10" s="374" t="s">
        <v>652</v>
      </c>
      <c r="N10" s="424"/>
      <c r="O10" s="170">
        <f>SUM(P10,V10)</f>
        <v>5597</v>
      </c>
      <c r="P10" s="171">
        <f>SUM(Q10:T10)</f>
        <v>4840</v>
      </c>
      <c r="Q10" s="171">
        <v>103</v>
      </c>
      <c r="R10" s="171">
        <v>625</v>
      </c>
      <c r="S10" s="171">
        <v>2165</v>
      </c>
      <c r="T10" s="171">
        <v>1947</v>
      </c>
      <c r="U10" s="171">
        <v>1145</v>
      </c>
      <c r="V10" s="171">
        <v>757</v>
      </c>
    </row>
    <row r="11" spans="1:22" ht="18" customHeight="1">
      <c r="A11" s="49"/>
      <c r="B11" s="15"/>
      <c r="C11" s="367" t="s">
        <v>152</v>
      </c>
      <c r="D11" s="368"/>
      <c r="E11" s="182" t="s">
        <v>455</v>
      </c>
      <c r="F11" s="183" t="s">
        <v>455</v>
      </c>
      <c r="G11" s="185">
        <v>974</v>
      </c>
      <c r="H11" s="185">
        <v>900</v>
      </c>
      <c r="I11" s="185">
        <v>1010</v>
      </c>
      <c r="J11" s="39"/>
      <c r="K11" s="39"/>
      <c r="L11" s="39"/>
      <c r="M11" s="374" t="s">
        <v>653</v>
      </c>
      <c r="N11" s="424"/>
      <c r="O11" s="170">
        <v>5200</v>
      </c>
      <c r="P11" s="171">
        <v>4550</v>
      </c>
      <c r="Q11" s="171">
        <v>80</v>
      </c>
      <c r="R11" s="171">
        <v>590</v>
      </c>
      <c r="S11" s="171">
        <v>2100</v>
      </c>
      <c r="T11" s="171">
        <v>1790</v>
      </c>
      <c r="U11" s="171">
        <v>1000</v>
      </c>
      <c r="V11" s="171">
        <v>650</v>
      </c>
    </row>
    <row r="12" spans="1:22" ht="18" customHeight="1">
      <c r="A12" s="49"/>
      <c r="B12" s="15"/>
      <c r="C12" s="367" t="s">
        <v>153</v>
      </c>
      <c r="D12" s="368"/>
      <c r="E12" s="182" t="s">
        <v>455</v>
      </c>
      <c r="F12" s="183" t="s">
        <v>455</v>
      </c>
      <c r="G12" s="185">
        <v>1717</v>
      </c>
      <c r="H12" s="185">
        <v>1620</v>
      </c>
      <c r="I12" s="185">
        <v>1550</v>
      </c>
      <c r="J12" s="39"/>
      <c r="K12" s="39"/>
      <c r="L12" s="39"/>
      <c r="M12" s="376" t="s">
        <v>654</v>
      </c>
      <c r="N12" s="425"/>
      <c r="O12" s="196">
        <v>4870</v>
      </c>
      <c r="P12" s="197">
        <v>4270</v>
      </c>
      <c r="Q12" s="197">
        <f aca="true" t="shared" si="0" ref="Q12:V12">SUM(Q17:Q21)</f>
        <v>100</v>
      </c>
      <c r="R12" s="197">
        <v>490</v>
      </c>
      <c r="S12" s="197">
        <v>1860</v>
      </c>
      <c r="T12" s="197">
        <f t="shared" si="0"/>
        <v>1810</v>
      </c>
      <c r="U12" s="197">
        <v>1030</v>
      </c>
      <c r="V12" s="197">
        <f t="shared" si="0"/>
        <v>600</v>
      </c>
    </row>
    <row r="13" spans="1:22" ht="18" customHeight="1">
      <c r="A13" s="49"/>
      <c r="B13" s="49"/>
      <c r="C13" s="49"/>
      <c r="D13" s="64"/>
      <c r="E13" s="131"/>
      <c r="F13" s="132"/>
      <c r="G13" s="132"/>
      <c r="H13" s="132"/>
      <c r="I13" s="132"/>
      <c r="J13" s="39"/>
      <c r="K13" s="39"/>
      <c r="L13" s="39"/>
      <c r="M13" s="49"/>
      <c r="N13" s="50"/>
      <c r="O13" s="212"/>
      <c r="P13" s="212"/>
      <c r="Q13" s="212"/>
      <c r="R13" s="212"/>
      <c r="S13" s="212"/>
      <c r="T13" s="212"/>
      <c r="U13" s="212"/>
      <c r="V13" s="212"/>
    </row>
    <row r="14" spans="1:22" ht="18" customHeight="1">
      <c r="A14" s="371" t="s">
        <v>154</v>
      </c>
      <c r="B14" s="449"/>
      <c r="C14" s="449"/>
      <c r="D14" s="372"/>
      <c r="E14" s="186">
        <v>1780</v>
      </c>
      <c r="F14" s="187">
        <v>1550</v>
      </c>
      <c r="G14" s="187">
        <v>1242</v>
      </c>
      <c r="H14" s="187">
        <v>1150</v>
      </c>
      <c r="I14" s="187">
        <v>1080</v>
      </c>
      <c r="J14" s="39"/>
      <c r="K14" s="39"/>
      <c r="L14" s="39"/>
      <c r="M14" s="49"/>
      <c r="N14" s="50"/>
      <c r="O14" s="212"/>
      <c r="P14" s="212"/>
      <c r="Q14" s="212"/>
      <c r="R14" s="194"/>
      <c r="S14" s="194"/>
      <c r="T14" s="194"/>
      <c r="U14" s="194"/>
      <c r="V14" s="194"/>
    </row>
    <row r="15" spans="1:22" ht="18" customHeight="1">
      <c r="A15" s="7" t="s">
        <v>459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5"/>
      <c r="N15" s="64"/>
      <c r="O15" s="212"/>
      <c r="P15" s="212"/>
      <c r="Q15" s="212"/>
      <c r="R15" s="212"/>
      <c r="S15" s="212"/>
      <c r="T15" s="212"/>
      <c r="U15" s="212"/>
      <c r="V15" s="212"/>
    </row>
    <row r="16" spans="1:22" ht="18" customHeight="1">
      <c r="A16" s="31"/>
      <c r="J16" s="39"/>
      <c r="K16" s="39"/>
      <c r="L16" s="39"/>
      <c r="M16" s="367"/>
      <c r="N16" s="369"/>
      <c r="O16" s="212"/>
      <c r="P16" s="212"/>
      <c r="Q16" s="212"/>
      <c r="R16" s="171"/>
      <c r="S16" s="171"/>
      <c r="T16" s="171"/>
      <c r="U16" s="171"/>
      <c r="V16" s="171"/>
    </row>
    <row r="17" spans="1:22" ht="18" customHeight="1">
      <c r="A17" s="31"/>
      <c r="J17" s="39"/>
      <c r="K17" s="39"/>
      <c r="L17" s="39"/>
      <c r="M17" s="367" t="s">
        <v>155</v>
      </c>
      <c r="N17" s="369"/>
      <c r="O17" s="170">
        <f>SUM(P17,V17)</f>
        <v>3380</v>
      </c>
      <c r="P17" s="171">
        <f>SUM(Q17:T17)</f>
        <v>2800</v>
      </c>
      <c r="Q17" s="171">
        <v>50</v>
      </c>
      <c r="R17" s="171">
        <v>280</v>
      </c>
      <c r="S17" s="171">
        <v>1090</v>
      </c>
      <c r="T17" s="171">
        <v>1380</v>
      </c>
      <c r="U17" s="171">
        <v>870</v>
      </c>
      <c r="V17" s="171">
        <v>580</v>
      </c>
    </row>
    <row r="18" spans="2:22" ht="18" customHeight="1">
      <c r="B18" s="39"/>
      <c r="C18" s="39"/>
      <c r="D18" s="48"/>
      <c r="E18" s="48"/>
      <c r="F18" s="48"/>
      <c r="G18" s="48"/>
      <c r="H18" s="48"/>
      <c r="I18" s="39"/>
      <c r="J18" s="39"/>
      <c r="K18" s="39"/>
      <c r="L18" s="39"/>
      <c r="M18" s="367" t="s">
        <v>156</v>
      </c>
      <c r="N18" s="369"/>
      <c r="O18" s="173"/>
      <c r="P18" s="173"/>
      <c r="Q18" s="173"/>
      <c r="R18" s="173"/>
      <c r="S18" s="171"/>
      <c r="T18" s="171"/>
      <c r="U18" s="171"/>
      <c r="V18" s="173"/>
    </row>
    <row r="19" spans="1:22" ht="18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9"/>
      <c r="N19" s="14" t="s">
        <v>657</v>
      </c>
      <c r="O19" s="170">
        <f>SUM(P19,V19)</f>
        <v>180</v>
      </c>
      <c r="P19" s="171">
        <f>SUM(Q19:T19)</f>
        <v>160</v>
      </c>
      <c r="Q19" s="173" t="s">
        <v>805</v>
      </c>
      <c r="R19" s="173">
        <v>10</v>
      </c>
      <c r="S19" s="173">
        <v>90</v>
      </c>
      <c r="T19" s="171">
        <v>60</v>
      </c>
      <c r="U19" s="171">
        <v>30</v>
      </c>
      <c r="V19" s="173">
        <v>20</v>
      </c>
    </row>
    <row r="20" spans="1:22" ht="18" customHeight="1">
      <c r="A20" s="39"/>
      <c r="B20" s="39"/>
      <c r="C20" s="39"/>
      <c r="D20" s="48"/>
      <c r="E20" s="48"/>
      <c r="F20" s="48"/>
      <c r="G20" s="48"/>
      <c r="H20" s="48"/>
      <c r="I20" s="39"/>
      <c r="J20" s="39"/>
      <c r="K20" s="39"/>
      <c r="L20" s="39"/>
      <c r="M20" s="49"/>
      <c r="N20" s="14" t="s">
        <v>157</v>
      </c>
      <c r="O20" s="170">
        <f>SUM(P20,V20)</f>
        <v>150</v>
      </c>
      <c r="P20" s="171">
        <f>SUM(Q20:T20)</f>
        <v>150</v>
      </c>
      <c r="Q20" s="173" t="s">
        <v>805</v>
      </c>
      <c r="R20" s="173">
        <v>20</v>
      </c>
      <c r="S20" s="171">
        <v>70</v>
      </c>
      <c r="T20" s="171">
        <v>60</v>
      </c>
      <c r="U20" s="171">
        <v>40</v>
      </c>
      <c r="V20" s="173">
        <v>0</v>
      </c>
    </row>
    <row r="21" spans="12:22" ht="18" customHeight="1">
      <c r="L21" s="39"/>
      <c r="M21" s="367" t="s">
        <v>158</v>
      </c>
      <c r="N21" s="369"/>
      <c r="O21" s="170">
        <f>SUM(P21,V21)</f>
        <v>1170</v>
      </c>
      <c r="P21" s="171">
        <f>SUM(Q21:T21)</f>
        <v>1170</v>
      </c>
      <c r="Q21" s="171">
        <v>50</v>
      </c>
      <c r="R21" s="171">
        <v>190</v>
      </c>
      <c r="S21" s="171">
        <v>620</v>
      </c>
      <c r="T21" s="171">
        <v>310</v>
      </c>
      <c r="U21" s="171">
        <v>100</v>
      </c>
      <c r="V21" s="173" t="s">
        <v>805</v>
      </c>
    </row>
    <row r="22" spans="12:22" ht="18" customHeight="1">
      <c r="L22" s="39"/>
      <c r="M22" s="49"/>
      <c r="N22" s="50"/>
      <c r="O22" s="194"/>
      <c r="P22" s="194"/>
      <c r="Q22" s="194"/>
      <c r="R22" s="194"/>
      <c r="S22" s="194"/>
      <c r="T22" s="194"/>
      <c r="U22" s="194"/>
      <c r="V22" s="194"/>
    </row>
    <row r="23" spans="1:22" ht="19.5" customHeight="1">
      <c r="A23" s="388"/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9"/>
      <c r="M23" s="15"/>
      <c r="N23" s="64"/>
      <c r="O23" s="194"/>
      <c r="P23" s="194"/>
      <c r="Q23" s="194"/>
      <c r="R23" s="212"/>
      <c r="S23" s="212"/>
      <c r="T23" s="212"/>
      <c r="U23" s="212"/>
      <c r="V23" s="212"/>
    </row>
    <row r="24" spans="1:22" ht="19.5" customHeight="1">
      <c r="A24" s="389" t="s">
        <v>461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9"/>
      <c r="M24" s="15"/>
      <c r="N24" s="64"/>
      <c r="O24" s="194"/>
      <c r="P24" s="194"/>
      <c r="Q24" s="194"/>
      <c r="R24" s="212"/>
      <c r="S24" s="212"/>
      <c r="T24" s="212"/>
      <c r="U24" s="212"/>
      <c r="V24" s="212"/>
    </row>
    <row r="25" spans="2:22" ht="18" customHeight="1" thickBot="1">
      <c r="B25" s="55"/>
      <c r="C25" s="55"/>
      <c r="D25" s="55"/>
      <c r="E25" s="55"/>
      <c r="F25" s="55"/>
      <c r="G25" s="55"/>
      <c r="H25" s="55"/>
      <c r="I25" s="55"/>
      <c r="J25" s="55"/>
      <c r="K25" s="37" t="s">
        <v>142</v>
      </c>
      <c r="L25" s="39"/>
      <c r="M25" s="389" t="s">
        <v>454</v>
      </c>
      <c r="N25" s="490"/>
      <c r="O25" s="171">
        <f>SUM(O26:O28)</f>
        <v>4870</v>
      </c>
      <c r="P25" s="171">
        <v>4270</v>
      </c>
      <c r="Q25" s="171">
        <f>SUM(Q26:Q28)</f>
        <v>100</v>
      </c>
      <c r="R25" s="171">
        <v>500</v>
      </c>
      <c r="S25" s="171">
        <v>1860</v>
      </c>
      <c r="T25" s="171">
        <v>1810</v>
      </c>
      <c r="U25" s="171">
        <f>SUM(U26:U28)</f>
        <v>1040</v>
      </c>
      <c r="V25" s="171">
        <v>600</v>
      </c>
    </row>
    <row r="26" spans="1:22" ht="18" customHeight="1">
      <c r="A26" s="390" t="s">
        <v>588</v>
      </c>
      <c r="B26" s="390"/>
      <c r="C26" s="390"/>
      <c r="D26" s="428" t="s">
        <v>3</v>
      </c>
      <c r="E26" s="428" t="s">
        <v>159</v>
      </c>
      <c r="F26" s="396" t="s">
        <v>646</v>
      </c>
      <c r="G26" s="412"/>
      <c r="H26" s="412"/>
      <c r="I26" s="412"/>
      <c r="J26" s="412"/>
      <c r="K26" s="412"/>
      <c r="L26" s="39"/>
      <c r="M26" s="49"/>
      <c r="N26" s="14" t="s">
        <v>658</v>
      </c>
      <c r="O26" s="171">
        <v>2640</v>
      </c>
      <c r="P26" s="171">
        <v>2390</v>
      </c>
      <c r="Q26" s="171">
        <f>SUM(Q34,Q42)</f>
        <v>90</v>
      </c>
      <c r="R26" s="171">
        <v>350</v>
      </c>
      <c r="S26" s="171">
        <f>SUM(S34,S42)</f>
        <v>960</v>
      </c>
      <c r="T26" s="171">
        <f>SUM(T34,T42)</f>
        <v>990</v>
      </c>
      <c r="U26" s="171">
        <f>SUM(U34,U42)</f>
        <v>490</v>
      </c>
      <c r="V26" s="171">
        <f>SUM(V34,V42)</f>
        <v>250</v>
      </c>
    </row>
    <row r="27" spans="1:22" ht="18" customHeight="1">
      <c r="A27" s="491"/>
      <c r="B27" s="491"/>
      <c r="C27" s="491"/>
      <c r="D27" s="454"/>
      <c r="E27" s="454"/>
      <c r="F27" s="408" t="s">
        <v>647</v>
      </c>
      <c r="G27" s="442" t="s">
        <v>144</v>
      </c>
      <c r="H27" s="442" t="s">
        <v>145</v>
      </c>
      <c r="I27" s="442" t="s">
        <v>146</v>
      </c>
      <c r="J27" s="487" t="s">
        <v>160</v>
      </c>
      <c r="K27" s="78"/>
      <c r="L27" s="39"/>
      <c r="M27" s="49"/>
      <c r="N27" s="14" t="s">
        <v>659</v>
      </c>
      <c r="O27" s="171">
        <f>SUM(O35,O43)</f>
        <v>720</v>
      </c>
      <c r="P27" s="171">
        <f>SUM(P35,P43)</f>
        <v>600</v>
      </c>
      <c r="Q27" s="171">
        <f>SUM(Q35,Q43)</f>
        <v>10</v>
      </c>
      <c r="R27" s="171">
        <f>SUM(R35,R43)</f>
        <v>50</v>
      </c>
      <c r="S27" s="171">
        <v>220</v>
      </c>
      <c r="T27" s="171">
        <f>SUM(T35,T43)</f>
        <v>330</v>
      </c>
      <c r="U27" s="171">
        <v>180</v>
      </c>
      <c r="V27" s="171">
        <f>SUM(V35,V43)</f>
        <v>120</v>
      </c>
    </row>
    <row r="28" spans="1:22" ht="18" customHeight="1">
      <c r="A28" s="492"/>
      <c r="B28" s="492"/>
      <c r="C28" s="492"/>
      <c r="D28" s="455"/>
      <c r="E28" s="455"/>
      <c r="F28" s="422"/>
      <c r="G28" s="455"/>
      <c r="H28" s="455"/>
      <c r="I28" s="455"/>
      <c r="J28" s="488"/>
      <c r="K28" s="79" t="s">
        <v>149</v>
      </c>
      <c r="L28" s="39"/>
      <c r="M28" s="49"/>
      <c r="N28" s="14" t="s">
        <v>660</v>
      </c>
      <c r="O28" s="171">
        <f aca="true" t="shared" si="1" ref="O28:U28">SUM(O36,O44)</f>
        <v>1510</v>
      </c>
      <c r="P28" s="171">
        <v>1290</v>
      </c>
      <c r="Q28" s="173" t="s">
        <v>805</v>
      </c>
      <c r="R28" s="171">
        <f t="shared" si="1"/>
        <v>100</v>
      </c>
      <c r="S28" s="171">
        <v>690</v>
      </c>
      <c r="T28" s="171">
        <f t="shared" si="1"/>
        <v>500</v>
      </c>
      <c r="U28" s="171">
        <f t="shared" si="1"/>
        <v>370</v>
      </c>
      <c r="V28" s="171">
        <v>230</v>
      </c>
    </row>
    <row r="29" spans="1:22" ht="18" customHeight="1">
      <c r="A29" s="419" t="s">
        <v>618</v>
      </c>
      <c r="B29" s="495"/>
      <c r="C29" s="496"/>
      <c r="D29" s="170">
        <f>SUM(E29:F29)</f>
        <v>19360</v>
      </c>
      <c r="E29" s="175">
        <v>2910</v>
      </c>
      <c r="F29" s="171">
        <f>SUM(G29:J29)</f>
        <v>16450</v>
      </c>
      <c r="G29" s="175">
        <v>2630</v>
      </c>
      <c r="H29" s="175">
        <v>3120</v>
      </c>
      <c r="I29" s="175">
        <v>6000</v>
      </c>
      <c r="J29" s="175">
        <v>4700</v>
      </c>
      <c r="K29" s="175">
        <v>3170</v>
      </c>
      <c r="L29" s="39"/>
      <c r="M29" s="49"/>
      <c r="N29" s="50"/>
      <c r="O29" s="194"/>
      <c r="P29" s="194"/>
      <c r="Q29" s="194"/>
      <c r="R29" s="194"/>
      <c r="S29" s="194"/>
      <c r="T29" s="194"/>
      <c r="U29" s="194"/>
      <c r="V29" s="194"/>
    </row>
    <row r="30" spans="1:22" ht="18" customHeight="1">
      <c r="A30" s="374" t="s">
        <v>619</v>
      </c>
      <c r="B30" s="497"/>
      <c r="C30" s="375"/>
      <c r="D30" s="170">
        <v>18470</v>
      </c>
      <c r="E30" s="171">
        <v>2710</v>
      </c>
      <c r="F30" s="171">
        <f>SUM(G30:J30)</f>
        <v>15750</v>
      </c>
      <c r="G30" s="171">
        <v>2470</v>
      </c>
      <c r="H30" s="171">
        <v>2970</v>
      </c>
      <c r="I30" s="171">
        <v>5780</v>
      </c>
      <c r="J30" s="171">
        <v>4530</v>
      </c>
      <c r="K30" s="171">
        <v>3090</v>
      </c>
      <c r="L30" s="39"/>
      <c r="M30" s="15"/>
      <c r="N30" s="64"/>
      <c r="O30" s="194"/>
      <c r="P30" s="194"/>
      <c r="Q30" s="194"/>
      <c r="R30" s="212"/>
      <c r="S30" s="212"/>
      <c r="T30" s="212"/>
      <c r="U30" s="212"/>
      <c r="V30" s="212"/>
    </row>
    <row r="31" spans="1:22" ht="18" customHeight="1">
      <c r="A31" s="374" t="s">
        <v>545</v>
      </c>
      <c r="B31" s="497"/>
      <c r="C31" s="375"/>
      <c r="D31" s="170">
        <f>SUM(E31:F31)</f>
        <v>17529</v>
      </c>
      <c r="E31" s="171">
        <v>2739</v>
      </c>
      <c r="F31" s="171">
        <f>SUM(G31:J31)</f>
        <v>14790</v>
      </c>
      <c r="G31" s="171">
        <v>1943</v>
      </c>
      <c r="H31" s="171">
        <v>2618</v>
      </c>
      <c r="I31" s="171">
        <v>5183</v>
      </c>
      <c r="J31" s="171">
        <v>5046</v>
      </c>
      <c r="K31" s="171">
        <v>3406</v>
      </c>
      <c r="L31" s="39"/>
      <c r="M31" s="15"/>
      <c r="N31" s="64"/>
      <c r="O31" s="194"/>
      <c r="P31" s="194"/>
      <c r="Q31" s="194"/>
      <c r="R31" s="212"/>
      <c r="S31" s="212"/>
      <c r="T31" s="212"/>
      <c r="U31" s="212"/>
      <c r="V31" s="212"/>
    </row>
    <row r="32" spans="1:22" ht="18" customHeight="1">
      <c r="A32" s="374" t="s">
        <v>546</v>
      </c>
      <c r="B32" s="497"/>
      <c r="C32" s="375"/>
      <c r="D32" s="170">
        <f>SUM(E32:F32)</f>
        <v>16500</v>
      </c>
      <c r="E32" s="171">
        <v>2270</v>
      </c>
      <c r="F32" s="171">
        <f>SUM(G32:J32)</f>
        <v>14230</v>
      </c>
      <c r="G32" s="171">
        <v>1920</v>
      </c>
      <c r="H32" s="171">
        <v>2520</v>
      </c>
      <c r="I32" s="171">
        <v>5030</v>
      </c>
      <c r="J32" s="171">
        <v>4760</v>
      </c>
      <c r="K32" s="171">
        <v>3220</v>
      </c>
      <c r="L32" s="39"/>
      <c r="M32" s="15"/>
      <c r="N32" s="64"/>
      <c r="O32" s="194"/>
      <c r="P32" s="194"/>
      <c r="Q32" s="194"/>
      <c r="R32" s="212"/>
      <c r="S32" s="212"/>
      <c r="T32" s="212"/>
      <c r="U32" s="212"/>
      <c r="V32" s="212"/>
    </row>
    <row r="33" spans="1:22" ht="18" customHeight="1">
      <c r="A33" s="376" t="s">
        <v>648</v>
      </c>
      <c r="B33" s="498"/>
      <c r="C33" s="377"/>
      <c r="D33" s="197">
        <f aca="true" t="shared" si="2" ref="D33:K33">SUM(D35:D36)</f>
        <v>16080</v>
      </c>
      <c r="E33" s="197">
        <v>2100</v>
      </c>
      <c r="F33" s="197">
        <v>13980</v>
      </c>
      <c r="G33" s="197">
        <f t="shared" si="2"/>
        <v>1970</v>
      </c>
      <c r="H33" s="197">
        <f t="shared" si="2"/>
        <v>2390</v>
      </c>
      <c r="I33" s="197">
        <f t="shared" si="2"/>
        <v>4820</v>
      </c>
      <c r="J33" s="197">
        <f t="shared" si="2"/>
        <v>4810</v>
      </c>
      <c r="K33" s="197">
        <f t="shared" si="2"/>
        <v>3230</v>
      </c>
      <c r="L33" s="39"/>
      <c r="M33" s="367" t="s">
        <v>162</v>
      </c>
      <c r="N33" s="369"/>
      <c r="O33" s="170">
        <v>3560</v>
      </c>
      <c r="P33" s="171">
        <f aca="true" t="shared" si="3" ref="P33:U33">SUM(P34:P36)</f>
        <v>2960</v>
      </c>
      <c r="Q33" s="171">
        <f t="shared" si="3"/>
        <v>50</v>
      </c>
      <c r="R33" s="171">
        <f t="shared" si="3"/>
        <v>280</v>
      </c>
      <c r="S33" s="171">
        <f t="shared" si="3"/>
        <v>1180</v>
      </c>
      <c r="T33" s="171">
        <v>1440</v>
      </c>
      <c r="U33" s="171">
        <f t="shared" si="3"/>
        <v>900</v>
      </c>
      <c r="V33" s="171">
        <v>600</v>
      </c>
    </row>
    <row r="34" spans="1:22" ht="18" customHeight="1">
      <c r="A34" s="80"/>
      <c r="B34" s="49"/>
      <c r="C34" s="50"/>
      <c r="D34" s="193"/>
      <c r="E34" s="194"/>
      <c r="F34" s="194"/>
      <c r="G34" s="194"/>
      <c r="H34" s="194"/>
      <c r="I34" s="194"/>
      <c r="J34" s="194"/>
      <c r="K34" s="194"/>
      <c r="L34" s="39"/>
      <c r="M34" s="49"/>
      <c r="N34" s="14" t="s">
        <v>658</v>
      </c>
      <c r="O34" s="170">
        <v>1650</v>
      </c>
      <c r="P34" s="171">
        <f>SUM(Q34:T34)</f>
        <v>1390</v>
      </c>
      <c r="Q34" s="171">
        <v>50</v>
      </c>
      <c r="R34" s="171">
        <v>150</v>
      </c>
      <c r="S34" s="171">
        <v>440</v>
      </c>
      <c r="T34" s="171">
        <v>750</v>
      </c>
      <c r="U34" s="171">
        <v>400</v>
      </c>
      <c r="V34" s="171">
        <v>250</v>
      </c>
    </row>
    <row r="35" spans="1:22" ht="18" customHeight="1">
      <c r="A35" s="389" t="s">
        <v>163</v>
      </c>
      <c r="B35" s="389"/>
      <c r="C35" s="490"/>
      <c r="D35" s="171">
        <v>7990</v>
      </c>
      <c r="E35" s="171">
        <v>1050</v>
      </c>
      <c r="F35" s="171">
        <v>6950</v>
      </c>
      <c r="G35" s="171">
        <f aca="true" t="shared" si="4" ref="G35:K36">SUM(G39,G43)</f>
        <v>1000</v>
      </c>
      <c r="H35" s="171">
        <f t="shared" si="4"/>
        <v>1280</v>
      </c>
      <c r="I35" s="171">
        <f t="shared" si="4"/>
        <v>2370</v>
      </c>
      <c r="J35" s="171">
        <f t="shared" si="4"/>
        <v>2290</v>
      </c>
      <c r="K35" s="171">
        <f t="shared" si="4"/>
        <v>1440</v>
      </c>
      <c r="L35" s="39"/>
      <c r="M35" s="49"/>
      <c r="N35" s="14" t="s">
        <v>161</v>
      </c>
      <c r="O35" s="170">
        <f>SUM(P35,V35)</f>
        <v>440</v>
      </c>
      <c r="P35" s="171">
        <f>SUM(Q35:T35)</f>
        <v>320</v>
      </c>
      <c r="Q35" s="173" t="s">
        <v>805</v>
      </c>
      <c r="R35" s="171">
        <v>30</v>
      </c>
      <c r="S35" s="171">
        <v>70</v>
      </c>
      <c r="T35" s="171">
        <v>220</v>
      </c>
      <c r="U35" s="171">
        <v>140</v>
      </c>
      <c r="V35" s="171">
        <v>120</v>
      </c>
    </row>
    <row r="36" spans="1:22" ht="18" customHeight="1">
      <c r="A36" s="389" t="s">
        <v>164</v>
      </c>
      <c r="B36" s="389"/>
      <c r="C36" s="490"/>
      <c r="D36" s="171">
        <v>8090</v>
      </c>
      <c r="E36" s="171">
        <f>SUM(E40,E44)</f>
        <v>1050</v>
      </c>
      <c r="F36" s="171">
        <v>7040</v>
      </c>
      <c r="G36" s="171">
        <f t="shared" si="4"/>
        <v>970</v>
      </c>
      <c r="H36" s="171">
        <f t="shared" si="4"/>
        <v>1110</v>
      </c>
      <c r="I36" s="171">
        <f t="shared" si="4"/>
        <v>2450</v>
      </c>
      <c r="J36" s="171">
        <f t="shared" si="4"/>
        <v>2520</v>
      </c>
      <c r="K36" s="171">
        <f t="shared" si="4"/>
        <v>1790</v>
      </c>
      <c r="L36" s="19"/>
      <c r="M36" s="49"/>
      <c r="N36" s="14" t="s">
        <v>660</v>
      </c>
      <c r="O36" s="170">
        <f>SUM(P36,V36)</f>
        <v>1470</v>
      </c>
      <c r="P36" s="171">
        <f>SUM(Q36:T36)</f>
        <v>1250</v>
      </c>
      <c r="Q36" s="173" t="s">
        <v>805</v>
      </c>
      <c r="R36" s="171">
        <v>100</v>
      </c>
      <c r="S36" s="171">
        <v>670</v>
      </c>
      <c r="T36" s="171">
        <v>480</v>
      </c>
      <c r="U36" s="171">
        <v>360</v>
      </c>
      <c r="V36" s="171">
        <v>220</v>
      </c>
    </row>
    <row r="37" spans="1:22" ht="18" customHeight="1">
      <c r="A37" s="389"/>
      <c r="B37" s="389"/>
      <c r="C37" s="490"/>
      <c r="D37" s="193"/>
      <c r="E37" s="194"/>
      <c r="F37" s="194"/>
      <c r="G37" s="194"/>
      <c r="H37" s="194"/>
      <c r="I37" s="194"/>
      <c r="J37" s="194"/>
      <c r="K37" s="194"/>
      <c r="L37" s="39"/>
      <c r="M37" s="49"/>
      <c r="N37" s="50"/>
      <c r="O37" s="194"/>
      <c r="P37" s="194"/>
      <c r="Q37" s="194"/>
      <c r="R37" s="194"/>
      <c r="S37" s="194"/>
      <c r="T37" s="194"/>
      <c r="U37" s="194"/>
      <c r="V37" s="194"/>
    </row>
    <row r="38" spans="1:22" ht="18" customHeight="1">
      <c r="A38" s="503" t="s">
        <v>474</v>
      </c>
      <c r="B38" s="367"/>
      <c r="C38" s="369"/>
      <c r="D38" s="171">
        <v>11780</v>
      </c>
      <c r="E38" s="171">
        <v>1490</v>
      </c>
      <c r="F38" s="171">
        <f>SUM(G38:J38)</f>
        <v>10290</v>
      </c>
      <c r="G38" s="171">
        <f>SUM(G39:G40)</f>
        <v>1400</v>
      </c>
      <c r="H38" s="171">
        <v>1620</v>
      </c>
      <c r="I38" s="171">
        <v>3360</v>
      </c>
      <c r="J38" s="171">
        <f>SUM(J39:J40)</f>
        <v>3910</v>
      </c>
      <c r="K38" s="171">
        <v>2710</v>
      </c>
      <c r="L38" s="39"/>
      <c r="M38" s="15"/>
      <c r="N38" s="64"/>
      <c r="O38" s="194"/>
      <c r="P38" s="194"/>
      <c r="Q38" s="194"/>
      <c r="R38" s="212"/>
      <c r="S38" s="212"/>
      <c r="T38" s="212"/>
      <c r="U38" s="212"/>
      <c r="V38" s="212"/>
    </row>
    <row r="39" spans="1:22" ht="18" customHeight="1">
      <c r="A39" s="389" t="s">
        <v>165</v>
      </c>
      <c r="B39" s="389"/>
      <c r="C39" s="490"/>
      <c r="D39" s="170">
        <v>5790</v>
      </c>
      <c r="E39" s="171">
        <v>760</v>
      </c>
      <c r="F39" s="171">
        <v>5030</v>
      </c>
      <c r="G39" s="171">
        <v>720</v>
      </c>
      <c r="H39" s="171">
        <v>840</v>
      </c>
      <c r="I39" s="171">
        <v>1640</v>
      </c>
      <c r="J39" s="171">
        <v>1820</v>
      </c>
      <c r="K39" s="171">
        <v>1230</v>
      </c>
      <c r="M39" s="15"/>
      <c r="N39" s="64"/>
      <c r="O39" s="194"/>
      <c r="P39" s="194"/>
      <c r="Q39" s="194"/>
      <c r="R39" s="212"/>
      <c r="S39" s="212"/>
      <c r="T39" s="212"/>
      <c r="U39" s="212"/>
      <c r="V39" s="212"/>
    </row>
    <row r="40" spans="1:22" ht="18" customHeight="1">
      <c r="A40" s="389" t="s">
        <v>166</v>
      </c>
      <c r="B40" s="389"/>
      <c r="C40" s="490"/>
      <c r="D40" s="170">
        <f>SUM(E40:F40)</f>
        <v>5990</v>
      </c>
      <c r="E40" s="171">
        <v>720</v>
      </c>
      <c r="F40" s="171">
        <f>SUM(G40:J40)</f>
        <v>5270</v>
      </c>
      <c r="G40" s="171">
        <v>680</v>
      </c>
      <c r="H40" s="171">
        <v>790</v>
      </c>
      <c r="I40" s="171">
        <v>1710</v>
      </c>
      <c r="J40" s="171">
        <v>2090</v>
      </c>
      <c r="K40" s="171">
        <v>1490</v>
      </c>
      <c r="M40" s="15"/>
      <c r="N40" s="64"/>
      <c r="O40" s="194"/>
      <c r="P40" s="194"/>
      <c r="Q40" s="194"/>
      <c r="R40" s="212"/>
      <c r="S40" s="212"/>
      <c r="T40" s="212"/>
      <c r="U40" s="212"/>
      <c r="V40" s="212"/>
    </row>
    <row r="41" spans="1:22" ht="18" customHeight="1">
      <c r="A41" s="55"/>
      <c r="B41" s="55"/>
      <c r="C41" s="81"/>
      <c r="D41" s="193"/>
      <c r="E41" s="194"/>
      <c r="F41" s="194"/>
      <c r="G41" s="194"/>
      <c r="H41" s="194"/>
      <c r="I41" s="194"/>
      <c r="J41" s="194"/>
      <c r="K41" s="194"/>
      <c r="M41" s="367" t="s">
        <v>167</v>
      </c>
      <c r="N41" s="369"/>
      <c r="O41" s="170">
        <v>1310</v>
      </c>
      <c r="P41" s="171">
        <v>1310</v>
      </c>
      <c r="Q41" s="171">
        <f aca="true" t="shared" si="5" ref="Q41:V41">SUM(Q42:Q44)</f>
        <v>50</v>
      </c>
      <c r="R41" s="171">
        <f t="shared" si="5"/>
        <v>210</v>
      </c>
      <c r="S41" s="171">
        <f t="shared" si="5"/>
        <v>690</v>
      </c>
      <c r="T41" s="171">
        <f t="shared" si="5"/>
        <v>370</v>
      </c>
      <c r="U41" s="171">
        <f t="shared" si="5"/>
        <v>130</v>
      </c>
      <c r="V41" s="171">
        <f t="shared" si="5"/>
        <v>0</v>
      </c>
    </row>
    <row r="42" spans="1:22" ht="18" customHeight="1">
      <c r="A42" s="493" t="s">
        <v>154</v>
      </c>
      <c r="B42" s="493"/>
      <c r="C42" s="494"/>
      <c r="D42" s="171">
        <v>4300</v>
      </c>
      <c r="E42" s="171">
        <f aca="true" t="shared" si="6" ref="E42:K42">SUM(E43:E44)</f>
        <v>610</v>
      </c>
      <c r="F42" s="171">
        <v>3690</v>
      </c>
      <c r="G42" s="171">
        <f t="shared" si="6"/>
        <v>570</v>
      </c>
      <c r="H42" s="171">
        <f t="shared" si="6"/>
        <v>760</v>
      </c>
      <c r="I42" s="171">
        <v>1460</v>
      </c>
      <c r="J42" s="171">
        <f t="shared" si="6"/>
        <v>900</v>
      </c>
      <c r="K42" s="171">
        <f t="shared" si="6"/>
        <v>510</v>
      </c>
      <c r="M42" s="49"/>
      <c r="N42" s="14" t="s">
        <v>658</v>
      </c>
      <c r="O42" s="170">
        <f>SUM(P42,V42)</f>
        <v>990</v>
      </c>
      <c r="P42" s="171">
        <f>SUM(Q42:T42)</f>
        <v>990</v>
      </c>
      <c r="Q42" s="171">
        <v>40</v>
      </c>
      <c r="R42" s="171">
        <v>190</v>
      </c>
      <c r="S42" s="171">
        <v>520</v>
      </c>
      <c r="T42" s="171">
        <v>240</v>
      </c>
      <c r="U42" s="171">
        <v>90</v>
      </c>
      <c r="V42" s="173" t="s">
        <v>805</v>
      </c>
    </row>
    <row r="43" spans="1:22" ht="18" customHeight="1">
      <c r="A43" s="389" t="s">
        <v>168</v>
      </c>
      <c r="B43" s="389"/>
      <c r="C43" s="490"/>
      <c r="D43" s="170">
        <f>SUM(E43:F43)</f>
        <v>2200</v>
      </c>
      <c r="E43" s="171">
        <v>280</v>
      </c>
      <c r="F43" s="171">
        <f>SUM(G43:J43)</f>
        <v>1920</v>
      </c>
      <c r="G43" s="171">
        <v>280</v>
      </c>
      <c r="H43" s="171">
        <v>440</v>
      </c>
      <c r="I43" s="171">
        <v>730</v>
      </c>
      <c r="J43" s="171">
        <v>470</v>
      </c>
      <c r="K43" s="171">
        <v>210</v>
      </c>
      <c r="M43" s="49"/>
      <c r="N43" s="14" t="s">
        <v>659</v>
      </c>
      <c r="O43" s="170">
        <f>SUM(P43,V43)</f>
        <v>280</v>
      </c>
      <c r="P43" s="171">
        <f>SUM(Q43:T43)</f>
        <v>280</v>
      </c>
      <c r="Q43" s="173">
        <v>10</v>
      </c>
      <c r="R43" s="173">
        <v>20</v>
      </c>
      <c r="S43" s="171">
        <v>140</v>
      </c>
      <c r="T43" s="171">
        <v>110</v>
      </c>
      <c r="U43" s="171">
        <v>30</v>
      </c>
      <c r="V43" s="173" t="s">
        <v>805</v>
      </c>
    </row>
    <row r="44" spans="1:22" ht="18" customHeight="1">
      <c r="A44" s="499" t="s">
        <v>164</v>
      </c>
      <c r="B44" s="499"/>
      <c r="C44" s="500"/>
      <c r="D44" s="299">
        <v>2100</v>
      </c>
      <c r="E44" s="190">
        <v>330</v>
      </c>
      <c r="F44" s="190">
        <v>1770</v>
      </c>
      <c r="G44" s="77">
        <v>290</v>
      </c>
      <c r="H44" s="77">
        <v>320</v>
      </c>
      <c r="I44" s="77">
        <v>740</v>
      </c>
      <c r="J44" s="77">
        <v>430</v>
      </c>
      <c r="K44" s="77">
        <v>300</v>
      </c>
      <c r="M44" s="52"/>
      <c r="N44" s="53" t="s">
        <v>660</v>
      </c>
      <c r="O44" s="299">
        <v>40</v>
      </c>
      <c r="P44" s="190">
        <v>40</v>
      </c>
      <c r="Q44" s="70" t="s">
        <v>453</v>
      </c>
      <c r="R44" s="70" t="s">
        <v>453</v>
      </c>
      <c r="S44" s="77">
        <v>30</v>
      </c>
      <c r="T44" s="77">
        <v>20</v>
      </c>
      <c r="U44" s="77">
        <v>10</v>
      </c>
      <c r="V44" s="70">
        <v>0</v>
      </c>
    </row>
    <row r="45" spans="1:13" ht="15" customHeight="1">
      <c r="A45" s="82" t="s">
        <v>649</v>
      </c>
      <c r="M45" s="7" t="s">
        <v>459</v>
      </c>
    </row>
    <row r="46" spans="1:13" ht="15" customHeight="1">
      <c r="A46" s="82" t="s">
        <v>650</v>
      </c>
      <c r="M46" s="82"/>
    </row>
    <row r="47" ht="15" customHeight="1">
      <c r="A47" s="7" t="s">
        <v>459</v>
      </c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spans="1:22" ht="14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8"/>
      <c r="P57" s="48"/>
      <c r="Q57" s="48"/>
      <c r="R57" s="48"/>
      <c r="S57" s="48"/>
      <c r="T57" s="48"/>
      <c r="U57" s="48"/>
      <c r="V57" s="48"/>
    </row>
    <row r="58" spans="1:22" ht="14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8"/>
      <c r="P58" s="48"/>
      <c r="Q58" s="48"/>
      <c r="R58" s="48"/>
      <c r="S58" s="48"/>
      <c r="T58" s="48"/>
      <c r="U58" s="48"/>
      <c r="V58" s="48"/>
    </row>
  </sheetData>
  <sheetProtection/>
  <mergeCells count="57">
    <mergeCell ref="A44:C44"/>
    <mergeCell ref="A40:C40"/>
    <mergeCell ref="A2:V2"/>
    <mergeCell ref="O5:O7"/>
    <mergeCell ref="V5:V7"/>
    <mergeCell ref="A36:C36"/>
    <mergeCell ref="A37:C37"/>
    <mergeCell ref="A38:C38"/>
    <mergeCell ref="A39:C39"/>
    <mergeCell ref="M41:N41"/>
    <mergeCell ref="A42:C42"/>
    <mergeCell ref="A43:C43"/>
    <mergeCell ref="J27:J28"/>
    <mergeCell ref="A29:C29"/>
    <mergeCell ref="A30:C30"/>
    <mergeCell ref="A31:C31"/>
    <mergeCell ref="A32:C32"/>
    <mergeCell ref="A33:C33"/>
    <mergeCell ref="H27:H28"/>
    <mergeCell ref="I27:I28"/>
    <mergeCell ref="M33:N33"/>
    <mergeCell ref="A35:C35"/>
    <mergeCell ref="A24:K24"/>
    <mergeCell ref="M25:N25"/>
    <mergeCell ref="A26:C28"/>
    <mergeCell ref="D26:D28"/>
    <mergeCell ref="E26:E28"/>
    <mergeCell ref="F26:K26"/>
    <mergeCell ref="F27:F28"/>
    <mergeCell ref="G27:G28"/>
    <mergeCell ref="M17:N17"/>
    <mergeCell ref="M18:N18"/>
    <mergeCell ref="M21:N21"/>
    <mergeCell ref="A23:K23"/>
    <mergeCell ref="C12:D12"/>
    <mergeCell ref="M12:N12"/>
    <mergeCell ref="A14:D14"/>
    <mergeCell ref="M16:N16"/>
    <mergeCell ref="T6:T7"/>
    <mergeCell ref="A8:D8"/>
    <mergeCell ref="M8:N8"/>
    <mergeCell ref="B9:D9"/>
    <mergeCell ref="M9:N9"/>
    <mergeCell ref="B10:D10"/>
    <mergeCell ref="M10:N10"/>
    <mergeCell ref="R6:R7"/>
    <mergeCell ref="S6:S7"/>
    <mergeCell ref="C11:D11"/>
    <mergeCell ref="M11:N11"/>
    <mergeCell ref="A3:I3"/>
    <mergeCell ref="M3:V3"/>
    <mergeCell ref="A5:D5"/>
    <mergeCell ref="M5:N7"/>
    <mergeCell ref="P5:U5"/>
    <mergeCell ref="A6:D6"/>
    <mergeCell ref="P6:P7"/>
    <mergeCell ref="Q6:Q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zoomScale="85" zoomScaleNormal="85" zoomScalePageLayoutView="0" workbookViewId="0" topLeftCell="A1">
      <selection activeCell="A1" sqref="A1"/>
    </sheetView>
  </sheetViews>
  <sheetFormatPr defaultColWidth="10.59765625" defaultRowHeight="15"/>
  <cols>
    <col min="1" max="1" width="26" style="1" customWidth="1"/>
    <col min="2" max="17" width="9.8984375" style="1" customWidth="1"/>
    <col min="18" max="16384" width="10.59765625" style="1" customWidth="1"/>
  </cols>
  <sheetData>
    <row r="1" spans="1:17" s="238" customFormat="1" ht="19.5" customHeight="1">
      <c r="A1" s="8" t="s">
        <v>661</v>
      </c>
      <c r="Q1" s="9" t="s">
        <v>662</v>
      </c>
    </row>
    <row r="2" spans="1:17" s="239" customFormat="1" ht="19.5" customHeight="1">
      <c r="A2" s="342" t="s">
        <v>663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s="239" customFormat="1" ht="18" customHeight="1" thickBo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  <c r="O3" s="242"/>
      <c r="P3" s="243"/>
      <c r="Q3" s="243" t="s">
        <v>169</v>
      </c>
    </row>
    <row r="4" spans="1:17" s="239" customFormat="1" ht="18" customHeight="1">
      <c r="A4" s="509" t="s">
        <v>555</v>
      </c>
      <c r="B4" s="512" t="s">
        <v>3</v>
      </c>
      <c r="C4" s="513"/>
      <c r="D4" s="514"/>
      <c r="E4" s="517" t="s">
        <v>589</v>
      </c>
      <c r="F4" s="519" t="s">
        <v>669</v>
      </c>
      <c r="G4" s="520"/>
      <c r="H4" s="521"/>
      <c r="I4" s="504" t="s">
        <v>664</v>
      </c>
      <c r="J4" s="505"/>
      <c r="K4" s="505"/>
      <c r="L4" s="505"/>
      <c r="M4" s="505"/>
      <c r="N4" s="505"/>
      <c r="O4" s="505"/>
      <c r="P4" s="505"/>
      <c r="Q4" s="505"/>
    </row>
    <row r="5" spans="1:17" s="239" customFormat="1" ht="18" customHeight="1">
      <c r="A5" s="510"/>
      <c r="B5" s="515"/>
      <c r="C5" s="515"/>
      <c r="D5" s="516"/>
      <c r="E5" s="518"/>
      <c r="F5" s="522"/>
      <c r="G5" s="523"/>
      <c r="H5" s="511"/>
      <c r="I5" s="506" t="s">
        <v>667</v>
      </c>
      <c r="J5" s="507"/>
      <c r="K5" s="508"/>
      <c r="L5" s="506" t="s">
        <v>666</v>
      </c>
      <c r="M5" s="507"/>
      <c r="N5" s="508"/>
      <c r="O5" s="506" t="s">
        <v>665</v>
      </c>
      <c r="P5" s="507"/>
      <c r="Q5" s="507"/>
    </row>
    <row r="6" spans="1:17" s="239" customFormat="1" ht="18" customHeight="1">
      <c r="A6" s="511"/>
      <c r="B6" s="244" t="s">
        <v>170</v>
      </c>
      <c r="C6" s="244" t="s">
        <v>171</v>
      </c>
      <c r="D6" s="266" t="s">
        <v>668</v>
      </c>
      <c r="E6" s="268" t="s">
        <v>668</v>
      </c>
      <c r="F6" s="244" t="s">
        <v>170</v>
      </c>
      <c r="G6" s="244" t="s">
        <v>171</v>
      </c>
      <c r="H6" s="266" t="s">
        <v>668</v>
      </c>
      <c r="I6" s="244" t="s">
        <v>170</v>
      </c>
      <c r="J6" s="244" t="s">
        <v>171</v>
      </c>
      <c r="K6" s="266" t="s">
        <v>668</v>
      </c>
      <c r="L6" s="244" t="s">
        <v>170</v>
      </c>
      <c r="M6" s="244" t="s">
        <v>171</v>
      </c>
      <c r="N6" s="266" t="s">
        <v>668</v>
      </c>
      <c r="O6" s="244" t="s">
        <v>170</v>
      </c>
      <c r="P6" s="244" t="s">
        <v>171</v>
      </c>
      <c r="Q6" s="267" t="s">
        <v>668</v>
      </c>
    </row>
    <row r="7" spans="1:17" s="239" customFormat="1" ht="18" customHeight="1">
      <c r="A7" s="273" t="s">
        <v>543</v>
      </c>
      <c r="B7" s="245">
        <v>7249</v>
      </c>
      <c r="C7" s="246">
        <v>230149</v>
      </c>
      <c r="D7" s="246">
        <v>203723</v>
      </c>
      <c r="E7" s="246">
        <v>7</v>
      </c>
      <c r="F7" s="246">
        <v>19</v>
      </c>
      <c r="G7" s="246">
        <v>99</v>
      </c>
      <c r="H7" s="246">
        <v>4</v>
      </c>
      <c r="I7" s="246">
        <v>6122</v>
      </c>
      <c r="J7" s="246">
        <v>174778</v>
      </c>
      <c r="K7" s="246">
        <v>8038</v>
      </c>
      <c r="L7" s="246">
        <v>472</v>
      </c>
      <c r="M7" s="246">
        <v>26999</v>
      </c>
      <c r="N7" s="246">
        <v>5937</v>
      </c>
      <c r="O7" s="246">
        <v>65</v>
      </c>
      <c r="P7" s="246">
        <v>7868</v>
      </c>
      <c r="Q7" s="246">
        <v>10127</v>
      </c>
    </row>
    <row r="8" spans="1:17" s="239" customFormat="1" ht="18" customHeight="1">
      <c r="A8" s="274" t="s">
        <v>670</v>
      </c>
      <c r="B8" s="247">
        <v>7480</v>
      </c>
      <c r="C8" s="248">
        <v>237403</v>
      </c>
      <c r="D8" s="248">
        <v>172408</v>
      </c>
      <c r="E8" s="248">
        <v>7</v>
      </c>
      <c r="F8" s="248">
        <v>22</v>
      </c>
      <c r="G8" s="248">
        <v>293</v>
      </c>
      <c r="H8" s="248">
        <v>5</v>
      </c>
      <c r="I8" s="248">
        <v>6367</v>
      </c>
      <c r="J8" s="248">
        <v>183657</v>
      </c>
      <c r="K8" s="248">
        <v>8530</v>
      </c>
      <c r="L8" s="248">
        <v>471</v>
      </c>
      <c r="M8" s="248">
        <v>26449</v>
      </c>
      <c r="N8" s="248">
        <v>5930</v>
      </c>
      <c r="O8" s="248">
        <v>65</v>
      </c>
      <c r="P8" s="248">
        <v>8360</v>
      </c>
      <c r="Q8" s="248">
        <v>10108</v>
      </c>
    </row>
    <row r="9" spans="1:17" s="239" customFormat="1" ht="18" customHeight="1">
      <c r="A9" s="274" t="s">
        <v>671</v>
      </c>
      <c r="B9" s="247">
        <v>7473</v>
      </c>
      <c r="C9" s="248">
        <v>249631</v>
      </c>
      <c r="D9" s="248">
        <v>151862</v>
      </c>
      <c r="E9" s="248">
        <v>8</v>
      </c>
      <c r="F9" s="248">
        <v>9</v>
      </c>
      <c r="G9" s="248">
        <v>3</v>
      </c>
      <c r="H9" s="248">
        <v>7</v>
      </c>
      <c r="I9" s="248">
        <v>6545</v>
      </c>
      <c r="J9" s="248">
        <v>199426</v>
      </c>
      <c r="K9" s="248">
        <v>8690</v>
      </c>
      <c r="L9" s="248">
        <v>373</v>
      </c>
      <c r="M9" s="248">
        <v>25139</v>
      </c>
      <c r="N9" s="248">
        <v>4345</v>
      </c>
      <c r="O9" s="248">
        <v>63</v>
      </c>
      <c r="P9" s="248">
        <v>6821</v>
      </c>
      <c r="Q9" s="248">
        <v>6939</v>
      </c>
    </row>
    <row r="10" spans="1:17" s="239" customFormat="1" ht="18" customHeight="1">
      <c r="A10" s="274" t="s">
        <v>672</v>
      </c>
      <c r="B10" s="247">
        <v>7070</v>
      </c>
      <c r="C10" s="248">
        <v>292664</v>
      </c>
      <c r="D10" s="248">
        <v>144861</v>
      </c>
      <c r="E10" s="248">
        <v>13</v>
      </c>
      <c r="F10" s="248">
        <v>15</v>
      </c>
      <c r="G10" s="248">
        <v>145</v>
      </c>
      <c r="H10" s="248">
        <v>7</v>
      </c>
      <c r="I10" s="248">
        <v>6123</v>
      </c>
      <c r="J10" s="248">
        <v>226221</v>
      </c>
      <c r="K10" s="248">
        <v>8769</v>
      </c>
      <c r="L10" s="248">
        <v>427</v>
      </c>
      <c r="M10" s="248">
        <v>42894</v>
      </c>
      <c r="N10" s="248">
        <v>4616</v>
      </c>
      <c r="O10" s="248">
        <v>58</v>
      </c>
      <c r="P10" s="248">
        <v>6664</v>
      </c>
      <c r="Q10" s="248">
        <v>9178</v>
      </c>
    </row>
    <row r="11" spans="1:17" s="250" customFormat="1" ht="18" customHeight="1">
      <c r="A11" s="275" t="s">
        <v>806</v>
      </c>
      <c r="B11" s="327">
        <f aca="true" t="shared" si="0" ref="B11:H11">SUM(B13:B43)</f>
        <v>7482</v>
      </c>
      <c r="C11" s="197">
        <f t="shared" si="0"/>
        <v>261158</v>
      </c>
      <c r="D11" s="197">
        <v>111611</v>
      </c>
      <c r="E11" s="197">
        <f t="shared" si="0"/>
        <v>12</v>
      </c>
      <c r="F11" s="197">
        <f t="shared" si="0"/>
        <v>13</v>
      </c>
      <c r="G11" s="197">
        <f t="shared" si="0"/>
        <v>50</v>
      </c>
      <c r="H11" s="197">
        <f t="shared" si="0"/>
        <v>3</v>
      </c>
      <c r="I11" s="197">
        <f aca="true" t="shared" si="1" ref="I11:Q11">SUM(I13:I43)</f>
        <v>6530</v>
      </c>
      <c r="J11" s="197">
        <f t="shared" si="1"/>
        <v>207412</v>
      </c>
      <c r="K11" s="197">
        <v>7675</v>
      </c>
      <c r="L11" s="197">
        <f t="shared" si="1"/>
        <v>413</v>
      </c>
      <c r="M11" s="197">
        <f t="shared" si="1"/>
        <v>30939</v>
      </c>
      <c r="N11" s="197">
        <f t="shared" si="1"/>
        <v>3910</v>
      </c>
      <c r="O11" s="197">
        <f t="shared" si="1"/>
        <v>59</v>
      </c>
      <c r="P11" s="197">
        <f t="shared" si="1"/>
        <v>7600</v>
      </c>
      <c r="Q11" s="197">
        <f t="shared" si="1"/>
        <v>7939</v>
      </c>
    </row>
    <row r="12" spans="1:17" s="239" customFormat="1" ht="18" customHeight="1">
      <c r="A12" s="251"/>
      <c r="B12" s="212"/>
      <c r="C12" s="322"/>
      <c r="D12" s="322"/>
      <c r="E12" s="212"/>
      <c r="F12" s="212"/>
      <c r="G12" s="212"/>
      <c r="H12" s="212"/>
      <c r="I12" s="212"/>
      <c r="J12" s="212"/>
      <c r="K12" s="322"/>
      <c r="L12" s="212"/>
      <c r="M12" s="212"/>
      <c r="N12" s="322"/>
      <c r="O12" s="212"/>
      <c r="P12" s="212"/>
      <c r="Q12" s="322"/>
    </row>
    <row r="13" spans="1:17" s="239" customFormat="1" ht="18" customHeight="1">
      <c r="A13" s="269" t="s">
        <v>505</v>
      </c>
      <c r="B13" s="192">
        <f>SUM(F13,I13,L13,O13,'076'!B13,'076'!E13,'076'!H13,'076'!K13,'076'!N13,'076'!Q13)</f>
        <v>30</v>
      </c>
      <c r="C13" s="192">
        <f>SUM(G13,J13,M13,P13,'076'!C13,'076'!F13,'076'!I13,'076'!L13,'076'!O13)</f>
        <v>5011</v>
      </c>
      <c r="D13" s="192">
        <v>3340</v>
      </c>
      <c r="E13" s="192" t="s">
        <v>506</v>
      </c>
      <c r="F13" s="192" t="s">
        <v>506</v>
      </c>
      <c r="G13" s="192" t="s">
        <v>506</v>
      </c>
      <c r="H13" s="192" t="s">
        <v>506</v>
      </c>
      <c r="I13" s="192" t="s">
        <v>506</v>
      </c>
      <c r="J13" s="192" t="s">
        <v>506</v>
      </c>
      <c r="K13" s="192" t="s">
        <v>506</v>
      </c>
      <c r="L13" s="192" t="s">
        <v>506</v>
      </c>
      <c r="M13" s="192" t="s">
        <v>506</v>
      </c>
      <c r="N13" s="192" t="s">
        <v>506</v>
      </c>
      <c r="O13" s="192">
        <v>8</v>
      </c>
      <c r="P13" s="192">
        <v>1252</v>
      </c>
      <c r="Q13" s="192">
        <v>575</v>
      </c>
    </row>
    <row r="14" spans="1:17" s="239" customFormat="1" ht="18" customHeight="1">
      <c r="A14" s="269" t="s">
        <v>172</v>
      </c>
      <c r="B14" s="192">
        <f>SUM(F14,I14,L14,O14,'076'!B14,'076'!E14,'076'!H14,'076'!K14,'076'!N14,'076'!Q14)</f>
        <v>142</v>
      </c>
      <c r="C14" s="192">
        <f>SUM(G14,J14,M14,P14,'076'!C14,'076'!F14,'076'!I14,'076'!L14,'076'!O14)</f>
        <v>13808</v>
      </c>
      <c r="D14" s="192">
        <f>SUM(E14,H14,K14,N14,Q14,'076'!D14,'076'!G14,'076'!J14,'076'!M14,'076'!P14,'076'!R14)</f>
        <v>4635</v>
      </c>
      <c r="E14" s="192" t="s">
        <v>506</v>
      </c>
      <c r="F14" s="192" t="s">
        <v>506</v>
      </c>
      <c r="G14" s="192" t="s">
        <v>506</v>
      </c>
      <c r="H14" s="192" t="s">
        <v>506</v>
      </c>
      <c r="I14" s="192">
        <v>57</v>
      </c>
      <c r="J14" s="192">
        <v>4728</v>
      </c>
      <c r="K14" s="192">
        <v>1549</v>
      </c>
      <c r="L14" s="192">
        <v>68</v>
      </c>
      <c r="M14" s="192">
        <v>6651</v>
      </c>
      <c r="N14" s="192">
        <v>1883</v>
      </c>
      <c r="O14" s="192">
        <v>17</v>
      </c>
      <c r="P14" s="192">
        <v>2429</v>
      </c>
      <c r="Q14" s="192">
        <v>1203</v>
      </c>
    </row>
    <row r="15" spans="1:17" s="239" customFormat="1" ht="18" customHeight="1">
      <c r="A15" s="269" t="s">
        <v>673</v>
      </c>
      <c r="B15" s="192">
        <f>SUM(F15,I15,L15,O15,'076'!B15,'076'!E15,'076'!H15,'076'!K15,'076'!N15,'076'!Q15)</f>
        <v>308</v>
      </c>
      <c r="C15" s="192">
        <f>SUM(G15,J15,M15,P15,'076'!C15,'076'!F15,'076'!I15,'076'!L15,'076'!O15)</f>
        <v>18591</v>
      </c>
      <c r="D15" s="192">
        <f>SUM(E15,H15,K15,N15,Q15,'076'!D15,'076'!G15,'076'!J15,'076'!M15,'076'!P15,'076'!R15)</f>
        <v>772</v>
      </c>
      <c r="E15" s="192" t="s">
        <v>506</v>
      </c>
      <c r="F15" s="192" t="s">
        <v>506</v>
      </c>
      <c r="G15" s="192" t="s">
        <v>506</v>
      </c>
      <c r="H15" s="192" t="s">
        <v>506</v>
      </c>
      <c r="I15" s="192">
        <v>308</v>
      </c>
      <c r="J15" s="192">
        <v>18591</v>
      </c>
      <c r="K15" s="192">
        <v>772</v>
      </c>
      <c r="L15" s="192" t="s">
        <v>506</v>
      </c>
      <c r="M15" s="192" t="s">
        <v>506</v>
      </c>
      <c r="N15" s="192" t="s">
        <v>506</v>
      </c>
      <c r="O15" s="192" t="s">
        <v>506</v>
      </c>
      <c r="P15" s="192" t="s">
        <v>506</v>
      </c>
      <c r="Q15" s="192" t="s">
        <v>506</v>
      </c>
    </row>
    <row r="16" spans="1:17" s="239" customFormat="1" ht="18" customHeight="1">
      <c r="A16" s="269" t="s">
        <v>507</v>
      </c>
      <c r="B16" s="192">
        <f>SUM(F16,I16,L16,O16,'076'!B16,'076'!E16,'076'!H16,'076'!K16,'076'!N16,'076'!Q16)</f>
        <v>124</v>
      </c>
      <c r="C16" s="192">
        <f>SUM(G16,J16,M16,P16,'076'!C16,'076'!F16,'076'!I16,'076'!L16,'076'!O16)</f>
        <v>3050</v>
      </c>
      <c r="D16" s="192">
        <f>SUM(E16,H16,K16,N16,Q16,'076'!D16,'076'!G16,'076'!J16,'076'!M16,'076'!P16,'076'!R16)</f>
        <v>167</v>
      </c>
      <c r="E16" s="192" t="s">
        <v>506</v>
      </c>
      <c r="F16" s="192" t="s">
        <v>506</v>
      </c>
      <c r="G16" s="192" t="s">
        <v>506</v>
      </c>
      <c r="H16" s="192" t="s">
        <v>506</v>
      </c>
      <c r="I16" s="192">
        <v>124</v>
      </c>
      <c r="J16" s="192">
        <v>3050</v>
      </c>
      <c r="K16" s="192">
        <v>167</v>
      </c>
      <c r="L16" s="192" t="s">
        <v>506</v>
      </c>
      <c r="M16" s="192" t="s">
        <v>506</v>
      </c>
      <c r="N16" s="192" t="s">
        <v>506</v>
      </c>
      <c r="O16" s="192" t="s">
        <v>506</v>
      </c>
      <c r="P16" s="192" t="s">
        <v>506</v>
      </c>
      <c r="Q16" s="192" t="s">
        <v>506</v>
      </c>
    </row>
    <row r="17" spans="1:17" s="239" customFormat="1" ht="18" customHeight="1">
      <c r="A17" s="269" t="s">
        <v>508</v>
      </c>
      <c r="B17" s="192">
        <f>SUM(F17,I17,L17,O17,'076'!B17,'076'!E17,'076'!H17,'076'!K17,'076'!N17,'076'!Q17)</f>
        <v>43</v>
      </c>
      <c r="C17" s="192">
        <f>SUM(G17,J17,M17,P17,'076'!C17,'076'!F17,'076'!I17,'076'!L17,'076'!O17)</f>
        <v>2925</v>
      </c>
      <c r="D17" s="192">
        <f>SUM(E17,H17,K17,N17,Q17,'076'!D17,'076'!G17,'076'!J17,'076'!M17,'076'!P17,'076'!R17)</f>
        <v>593</v>
      </c>
      <c r="E17" s="192" t="s">
        <v>506</v>
      </c>
      <c r="F17" s="192" t="s">
        <v>506</v>
      </c>
      <c r="G17" s="192" t="s">
        <v>506</v>
      </c>
      <c r="H17" s="192" t="s">
        <v>506</v>
      </c>
      <c r="I17" s="192">
        <v>28</v>
      </c>
      <c r="J17" s="192">
        <v>1513</v>
      </c>
      <c r="K17" s="192">
        <v>247</v>
      </c>
      <c r="L17" s="192">
        <v>15</v>
      </c>
      <c r="M17" s="192">
        <v>1412</v>
      </c>
      <c r="N17" s="192">
        <v>346</v>
      </c>
      <c r="O17" s="192" t="s">
        <v>506</v>
      </c>
      <c r="P17" s="192" t="s">
        <v>506</v>
      </c>
      <c r="Q17" s="192" t="s">
        <v>506</v>
      </c>
    </row>
    <row r="18" spans="1:17" s="239" customFormat="1" ht="18" customHeight="1">
      <c r="A18" s="269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s="239" customFormat="1" ht="18" customHeight="1">
      <c r="A19" s="269" t="s">
        <v>509</v>
      </c>
      <c r="B19" s="192">
        <f>SUM(F19,I19,L19,O19,'076'!B19,'076'!E19,'076'!H19,'076'!K19,'076'!N19,'076'!Q19)</f>
        <v>18</v>
      </c>
      <c r="C19" s="192" t="s">
        <v>506</v>
      </c>
      <c r="D19" s="192">
        <f>SUM(E19,H19,K19,N19,Q19,'076'!D19,'076'!G19,'076'!J19,'076'!M19,'076'!P19,'076'!R19)</f>
        <v>12</v>
      </c>
      <c r="E19" s="192" t="s">
        <v>506</v>
      </c>
      <c r="F19" s="192" t="s">
        <v>506</v>
      </c>
      <c r="G19" s="192" t="s">
        <v>506</v>
      </c>
      <c r="H19" s="192" t="s">
        <v>506</v>
      </c>
      <c r="I19" s="192" t="s">
        <v>506</v>
      </c>
      <c r="J19" s="192" t="s">
        <v>506</v>
      </c>
      <c r="K19" s="192" t="s">
        <v>506</v>
      </c>
      <c r="L19" s="192" t="s">
        <v>506</v>
      </c>
      <c r="M19" s="192" t="s">
        <v>506</v>
      </c>
      <c r="N19" s="192" t="s">
        <v>506</v>
      </c>
      <c r="O19" s="192" t="s">
        <v>506</v>
      </c>
      <c r="P19" s="192" t="s">
        <v>506</v>
      </c>
      <c r="Q19" s="192" t="s">
        <v>506</v>
      </c>
    </row>
    <row r="20" spans="1:17" ht="18" customHeight="1">
      <c r="A20" s="270" t="s">
        <v>174</v>
      </c>
      <c r="B20" s="192">
        <f>SUM(F20,I20,L20,O20,'076'!B20,'076'!E20,'076'!H20,'076'!K20,'076'!N20,'076'!Q20)</f>
        <v>3</v>
      </c>
      <c r="C20" s="192">
        <f>SUM(G20,J20,M20,P20,'076'!C20,'076'!F20,'076'!I20,'076'!L20,'076'!O20)</f>
        <v>579</v>
      </c>
      <c r="D20" s="192">
        <f>SUM(E20,H20,K20,N20,Q20,'076'!D20,'076'!G20,'076'!J20,'076'!M20,'076'!P20,'076'!R20)</f>
        <v>36763</v>
      </c>
      <c r="E20" s="192" t="s">
        <v>506</v>
      </c>
      <c r="F20" s="192" t="s">
        <v>506</v>
      </c>
      <c r="G20" s="192" t="s">
        <v>506</v>
      </c>
      <c r="H20" s="192" t="s">
        <v>506</v>
      </c>
      <c r="I20" s="192" t="s">
        <v>506</v>
      </c>
      <c r="J20" s="192" t="s">
        <v>506</v>
      </c>
      <c r="K20" s="192" t="s">
        <v>506</v>
      </c>
      <c r="L20" s="192" t="s">
        <v>506</v>
      </c>
      <c r="M20" s="192" t="s">
        <v>506</v>
      </c>
      <c r="N20" s="192" t="s">
        <v>506</v>
      </c>
      <c r="O20" s="192" t="s">
        <v>506</v>
      </c>
      <c r="P20" s="192" t="s">
        <v>506</v>
      </c>
      <c r="Q20" s="192" t="s">
        <v>506</v>
      </c>
    </row>
    <row r="21" spans="1:17" ht="18" customHeight="1">
      <c r="A21" s="270" t="s">
        <v>175</v>
      </c>
      <c r="B21" s="192">
        <f>SUM(F21,I21,L21,O21,'076'!B21,'076'!E21,'076'!H21,'076'!K21,'076'!N21,'076'!Q21)</f>
        <v>7</v>
      </c>
      <c r="C21" s="192">
        <f>SUM(G21,J21,M21,P21,'076'!C21,'076'!F21,'076'!I21,'076'!L21,'076'!O21)</f>
        <v>824</v>
      </c>
      <c r="D21" s="192">
        <f>SUM(E21,H21,K21,N21,Q21,'076'!D21,'076'!G21,'076'!J21,'076'!M21,'076'!P21,'076'!R21)</f>
        <v>4651</v>
      </c>
      <c r="E21" s="192" t="s">
        <v>506</v>
      </c>
      <c r="F21" s="192" t="s">
        <v>506</v>
      </c>
      <c r="G21" s="192" t="s">
        <v>506</v>
      </c>
      <c r="H21" s="192" t="s">
        <v>506</v>
      </c>
      <c r="I21" s="192" t="s">
        <v>506</v>
      </c>
      <c r="J21" s="192" t="s">
        <v>506</v>
      </c>
      <c r="K21" s="192" t="s">
        <v>506</v>
      </c>
      <c r="L21" s="192" t="s">
        <v>506</v>
      </c>
      <c r="M21" s="192" t="s">
        <v>506</v>
      </c>
      <c r="N21" s="192" t="s">
        <v>506</v>
      </c>
      <c r="O21" s="192">
        <v>7</v>
      </c>
      <c r="P21" s="192">
        <v>824</v>
      </c>
      <c r="Q21" s="192">
        <v>4651</v>
      </c>
    </row>
    <row r="22" spans="1:17" ht="18" customHeight="1">
      <c r="A22" s="271" t="s">
        <v>176</v>
      </c>
      <c r="B22" s="192">
        <f>SUM(F22,I22,L22,O22,'076'!B22,'076'!E22,'076'!H22,'076'!K22,'076'!N22,'076'!Q22)</f>
        <v>3</v>
      </c>
      <c r="C22" s="192">
        <f>SUM(G22,J22,M22,P22,'076'!C22,'076'!F22,'076'!I22,'076'!L22,'076'!O22)</f>
        <v>224</v>
      </c>
      <c r="D22" s="192">
        <f>SUM(E22,H22,K22,N22,Q22,'076'!D22,'076'!G22,'076'!J22,'076'!M22,'076'!P22,'076'!R22)</f>
        <v>104</v>
      </c>
      <c r="E22" s="192" t="s">
        <v>506</v>
      </c>
      <c r="F22" s="192" t="s">
        <v>506</v>
      </c>
      <c r="G22" s="192" t="s">
        <v>506</v>
      </c>
      <c r="H22" s="192" t="s">
        <v>506</v>
      </c>
      <c r="I22" s="192">
        <v>3</v>
      </c>
      <c r="J22" s="192">
        <v>224</v>
      </c>
      <c r="K22" s="192">
        <v>104</v>
      </c>
      <c r="L22" s="192" t="s">
        <v>506</v>
      </c>
      <c r="M22" s="192" t="s">
        <v>506</v>
      </c>
      <c r="N22" s="192" t="s">
        <v>506</v>
      </c>
      <c r="O22" s="192" t="s">
        <v>506</v>
      </c>
      <c r="P22" s="192" t="s">
        <v>506</v>
      </c>
      <c r="Q22" s="192" t="s">
        <v>506</v>
      </c>
    </row>
    <row r="23" spans="1:17" ht="18" customHeight="1">
      <c r="A23" s="271" t="s">
        <v>510</v>
      </c>
      <c r="B23" s="192">
        <f>SUM(F23,I23,L23,O23,'076'!B23,'076'!E23,'076'!H23,'076'!K23,'076'!N23,'076'!Q23)</f>
        <v>8</v>
      </c>
      <c r="C23" s="192">
        <f>SUM(G23,J23,M23,P23,'076'!C23,'076'!F23,'076'!I23,'076'!L23,'076'!O23)</f>
        <v>499</v>
      </c>
      <c r="D23" s="192">
        <f>SUM(E23,H23,K23,N23,Q23,'076'!D23,'076'!G23,'076'!J23,'076'!M23,'076'!P23,'076'!R23)</f>
        <v>1776</v>
      </c>
      <c r="E23" s="323" t="s">
        <v>452</v>
      </c>
      <c r="F23" s="323" t="s">
        <v>452</v>
      </c>
      <c r="G23" s="323" t="s">
        <v>452</v>
      </c>
      <c r="H23" s="323" t="s">
        <v>452</v>
      </c>
      <c r="I23" s="323" t="s">
        <v>452</v>
      </c>
      <c r="J23" s="192" t="s">
        <v>506</v>
      </c>
      <c r="K23" s="192" t="s">
        <v>506</v>
      </c>
      <c r="L23" s="192" t="s">
        <v>506</v>
      </c>
      <c r="M23" s="192" t="s">
        <v>506</v>
      </c>
      <c r="N23" s="192" t="s">
        <v>506</v>
      </c>
      <c r="O23" s="192" t="s">
        <v>506</v>
      </c>
      <c r="P23" s="192" t="s">
        <v>506</v>
      </c>
      <c r="Q23" s="192" t="s">
        <v>506</v>
      </c>
    </row>
    <row r="24" spans="1:17" ht="18" customHeight="1">
      <c r="A24" s="271"/>
      <c r="B24" s="323"/>
      <c r="C24" s="323"/>
      <c r="D24" s="323"/>
      <c r="E24" s="323"/>
      <c r="F24" s="323"/>
      <c r="G24" s="323"/>
      <c r="H24" s="323"/>
      <c r="I24" s="323"/>
      <c r="J24" s="192"/>
      <c r="K24" s="192"/>
      <c r="L24" s="192"/>
      <c r="M24" s="192"/>
      <c r="N24" s="192"/>
      <c r="O24" s="192"/>
      <c r="P24" s="192"/>
      <c r="Q24" s="192"/>
    </row>
    <row r="25" spans="1:23" ht="18" customHeight="1">
      <c r="A25" s="271" t="s">
        <v>511</v>
      </c>
      <c r="B25" s="192">
        <f>SUM(F25,I25,L25,O25,'076'!B25,'076'!E25,'076'!H25,'076'!K25,'076'!N25,'076'!Q25)</f>
        <v>3</v>
      </c>
      <c r="C25" s="192">
        <f>SUM(G25,J25,M25,P25,'076'!C25,'076'!F25,'076'!I25,'076'!L25,'076'!O25)</f>
        <v>51</v>
      </c>
      <c r="D25" s="192">
        <f>SUM(E25,H25,K25,N25,Q25,'076'!D25,'076'!G25,'076'!J25,'076'!M25,'076'!P25,'076'!R25)</f>
        <v>15</v>
      </c>
      <c r="E25" s="192" t="s">
        <v>506</v>
      </c>
      <c r="F25" s="192" t="s">
        <v>506</v>
      </c>
      <c r="G25" s="192" t="s">
        <v>506</v>
      </c>
      <c r="H25" s="192" t="s">
        <v>506</v>
      </c>
      <c r="I25" s="192" t="s">
        <v>506</v>
      </c>
      <c r="J25" s="192" t="s">
        <v>506</v>
      </c>
      <c r="K25" s="192" t="s">
        <v>506</v>
      </c>
      <c r="L25" s="192" t="s">
        <v>506</v>
      </c>
      <c r="M25" s="192" t="s">
        <v>506</v>
      </c>
      <c r="N25" s="192" t="s">
        <v>506</v>
      </c>
      <c r="O25" s="192" t="s">
        <v>506</v>
      </c>
      <c r="P25" s="192" t="s">
        <v>506</v>
      </c>
      <c r="Q25" s="192" t="s">
        <v>506</v>
      </c>
      <c r="R25" s="249"/>
      <c r="S25" s="249"/>
      <c r="T25" s="249"/>
      <c r="U25" s="249"/>
      <c r="V25" s="249"/>
      <c r="W25" s="249"/>
    </row>
    <row r="26" spans="1:17" ht="18" customHeight="1">
      <c r="A26" s="271" t="s">
        <v>512</v>
      </c>
      <c r="B26" s="192">
        <f>SUM(F26,I26,L26,O26,'076'!B26,'076'!E26,'076'!H26,'076'!K26,'076'!N26,'076'!Q26)</f>
        <v>1832</v>
      </c>
      <c r="C26" s="192">
        <f>SUM(G26,J26,M26,P26,'076'!C26,'076'!F26,'076'!I26,'076'!L26,'076'!O26)</f>
        <v>118911</v>
      </c>
      <c r="D26" s="192">
        <f>SUM(E26,H26,K26,N26,Q26,'076'!D26,'076'!G26,'076'!J26,'076'!M26,'076'!P26,'076'!R26)</f>
        <v>2966</v>
      </c>
      <c r="E26" s="192" t="s">
        <v>506</v>
      </c>
      <c r="F26" s="192" t="s">
        <v>506</v>
      </c>
      <c r="G26" s="192" t="s">
        <v>506</v>
      </c>
      <c r="H26" s="192" t="s">
        <v>506</v>
      </c>
      <c r="I26" s="192">
        <v>1716</v>
      </c>
      <c r="J26" s="192">
        <v>106504</v>
      </c>
      <c r="K26" s="192">
        <v>2255</v>
      </c>
      <c r="L26" s="192">
        <v>113</v>
      </c>
      <c r="M26" s="192">
        <v>12329</v>
      </c>
      <c r="N26" s="192">
        <v>657</v>
      </c>
      <c r="O26" s="192">
        <v>3</v>
      </c>
      <c r="P26" s="192">
        <v>78</v>
      </c>
      <c r="Q26" s="192">
        <v>54</v>
      </c>
    </row>
    <row r="27" spans="1:17" ht="18" customHeight="1">
      <c r="A27" s="271" t="s">
        <v>513</v>
      </c>
      <c r="B27" s="192">
        <f>SUM(F27,I27,L27,O27,'076'!B27,'076'!E27,'076'!H27,'076'!K27,'076'!N27,'076'!Q27)</f>
        <v>88</v>
      </c>
      <c r="C27" s="192" t="s">
        <v>506</v>
      </c>
      <c r="D27" s="192">
        <f>SUM(E27,H27,K27,N27,Q27,'076'!D27,'076'!G27,'076'!J27,'076'!M27,'076'!P27,'076'!R27)</f>
        <v>21440</v>
      </c>
      <c r="E27" s="192" t="s">
        <v>506</v>
      </c>
      <c r="F27" s="192" t="s">
        <v>506</v>
      </c>
      <c r="G27" s="192" t="s">
        <v>506</v>
      </c>
      <c r="H27" s="192" t="s">
        <v>506</v>
      </c>
      <c r="I27" s="192" t="s">
        <v>506</v>
      </c>
      <c r="J27" s="192" t="s">
        <v>506</v>
      </c>
      <c r="K27" s="192" t="s">
        <v>506</v>
      </c>
      <c r="L27" s="192" t="s">
        <v>506</v>
      </c>
      <c r="M27" s="192" t="s">
        <v>506</v>
      </c>
      <c r="N27" s="192" t="s">
        <v>506</v>
      </c>
      <c r="O27" s="192" t="s">
        <v>506</v>
      </c>
      <c r="P27" s="192" t="s">
        <v>506</v>
      </c>
      <c r="Q27" s="192" t="s">
        <v>506</v>
      </c>
    </row>
    <row r="28" spans="1:17" ht="18" customHeight="1">
      <c r="A28" s="271" t="s">
        <v>514</v>
      </c>
      <c r="B28" s="192">
        <f>SUM(F28,I28,L28,O28,'076'!B28,'076'!E28,'076'!H28,'076'!K28,'076'!N28,'076'!Q28)</f>
        <v>261</v>
      </c>
      <c r="C28" s="192" t="s">
        <v>506</v>
      </c>
      <c r="D28" s="192">
        <f>SUM(E28,H28,K28,N28,Q28,'076'!D28,'076'!G28,'076'!J28,'076'!M28,'076'!P28,'076'!R28)</f>
        <v>2639</v>
      </c>
      <c r="E28" s="192" t="s">
        <v>506</v>
      </c>
      <c r="F28" s="192" t="s">
        <v>506</v>
      </c>
      <c r="G28" s="192" t="s">
        <v>506</v>
      </c>
      <c r="H28" s="192" t="s">
        <v>506</v>
      </c>
      <c r="I28" s="192" t="s">
        <v>506</v>
      </c>
      <c r="J28" s="192" t="s">
        <v>506</v>
      </c>
      <c r="K28" s="192" t="s">
        <v>506</v>
      </c>
      <c r="L28" s="192" t="s">
        <v>506</v>
      </c>
      <c r="M28" s="192" t="s">
        <v>506</v>
      </c>
      <c r="N28" s="192" t="s">
        <v>506</v>
      </c>
      <c r="O28" s="192" t="s">
        <v>506</v>
      </c>
      <c r="P28" s="192" t="s">
        <v>506</v>
      </c>
      <c r="Q28" s="192" t="s">
        <v>506</v>
      </c>
    </row>
    <row r="29" spans="1:17" ht="18" customHeight="1">
      <c r="A29" s="271" t="s">
        <v>515</v>
      </c>
      <c r="B29" s="192">
        <f>SUM(F29,I29,L29,O29,'076'!B29,'076'!E29,'076'!H29,'076'!K29,'076'!N29,'076'!Q29)</f>
        <v>3</v>
      </c>
      <c r="C29" s="192">
        <f>SUM(G29,J29,M29,P29,'076'!C29,'076'!F29,'076'!I29,'076'!L29,'076'!O29)</f>
        <v>103</v>
      </c>
      <c r="D29" s="192">
        <f>SUM(E29,H29,K29,N29,Q29,'076'!D29,'076'!G29,'076'!J29,'076'!M29,'076'!P29,'076'!R29)</f>
        <v>0</v>
      </c>
      <c r="E29" s="192" t="s">
        <v>506</v>
      </c>
      <c r="F29" s="192" t="s">
        <v>506</v>
      </c>
      <c r="G29" s="192" t="s">
        <v>506</v>
      </c>
      <c r="H29" s="192" t="s">
        <v>506</v>
      </c>
      <c r="I29" s="192">
        <v>3</v>
      </c>
      <c r="J29" s="192">
        <v>103</v>
      </c>
      <c r="K29" s="192">
        <v>0</v>
      </c>
      <c r="L29" s="192" t="s">
        <v>506</v>
      </c>
      <c r="M29" s="192" t="s">
        <v>506</v>
      </c>
      <c r="N29" s="192" t="s">
        <v>506</v>
      </c>
      <c r="O29" s="192" t="s">
        <v>506</v>
      </c>
      <c r="P29" s="192" t="s">
        <v>506</v>
      </c>
      <c r="Q29" s="192" t="s">
        <v>506</v>
      </c>
    </row>
    <row r="30" spans="1:17" ht="18" customHeight="1">
      <c r="A30" s="271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ht="18" customHeight="1">
      <c r="A31" s="271" t="s">
        <v>516</v>
      </c>
      <c r="B31" s="192">
        <f>SUM(F31,I31,L31,O31,'076'!B31,'076'!E31,'076'!H31,'076'!K31,'076'!N31,'076'!Q31)</f>
        <v>1</v>
      </c>
      <c r="C31" s="192">
        <f>SUM(G31,J31,M31,P31,'076'!C31,'076'!F31,'076'!I31,'076'!L31,'076'!O31)</f>
        <v>70</v>
      </c>
      <c r="D31" s="192">
        <f>SUM(E31,H31,K31,N31,Q31,'076'!D31,'076'!G31,'076'!J31,'076'!M31,'076'!P31,'076'!R31)</f>
        <v>46</v>
      </c>
      <c r="E31" s="192" t="s">
        <v>506</v>
      </c>
      <c r="F31" s="192" t="s">
        <v>506</v>
      </c>
      <c r="G31" s="192" t="s">
        <v>506</v>
      </c>
      <c r="H31" s="192" t="s">
        <v>506</v>
      </c>
      <c r="I31" s="192" t="s">
        <v>506</v>
      </c>
      <c r="J31" s="192" t="s">
        <v>506</v>
      </c>
      <c r="K31" s="192" t="s">
        <v>506</v>
      </c>
      <c r="L31" s="192" t="s">
        <v>506</v>
      </c>
      <c r="M31" s="192" t="s">
        <v>506</v>
      </c>
      <c r="N31" s="192" t="s">
        <v>506</v>
      </c>
      <c r="O31" s="192" t="s">
        <v>506</v>
      </c>
      <c r="P31" s="192" t="s">
        <v>506</v>
      </c>
      <c r="Q31" s="192" t="s">
        <v>506</v>
      </c>
    </row>
    <row r="32" spans="1:17" ht="18" customHeight="1">
      <c r="A32" s="271" t="s">
        <v>517</v>
      </c>
      <c r="B32" s="192">
        <f>SUM(F32,I32,L32,O32,'076'!B32,'076'!E32,'076'!H32,'076'!K32,'076'!N32,'076'!Q32)</f>
        <v>304</v>
      </c>
      <c r="C32" s="192">
        <f>SUM(G32,J32,M32,P32,'076'!C32,'076'!F32,'076'!I32,'076'!L32,'076'!O32)</f>
        <v>13014</v>
      </c>
      <c r="D32" s="192">
        <v>298</v>
      </c>
      <c r="E32" s="192" t="s">
        <v>506</v>
      </c>
      <c r="F32" s="192" t="s">
        <v>506</v>
      </c>
      <c r="G32" s="192" t="s">
        <v>506</v>
      </c>
      <c r="H32" s="192" t="s">
        <v>506</v>
      </c>
      <c r="I32" s="192">
        <v>247</v>
      </c>
      <c r="J32" s="192">
        <v>8662</v>
      </c>
      <c r="K32" s="192">
        <v>180</v>
      </c>
      <c r="L32" s="192">
        <v>57</v>
      </c>
      <c r="M32" s="192">
        <v>4352</v>
      </c>
      <c r="N32" s="192">
        <v>119</v>
      </c>
      <c r="O32" s="192" t="s">
        <v>506</v>
      </c>
      <c r="P32" s="192" t="s">
        <v>506</v>
      </c>
      <c r="Q32" s="192" t="s">
        <v>506</v>
      </c>
    </row>
    <row r="33" spans="1:17" ht="18" customHeight="1">
      <c r="A33" s="271" t="s">
        <v>518</v>
      </c>
      <c r="B33" s="192">
        <f>SUM(F33,I33,L33,O33,'076'!B33,'076'!E33,'076'!H33,'076'!K33,'076'!N33,'076'!Q33)</f>
        <v>1</v>
      </c>
      <c r="C33" s="192">
        <f>SUM(G33,J33,M33,P33,'076'!C33,'076'!F33,'076'!I33,'076'!L33,'076'!O33)</f>
        <v>328</v>
      </c>
      <c r="D33" s="192">
        <f>SUM(E33,H33,K33,N33,Q33,'076'!D33,'076'!G33,'076'!J33,'076'!M33,'076'!P33,'076'!R33)</f>
        <v>1517</v>
      </c>
      <c r="E33" s="192" t="s">
        <v>506</v>
      </c>
      <c r="F33" s="192" t="s">
        <v>506</v>
      </c>
      <c r="G33" s="192" t="s">
        <v>506</v>
      </c>
      <c r="H33" s="192" t="s">
        <v>506</v>
      </c>
      <c r="I33" s="192" t="s">
        <v>506</v>
      </c>
      <c r="J33" s="192" t="s">
        <v>506</v>
      </c>
      <c r="K33" s="192" t="s">
        <v>506</v>
      </c>
      <c r="L33" s="192" t="s">
        <v>506</v>
      </c>
      <c r="M33" s="192" t="s">
        <v>506</v>
      </c>
      <c r="N33" s="192" t="s">
        <v>506</v>
      </c>
      <c r="O33" s="192" t="s">
        <v>506</v>
      </c>
      <c r="P33" s="192" t="s">
        <v>506</v>
      </c>
      <c r="Q33" s="192" t="s">
        <v>506</v>
      </c>
    </row>
    <row r="34" spans="1:17" ht="18" customHeight="1">
      <c r="A34" s="271" t="s">
        <v>519</v>
      </c>
      <c r="B34" s="192">
        <f>SUM(F34,I34,L34,O34,'076'!B34,'076'!E34,'076'!H34,'076'!K34,'076'!N34,'076'!Q34)</f>
        <v>59</v>
      </c>
      <c r="C34" s="192">
        <f>SUM(G34,J34,M34,P34,'076'!C34,'076'!F34,'076'!I34,'076'!L34,'076'!O34)</f>
        <v>9548</v>
      </c>
      <c r="D34" s="192">
        <f>SUM(E34,H34,K34,N34,Q34,'076'!D34,'076'!G34,'076'!J34,'076'!M34,'076'!P34,'076'!R34)</f>
        <v>23512</v>
      </c>
      <c r="E34" s="192" t="s">
        <v>506</v>
      </c>
      <c r="F34" s="192" t="s">
        <v>506</v>
      </c>
      <c r="G34" s="192" t="s">
        <v>506</v>
      </c>
      <c r="H34" s="192" t="s">
        <v>506</v>
      </c>
      <c r="I34" s="192" t="s">
        <v>506</v>
      </c>
      <c r="J34" s="192" t="s">
        <v>506</v>
      </c>
      <c r="K34" s="192" t="s">
        <v>506</v>
      </c>
      <c r="L34" s="192" t="s">
        <v>506</v>
      </c>
      <c r="M34" s="192" t="s">
        <v>506</v>
      </c>
      <c r="N34" s="192" t="s">
        <v>506</v>
      </c>
      <c r="O34" s="192" t="s">
        <v>506</v>
      </c>
      <c r="P34" s="192" t="s">
        <v>506</v>
      </c>
      <c r="Q34" s="192" t="s">
        <v>506</v>
      </c>
    </row>
    <row r="35" spans="1:17" ht="18" customHeight="1">
      <c r="A35" s="271" t="s">
        <v>520</v>
      </c>
      <c r="B35" s="192">
        <f>SUM(F35,I35,L35,O35,'076'!B35,'076'!E35,'076'!H35,'076'!K35,'076'!N35,'076'!Q35)</f>
        <v>597</v>
      </c>
      <c r="C35" s="192">
        <f>SUM(G35,J35,M35,P35,'076'!C35,'076'!F35,'076'!I35,'076'!L35,'076'!O35)</f>
        <v>21592</v>
      </c>
      <c r="D35" s="192">
        <f>SUM(E35,H35,K35,N35,Q35,'076'!D35,'076'!G35,'076'!J35,'076'!M35,'076'!P35,'076'!R35)</f>
        <v>2473</v>
      </c>
      <c r="E35" s="192" t="s">
        <v>506</v>
      </c>
      <c r="F35" s="192" t="s">
        <v>506</v>
      </c>
      <c r="G35" s="192" t="s">
        <v>506</v>
      </c>
      <c r="H35" s="192" t="s">
        <v>506</v>
      </c>
      <c r="I35" s="192">
        <v>536</v>
      </c>
      <c r="J35" s="192">
        <v>16028</v>
      </c>
      <c r="K35" s="192">
        <v>838</v>
      </c>
      <c r="L35" s="192">
        <v>43</v>
      </c>
      <c r="M35" s="192">
        <v>3059</v>
      </c>
      <c r="N35" s="192">
        <v>543</v>
      </c>
      <c r="O35" s="192">
        <v>18</v>
      </c>
      <c r="P35" s="192">
        <v>2505</v>
      </c>
      <c r="Q35" s="192">
        <v>1092</v>
      </c>
    </row>
    <row r="36" spans="1:17" ht="18" customHeight="1">
      <c r="A36" s="27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ht="18" customHeight="1">
      <c r="A37" s="271" t="s">
        <v>521</v>
      </c>
      <c r="B37" s="192">
        <f>SUM(F37,I37,L37,O37,'076'!B37,'076'!E37,'076'!H37,'076'!K37,'076'!N37,'076'!Q37)</f>
        <v>85</v>
      </c>
      <c r="C37" s="192">
        <f>SUM(G37,J37,M37,P37,'076'!C37,'076'!F37,'076'!I37,'076'!L37,'076'!O37)</f>
        <v>1017</v>
      </c>
      <c r="D37" s="192">
        <f>SUM(E37,H37,K37,N37,Q37,'076'!D37,'076'!G37,'076'!J37,'076'!M37,'076'!P37,'076'!R37)</f>
        <v>76</v>
      </c>
      <c r="E37" s="192" t="s">
        <v>506</v>
      </c>
      <c r="F37" s="192" t="s">
        <v>506</v>
      </c>
      <c r="G37" s="192" t="s">
        <v>506</v>
      </c>
      <c r="H37" s="192" t="s">
        <v>506</v>
      </c>
      <c r="I37" s="192">
        <v>81</v>
      </c>
      <c r="J37" s="192">
        <v>945</v>
      </c>
      <c r="K37" s="192">
        <v>73</v>
      </c>
      <c r="L37" s="192">
        <v>4</v>
      </c>
      <c r="M37" s="192">
        <v>72</v>
      </c>
      <c r="N37" s="192">
        <v>3</v>
      </c>
      <c r="O37" s="192" t="s">
        <v>506</v>
      </c>
      <c r="P37" s="192" t="s">
        <v>506</v>
      </c>
      <c r="Q37" s="192" t="s">
        <v>506</v>
      </c>
    </row>
    <row r="38" spans="1:17" ht="18" customHeight="1">
      <c r="A38" s="271" t="s">
        <v>522</v>
      </c>
      <c r="B38" s="192">
        <f>SUM(F38,I38,L38,O38,'076'!B38,'076'!E38,'076'!H38,'076'!K38,'076'!N38,'076'!Q38)</f>
        <v>958</v>
      </c>
      <c r="C38" s="192">
        <f>SUM(G38,J38,M38,P38,'076'!C38,'076'!F38,'076'!I38,'076'!L38,'076'!O38)</f>
        <v>26823</v>
      </c>
      <c r="D38" s="192">
        <f>SUM(E38,H38,K38,N38,Q38,'076'!D38,'076'!G38,'076'!J38,'076'!M38,'076'!P38,'076'!R38)</f>
        <v>278</v>
      </c>
      <c r="E38" s="192" t="s">
        <v>506</v>
      </c>
      <c r="F38" s="192" t="s">
        <v>506</v>
      </c>
      <c r="G38" s="192" t="s">
        <v>506</v>
      </c>
      <c r="H38" s="192" t="s">
        <v>506</v>
      </c>
      <c r="I38" s="192">
        <v>916</v>
      </c>
      <c r="J38" s="192">
        <v>25079</v>
      </c>
      <c r="K38" s="192">
        <v>249</v>
      </c>
      <c r="L38" s="192">
        <v>42</v>
      </c>
      <c r="M38" s="192">
        <v>1744</v>
      </c>
      <c r="N38" s="192">
        <v>29</v>
      </c>
      <c r="O38" s="192" t="s">
        <v>506</v>
      </c>
      <c r="P38" s="192" t="s">
        <v>506</v>
      </c>
      <c r="Q38" s="192" t="s">
        <v>506</v>
      </c>
    </row>
    <row r="39" spans="1:17" ht="18" customHeight="1">
      <c r="A39" s="271" t="s">
        <v>523</v>
      </c>
      <c r="B39" s="192">
        <f>SUM(F39,I39,L39,O39,'076'!B39,'076'!E39,'076'!H39,'076'!K39,'076'!N39,'076'!Q39)</f>
        <v>1140</v>
      </c>
      <c r="C39" s="192" t="s">
        <v>506</v>
      </c>
      <c r="D39" s="192">
        <f>SUM(E39,H39,K39,N39,Q39,'076'!D39,'076'!G39,'076'!J39,'076'!M39,'076'!P39,'076'!R39)</f>
        <v>719</v>
      </c>
      <c r="E39" s="192">
        <v>1</v>
      </c>
      <c r="F39" s="192">
        <v>5</v>
      </c>
      <c r="G39" s="192" t="s">
        <v>506</v>
      </c>
      <c r="H39" s="192">
        <v>1</v>
      </c>
      <c r="I39" s="192">
        <v>1109</v>
      </c>
      <c r="J39" s="192" t="s">
        <v>8</v>
      </c>
      <c r="K39" s="192">
        <v>691</v>
      </c>
      <c r="L39" s="192">
        <v>26</v>
      </c>
      <c r="M39" s="192" t="s">
        <v>8</v>
      </c>
      <c r="N39" s="192">
        <v>26</v>
      </c>
      <c r="O39" s="192" t="s">
        <v>8</v>
      </c>
      <c r="P39" s="192" t="s">
        <v>8</v>
      </c>
      <c r="Q39" s="192" t="s">
        <v>8</v>
      </c>
    </row>
    <row r="40" spans="1:17" ht="18" customHeight="1">
      <c r="A40" s="271" t="s">
        <v>524</v>
      </c>
      <c r="B40" s="192">
        <f>SUM(F40,I40,L40,O40,'076'!B40,'076'!E40,'076'!H40,'076'!K40,'076'!N40,'076'!Q40)</f>
        <v>741</v>
      </c>
      <c r="C40" s="192" t="s">
        <v>506</v>
      </c>
      <c r="D40" s="192">
        <v>240</v>
      </c>
      <c r="E40" s="192">
        <v>11</v>
      </c>
      <c r="F40" s="192">
        <v>5</v>
      </c>
      <c r="G40" s="192" t="s">
        <v>506</v>
      </c>
      <c r="H40" s="192">
        <v>1</v>
      </c>
      <c r="I40" s="192">
        <v>712</v>
      </c>
      <c r="J40" s="192" t="s">
        <v>8</v>
      </c>
      <c r="K40" s="192">
        <v>225</v>
      </c>
      <c r="L40" s="192">
        <v>24</v>
      </c>
      <c r="M40" s="192" t="s">
        <v>8</v>
      </c>
      <c r="N40" s="192">
        <v>2</v>
      </c>
      <c r="O40" s="192" t="s">
        <v>8</v>
      </c>
      <c r="P40" s="192" t="s">
        <v>8</v>
      </c>
      <c r="Q40" s="192" t="s">
        <v>8</v>
      </c>
    </row>
    <row r="41" spans="1:17" ht="18" customHeight="1">
      <c r="A41" s="271" t="s">
        <v>525</v>
      </c>
      <c r="B41" s="192">
        <f>SUM(F41,I41,L41,O41,'076'!B41,'076'!E41,'076'!H41,'076'!K41,'076'!N41,'076'!Q41)</f>
        <v>7</v>
      </c>
      <c r="C41" s="192">
        <f>SUM(G41,J41,M41,P41,'076'!C41,'076'!F41,'076'!I41,'076'!L41,'076'!O41)</f>
        <v>771</v>
      </c>
      <c r="D41" s="192">
        <v>1812</v>
      </c>
      <c r="E41" s="192" t="s">
        <v>506</v>
      </c>
      <c r="F41" s="192" t="s">
        <v>506</v>
      </c>
      <c r="G41" s="192" t="s">
        <v>506</v>
      </c>
      <c r="H41" s="192" t="s">
        <v>506</v>
      </c>
      <c r="I41" s="192" t="s">
        <v>8</v>
      </c>
      <c r="J41" s="192" t="s">
        <v>8</v>
      </c>
      <c r="K41" s="192" t="s">
        <v>8</v>
      </c>
      <c r="L41" s="192">
        <v>1</v>
      </c>
      <c r="M41" s="192">
        <v>78</v>
      </c>
      <c r="N41" s="192">
        <v>192</v>
      </c>
      <c r="O41" s="192">
        <v>4</v>
      </c>
      <c r="P41" s="192">
        <v>405</v>
      </c>
      <c r="Q41" s="192">
        <v>349</v>
      </c>
    </row>
    <row r="42" spans="1:17" ht="18" customHeight="1">
      <c r="A42" s="27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ht="18" customHeight="1">
      <c r="A43" s="272" t="s">
        <v>526</v>
      </c>
      <c r="B43" s="324">
        <f>SUM(F43,I43,L43,O43,'076'!B43,'076'!E43,'076'!H43,'076'!K43,'076'!N43,'076'!Q43)</f>
        <v>716</v>
      </c>
      <c r="C43" s="325">
        <f>SUM(G43,J43,M43,P43,'076'!C43,'076'!F43,'076'!I43,'076'!L43,'076'!O43)</f>
        <v>23419</v>
      </c>
      <c r="D43" s="325">
        <f>SUM(E43,H43,K43,N43,Q43,'076'!D43,'076'!G43,'076'!J43,'076'!M43,'076'!P43,'076'!R43)</f>
        <v>766</v>
      </c>
      <c r="E43" s="325" t="s">
        <v>506</v>
      </c>
      <c r="F43" s="326">
        <v>3</v>
      </c>
      <c r="G43" s="326">
        <v>50</v>
      </c>
      <c r="H43" s="326">
        <v>1</v>
      </c>
      <c r="I43" s="326">
        <v>690</v>
      </c>
      <c r="J43" s="326">
        <v>21985</v>
      </c>
      <c r="K43" s="326">
        <v>324</v>
      </c>
      <c r="L43" s="326">
        <v>20</v>
      </c>
      <c r="M43" s="326">
        <v>1242</v>
      </c>
      <c r="N43" s="326">
        <v>110</v>
      </c>
      <c r="O43" s="326">
        <v>2</v>
      </c>
      <c r="P43" s="326">
        <v>107</v>
      </c>
      <c r="Q43" s="326">
        <v>15</v>
      </c>
    </row>
    <row r="44" ht="15" customHeight="1">
      <c r="A44" s="1" t="s">
        <v>674</v>
      </c>
    </row>
    <row r="45" ht="15" customHeight="1">
      <c r="A45" s="1" t="s">
        <v>459</v>
      </c>
    </row>
  </sheetData>
  <sheetProtection/>
  <mergeCells count="9">
    <mergeCell ref="A2:Q2"/>
    <mergeCell ref="I4:Q4"/>
    <mergeCell ref="I5:K5"/>
    <mergeCell ref="L5:N5"/>
    <mergeCell ref="O5:Q5"/>
    <mergeCell ref="A4:A6"/>
    <mergeCell ref="B4:D5"/>
    <mergeCell ref="E4:E5"/>
    <mergeCell ref="F4:H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140" zoomScaleNormal="140" zoomScalePageLayoutView="0" workbookViewId="0" topLeftCell="A1">
      <selection activeCell="A1" sqref="A1"/>
    </sheetView>
  </sheetViews>
  <sheetFormatPr defaultColWidth="10.59765625" defaultRowHeight="15"/>
  <cols>
    <col min="1" max="1" width="25.09765625" style="7" customWidth="1"/>
    <col min="2" max="18" width="9.3984375" style="7" customWidth="1"/>
    <col min="19" max="16384" width="10.59765625" style="7" customWidth="1"/>
  </cols>
  <sheetData>
    <row r="1" spans="1:18" s="42" customFormat="1" ht="19.5" customHeight="1">
      <c r="A1" s="8" t="s">
        <v>675</v>
      </c>
      <c r="R1" s="9" t="s">
        <v>676</v>
      </c>
    </row>
    <row r="2" spans="1:18" ht="19.5" customHeight="1">
      <c r="A2" s="342" t="s">
        <v>677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</row>
    <row r="3" spans="1:18" ht="18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37"/>
      <c r="L3" s="37"/>
      <c r="M3" s="37"/>
      <c r="N3" s="37"/>
      <c r="P3" s="37"/>
      <c r="Q3" s="37"/>
      <c r="R3" s="37" t="s">
        <v>169</v>
      </c>
    </row>
    <row r="4" spans="1:18" ht="18" customHeight="1">
      <c r="A4" s="427" t="s">
        <v>555</v>
      </c>
      <c r="B4" s="396" t="s">
        <v>590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7"/>
      <c r="Q4" s="524" t="s">
        <v>682</v>
      </c>
      <c r="R4" s="456"/>
    </row>
    <row r="5" spans="1:18" ht="18" customHeight="1">
      <c r="A5" s="393"/>
      <c r="B5" s="526" t="s">
        <v>678</v>
      </c>
      <c r="C5" s="527"/>
      <c r="D5" s="528"/>
      <c r="E5" s="526" t="s">
        <v>679</v>
      </c>
      <c r="F5" s="529"/>
      <c r="G5" s="530"/>
      <c r="H5" s="526" t="s">
        <v>680</v>
      </c>
      <c r="I5" s="529"/>
      <c r="J5" s="530"/>
      <c r="K5" s="526" t="s">
        <v>681</v>
      </c>
      <c r="L5" s="529"/>
      <c r="M5" s="530"/>
      <c r="N5" s="526" t="s">
        <v>194</v>
      </c>
      <c r="O5" s="529"/>
      <c r="P5" s="530"/>
      <c r="Q5" s="525"/>
      <c r="R5" s="394"/>
    </row>
    <row r="6" spans="1:18" ht="18" customHeight="1">
      <c r="A6" s="395"/>
      <c r="B6" s="46" t="s">
        <v>170</v>
      </c>
      <c r="C6" s="46" t="s">
        <v>171</v>
      </c>
      <c r="D6" s="276" t="s">
        <v>668</v>
      </c>
      <c r="E6" s="46" t="s">
        <v>170</v>
      </c>
      <c r="F6" s="46" t="s">
        <v>171</v>
      </c>
      <c r="G6" s="276" t="s">
        <v>668</v>
      </c>
      <c r="H6" s="46" t="s">
        <v>170</v>
      </c>
      <c r="I6" s="46" t="s">
        <v>171</v>
      </c>
      <c r="J6" s="276" t="s">
        <v>668</v>
      </c>
      <c r="K6" s="46" t="s">
        <v>170</v>
      </c>
      <c r="L6" s="46" t="s">
        <v>171</v>
      </c>
      <c r="M6" s="276" t="s">
        <v>668</v>
      </c>
      <c r="N6" s="46" t="s">
        <v>170</v>
      </c>
      <c r="O6" s="46" t="s">
        <v>171</v>
      </c>
      <c r="P6" s="276" t="s">
        <v>668</v>
      </c>
      <c r="Q6" s="46" t="s">
        <v>170</v>
      </c>
      <c r="R6" s="265" t="s">
        <v>668</v>
      </c>
    </row>
    <row r="7" spans="1:18" ht="18" customHeight="1">
      <c r="A7" s="24" t="s">
        <v>543</v>
      </c>
      <c r="B7" s="191">
        <v>39</v>
      </c>
      <c r="C7" s="175">
        <v>5829</v>
      </c>
      <c r="D7" s="175">
        <v>4472</v>
      </c>
      <c r="E7" s="175">
        <v>24</v>
      </c>
      <c r="F7" s="175">
        <v>3140</v>
      </c>
      <c r="G7" s="175">
        <v>5799</v>
      </c>
      <c r="H7" s="175">
        <v>49</v>
      </c>
      <c r="I7" s="175">
        <v>6669</v>
      </c>
      <c r="J7" s="175">
        <v>126217</v>
      </c>
      <c r="K7" s="175">
        <v>30</v>
      </c>
      <c r="L7" s="175">
        <v>4767</v>
      </c>
      <c r="M7" s="175">
        <v>11545</v>
      </c>
      <c r="N7" s="176" t="s">
        <v>483</v>
      </c>
      <c r="O7" s="176" t="s">
        <v>483</v>
      </c>
      <c r="P7" s="176" t="s">
        <v>483</v>
      </c>
      <c r="Q7" s="175">
        <v>429</v>
      </c>
      <c r="R7" s="175">
        <v>31577</v>
      </c>
    </row>
    <row r="8" spans="1:18" ht="18" customHeight="1">
      <c r="A8" s="277" t="s">
        <v>683</v>
      </c>
      <c r="B8" s="170">
        <v>36</v>
      </c>
      <c r="C8" s="171">
        <v>5626</v>
      </c>
      <c r="D8" s="171">
        <v>4641</v>
      </c>
      <c r="E8" s="171">
        <v>20</v>
      </c>
      <c r="F8" s="171">
        <v>2959</v>
      </c>
      <c r="G8" s="171">
        <v>8003</v>
      </c>
      <c r="H8" s="171">
        <v>51</v>
      </c>
      <c r="I8" s="171">
        <v>7543</v>
      </c>
      <c r="J8" s="171">
        <v>87804</v>
      </c>
      <c r="K8" s="171">
        <v>23</v>
      </c>
      <c r="L8" s="171">
        <v>2516</v>
      </c>
      <c r="M8" s="171">
        <v>7568</v>
      </c>
      <c r="N8" s="173" t="s">
        <v>8</v>
      </c>
      <c r="O8" s="173" t="s">
        <v>8</v>
      </c>
      <c r="P8" s="173" t="s">
        <v>8</v>
      </c>
      <c r="Q8" s="171">
        <v>425</v>
      </c>
      <c r="R8" s="171">
        <v>39812</v>
      </c>
    </row>
    <row r="9" spans="1:18" ht="18" customHeight="1">
      <c r="A9" s="277" t="s">
        <v>684</v>
      </c>
      <c r="B9" s="170">
        <v>34</v>
      </c>
      <c r="C9" s="171">
        <v>5146</v>
      </c>
      <c r="D9" s="171">
        <v>5186</v>
      </c>
      <c r="E9" s="171">
        <v>22</v>
      </c>
      <c r="F9" s="171">
        <v>3449</v>
      </c>
      <c r="G9" s="171">
        <v>8912</v>
      </c>
      <c r="H9" s="171">
        <v>50</v>
      </c>
      <c r="I9" s="171">
        <v>7906</v>
      </c>
      <c r="J9" s="171">
        <v>71708</v>
      </c>
      <c r="K9" s="171">
        <v>5</v>
      </c>
      <c r="L9" s="171">
        <v>1742</v>
      </c>
      <c r="M9" s="171">
        <v>10148</v>
      </c>
      <c r="N9" s="173" t="s">
        <v>8</v>
      </c>
      <c r="O9" s="173" t="s">
        <v>8</v>
      </c>
      <c r="P9" s="173" t="s">
        <v>8</v>
      </c>
      <c r="Q9" s="171">
        <v>372</v>
      </c>
      <c r="R9" s="171">
        <v>35922</v>
      </c>
    </row>
    <row r="10" spans="1:18" ht="18" customHeight="1">
      <c r="A10" s="277" t="s">
        <v>685</v>
      </c>
      <c r="B10" s="170">
        <v>33</v>
      </c>
      <c r="C10" s="171">
        <v>5027</v>
      </c>
      <c r="D10" s="171">
        <v>5495</v>
      </c>
      <c r="E10" s="171">
        <v>11</v>
      </c>
      <c r="F10" s="171">
        <v>1828</v>
      </c>
      <c r="G10" s="171">
        <v>4086</v>
      </c>
      <c r="H10" s="171">
        <v>55</v>
      </c>
      <c r="I10" s="171">
        <v>8700</v>
      </c>
      <c r="J10" s="171">
        <v>68413</v>
      </c>
      <c r="K10" s="171">
        <v>4</v>
      </c>
      <c r="L10" s="171">
        <v>1185</v>
      </c>
      <c r="M10" s="171">
        <v>12523</v>
      </c>
      <c r="N10" s="173" t="s">
        <v>8</v>
      </c>
      <c r="O10" s="173" t="s">
        <v>8</v>
      </c>
      <c r="P10" s="173" t="s">
        <v>8</v>
      </c>
      <c r="Q10" s="171">
        <v>344</v>
      </c>
      <c r="R10" s="171">
        <v>31761</v>
      </c>
    </row>
    <row r="11" spans="1:18" ht="18" customHeight="1">
      <c r="A11" s="279" t="s">
        <v>807</v>
      </c>
      <c r="B11" s="197">
        <f>SUM(B13:B43)</f>
        <v>30</v>
      </c>
      <c r="C11" s="197">
        <f>SUM(C13:C43)</f>
        <v>4534</v>
      </c>
      <c r="D11" s="197">
        <f aca="true" t="shared" si="0" ref="D11:L11">SUM(D13:D43)</f>
        <v>4087</v>
      </c>
      <c r="E11" s="197">
        <f t="shared" si="0"/>
        <v>7</v>
      </c>
      <c r="F11" s="197">
        <f t="shared" si="0"/>
        <v>1154</v>
      </c>
      <c r="G11" s="197">
        <v>3207</v>
      </c>
      <c r="H11" s="197">
        <f t="shared" si="0"/>
        <v>58</v>
      </c>
      <c r="I11" s="197">
        <f t="shared" si="0"/>
        <v>8603</v>
      </c>
      <c r="J11" s="197">
        <v>57800</v>
      </c>
      <c r="K11" s="197">
        <f t="shared" si="0"/>
        <v>5</v>
      </c>
      <c r="L11" s="197">
        <f t="shared" si="0"/>
        <v>866</v>
      </c>
      <c r="M11" s="197">
        <v>2886</v>
      </c>
      <c r="N11" s="231" t="s">
        <v>8</v>
      </c>
      <c r="O11" s="231" t="s">
        <v>8</v>
      </c>
      <c r="P11" s="231" t="s">
        <v>8</v>
      </c>
      <c r="Q11" s="197">
        <f>SUM(Q13:Q43)</f>
        <v>367</v>
      </c>
      <c r="R11" s="197">
        <f>SUM(R13:R43)</f>
        <v>24091</v>
      </c>
    </row>
    <row r="12" spans="1:18" ht="18" customHeight="1">
      <c r="A12" s="280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87"/>
      <c r="O12" s="87"/>
      <c r="P12" s="87"/>
      <c r="Q12" s="76"/>
      <c r="R12" s="76"/>
    </row>
    <row r="13" spans="1:18" ht="18" customHeight="1">
      <c r="A13" s="14" t="s">
        <v>195</v>
      </c>
      <c r="B13" s="22">
        <v>21</v>
      </c>
      <c r="C13" s="22">
        <v>3595</v>
      </c>
      <c r="D13" s="22">
        <v>2624</v>
      </c>
      <c r="E13" s="22">
        <v>1</v>
      </c>
      <c r="F13" s="22">
        <v>164</v>
      </c>
      <c r="G13" s="22">
        <v>140</v>
      </c>
      <c r="H13" s="22" t="s">
        <v>8</v>
      </c>
      <c r="I13" s="22" t="s">
        <v>8</v>
      </c>
      <c r="J13" s="22" t="s">
        <v>8</v>
      </c>
      <c r="K13" s="22" t="s">
        <v>8</v>
      </c>
      <c r="L13" s="22" t="s">
        <v>8</v>
      </c>
      <c r="M13" s="22" t="s">
        <v>8</v>
      </c>
      <c r="N13" s="22" t="s">
        <v>8</v>
      </c>
      <c r="O13" s="22" t="s">
        <v>8</v>
      </c>
      <c r="P13" s="22" t="s">
        <v>8</v>
      </c>
      <c r="Q13" s="22" t="s">
        <v>8</v>
      </c>
      <c r="R13" s="22" t="s">
        <v>8</v>
      </c>
    </row>
    <row r="14" spans="1:18" ht="18" customHeight="1">
      <c r="A14" s="14" t="s">
        <v>172</v>
      </c>
      <c r="B14" s="22" t="s">
        <v>8</v>
      </c>
      <c r="C14" s="22" t="s">
        <v>8</v>
      </c>
      <c r="D14" s="22" t="s">
        <v>8</v>
      </c>
      <c r="E14" s="22" t="s">
        <v>8</v>
      </c>
      <c r="F14" s="22" t="s">
        <v>8</v>
      </c>
      <c r="G14" s="22" t="s">
        <v>8</v>
      </c>
      <c r="H14" s="22" t="s">
        <v>8</v>
      </c>
      <c r="I14" s="22" t="s">
        <v>8</v>
      </c>
      <c r="J14" s="22" t="s">
        <v>8</v>
      </c>
      <c r="K14" s="22" t="s">
        <v>8</v>
      </c>
      <c r="L14" s="22" t="s">
        <v>8</v>
      </c>
      <c r="M14" s="22" t="s">
        <v>8</v>
      </c>
      <c r="N14" s="22" t="s">
        <v>8</v>
      </c>
      <c r="O14" s="22" t="s">
        <v>8</v>
      </c>
      <c r="P14" s="22" t="s">
        <v>8</v>
      </c>
      <c r="Q14" s="22" t="s">
        <v>8</v>
      </c>
      <c r="R14" s="22" t="s">
        <v>8</v>
      </c>
    </row>
    <row r="15" spans="1:18" ht="18" customHeight="1">
      <c r="A15" s="14" t="s">
        <v>173</v>
      </c>
      <c r="B15" s="22" t="s">
        <v>8</v>
      </c>
      <c r="C15" s="22" t="s">
        <v>8</v>
      </c>
      <c r="D15" s="22" t="s">
        <v>8</v>
      </c>
      <c r="E15" s="22" t="s">
        <v>8</v>
      </c>
      <c r="F15" s="22" t="s">
        <v>8</v>
      </c>
      <c r="G15" s="22" t="s">
        <v>8</v>
      </c>
      <c r="H15" s="22" t="s">
        <v>8</v>
      </c>
      <c r="I15" s="22" t="s">
        <v>8</v>
      </c>
      <c r="J15" s="22" t="s">
        <v>8</v>
      </c>
      <c r="K15" s="22" t="s">
        <v>8</v>
      </c>
      <c r="L15" s="22" t="s">
        <v>8</v>
      </c>
      <c r="M15" s="22" t="s">
        <v>8</v>
      </c>
      <c r="N15" s="22" t="s">
        <v>8</v>
      </c>
      <c r="O15" s="22" t="s">
        <v>8</v>
      </c>
      <c r="P15" s="22" t="s">
        <v>8</v>
      </c>
      <c r="Q15" s="22" t="s">
        <v>8</v>
      </c>
      <c r="R15" s="22" t="s">
        <v>8</v>
      </c>
    </row>
    <row r="16" spans="1:18" ht="18" customHeight="1">
      <c r="A16" s="14" t="s">
        <v>196</v>
      </c>
      <c r="B16" s="22" t="s">
        <v>8</v>
      </c>
      <c r="C16" s="22" t="s">
        <v>8</v>
      </c>
      <c r="D16" s="22" t="s">
        <v>8</v>
      </c>
      <c r="E16" s="22" t="s">
        <v>8</v>
      </c>
      <c r="F16" s="22" t="s">
        <v>8</v>
      </c>
      <c r="G16" s="22" t="s">
        <v>8</v>
      </c>
      <c r="H16" s="22" t="s">
        <v>8</v>
      </c>
      <c r="I16" s="22" t="s">
        <v>8</v>
      </c>
      <c r="J16" s="22" t="s">
        <v>8</v>
      </c>
      <c r="K16" s="22" t="s">
        <v>8</v>
      </c>
      <c r="L16" s="22" t="s">
        <v>8</v>
      </c>
      <c r="M16" s="22" t="s">
        <v>8</v>
      </c>
      <c r="N16" s="22" t="s">
        <v>8</v>
      </c>
      <c r="O16" s="22" t="s">
        <v>8</v>
      </c>
      <c r="P16" s="22" t="s">
        <v>8</v>
      </c>
      <c r="Q16" s="22" t="s">
        <v>8</v>
      </c>
      <c r="R16" s="22" t="s">
        <v>8</v>
      </c>
    </row>
    <row r="17" spans="1:18" ht="18" customHeight="1">
      <c r="A17" s="14" t="s">
        <v>197</v>
      </c>
      <c r="B17" s="22" t="s">
        <v>8</v>
      </c>
      <c r="C17" s="22" t="s">
        <v>8</v>
      </c>
      <c r="D17" s="22" t="s">
        <v>8</v>
      </c>
      <c r="E17" s="22" t="s">
        <v>8</v>
      </c>
      <c r="F17" s="22" t="s">
        <v>8</v>
      </c>
      <c r="G17" s="22" t="s">
        <v>8</v>
      </c>
      <c r="H17" s="22" t="s">
        <v>8</v>
      </c>
      <c r="I17" s="22" t="s">
        <v>8</v>
      </c>
      <c r="J17" s="22" t="s">
        <v>8</v>
      </c>
      <c r="K17" s="22" t="s">
        <v>8</v>
      </c>
      <c r="L17" s="22" t="s">
        <v>8</v>
      </c>
      <c r="M17" s="22" t="s">
        <v>8</v>
      </c>
      <c r="N17" s="22" t="s">
        <v>8</v>
      </c>
      <c r="O17" s="22" t="s">
        <v>8</v>
      </c>
      <c r="P17" s="22" t="s">
        <v>8</v>
      </c>
      <c r="Q17" s="22" t="s">
        <v>8</v>
      </c>
      <c r="R17" s="22" t="s">
        <v>8</v>
      </c>
    </row>
    <row r="18" spans="1:18" ht="18" customHeight="1">
      <c r="A18" s="14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8" customHeight="1">
      <c r="A19" s="14" t="s">
        <v>686</v>
      </c>
      <c r="B19" s="22" t="s">
        <v>8</v>
      </c>
      <c r="C19" s="22" t="s">
        <v>8</v>
      </c>
      <c r="D19" s="22" t="s">
        <v>8</v>
      </c>
      <c r="E19" s="22" t="s">
        <v>8</v>
      </c>
      <c r="F19" s="22" t="s">
        <v>8</v>
      </c>
      <c r="G19" s="22" t="s">
        <v>8</v>
      </c>
      <c r="H19" s="22" t="s">
        <v>8</v>
      </c>
      <c r="I19" s="22" t="s">
        <v>8</v>
      </c>
      <c r="J19" s="22" t="s">
        <v>8</v>
      </c>
      <c r="K19" s="22" t="s">
        <v>8</v>
      </c>
      <c r="L19" s="22" t="s">
        <v>8</v>
      </c>
      <c r="M19" s="22" t="s">
        <v>8</v>
      </c>
      <c r="N19" s="22" t="s">
        <v>8</v>
      </c>
      <c r="O19" s="22" t="s">
        <v>8</v>
      </c>
      <c r="P19" s="22" t="s">
        <v>8</v>
      </c>
      <c r="Q19" s="22">
        <v>18</v>
      </c>
      <c r="R19" s="22">
        <v>12</v>
      </c>
    </row>
    <row r="20" spans="1:18" ht="18" customHeight="1">
      <c r="A20" s="86" t="s">
        <v>174</v>
      </c>
      <c r="B20" s="22" t="s">
        <v>8</v>
      </c>
      <c r="C20" s="22" t="s">
        <v>8</v>
      </c>
      <c r="D20" s="22" t="s">
        <v>8</v>
      </c>
      <c r="E20" s="22" t="s">
        <v>8</v>
      </c>
      <c r="F20" s="22" t="s">
        <v>8</v>
      </c>
      <c r="G20" s="22" t="s">
        <v>8</v>
      </c>
      <c r="H20" s="22">
        <v>3</v>
      </c>
      <c r="I20" s="22">
        <v>579</v>
      </c>
      <c r="J20" s="22">
        <v>36763</v>
      </c>
      <c r="K20" s="22" t="s">
        <v>8</v>
      </c>
      <c r="L20" s="22" t="s">
        <v>8</v>
      </c>
      <c r="M20" s="22" t="s">
        <v>8</v>
      </c>
      <c r="N20" s="22" t="s">
        <v>8</v>
      </c>
      <c r="O20" s="22" t="s">
        <v>8</v>
      </c>
      <c r="P20" s="22" t="s">
        <v>8</v>
      </c>
      <c r="Q20" s="22" t="s">
        <v>8</v>
      </c>
      <c r="R20" s="22" t="s">
        <v>8</v>
      </c>
    </row>
    <row r="21" spans="1:18" ht="18" customHeight="1">
      <c r="A21" s="86" t="s">
        <v>175</v>
      </c>
      <c r="B21" s="22" t="s">
        <v>8</v>
      </c>
      <c r="C21" s="22" t="s">
        <v>8</v>
      </c>
      <c r="D21" s="22" t="s">
        <v>8</v>
      </c>
      <c r="E21" s="22" t="s">
        <v>8</v>
      </c>
      <c r="F21" s="22" t="s">
        <v>8</v>
      </c>
      <c r="G21" s="22" t="s">
        <v>8</v>
      </c>
      <c r="H21" s="22" t="s">
        <v>8</v>
      </c>
      <c r="I21" s="22" t="s">
        <v>8</v>
      </c>
      <c r="J21" s="22" t="s">
        <v>8</v>
      </c>
      <c r="K21" s="22" t="s">
        <v>8</v>
      </c>
      <c r="L21" s="22" t="s">
        <v>8</v>
      </c>
      <c r="M21" s="22" t="s">
        <v>8</v>
      </c>
      <c r="N21" s="22" t="s">
        <v>8</v>
      </c>
      <c r="O21" s="22" t="s">
        <v>8</v>
      </c>
      <c r="P21" s="22" t="s">
        <v>8</v>
      </c>
      <c r="Q21" s="22" t="s">
        <v>8</v>
      </c>
      <c r="R21" s="22" t="s">
        <v>8</v>
      </c>
    </row>
    <row r="22" spans="1:18" ht="18" customHeight="1">
      <c r="A22" s="14" t="s">
        <v>176</v>
      </c>
      <c r="B22" s="22" t="s">
        <v>8</v>
      </c>
      <c r="C22" s="22" t="s">
        <v>8</v>
      </c>
      <c r="D22" s="22" t="s">
        <v>8</v>
      </c>
      <c r="E22" s="22" t="s">
        <v>8</v>
      </c>
      <c r="F22" s="22" t="s">
        <v>8</v>
      </c>
      <c r="G22" s="22" t="s">
        <v>8</v>
      </c>
      <c r="H22" s="22" t="s">
        <v>8</v>
      </c>
      <c r="I22" s="22" t="s">
        <v>8</v>
      </c>
      <c r="J22" s="22" t="s">
        <v>8</v>
      </c>
      <c r="K22" s="22" t="s">
        <v>8</v>
      </c>
      <c r="L22" s="22" t="s">
        <v>8</v>
      </c>
      <c r="M22" s="22" t="s">
        <v>8</v>
      </c>
      <c r="N22" s="22" t="s">
        <v>8</v>
      </c>
      <c r="O22" s="22" t="s">
        <v>8</v>
      </c>
      <c r="P22" s="22" t="s">
        <v>8</v>
      </c>
      <c r="Q22" s="22" t="s">
        <v>8</v>
      </c>
      <c r="R22" s="22" t="s">
        <v>8</v>
      </c>
    </row>
    <row r="23" spans="1:18" ht="18" customHeight="1">
      <c r="A23" s="14" t="s">
        <v>177</v>
      </c>
      <c r="B23" s="22">
        <v>3</v>
      </c>
      <c r="C23" s="22">
        <v>190</v>
      </c>
      <c r="D23" s="22">
        <v>164</v>
      </c>
      <c r="E23" s="22" t="s">
        <v>8</v>
      </c>
      <c r="F23" s="22" t="s">
        <v>8</v>
      </c>
      <c r="G23" s="22" t="s">
        <v>8</v>
      </c>
      <c r="H23" s="22">
        <v>5</v>
      </c>
      <c r="I23" s="22">
        <v>309</v>
      </c>
      <c r="J23" s="22">
        <v>1612</v>
      </c>
      <c r="K23" s="22" t="s">
        <v>8</v>
      </c>
      <c r="L23" s="22" t="s">
        <v>8</v>
      </c>
      <c r="M23" s="22" t="s">
        <v>8</v>
      </c>
      <c r="N23" s="22" t="s">
        <v>8</v>
      </c>
      <c r="O23" s="22" t="s">
        <v>8</v>
      </c>
      <c r="P23" s="22" t="s">
        <v>8</v>
      </c>
      <c r="Q23" s="22" t="s">
        <v>8</v>
      </c>
      <c r="R23" s="22" t="s">
        <v>8</v>
      </c>
    </row>
    <row r="24" spans="1:18" ht="18" customHeight="1">
      <c r="A24" s="1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8" customHeight="1">
      <c r="A25" s="14" t="s">
        <v>178</v>
      </c>
      <c r="B25" s="22" t="s">
        <v>8</v>
      </c>
      <c r="C25" s="22" t="s">
        <v>8</v>
      </c>
      <c r="D25" s="22" t="s">
        <v>8</v>
      </c>
      <c r="E25" s="22" t="s">
        <v>8</v>
      </c>
      <c r="F25" s="22" t="s">
        <v>8</v>
      </c>
      <c r="G25" s="22" t="s">
        <v>8</v>
      </c>
      <c r="H25" s="22">
        <v>3</v>
      </c>
      <c r="I25" s="22">
        <v>51</v>
      </c>
      <c r="J25" s="22">
        <v>15</v>
      </c>
      <c r="K25" s="22" t="s">
        <v>8</v>
      </c>
      <c r="L25" s="22" t="s">
        <v>8</v>
      </c>
      <c r="M25" s="22" t="s">
        <v>8</v>
      </c>
      <c r="N25" s="22" t="s">
        <v>8</v>
      </c>
      <c r="O25" s="22" t="s">
        <v>8</v>
      </c>
      <c r="P25" s="22" t="s">
        <v>8</v>
      </c>
      <c r="Q25" s="22" t="s">
        <v>8</v>
      </c>
      <c r="R25" s="22" t="s">
        <v>8</v>
      </c>
    </row>
    <row r="26" spans="1:18" ht="18" customHeight="1">
      <c r="A26" s="14" t="s">
        <v>179</v>
      </c>
      <c r="B26" s="22" t="s">
        <v>8</v>
      </c>
      <c r="C26" s="22" t="s">
        <v>8</v>
      </c>
      <c r="D26" s="22" t="s">
        <v>8</v>
      </c>
      <c r="E26" s="22" t="s">
        <v>8</v>
      </c>
      <c r="F26" s="22" t="s">
        <v>8</v>
      </c>
      <c r="G26" s="22" t="s">
        <v>8</v>
      </c>
      <c r="H26" s="22" t="s">
        <v>8</v>
      </c>
      <c r="I26" s="22" t="s">
        <v>8</v>
      </c>
      <c r="J26" s="22" t="s">
        <v>8</v>
      </c>
      <c r="K26" s="22" t="s">
        <v>8</v>
      </c>
      <c r="L26" s="22" t="s">
        <v>8</v>
      </c>
      <c r="M26" s="22" t="s">
        <v>8</v>
      </c>
      <c r="N26" s="22" t="s">
        <v>8</v>
      </c>
      <c r="O26" s="22" t="s">
        <v>8</v>
      </c>
      <c r="P26" s="22" t="s">
        <v>8</v>
      </c>
      <c r="Q26" s="22" t="s">
        <v>8</v>
      </c>
      <c r="R26" s="22" t="s">
        <v>8</v>
      </c>
    </row>
    <row r="27" spans="1:18" ht="18" customHeight="1">
      <c r="A27" s="14" t="s">
        <v>180</v>
      </c>
      <c r="B27" s="22" t="s">
        <v>8</v>
      </c>
      <c r="C27" s="22" t="s">
        <v>8</v>
      </c>
      <c r="D27" s="22" t="s">
        <v>8</v>
      </c>
      <c r="E27" s="22" t="s">
        <v>8</v>
      </c>
      <c r="F27" s="22" t="s">
        <v>8</v>
      </c>
      <c r="G27" s="22" t="s">
        <v>8</v>
      </c>
      <c r="H27" s="22" t="s">
        <v>8</v>
      </c>
      <c r="I27" s="22" t="s">
        <v>8</v>
      </c>
      <c r="J27" s="22" t="s">
        <v>8</v>
      </c>
      <c r="K27" s="22" t="s">
        <v>8</v>
      </c>
      <c r="L27" s="22" t="s">
        <v>8</v>
      </c>
      <c r="M27" s="22" t="s">
        <v>8</v>
      </c>
      <c r="N27" s="22" t="s">
        <v>8</v>
      </c>
      <c r="O27" s="22" t="s">
        <v>8</v>
      </c>
      <c r="P27" s="22" t="s">
        <v>8</v>
      </c>
      <c r="Q27" s="22">
        <v>88</v>
      </c>
      <c r="R27" s="22">
        <v>21440</v>
      </c>
    </row>
    <row r="28" spans="1:18" ht="18" customHeight="1">
      <c r="A28" s="14" t="s">
        <v>181</v>
      </c>
      <c r="B28" s="22" t="s">
        <v>8</v>
      </c>
      <c r="C28" s="22" t="s">
        <v>8</v>
      </c>
      <c r="D28" s="22" t="s">
        <v>8</v>
      </c>
      <c r="E28" s="22" t="s">
        <v>8</v>
      </c>
      <c r="F28" s="22" t="s">
        <v>8</v>
      </c>
      <c r="G28" s="22" t="s">
        <v>8</v>
      </c>
      <c r="H28" s="22" t="s">
        <v>8</v>
      </c>
      <c r="I28" s="22" t="s">
        <v>8</v>
      </c>
      <c r="J28" s="22" t="s">
        <v>8</v>
      </c>
      <c r="K28" s="22" t="s">
        <v>8</v>
      </c>
      <c r="L28" s="22" t="s">
        <v>8</v>
      </c>
      <c r="M28" s="22" t="s">
        <v>8</v>
      </c>
      <c r="N28" s="22" t="s">
        <v>8</v>
      </c>
      <c r="O28" s="22" t="s">
        <v>8</v>
      </c>
      <c r="P28" s="22" t="s">
        <v>8</v>
      </c>
      <c r="Q28" s="22">
        <v>261</v>
      </c>
      <c r="R28" s="22">
        <v>2639</v>
      </c>
    </row>
    <row r="29" spans="1:18" ht="18" customHeight="1">
      <c r="A29" s="14" t="s">
        <v>182</v>
      </c>
      <c r="B29" s="22" t="s">
        <v>8</v>
      </c>
      <c r="C29" s="22" t="s">
        <v>8</v>
      </c>
      <c r="D29" s="22" t="s">
        <v>8</v>
      </c>
      <c r="E29" s="22" t="s">
        <v>8</v>
      </c>
      <c r="F29" s="22" t="s">
        <v>8</v>
      </c>
      <c r="G29" s="22" t="s">
        <v>8</v>
      </c>
      <c r="H29" s="22" t="s">
        <v>8</v>
      </c>
      <c r="I29" s="22" t="s">
        <v>8</v>
      </c>
      <c r="J29" s="22" t="s">
        <v>8</v>
      </c>
      <c r="K29" s="22" t="s">
        <v>8</v>
      </c>
      <c r="L29" s="22" t="s">
        <v>8</v>
      </c>
      <c r="M29" s="22" t="s">
        <v>8</v>
      </c>
      <c r="N29" s="22" t="s">
        <v>8</v>
      </c>
      <c r="O29" s="22" t="s">
        <v>8</v>
      </c>
      <c r="P29" s="22" t="s">
        <v>8</v>
      </c>
      <c r="Q29" s="22" t="s">
        <v>8</v>
      </c>
      <c r="R29" s="22" t="s">
        <v>8</v>
      </c>
    </row>
    <row r="30" spans="1:18" ht="18" customHeight="1">
      <c r="A30" s="1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8" customHeight="1">
      <c r="A31" s="14" t="s">
        <v>183</v>
      </c>
      <c r="B31" s="22" t="s">
        <v>8</v>
      </c>
      <c r="C31" s="22" t="s">
        <v>8</v>
      </c>
      <c r="D31" s="22" t="s">
        <v>8</v>
      </c>
      <c r="E31" s="22" t="s">
        <v>8</v>
      </c>
      <c r="F31" s="22" t="s">
        <v>8</v>
      </c>
      <c r="G31" s="22" t="s">
        <v>8</v>
      </c>
      <c r="H31" s="22" t="s">
        <v>8</v>
      </c>
      <c r="I31" s="22" t="s">
        <v>8</v>
      </c>
      <c r="J31" s="22" t="s">
        <v>8</v>
      </c>
      <c r="K31" s="22">
        <v>1</v>
      </c>
      <c r="L31" s="22">
        <v>70</v>
      </c>
      <c r="M31" s="22">
        <v>46</v>
      </c>
      <c r="N31" s="22" t="s">
        <v>8</v>
      </c>
      <c r="O31" s="22" t="s">
        <v>8</v>
      </c>
      <c r="P31" s="22" t="s">
        <v>8</v>
      </c>
      <c r="Q31" s="22" t="s">
        <v>8</v>
      </c>
      <c r="R31" s="22" t="s">
        <v>8</v>
      </c>
    </row>
    <row r="32" spans="1:18" ht="18" customHeight="1">
      <c r="A32" s="14" t="s">
        <v>184</v>
      </c>
      <c r="B32" s="22" t="s">
        <v>8</v>
      </c>
      <c r="C32" s="22" t="s">
        <v>8</v>
      </c>
      <c r="D32" s="22" t="s">
        <v>8</v>
      </c>
      <c r="E32" s="22" t="s">
        <v>8</v>
      </c>
      <c r="F32" s="22" t="s">
        <v>8</v>
      </c>
      <c r="G32" s="22" t="s">
        <v>8</v>
      </c>
      <c r="H32" s="22" t="s">
        <v>8</v>
      </c>
      <c r="I32" s="22" t="s">
        <v>8</v>
      </c>
      <c r="J32" s="22" t="s">
        <v>8</v>
      </c>
      <c r="K32" s="22" t="s">
        <v>8</v>
      </c>
      <c r="L32" s="22" t="s">
        <v>8</v>
      </c>
      <c r="M32" s="22" t="s">
        <v>8</v>
      </c>
      <c r="N32" s="22" t="s">
        <v>8</v>
      </c>
      <c r="O32" s="22" t="s">
        <v>8</v>
      </c>
      <c r="P32" s="22" t="s">
        <v>8</v>
      </c>
      <c r="Q32" s="22" t="s">
        <v>8</v>
      </c>
      <c r="R32" s="22" t="s">
        <v>8</v>
      </c>
    </row>
    <row r="33" spans="1:18" ht="18" customHeight="1">
      <c r="A33" s="14" t="s">
        <v>185</v>
      </c>
      <c r="B33" s="22" t="s">
        <v>8</v>
      </c>
      <c r="C33" s="22" t="s">
        <v>8</v>
      </c>
      <c r="D33" s="22" t="s">
        <v>8</v>
      </c>
      <c r="E33" s="22" t="s">
        <v>8</v>
      </c>
      <c r="F33" s="22" t="s">
        <v>8</v>
      </c>
      <c r="G33" s="22" t="s">
        <v>8</v>
      </c>
      <c r="H33" s="22" t="s">
        <v>8</v>
      </c>
      <c r="I33" s="22" t="s">
        <v>8</v>
      </c>
      <c r="J33" s="22" t="s">
        <v>8</v>
      </c>
      <c r="K33" s="22">
        <v>1</v>
      </c>
      <c r="L33" s="22">
        <v>328</v>
      </c>
      <c r="M33" s="22">
        <v>1517</v>
      </c>
      <c r="N33" s="22" t="s">
        <v>8</v>
      </c>
      <c r="O33" s="22" t="s">
        <v>8</v>
      </c>
      <c r="P33" s="22" t="s">
        <v>8</v>
      </c>
      <c r="Q33" s="22" t="s">
        <v>8</v>
      </c>
      <c r="R33" s="22" t="s">
        <v>8</v>
      </c>
    </row>
    <row r="34" spans="1:18" ht="18" customHeight="1">
      <c r="A34" s="14" t="s">
        <v>186</v>
      </c>
      <c r="B34" s="22">
        <v>6</v>
      </c>
      <c r="C34" s="22">
        <v>749</v>
      </c>
      <c r="D34" s="22">
        <v>1299</v>
      </c>
      <c r="E34" s="22">
        <v>5</v>
      </c>
      <c r="F34" s="22">
        <v>837</v>
      </c>
      <c r="G34" s="22">
        <v>2314</v>
      </c>
      <c r="H34" s="22">
        <v>45</v>
      </c>
      <c r="I34" s="22">
        <v>7494</v>
      </c>
      <c r="J34" s="22">
        <v>18577</v>
      </c>
      <c r="K34" s="22">
        <v>3</v>
      </c>
      <c r="L34" s="22">
        <v>468</v>
      </c>
      <c r="M34" s="22">
        <v>1322</v>
      </c>
      <c r="N34" s="22" t="s">
        <v>8</v>
      </c>
      <c r="O34" s="22" t="s">
        <v>8</v>
      </c>
      <c r="P34" s="22" t="s">
        <v>8</v>
      </c>
      <c r="Q34" s="22" t="s">
        <v>8</v>
      </c>
      <c r="R34" s="22" t="s">
        <v>8</v>
      </c>
    </row>
    <row r="35" spans="1:18" ht="18" customHeight="1">
      <c r="A35" s="14" t="s">
        <v>187</v>
      </c>
      <c r="B35" s="22" t="s">
        <v>8</v>
      </c>
      <c r="C35" s="22" t="s">
        <v>8</v>
      </c>
      <c r="D35" s="22" t="s">
        <v>8</v>
      </c>
      <c r="E35" s="22" t="s">
        <v>8</v>
      </c>
      <c r="F35" s="22" t="s">
        <v>8</v>
      </c>
      <c r="G35" s="22" t="s">
        <v>8</v>
      </c>
      <c r="H35" s="22" t="s">
        <v>8</v>
      </c>
      <c r="I35" s="22" t="s">
        <v>8</v>
      </c>
      <c r="J35" s="22" t="s">
        <v>8</v>
      </c>
      <c r="K35" s="22" t="s">
        <v>8</v>
      </c>
      <c r="L35" s="22" t="s">
        <v>8</v>
      </c>
      <c r="M35" s="22" t="s">
        <v>8</v>
      </c>
      <c r="N35" s="22" t="s">
        <v>8</v>
      </c>
      <c r="O35" s="22" t="s">
        <v>8</v>
      </c>
      <c r="P35" s="22" t="s">
        <v>8</v>
      </c>
      <c r="Q35" s="22" t="s">
        <v>8</v>
      </c>
      <c r="R35" s="22" t="s">
        <v>8</v>
      </c>
    </row>
    <row r="36" spans="1:18" ht="18" customHeight="1">
      <c r="A36" s="1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8" customHeight="1">
      <c r="A37" s="14" t="s">
        <v>188</v>
      </c>
      <c r="B37" s="22" t="s">
        <v>8</v>
      </c>
      <c r="C37" s="22" t="s">
        <v>8</v>
      </c>
      <c r="D37" s="22" t="s">
        <v>8</v>
      </c>
      <c r="E37" s="22" t="s">
        <v>8</v>
      </c>
      <c r="F37" s="22" t="s">
        <v>8</v>
      </c>
      <c r="G37" s="22" t="s">
        <v>8</v>
      </c>
      <c r="H37" s="22" t="s">
        <v>8</v>
      </c>
      <c r="I37" s="22" t="s">
        <v>8</v>
      </c>
      <c r="J37" s="22" t="s">
        <v>8</v>
      </c>
      <c r="K37" s="22" t="s">
        <v>8</v>
      </c>
      <c r="L37" s="22" t="s">
        <v>8</v>
      </c>
      <c r="M37" s="22" t="s">
        <v>8</v>
      </c>
      <c r="N37" s="22" t="s">
        <v>8</v>
      </c>
      <c r="O37" s="22" t="s">
        <v>8</v>
      </c>
      <c r="P37" s="22" t="s">
        <v>8</v>
      </c>
      <c r="Q37" s="22" t="s">
        <v>8</v>
      </c>
      <c r="R37" s="22" t="s">
        <v>8</v>
      </c>
    </row>
    <row r="38" spans="1:18" ht="18" customHeight="1">
      <c r="A38" s="14" t="s">
        <v>189</v>
      </c>
      <c r="B38" s="22" t="s">
        <v>8</v>
      </c>
      <c r="C38" s="22" t="s">
        <v>8</v>
      </c>
      <c r="D38" s="22" t="s">
        <v>8</v>
      </c>
      <c r="E38" s="22" t="s">
        <v>8</v>
      </c>
      <c r="F38" s="22" t="s">
        <v>8</v>
      </c>
      <c r="G38" s="22" t="s">
        <v>8</v>
      </c>
      <c r="H38" s="22" t="s">
        <v>8</v>
      </c>
      <c r="I38" s="22" t="s">
        <v>8</v>
      </c>
      <c r="J38" s="22" t="s">
        <v>8</v>
      </c>
      <c r="K38" s="22" t="s">
        <v>8</v>
      </c>
      <c r="L38" s="22" t="s">
        <v>8</v>
      </c>
      <c r="M38" s="22" t="s">
        <v>8</v>
      </c>
      <c r="N38" s="22" t="s">
        <v>8</v>
      </c>
      <c r="O38" s="22" t="s">
        <v>8</v>
      </c>
      <c r="P38" s="22" t="s">
        <v>8</v>
      </c>
      <c r="Q38" s="22" t="s">
        <v>8</v>
      </c>
      <c r="R38" s="22" t="s">
        <v>8</v>
      </c>
    </row>
    <row r="39" spans="1:18" ht="18" customHeight="1">
      <c r="A39" s="14" t="s">
        <v>190</v>
      </c>
      <c r="B39" s="22" t="s">
        <v>8</v>
      </c>
      <c r="C39" s="22" t="s">
        <v>8</v>
      </c>
      <c r="D39" s="22" t="s">
        <v>8</v>
      </c>
      <c r="E39" s="22" t="s">
        <v>8</v>
      </c>
      <c r="F39" s="22" t="s">
        <v>8</v>
      </c>
      <c r="G39" s="22" t="s">
        <v>8</v>
      </c>
      <c r="H39" s="22" t="s">
        <v>8</v>
      </c>
      <c r="I39" s="22" t="s">
        <v>8</v>
      </c>
      <c r="J39" s="22" t="s">
        <v>8</v>
      </c>
      <c r="K39" s="22" t="s">
        <v>8</v>
      </c>
      <c r="L39" s="22" t="s">
        <v>8</v>
      </c>
      <c r="M39" s="22" t="s">
        <v>8</v>
      </c>
      <c r="N39" s="22" t="s">
        <v>8</v>
      </c>
      <c r="O39" s="22" t="s">
        <v>8</v>
      </c>
      <c r="P39" s="22" t="s">
        <v>8</v>
      </c>
      <c r="Q39" s="22" t="s">
        <v>8</v>
      </c>
      <c r="R39" s="22" t="s">
        <v>8</v>
      </c>
    </row>
    <row r="40" spans="1:18" ht="18" customHeight="1">
      <c r="A40" s="14" t="s">
        <v>191</v>
      </c>
      <c r="B40" s="22" t="s">
        <v>8</v>
      </c>
      <c r="C40" s="22" t="s">
        <v>8</v>
      </c>
      <c r="D40" s="22" t="s">
        <v>8</v>
      </c>
      <c r="E40" s="22" t="s">
        <v>8</v>
      </c>
      <c r="F40" s="22" t="s">
        <v>8</v>
      </c>
      <c r="G40" s="22" t="s">
        <v>8</v>
      </c>
      <c r="H40" s="22" t="s">
        <v>8</v>
      </c>
      <c r="I40" s="22" t="s">
        <v>8</v>
      </c>
      <c r="J40" s="22" t="s">
        <v>8</v>
      </c>
      <c r="K40" s="22" t="s">
        <v>8</v>
      </c>
      <c r="L40" s="22" t="s">
        <v>8</v>
      </c>
      <c r="M40" s="22" t="s">
        <v>8</v>
      </c>
      <c r="N40" s="22" t="s">
        <v>8</v>
      </c>
      <c r="O40" s="22" t="s">
        <v>8</v>
      </c>
      <c r="P40" s="22" t="s">
        <v>8</v>
      </c>
      <c r="Q40" s="22" t="s">
        <v>8</v>
      </c>
      <c r="R40" s="22" t="s">
        <v>8</v>
      </c>
    </row>
    <row r="41" spans="1:18" ht="18" customHeight="1">
      <c r="A41" s="14" t="s">
        <v>192</v>
      </c>
      <c r="B41" s="22" t="s">
        <v>8</v>
      </c>
      <c r="C41" s="22" t="s">
        <v>8</v>
      </c>
      <c r="D41" s="22" t="s">
        <v>8</v>
      </c>
      <c r="E41" s="22">
        <v>1</v>
      </c>
      <c r="F41" s="22">
        <v>153</v>
      </c>
      <c r="G41" s="22">
        <v>754</v>
      </c>
      <c r="H41" s="22">
        <v>1</v>
      </c>
      <c r="I41" s="22">
        <v>135</v>
      </c>
      <c r="J41" s="22">
        <v>518</v>
      </c>
      <c r="K41" s="22" t="s">
        <v>8</v>
      </c>
      <c r="L41" s="22" t="s">
        <v>8</v>
      </c>
      <c r="M41" s="22" t="s">
        <v>8</v>
      </c>
      <c r="N41" s="22" t="s">
        <v>8</v>
      </c>
      <c r="O41" s="22" t="s">
        <v>8</v>
      </c>
      <c r="P41" s="22" t="s">
        <v>8</v>
      </c>
      <c r="Q41" s="22" t="s">
        <v>8</v>
      </c>
      <c r="R41" s="22" t="s">
        <v>8</v>
      </c>
    </row>
    <row r="42" spans="1:18" ht="18" customHeight="1">
      <c r="A42" s="14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8" customHeight="1">
      <c r="A43" s="53" t="s">
        <v>193</v>
      </c>
      <c r="B43" s="70" t="s">
        <v>8</v>
      </c>
      <c r="C43" s="70" t="s">
        <v>8</v>
      </c>
      <c r="D43" s="70" t="s">
        <v>8</v>
      </c>
      <c r="E43" s="70" t="s">
        <v>8</v>
      </c>
      <c r="F43" s="70" t="s">
        <v>8</v>
      </c>
      <c r="G43" s="70" t="s">
        <v>8</v>
      </c>
      <c r="H43" s="70">
        <v>1</v>
      </c>
      <c r="I43" s="70">
        <v>35</v>
      </c>
      <c r="J43" s="70">
        <v>316</v>
      </c>
      <c r="K43" s="70" t="s">
        <v>8</v>
      </c>
      <c r="L43" s="70" t="s">
        <v>8</v>
      </c>
      <c r="M43" s="70" t="s">
        <v>8</v>
      </c>
      <c r="N43" s="70" t="s">
        <v>8</v>
      </c>
      <c r="O43" s="70" t="s">
        <v>8</v>
      </c>
      <c r="P43" s="70" t="s">
        <v>8</v>
      </c>
      <c r="Q43" s="70" t="s">
        <v>8</v>
      </c>
      <c r="R43" s="70" t="s">
        <v>8</v>
      </c>
    </row>
    <row r="44" ht="15" customHeight="1">
      <c r="A44" s="7" t="s">
        <v>462</v>
      </c>
    </row>
    <row r="45" ht="15" customHeight="1"/>
  </sheetData>
  <sheetProtection/>
  <mergeCells count="9">
    <mergeCell ref="A2:R2"/>
    <mergeCell ref="A4:A6"/>
    <mergeCell ref="B4:P4"/>
    <mergeCell ref="Q4:R5"/>
    <mergeCell ref="B5:D5"/>
    <mergeCell ref="E5:G5"/>
    <mergeCell ref="H5:J5"/>
    <mergeCell ref="K5:M5"/>
    <mergeCell ref="N5:P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="110" zoomScaleNormal="110" zoomScalePageLayoutView="0" workbookViewId="0" topLeftCell="A1">
      <selection activeCell="A1" sqref="A1"/>
    </sheetView>
  </sheetViews>
  <sheetFormatPr defaultColWidth="10.59765625" defaultRowHeight="15"/>
  <cols>
    <col min="1" max="2" width="2.09765625" style="7" customWidth="1"/>
    <col min="3" max="3" width="18.59765625" style="7" customWidth="1"/>
    <col min="4" max="8" width="15.59765625" style="7" customWidth="1"/>
    <col min="9" max="9" width="7.09765625" style="7" customWidth="1"/>
    <col min="10" max="10" width="2.09765625" style="7" customWidth="1"/>
    <col min="11" max="11" width="18.59765625" style="7" customWidth="1"/>
    <col min="12" max="16" width="15.59765625" style="7" customWidth="1"/>
    <col min="17" max="16384" width="10.59765625" style="7" customWidth="1"/>
  </cols>
  <sheetData>
    <row r="1" spans="1:16" s="42" customFormat="1" ht="19.5" customHeight="1">
      <c r="A1" s="8" t="s">
        <v>687</v>
      </c>
      <c r="P1" s="9" t="s">
        <v>688</v>
      </c>
    </row>
    <row r="2" spans="1:16" ht="19.5" customHeight="1">
      <c r="A2" s="342" t="s">
        <v>689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6" ht="19.5" customHeight="1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</row>
    <row r="4" ht="18" customHeight="1" thickBot="1">
      <c r="P4" s="44" t="s">
        <v>198</v>
      </c>
    </row>
    <row r="5" spans="1:16" ht="15" customHeight="1">
      <c r="A5" s="412" t="s">
        <v>690</v>
      </c>
      <c r="B5" s="412"/>
      <c r="C5" s="413"/>
      <c r="D5" s="259" t="s">
        <v>543</v>
      </c>
      <c r="E5" s="282" t="s">
        <v>691</v>
      </c>
      <c r="F5" s="282" t="s">
        <v>692</v>
      </c>
      <c r="G5" s="282" t="s">
        <v>693</v>
      </c>
      <c r="H5" s="283" t="s">
        <v>694</v>
      </c>
      <c r="I5" s="19"/>
      <c r="J5" s="412" t="s">
        <v>695</v>
      </c>
      <c r="K5" s="413"/>
      <c r="L5" s="259" t="s">
        <v>543</v>
      </c>
      <c r="M5" s="282" t="s">
        <v>691</v>
      </c>
      <c r="N5" s="282" t="s">
        <v>692</v>
      </c>
      <c r="O5" s="282" t="s">
        <v>693</v>
      </c>
      <c r="P5" s="283" t="s">
        <v>694</v>
      </c>
    </row>
    <row r="6" spans="1:16" ht="15" customHeight="1">
      <c r="A6" s="484" t="s">
        <v>696</v>
      </c>
      <c r="B6" s="485"/>
      <c r="C6" s="486"/>
      <c r="D6" s="229">
        <v>203723</v>
      </c>
      <c r="E6" s="229">
        <v>172408</v>
      </c>
      <c r="F6" s="229">
        <v>151862</v>
      </c>
      <c r="G6" s="229">
        <v>144861</v>
      </c>
      <c r="H6" s="229">
        <v>111611</v>
      </c>
      <c r="I6" s="47"/>
      <c r="J6" s="36"/>
      <c r="K6" s="88" t="s">
        <v>720</v>
      </c>
      <c r="L6" s="198">
        <v>40</v>
      </c>
      <c r="M6" s="176">
        <v>31</v>
      </c>
      <c r="N6" s="176">
        <v>48</v>
      </c>
      <c r="O6" s="176">
        <v>44</v>
      </c>
      <c r="P6" s="176">
        <v>52</v>
      </c>
    </row>
    <row r="7" spans="1:16" ht="15" customHeight="1">
      <c r="A7" s="255"/>
      <c r="B7" s="257"/>
      <c r="C7" s="256"/>
      <c r="D7" s="197"/>
      <c r="E7" s="197"/>
      <c r="F7" s="197"/>
      <c r="G7" s="197"/>
      <c r="H7" s="197"/>
      <c r="I7" s="19"/>
      <c r="J7" s="49"/>
      <c r="K7" s="14" t="s">
        <v>721</v>
      </c>
      <c r="L7" s="199">
        <v>569</v>
      </c>
      <c r="M7" s="173">
        <v>795</v>
      </c>
      <c r="N7" s="173">
        <v>677</v>
      </c>
      <c r="O7" s="173">
        <v>623</v>
      </c>
      <c r="P7" s="173">
        <v>866</v>
      </c>
    </row>
    <row r="8" spans="1:16" ht="15" customHeight="1">
      <c r="A8" s="91"/>
      <c r="B8" s="531" t="s">
        <v>697</v>
      </c>
      <c r="C8" s="532"/>
      <c r="D8" s="197">
        <v>167272</v>
      </c>
      <c r="E8" s="197">
        <v>129667</v>
      </c>
      <c r="F8" s="197">
        <v>105613</v>
      </c>
      <c r="G8" s="197">
        <v>98814</v>
      </c>
      <c r="H8" s="197">
        <v>75840</v>
      </c>
      <c r="I8" s="47"/>
      <c r="J8" s="49"/>
      <c r="K8" s="14" t="s">
        <v>199</v>
      </c>
      <c r="L8" s="199">
        <v>135</v>
      </c>
      <c r="M8" s="173">
        <v>134</v>
      </c>
      <c r="N8" s="173">
        <v>236</v>
      </c>
      <c r="O8" s="173">
        <v>199</v>
      </c>
      <c r="P8" s="173">
        <v>135</v>
      </c>
    </row>
    <row r="9" spans="1:16" ht="15" customHeight="1">
      <c r="A9" s="49"/>
      <c r="B9" s="49"/>
      <c r="C9" s="14" t="s">
        <v>201</v>
      </c>
      <c r="D9" s="184">
        <v>85</v>
      </c>
      <c r="E9" s="185">
        <v>8</v>
      </c>
      <c r="F9" s="185">
        <v>106</v>
      </c>
      <c r="G9" s="185">
        <v>211</v>
      </c>
      <c r="H9" s="185">
        <v>22</v>
      </c>
      <c r="I9" s="19"/>
      <c r="J9" s="49"/>
      <c r="K9" s="14" t="s">
        <v>200</v>
      </c>
      <c r="L9" s="199" t="s">
        <v>484</v>
      </c>
      <c r="M9" s="173" t="s">
        <v>485</v>
      </c>
      <c r="N9" s="173" t="s">
        <v>451</v>
      </c>
      <c r="O9" s="173" t="s">
        <v>32</v>
      </c>
      <c r="P9" s="173">
        <v>143</v>
      </c>
    </row>
    <row r="10" spans="1:16" ht="15" customHeight="1">
      <c r="A10" s="49"/>
      <c r="B10" s="49"/>
      <c r="C10" s="14" t="s">
        <v>202</v>
      </c>
      <c r="D10" s="184">
        <v>62</v>
      </c>
      <c r="E10" s="185">
        <v>48</v>
      </c>
      <c r="F10" s="185">
        <v>12</v>
      </c>
      <c r="G10" s="185">
        <v>6</v>
      </c>
      <c r="H10" s="185">
        <v>20</v>
      </c>
      <c r="I10" s="20"/>
      <c r="J10" s="49"/>
      <c r="K10" s="14" t="s">
        <v>722</v>
      </c>
      <c r="L10" s="199" t="s">
        <v>485</v>
      </c>
      <c r="M10" s="173" t="s">
        <v>485</v>
      </c>
      <c r="N10" s="173" t="s">
        <v>451</v>
      </c>
      <c r="O10" s="173" t="s">
        <v>32</v>
      </c>
      <c r="P10" s="173">
        <v>0</v>
      </c>
    </row>
    <row r="11" spans="1:16" ht="15" customHeight="1">
      <c r="A11" s="49"/>
      <c r="B11" s="49"/>
      <c r="C11" s="14" t="s">
        <v>203</v>
      </c>
      <c r="D11" s="184">
        <v>32</v>
      </c>
      <c r="E11" s="185">
        <v>40</v>
      </c>
      <c r="F11" s="185">
        <v>32</v>
      </c>
      <c r="G11" s="183">
        <v>25</v>
      </c>
      <c r="H11" s="185">
        <v>25</v>
      </c>
      <c r="I11" s="20"/>
      <c r="J11" s="49"/>
      <c r="K11" s="14"/>
      <c r="L11" s="200"/>
      <c r="M11" s="195"/>
      <c r="N11" s="195"/>
      <c r="O11" s="192"/>
      <c r="P11" s="192"/>
    </row>
    <row r="12" spans="1:16" ht="15" customHeight="1">
      <c r="A12" s="49"/>
      <c r="B12" s="49"/>
      <c r="C12" s="14" t="s">
        <v>204</v>
      </c>
      <c r="D12" s="184">
        <v>10</v>
      </c>
      <c r="E12" s="185">
        <v>3</v>
      </c>
      <c r="F12" s="185">
        <v>15</v>
      </c>
      <c r="G12" s="185">
        <v>17</v>
      </c>
      <c r="H12" s="185">
        <v>9</v>
      </c>
      <c r="I12" s="20"/>
      <c r="J12" s="49"/>
      <c r="K12" s="14" t="s">
        <v>723</v>
      </c>
      <c r="L12" s="199">
        <v>13</v>
      </c>
      <c r="M12" s="173">
        <v>5</v>
      </c>
      <c r="N12" s="173">
        <v>3</v>
      </c>
      <c r="O12" s="173">
        <v>9</v>
      </c>
      <c r="P12" s="173">
        <v>5</v>
      </c>
    </row>
    <row r="13" spans="1:16" ht="15" customHeight="1">
      <c r="A13" s="49"/>
      <c r="B13" s="49"/>
      <c r="C13" s="14" t="s">
        <v>205</v>
      </c>
      <c r="D13" s="184">
        <v>254</v>
      </c>
      <c r="E13" s="185">
        <v>79</v>
      </c>
      <c r="F13" s="185">
        <v>28</v>
      </c>
      <c r="G13" s="185">
        <v>326</v>
      </c>
      <c r="H13" s="185">
        <v>173</v>
      </c>
      <c r="I13" s="20"/>
      <c r="J13" s="49"/>
      <c r="K13" s="14" t="s">
        <v>724</v>
      </c>
      <c r="L13" s="199">
        <v>96</v>
      </c>
      <c r="M13" s="173">
        <v>279</v>
      </c>
      <c r="N13" s="173">
        <v>86</v>
      </c>
      <c r="O13" s="173">
        <v>212</v>
      </c>
      <c r="P13" s="173">
        <v>317</v>
      </c>
    </row>
    <row r="14" spans="1:16" ht="15" customHeight="1">
      <c r="A14" s="49"/>
      <c r="B14" s="49"/>
      <c r="C14" s="14"/>
      <c r="D14" s="193"/>
      <c r="E14" s="194"/>
      <c r="F14" s="194"/>
      <c r="G14" s="194"/>
      <c r="H14" s="194"/>
      <c r="I14" s="20"/>
      <c r="J14" s="49"/>
      <c r="K14" s="14" t="s">
        <v>725</v>
      </c>
      <c r="L14" s="199">
        <v>286</v>
      </c>
      <c r="M14" s="173">
        <v>403</v>
      </c>
      <c r="N14" s="173">
        <v>345</v>
      </c>
      <c r="O14" s="173">
        <v>363</v>
      </c>
      <c r="P14" s="173">
        <v>359</v>
      </c>
    </row>
    <row r="15" spans="1:16" ht="15" customHeight="1">
      <c r="A15" s="49"/>
      <c r="B15" s="49"/>
      <c r="C15" s="14" t="s">
        <v>206</v>
      </c>
      <c r="D15" s="184">
        <v>14</v>
      </c>
      <c r="E15" s="185">
        <v>20</v>
      </c>
      <c r="F15" s="185">
        <v>9</v>
      </c>
      <c r="G15" s="185">
        <v>11</v>
      </c>
      <c r="H15" s="185">
        <v>15</v>
      </c>
      <c r="I15" s="19"/>
      <c r="J15" s="49"/>
      <c r="K15" s="14" t="s">
        <v>726</v>
      </c>
      <c r="L15" s="199">
        <v>12</v>
      </c>
      <c r="M15" s="173">
        <v>8</v>
      </c>
      <c r="N15" s="173">
        <v>11</v>
      </c>
      <c r="O15" s="173">
        <v>12</v>
      </c>
      <c r="P15" s="173">
        <v>9</v>
      </c>
    </row>
    <row r="16" spans="1:16" ht="15" customHeight="1">
      <c r="A16" s="49"/>
      <c r="B16" s="49"/>
      <c r="C16" s="14" t="s">
        <v>207</v>
      </c>
      <c r="D16" s="184">
        <v>2</v>
      </c>
      <c r="E16" s="183">
        <v>2</v>
      </c>
      <c r="F16" s="185">
        <v>1</v>
      </c>
      <c r="G16" s="185">
        <v>1</v>
      </c>
      <c r="H16" s="185">
        <v>1</v>
      </c>
      <c r="I16" s="20"/>
      <c r="J16" s="49"/>
      <c r="K16" s="14" t="s">
        <v>727</v>
      </c>
      <c r="L16" s="199">
        <v>22</v>
      </c>
      <c r="M16" s="173">
        <v>34</v>
      </c>
      <c r="N16" s="173">
        <v>38</v>
      </c>
      <c r="O16" s="173">
        <v>27</v>
      </c>
      <c r="P16" s="173">
        <v>56</v>
      </c>
    </row>
    <row r="17" spans="1:16" ht="15" customHeight="1">
      <c r="A17" s="49"/>
      <c r="B17" s="49"/>
      <c r="C17" s="14" t="s">
        <v>208</v>
      </c>
      <c r="D17" s="184">
        <v>16</v>
      </c>
      <c r="E17" s="185">
        <v>9</v>
      </c>
      <c r="F17" s="185">
        <v>13</v>
      </c>
      <c r="G17" s="185">
        <v>1</v>
      </c>
      <c r="H17" s="185">
        <v>3</v>
      </c>
      <c r="I17" s="20"/>
      <c r="J17" s="49"/>
      <c r="K17" s="14"/>
      <c r="L17" s="200"/>
      <c r="M17" s="195"/>
      <c r="N17" s="195"/>
      <c r="O17" s="192"/>
      <c r="P17" s="192"/>
    </row>
    <row r="18" spans="1:16" ht="15" customHeight="1">
      <c r="A18" s="49"/>
      <c r="B18" s="49"/>
      <c r="C18" s="14" t="s">
        <v>209</v>
      </c>
      <c r="D18" s="184">
        <v>21</v>
      </c>
      <c r="E18" s="185">
        <v>37</v>
      </c>
      <c r="F18" s="185">
        <v>6</v>
      </c>
      <c r="G18" s="185">
        <v>29</v>
      </c>
      <c r="H18" s="185">
        <v>8</v>
      </c>
      <c r="I18" s="20"/>
      <c r="J18" s="49"/>
      <c r="K18" s="14" t="s">
        <v>728</v>
      </c>
      <c r="L18" s="284" t="s">
        <v>753</v>
      </c>
      <c r="M18" s="181" t="s">
        <v>753</v>
      </c>
      <c r="N18" s="181" t="s">
        <v>753</v>
      </c>
      <c r="O18" s="181" t="s">
        <v>753</v>
      </c>
      <c r="P18" s="181" t="s">
        <v>753</v>
      </c>
    </row>
    <row r="19" spans="1:16" ht="15" customHeight="1">
      <c r="A19" s="49"/>
      <c r="B19" s="49"/>
      <c r="C19" s="14" t="s">
        <v>210</v>
      </c>
      <c r="D19" s="184">
        <v>22</v>
      </c>
      <c r="E19" s="185">
        <v>10</v>
      </c>
      <c r="F19" s="185">
        <v>1</v>
      </c>
      <c r="G19" s="185">
        <v>3117</v>
      </c>
      <c r="H19" s="185">
        <v>441</v>
      </c>
      <c r="I19" s="20"/>
      <c r="J19" s="49"/>
      <c r="K19" s="14" t="s">
        <v>729</v>
      </c>
      <c r="L19" s="199" t="s">
        <v>485</v>
      </c>
      <c r="M19" s="173" t="s">
        <v>485</v>
      </c>
      <c r="N19" s="173" t="s">
        <v>451</v>
      </c>
      <c r="O19" s="173" t="s">
        <v>32</v>
      </c>
      <c r="P19" s="173">
        <v>209</v>
      </c>
    </row>
    <row r="20" spans="1:16" ht="15" customHeight="1">
      <c r="A20" s="49"/>
      <c r="B20" s="49"/>
      <c r="C20" s="14"/>
      <c r="D20" s="193"/>
      <c r="E20" s="194"/>
      <c r="F20" s="195"/>
      <c r="G20" s="195"/>
      <c r="H20" s="195"/>
      <c r="I20" s="20"/>
      <c r="J20" s="49"/>
      <c r="K20" s="14" t="s">
        <v>730</v>
      </c>
      <c r="L20" s="199" t="s">
        <v>485</v>
      </c>
      <c r="M20" s="173" t="s">
        <v>485</v>
      </c>
      <c r="N20" s="173" t="s">
        <v>451</v>
      </c>
      <c r="O20" s="173" t="s">
        <v>32</v>
      </c>
      <c r="P20" s="173">
        <v>137</v>
      </c>
    </row>
    <row r="21" spans="1:16" ht="15" customHeight="1">
      <c r="A21" s="49"/>
      <c r="B21" s="49"/>
      <c r="C21" s="14" t="s">
        <v>212</v>
      </c>
      <c r="D21" s="184">
        <v>144</v>
      </c>
      <c r="E21" s="185">
        <v>316</v>
      </c>
      <c r="F21" s="185">
        <v>355</v>
      </c>
      <c r="G21" s="185">
        <v>376</v>
      </c>
      <c r="H21" s="185">
        <v>355</v>
      </c>
      <c r="I21" s="37"/>
      <c r="J21" s="49"/>
      <c r="K21" s="14" t="s">
        <v>211</v>
      </c>
      <c r="L21" s="199">
        <v>14950</v>
      </c>
      <c r="M21" s="173">
        <v>8307</v>
      </c>
      <c r="N21" s="173">
        <v>7511</v>
      </c>
      <c r="O21" s="173">
        <v>7869</v>
      </c>
      <c r="P21" s="173">
        <v>4793</v>
      </c>
    </row>
    <row r="22" spans="1:16" ht="15" customHeight="1">
      <c r="A22" s="49"/>
      <c r="B22" s="49"/>
      <c r="C22" s="14" t="s">
        <v>213</v>
      </c>
      <c r="D22" s="184">
        <v>27</v>
      </c>
      <c r="E22" s="185">
        <v>18</v>
      </c>
      <c r="F22" s="185">
        <v>28</v>
      </c>
      <c r="G22" s="185">
        <v>60</v>
      </c>
      <c r="H22" s="185">
        <v>22</v>
      </c>
      <c r="I22" s="20"/>
      <c r="J22" s="80"/>
      <c r="K22" s="93"/>
      <c r="L22" s="200"/>
      <c r="M22" s="195"/>
      <c r="N22" s="195"/>
      <c r="O22" s="192"/>
      <c r="P22" s="192"/>
    </row>
    <row r="23" spans="1:16" ht="15" customHeight="1">
      <c r="A23" s="49"/>
      <c r="B23" s="49"/>
      <c r="C23" s="14" t="s">
        <v>698</v>
      </c>
      <c r="D23" s="184">
        <v>114</v>
      </c>
      <c r="E23" s="185">
        <v>1232</v>
      </c>
      <c r="F23" s="185">
        <v>985</v>
      </c>
      <c r="G23" s="185">
        <v>967</v>
      </c>
      <c r="H23" s="185">
        <v>1460</v>
      </c>
      <c r="I23" s="20"/>
      <c r="J23" s="531" t="s">
        <v>731</v>
      </c>
      <c r="K23" s="532"/>
      <c r="L23" s="231">
        <f>SUM(L24:L26)</f>
        <v>654</v>
      </c>
      <c r="M23" s="231">
        <v>819</v>
      </c>
      <c r="N23" s="231">
        <f>SUM(N24:N26)</f>
        <v>784</v>
      </c>
      <c r="O23" s="231">
        <v>964</v>
      </c>
      <c r="P23" s="231">
        <f>SUM(P24:P26)</f>
        <v>1165</v>
      </c>
    </row>
    <row r="24" spans="1:16" ht="15" customHeight="1">
      <c r="A24" s="49"/>
      <c r="B24" s="49"/>
      <c r="C24" s="14" t="s">
        <v>699</v>
      </c>
      <c r="D24" s="184">
        <v>556</v>
      </c>
      <c r="E24" s="185">
        <v>385</v>
      </c>
      <c r="F24" s="185">
        <v>559</v>
      </c>
      <c r="G24" s="185">
        <v>451</v>
      </c>
      <c r="H24" s="185">
        <v>343</v>
      </c>
      <c r="I24" s="20"/>
      <c r="J24" s="49"/>
      <c r="K24" s="14" t="s">
        <v>732</v>
      </c>
      <c r="L24" s="199">
        <v>6</v>
      </c>
      <c r="M24" s="173">
        <v>6</v>
      </c>
      <c r="N24" s="173">
        <v>5</v>
      </c>
      <c r="O24" s="173">
        <v>3</v>
      </c>
      <c r="P24" s="173">
        <v>4</v>
      </c>
    </row>
    <row r="25" spans="1:16" ht="15" customHeight="1">
      <c r="A25" s="49"/>
      <c r="B25" s="49"/>
      <c r="C25" s="14" t="s">
        <v>700</v>
      </c>
      <c r="D25" s="182" t="s">
        <v>455</v>
      </c>
      <c r="E25" s="183" t="s">
        <v>32</v>
      </c>
      <c r="F25" s="183" t="s">
        <v>32</v>
      </c>
      <c r="G25" s="183" t="s">
        <v>32</v>
      </c>
      <c r="H25" s="185">
        <v>223</v>
      </c>
      <c r="I25" s="20"/>
      <c r="J25" s="49"/>
      <c r="K25" s="14" t="s">
        <v>214</v>
      </c>
      <c r="L25" s="199">
        <v>429</v>
      </c>
      <c r="M25" s="173">
        <v>588</v>
      </c>
      <c r="N25" s="173">
        <v>548</v>
      </c>
      <c r="O25" s="173">
        <v>707</v>
      </c>
      <c r="P25" s="173">
        <v>893</v>
      </c>
    </row>
    <row r="26" spans="1:16" ht="15" customHeight="1">
      <c r="A26" s="49"/>
      <c r="B26" s="49"/>
      <c r="C26" s="14"/>
      <c r="D26" s="193"/>
      <c r="E26" s="194"/>
      <c r="F26" s="194"/>
      <c r="G26" s="194"/>
      <c r="H26" s="194"/>
      <c r="I26" s="20"/>
      <c r="J26" s="49"/>
      <c r="K26" s="14" t="s">
        <v>215</v>
      </c>
      <c r="L26" s="199">
        <v>219</v>
      </c>
      <c r="M26" s="173">
        <v>227</v>
      </c>
      <c r="N26" s="173">
        <v>231</v>
      </c>
      <c r="O26" s="173">
        <v>253</v>
      </c>
      <c r="P26" s="173">
        <v>268</v>
      </c>
    </row>
    <row r="27" spans="1:16" ht="15" customHeight="1">
      <c r="A27" s="49"/>
      <c r="B27" s="49"/>
      <c r="C27" s="14" t="s">
        <v>701</v>
      </c>
      <c r="D27" s="184">
        <v>129595</v>
      </c>
      <c r="E27" s="185">
        <v>95112</v>
      </c>
      <c r="F27" s="185">
        <v>68422</v>
      </c>
      <c r="G27" s="185">
        <v>29830</v>
      </c>
      <c r="H27" s="185">
        <v>27214</v>
      </c>
      <c r="I27" s="19"/>
      <c r="J27" s="49"/>
      <c r="K27" s="14"/>
      <c r="L27" s="200"/>
      <c r="M27" s="173"/>
      <c r="N27" s="173"/>
      <c r="O27" s="192"/>
      <c r="P27" s="192"/>
    </row>
    <row r="28" spans="1:16" ht="15" customHeight="1">
      <c r="A28" s="49"/>
      <c r="B28" s="49"/>
      <c r="C28" s="14" t="s">
        <v>216</v>
      </c>
      <c r="D28" s="184">
        <v>1029</v>
      </c>
      <c r="E28" s="185">
        <v>1523</v>
      </c>
      <c r="F28" s="185">
        <v>808</v>
      </c>
      <c r="G28" s="185">
        <v>703</v>
      </c>
      <c r="H28" s="185">
        <v>458</v>
      </c>
      <c r="I28" s="20"/>
      <c r="J28" s="531" t="s">
        <v>733</v>
      </c>
      <c r="K28" s="532"/>
      <c r="L28" s="231">
        <f>SUM(L29:L33)</f>
        <v>1376</v>
      </c>
      <c r="M28" s="231">
        <v>1791</v>
      </c>
      <c r="N28" s="231">
        <f>SUM(N29:N33)</f>
        <v>2060</v>
      </c>
      <c r="O28" s="231">
        <f>SUM(O29:O33)</f>
        <v>2761</v>
      </c>
      <c r="P28" s="231">
        <v>3029</v>
      </c>
    </row>
    <row r="29" spans="1:16" ht="15" customHeight="1">
      <c r="A29" s="49"/>
      <c r="B29" s="49"/>
      <c r="C29" s="14" t="s">
        <v>218</v>
      </c>
      <c r="D29" s="184">
        <v>1876</v>
      </c>
      <c r="E29" s="185">
        <v>1861</v>
      </c>
      <c r="F29" s="185">
        <v>1502</v>
      </c>
      <c r="G29" s="185">
        <v>1363</v>
      </c>
      <c r="H29" s="185">
        <v>866</v>
      </c>
      <c r="I29" s="20"/>
      <c r="J29" s="49"/>
      <c r="K29" s="14" t="s">
        <v>217</v>
      </c>
      <c r="L29" s="199">
        <v>317</v>
      </c>
      <c r="M29" s="173">
        <v>326</v>
      </c>
      <c r="N29" s="173">
        <v>372</v>
      </c>
      <c r="O29" s="173">
        <v>544</v>
      </c>
      <c r="P29" s="173">
        <v>594</v>
      </c>
    </row>
    <row r="30" spans="1:16" ht="15" customHeight="1">
      <c r="A30" s="49"/>
      <c r="B30" s="49"/>
      <c r="C30" s="14" t="s">
        <v>702</v>
      </c>
      <c r="D30" s="182" t="s">
        <v>753</v>
      </c>
      <c r="E30" s="183" t="s">
        <v>753</v>
      </c>
      <c r="F30" s="183" t="s">
        <v>753</v>
      </c>
      <c r="G30" s="183" t="s">
        <v>753</v>
      </c>
      <c r="H30" s="183" t="s">
        <v>753</v>
      </c>
      <c r="I30" s="20"/>
      <c r="J30" s="49"/>
      <c r="K30" s="14" t="s">
        <v>219</v>
      </c>
      <c r="L30" s="199">
        <v>114</v>
      </c>
      <c r="M30" s="173">
        <v>108</v>
      </c>
      <c r="N30" s="173">
        <v>210</v>
      </c>
      <c r="O30" s="173">
        <v>276</v>
      </c>
      <c r="P30" s="173">
        <v>222</v>
      </c>
    </row>
    <row r="31" spans="1:16" ht="15" customHeight="1">
      <c r="A31" s="49"/>
      <c r="B31" s="49"/>
      <c r="C31" s="14" t="s">
        <v>703</v>
      </c>
      <c r="D31" s="184">
        <v>3173</v>
      </c>
      <c r="E31" s="185">
        <v>4539</v>
      </c>
      <c r="F31" s="185">
        <v>3970</v>
      </c>
      <c r="G31" s="185">
        <v>6339</v>
      </c>
      <c r="H31" s="185">
        <v>8970</v>
      </c>
      <c r="I31" s="22"/>
      <c r="J31" s="49"/>
      <c r="K31" s="14" t="s">
        <v>220</v>
      </c>
      <c r="L31" s="199" t="s">
        <v>808</v>
      </c>
      <c r="M31" s="173" t="s">
        <v>808</v>
      </c>
      <c r="N31" s="173" t="s">
        <v>451</v>
      </c>
      <c r="O31" s="173" t="s">
        <v>32</v>
      </c>
      <c r="P31" s="173">
        <v>2132</v>
      </c>
    </row>
    <row r="32" spans="1:16" ht="15" customHeight="1">
      <c r="A32" s="49"/>
      <c r="B32" s="49"/>
      <c r="C32" s="14"/>
      <c r="D32" s="193"/>
      <c r="E32" s="194"/>
      <c r="F32" s="194"/>
      <c r="G32" s="194"/>
      <c r="H32" s="173"/>
      <c r="I32" s="20"/>
      <c r="J32" s="49"/>
      <c r="K32" s="14" t="s">
        <v>734</v>
      </c>
      <c r="L32" s="199">
        <v>30</v>
      </c>
      <c r="M32" s="173">
        <v>34</v>
      </c>
      <c r="N32" s="173">
        <v>19</v>
      </c>
      <c r="O32" s="173">
        <v>20</v>
      </c>
      <c r="P32" s="173">
        <v>48</v>
      </c>
    </row>
    <row r="33" spans="1:16" ht="15" customHeight="1">
      <c r="A33" s="49"/>
      <c r="B33" s="49"/>
      <c r="C33" s="14" t="s">
        <v>704</v>
      </c>
      <c r="D33" s="184">
        <v>20</v>
      </c>
      <c r="E33" s="185">
        <v>174</v>
      </c>
      <c r="F33" s="185">
        <v>40</v>
      </c>
      <c r="G33" s="185">
        <v>5</v>
      </c>
      <c r="H33" s="185">
        <v>12</v>
      </c>
      <c r="I33" s="19"/>
      <c r="J33" s="49"/>
      <c r="K33" s="14" t="s">
        <v>221</v>
      </c>
      <c r="L33" s="199">
        <v>915</v>
      </c>
      <c r="M33" s="173">
        <v>1324</v>
      </c>
      <c r="N33" s="173">
        <v>1459</v>
      </c>
      <c r="O33" s="173">
        <v>1921</v>
      </c>
      <c r="P33" s="173">
        <v>34</v>
      </c>
    </row>
    <row r="34" spans="1:16" ht="15" customHeight="1">
      <c r="A34" s="49"/>
      <c r="B34" s="49"/>
      <c r="C34" s="14" t="s">
        <v>705</v>
      </c>
      <c r="D34" s="184">
        <v>3176</v>
      </c>
      <c r="E34" s="185">
        <v>4071</v>
      </c>
      <c r="F34" s="185">
        <v>9394</v>
      </c>
      <c r="G34" s="185">
        <v>33646</v>
      </c>
      <c r="H34" s="185">
        <v>17314</v>
      </c>
      <c r="I34" s="20"/>
      <c r="J34" s="49"/>
      <c r="K34" s="14"/>
      <c r="L34" s="200"/>
      <c r="M34" s="173"/>
      <c r="N34" s="173"/>
      <c r="O34" s="192"/>
      <c r="P34" s="192"/>
    </row>
    <row r="35" spans="1:16" ht="15" customHeight="1">
      <c r="A35" s="49"/>
      <c r="B35" s="49"/>
      <c r="C35" s="14" t="s">
        <v>706</v>
      </c>
      <c r="D35" s="184">
        <v>15</v>
      </c>
      <c r="E35" s="185">
        <v>2</v>
      </c>
      <c r="F35" s="185">
        <v>4</v>
      </c>
      <c r="G35" s="185">
        <v>1</v>
      </c>
      <c r="H35" s="185">
        <v>7</v>
      </c>
      <c r="I35" s="20"/>
      <c r="J35" s="531" t="s">
        <v>735</v>
      </c>
      <c r="K35" s="532"/>
      <c r="L35" s="231">
        <f>SUM(L36:L41)</f>
        <v>996</v>
      </c>
      <c r="M35" s="231">
        <f>SUM(M36:M41)</f>
        <v>803</v>
      </c>
      <c r="N35" s="231">
        <f>SUM(N36:N41)</f>
        <v>866</v>
      </c>
      <c r="O35" s="231">
        <v>932</v>
      </c>
      <c r="P35" s="231">
        <v>900</v>
      </c>
    </row>
    <row r="36" spans="1:16" ht="15" customHeight="1">
      <c r="A36" s="49"/>
      <c r="B36" s="49"/>
      <c r="C36" s="14" t="s">
        <v>707</v>
      </c>
      <c r="D36" s="184">
        <v>2948</v>
      </c>
      <c r="E36" s="185">
        <v>2096</v>
      </c>
      <c r="F36" s="185">
        <v>1661</v>
      </c>
      <c r="G36" s="185">
        <v>4145</v>
      </c>
      <c r="H36" s="185">
        <v>3952</v>
      </c>
      <c r="I36" s="20"/>
      <c r="J36" s="49"/>
      <c r="K36" s="14" t="s">
        <v>736</v>
      </c>
      <c r="L36" s="199">
        <v>11</v>
      </c>
      <c r="M36" s="173">
        <v>10</v>
      </c>
      <c r="N36" s="173">
        <v>9</v>
      </c>
      <c r="O36" s="173">
        <v>4</v>
      </c>
      <c r="P36" s="173">
        <v>5</v>
      </c>
    </row>
    <row r="37" spans="1:16" ht="15" customHeight="1">
      <c r="A37" s="49"/>
      <c r="B37" s="49"/>
      <c r="C37" s="14" t="s">
        <v>708</v>
      </c>
      <c r="D37" s="184">
        <v>1692</v>
      </c>
      <c r="E37" s="185">
        <v>2296</v>
      </c>
      <c r="F37" s="185">
        <v>2990</v>
      </c>
      <c r="G37" s="185">
        <v>937</v>
      </c>
      <c r="H37" s="185">
        <v>1247</v>
      </c>
      <c r="I37" s="20"/>
      <c r="J37" s="49"/>
      <c r="K37" s="14" t="s">
        <v>737</v>
      </c>
      <c r="L37" s="199">
        <v>615</v>
      </c>
      <c r="M37" s="173">
        <v>576</v>
      </c>
      <c r="N37" s="173">
        <v>631</v>
      </c>
      <c r="O37" s="173">
        <v>543</v>
      </c>
      <c r="P37" s="173">
        <v>576</v>
      </c>
    </row>
    <row r="38" spans="1:16" ht="15" customHeight="1">
      <c r="A38" s="49"/>
      <c r="B38" s="49"/>
      <c r="C38" s="14"/>
      <c r="D38" s="193"/>
      <c r="E38" s="194"/>
      <c r="F38" s="194"/>
      <c r="G38" s="194"/>
      <c r="H38" s="194"/>
      <c r="I38" s="20"/>
      <c r="J38" s="49"/>
      <c r="K38" s="14" t="s">
        <v>738</v>
      </c>
      <c r="L38" s="199">
        <v>2</v>
      </c>
      <c r="M38" s="173">
        <v>1</v>
      </c>
      <c r="N38" s="173">
        <v>1</v>
      </c>
      <c r="O38" s="173">
        <v>1</v>
      </c>
      <c r="P38" s="173">
        <v>0</v>
      </c>
    </row>
    <row r="39" spans="1:16" ht="15" customHeight="1">
      <c r="A39" s="49"/>
      <c r="B39" s="49"/>
      <c r="C39" s="14" t="s">
        <v>709</v>
      </c>
      <c r="D39" s="184">
        <v>21</v>
      </c>
      <c r="E39" s="185">
        <v>21</v>
      </c>
      <c r="F39" s="185">
        <v>3</v>
      </c>
      <c r="G39" s="185">
        <v>16</v>
      </c>
      <c r="H39" s="185">
        <v>36</v>
      </c>
      <c r="I39" s="19"/>
      <c r="J39" s="49"/>
      <c r="K39" s="14" t="s">
        <v>739</v>
      </c>
      <c r="L39" s="199">
        <v>26</v>
      </c>
      <c r="M39" s="173">
        <v>2</v>
      </c>
      <c r="N39" s="173">
        <v>3</v>
      </c>
      <c r="O39" s="173">
        <v>16</v>
      </c>
      <c r="P39" s="173">
        <v>43</v>
      </c>
    </row>
    <row r="40" spans="1:16" ht="15" customHeight="1">
      <c r="A40" s="49"/>
      <c r="B40" s="49"/>
      <c r="C40" s="14" t="s">
        <v>710</v>
      </c>
      <c r="D40" s="184">
        <v>212</v>
      </c>
      <c r="E40" s="185">
        <v>292</v>
      </c>
      <c r="F40" s="185">
        <v>300</v>
      </c>
      <c r="G40" s="185">
        <v>258</v>
      </c>
      <c r="H40" s="185">
        <v>260</v>
      </c>
      <c r="I40" s="20"/>
      <c r="J40" s="49"/>
      <c r="K40" s="14" t="s">
        <v>740</v>
      </c>
      <c r="L40" s="199">
        <v>82</v>
      </c>
      <c r="M40" s="173">
        <v>73</v>
      </c>
      <c r="N40" s="173">
        <v>105</v>
      </c>
      <c r="O40" s="173">
        <v>142</v>
      </c>
      <c r="P40" s="173">
        <v>117</v>
      </c>
    </row>
    <row r="41" spans="1:16" ht="15" customHeight="1">
      <c r="A41" s="49"/>
      <c r="B41" s="49"/>
      <c r="C41" s="14" t="s">
        <v>711</v>
      </c>
      <c r="D41" s="184">
        <v>225</v>
      </c>
      <c r="E41" s="185">
        <v>225</v>
      </c>
      <c r="F41" s="185">
        <v>315</v>
      </c>
      <c r="G41" s="185">
        <v>368</v>
      </c>
      <c r="H41" s="185">
        <v>304</v>
      </c>
      <c r="I41" s="20"/>
      <c r="J41" s="49"/>
      <c r="K41" s="14" t="s">
        <v>741</v>
      </c>
      <c r="L41" s="199">
        <v>260</v>
      </c>
      <c r="M41" s="173">
        <v>141</v>
      </c>
      <c r="N41" s="173">
        <v>117</v>
      </c>
      <c r="O41" s="173">
        <v>227</v>
      </c>
      <c r="P41" s="173">
        <v>158</v>
      </c>
    </row>
    <row r="42" spans="1:16" ht="15" customHeight="1">
      <c r="A42" s="49"/>
      <c r="B42" s="49"/>
      <c r="C42" s="14" t="s">
        <v>712</v>
      </c>
      <c r="D42" s="184">
        <v>26</v>
      </c>
      <c r="E42" s="185">
        <v>50</v>
      </c>
      <c r="F42" s="185">
        <v>53</v>
      </c>
      <c r="G42" s="185">
        <v>73</v>
      </c>
      <c r="H42" s="185">
        <v>123</v>
      </c>
      <c r="I42" s="20"/>
      <c r="J42" s="80"/>
      <c r="K42" s="93"/>
      <c r="L42" s="200"/>
      <c r="M42" s="173"/>
      <c r="N42" s="173"/>
      <c r="O42" s="192"/>
      <c r="P42" s="192"/>
    </row>
    <row r="43" spans="1:16" ht="15" customHeight="1">
      <c r="A43" s="49"/>
      <c r="B43" s="49"/>
      <c r="C43" s="14" t="s">
        <v>222</v>
      </c>
      <c r="D43" s="184">
        <v>71</v>
      </c>
      <c r="E43" s="185">
        <v>89</v>
      </c>
      <c r="F43" s="185">
        <v>110</v>
      </c>
      <c r="G43" s="185">
        <v>143</v>
      </c>
      <c r="H43" s="185">
        <v>146</v>
      </c>
      <c r="I43" s="20"/>
      <c r="J43" s="531" t="s">
        <v>742</v>
      </c>
      <c r="K43" s="532"/>
      <c r="L43" s="231">
        <f>SUM(L44:L47)</f>
        <v>32062</v>
      </c>
      <c r="M43" s="231">
        <f>SUM(M44:M47)</f>
        <v>37971</v>
      </c>
      <c r="N43" s="231">
        <f>SUM(N44:N47)</f>
        <v>41171</v>
      </c>
      <c r="O43" s="231">
        <f>SUM(O44:O47)</f>
        <v>39791</v>
      </c>
      <c r="P43" s="231">
        <v>29179</v>
      </c>
    </row>
    <row r="44" spans="1:16" ht="15" customHeight="1">
      <c r="A44" s="49"/>
      <c r="B44" s="49"/>
      <c r="C44" s="14"/>
      <c r="D44" s="193"/>
      <c r="E44" s="194"/>
      <c r="F44" s="194"/>
      <c r="G44" s="194"/>
      <c r="H44" s="194"/>
      <c r="I44" s="20"/>
      <c r="J44" s="49"/>
      <c r="K44" s="14" t="s">
        <v>743</v>
      </c>
      <c r="L44" s="199">
        <v>19389</v>
      </c>
      <c r="M44" s="173">
        <v>29427</v>
      </c>
      <c r="N44" s="173">
        <v>30482</v>
      </c>
      <c r="O44" s="173">
        <v>24103</v>
      </c>
      <c r="P44" s="173">
        <v>24870</v>
      </c>
    </row>
    <row r="45" spans="1:16" ht="15" customHeight="1">
      <c r="A45" s="49"/>
      <c r="B45" s="49"/>
      <c r="C45" s="14" t="s">
        <v>223</v>
      </c>
      <c r="D45" s="184">
        <v>389</v>
      </c>
      <c r="E45" s="185">
        <v>337</v>
      </c>
      <c r="F45" s="185">
        <v>533</v>
      </c>
      <c r="G45" s="185">
        <v>647</v>
      </c>
      <c r="H45" s="185">
        <v>812</v>
      </c>
      <c r="I45" s="19"/>
      <c r="J45" s="49"/>
      <c r="K45" s="14" t="s">
        <v>744</v>
      </c>
      <c r="L45" s="199">
        <v>37</v>
      </c>
      <c r="M45" s="173">
        <v>29</v>
      </c>
      <c r="N45" s="173">
        <v>16</v>
      </c>
      <c r="O45" s="173">
        <v>13</v>
      </c>
      <c r="P45" s="173">
        <v>20</v>
      </c>
    </row>
    <row r="46" spans="1:16" ht="15" customHeight="1">
      <c r="A46" s="49"/>
      <c r="B46" s="49"/>
      <c r="C46" s="14" t="s">
        <v>713</v>
      </c>
      <c r="D46" s="184">
        <v>96</v>
      </c>
      <c r="E46" s="185">
        <v>101</v>
      </c>
      <c r="F46" s="185">
        <v>139</v>
      </c>
      <c r="G46" s="185">
        <v>111</v>
      </c>
      <c r="H46" s="185">
        <v>106</v>
      </c>
      <c r="I46" s="20"/>
      <c r="J46" s="49"/>
      <c r="K46" s="14" t="s">
        <v>745</v>
      </c>
      <c r="L46" s="199">
        <v>10257</v>
      </c>
      <c r="M46" s="173">
        <v>7890</v>
      </c>
      <c r="N46" s="173">
        <v>10062</v>
      </c>
      <c r="O46" s="173">
        <v>14233</v>
      </c>
      <c r="P46" s="173">
        <v>3391</v>
      </c>
    </row>
    <row r="47" spans="1:16" ht="15" customHeight="1">
      <c r="A47" s="49"/>
      <c r="B47" s="49"/>
      <c r="C47" s="14" t="s">
        <v>225</v>
      </c>
      <c r="D47" s="184">
        <v>281</v>
      </c>
      <c r="E47" s="185">
        <v>273</v>
      </c>
      <c r="F47" s="185">
        <v>251</v>
      </c>
      <c r="G47" s="185">
        <v>292</v>
      </c>
      <c r="H47" s="185">
        <v>387</v>
      </c>
      <c r="I47" s="20"/>
      <c r="J47" s="49"/>
      <c r="K47" s="14" t="s">
        <v>224</v>
      </c>
      <c r="L47" s="199">
        <v>2379</v>
      </c>
      <c r="M47" s="173">
        <v>625</v>
      </c>
      <c r="N47" s="173">
        <v>611</v>
      </c>
      <c r="O47" s="173">
        <v>1442</v>
      </c>
      <c r="P47" s="173">
        <v>899</v>
      </c>
    </row>
    <row r="48" spans="1:16" ht="15" customHeight="1">
      <c r="A48" s="49"/>
      <c r="B48" s="49"/>
      <c r="C48" s="14" t="s">
        <v>714</v>
      </c>
      <c r="D48" s="184">
        <v>672</v>
      </c>
      <c r="E48" s="185">
        <v>376</v>
      </c>
      <c r="F48" s="185">
        <v>234</v>
      </c>
      <c r="G48" s="185">
        <v>365</v>
      </c>
      <c r="H48" s="185">
        <v>312</v>
      </c>
      <c r="I48" s="20"/>
      <c r="J48" s="49"/>
      <c r="K48" s="14"/>
      <c r="L48" s="200"/>
      <c r="M48" s="173"/>
      <c r="N48" s="173"/>
      <c r="O48" s="192"/>
      <c r="P48" s="192"/>
    </row>
    <row r="49" spans="1:16" ht="15" customHeight="1">
      <c r="A49" s="49"/>
      <c r="B49" s="49"/>
      <c r="C49" s="14" t="s">
        <v>226</v>
      </c>
      <c r="D49" s="184">
        <v>242</v>
      </c>
      <c r="E49" s="185">
        <v>172</v>
      </c>
      <c r="F49" s="185">
        <v>311</v>
      </c>
      <c r="G49" s="185">
        <v>259</v>
      </c>
      <c r="H49" s="185">
        <v>318</v>
      </c>
      <c r="I49" s="20"/>
      <c r="J49" s="531" t="s">
        <v>746</v>
      </c>
      <c r="K49" s="532"/>
      <c r="L49" s="230">
        <v>542</v>
      </c>
      <c r="M49" s="231">
        <v>527</v>
      </c>
      <c r="N49" s="231">
        <v>556</v>
      </c>
      <c r="O49" s="231">
        <v>615</v>
      </c>
      <c r="P49" s="231">
        <v>651</v>
      </c>
    </row>
    <row r="50" spans="1:16" ht="15" customHeight="1">
      <c r="A50" s="49"/>
      <c r="B50" s="49"/>
      <c r="C50" s="14"/>
      <c r="D50" s="193"/>
      <c r="E50" s="194"/>
      <c r="F50" s="194"/>
      <c r="G50" s="194"/>
      <c r="H50" s="194"/>
      <c r="I50" s="20"/>
      <c r="J50" s="89"/>
      <c r="K50" s="92"/>
      <c r="L50" s="294"/>
      <c r="M50" s="231"/>
      <c r="N50" s="231"/>
      <c r="O50" s="328"/>
      <c r="P50" s="328"/>
    </row>
    <row r="51" spans="1:17" ht="15" customHeight="1">
      <c r="A51" s="49"/>
      <c r="B51" s="49"/>
      <c r="C51" s="14" t="s">
        <v>227</v>
      </c>
      <c r="D51" s="184">
        <v>1093</v>
      </c>
      <c r="E51" s="185">
        <v>796</v>
      </c>
      <c r="F51" s="185">
        <v>843</v>
      </c>
      <c r="G51" s="185">
        <v>600</v>
      </c>
      <c r="H51" s="185">
        <v>565</v>
      </c>
      <c r="I51" s="19"/>
      <c r="J51" s="531" t="s">
        <v>747</v>
      </c>
      <c r="K51" s="532"/>
      <c r="L51" s="230">
        <v>4</v>
      </c>
      <c r="M51" s="231">
        <v>2</v>
      </c>
      <c r="N51" s="231">
        <v>2</v>
      </c>
      <c r="O51" s="231">
        <v>4</v>
      </c>
      <c r="P51" s="231">
        <v>4</v>
      </c>
      <c r="Q51" s="94"/>
    </row>
    <row r="52" spans="1:16" ht="15" customHeight="1">
      <c r="A52" s="49"/>
      <c r="B52" s="49"/>
      <c r="C52" s="14" t="s">
        <v>475</v>
      </c>
      <c r="D52" s="182" t="s">
        <v>753</v>
      </c>
      <c r="E52" s="183" t="s">
        <v>753</v>
      </c>
      <c r="F52" s="183" t="s">
        <v>753</v>
      </c>
      <c r="G52" s="183" t="s">
        <v>753</v>
      </c>
      <c r="H52" s="183">
        <v>0</v>
      </c>
      <c r="I52" s="20"/>
      <c r="J52" s="89"/>
      <c r="K52" s="92"/>
      <c r="L52" s="294"/>
      <c r="M52" s="231"/>
      <c r="N52" s="231"/>
      <c r="O52" s="328"/>
      <c r="P52" s="328"/>
    </row>
    <row r="53" spans="1:16" ht="15" customHeight="1">
      <c r="A53" s="49"/>
      <c r="B53" s="49"/>
      <c r="C53" s="14" t="s">
        <v>228</v>
      </c>
      <c r="D53" s="182" t="s">
        <v>753</v>
      </c>
      <c r="E53" s="183" t="s">
        <v>753</v>
      </c>
      <c r="F53" s="183" t="s">
        <v>753</v>
      </c>
      <c r="G53" s="183" t="s">
        <v>753</v>
      </c>
      <c r="H53" s="183" t="s">
        <v>753</v>
      </c>
      <c r="I53" s="22"/>
      <c r="J53" s="531" t="s">
        <v>748</v>
      </c>
      <c r="K53" s="532"/>
      <c r="L53" s="230">
        <v>507</v>
      </c>
      <c r="M53" s="231">
        <v>524</v>
      </c>
      <c r="N53" s="231">
        <v>511</v>
      </c>
      <c r="O53" s="231">
        <v>586</v>
      </c>
      <c r="P53" s="231">
        <v>584</v>
      </c>
    </row>
    <row r="54" spans="1:16" ht="15" customHeight="1">
      <c r="A54" s="49"/>
      <c r="B54" s="49"/>
      <c r="C54" s="14" t="s">
        <v>229</v>
      </c>
      <c r="D54" s="184">
        <v>363</v>
      </c>
      <c r="E54" s="185">
        <v>247</v>
      </c>
      <c r="F54" s="185">
        <v>131</v>
      </c>
      <c r="G54" s="185">
        <v>234</v>
      </c>
      <c r="H54" s="185">
        <v>116</v>
      </c>
      <c r="I54" s="22"/>
      <c r="J54" s="89"/>
      <c r="K54" s="92"/>
      <c r="L54" s="294"/>
      <c r="M54" s="231"/>
      <c r="N54" s="231"/>
      <c r="O54" s="328"/>
      <c r="P54" s="328"/>
    </row>
    <row r="55" spans="1:16" ht="15" customHeight="1">
      <c r="A55" s="49"/>
      <c r="B55" s="49"/>
      <c r="C55" s="14" t="s">
        <v>715</v>
      </c>
      <c r="D55" s="184">
        <v>1776</v>
      </c>
      <c r="E55" s="185">
        <v>1576</v>
      </c>
      <c r="F55" s="185">
        <v>1919</v>
      </c>
      <c r="G55" s="185">
        <v>2282</v>
      </c>
      <c r="H55" s="185">
        <v>1863</v>
      </c>
      <c r="I55" s="20"/>
      <c r="J55" s="531" t="s">
        <v>230</v>
      </c>
      <c r="K55" s="532"/>
      <c r="L55" s="230">
        <v>11</v>
      </c>
      <c r="M55" s="231">
        <v>12</v>
      </c>
      <c r="N55" s="231">
        <v>5</v>
      </c>
      <c r="O55" s="231">
        <v>2</v>
      </c>
      <c r="P55" s="231">
        <v>20</v>
      </c>
    </row>
    <row r="56" spans="1:16" ht="15" customHeight="1">
      <c r="A56" s="49"/>
      <c r="B56" s="49"/>
      <c r="C56" s="14"/>
      <c r="D56" s="193"/>
      <c r="E56" s="194"/>
      <c r="F56" s="194"/>
      <c r="G56" s="194"/>
      <c r="H56" s="194"/>
      <c r="I56" s="20"/>
      <c r="J56" s="89"/>
      <c r="K56" s="92"/>
      <c r="L56" s="294"/>
      <c r="M56" s="231"/>
      <c r="N56" s="231"/>
      <c r="O56" s="328"/>
      <c r="P56" s="328"/>
    </row>
    <row r="57" spans="1:16" ht="15" customHeight="1">
      <c r="A57" s="49"/>
      <c r="B57" s="49"/>
      <c r="C57" s="14" t="s">
        <v>231</v>
      </c>
      <c r="D57" s="182">
        <v>0</v>
      </c>
      <c r="E57" s="185">
        <v>0</v>
      </c>
      <c r="F57" s="185">
        <v>0</v>
      </c>
      <c r="G57" s="185">
        <v>1</v>
      </c>
      <c r="H57" s="185">
        <v>0</v>
      </c>
      <c r="I57" s="19"/>
      <c r="J57" s="531" t="s">
        <v>749</v>
      </c>
      <c r="K57" s="532"/>
      <c r="L57" s="231">
        <f>SUM(L58:L61)</f>
        <v>299</v>
      </c>
      <c r="M57" s="231">
        <f>SUM(M58:M61)</f>
        <v>292</v>
      </c>
      <c r="N57" s="231">
        <f>SUM(N58:N61)</f>
        <v>294</v>
      </c>
      <c r="O57" s="231">
        <v>392</v>
      </c>
      <c r="P57" s="231">
        <f>SUM(P58:P61)</f>
        <v>240</v>
      </c>
    </row>
    <row r="58" spans="1:16" ht="15" customHeight="1">
      <c r="A58" s="49"/>
      <c r="B58" s="49"/>
      <c r="C58" s="14" t="s">
        <v>716</v>
      </c>
      <c r="D58" s="182">
        <v>8</v>
      </c>
      <c r="E58" s="185">
        <v>6</v>
      </c>
      <c r="F58" s="185">
        <v>3</v>
      </c>
      <c r="G58" s="185">
        <v>4</v>
      </c>
      <c r="H58" s="185">
        <v>3</v>
      </c>
      <c r="I58" s="20"/>
      <c r="J58" s="49"/>
      <c r="K58" s="14" t="s">
        <v>750</v>
      </c>
      <c r="L58" s="199">
        <v>116</v>
      </c>
      <c r="M58" s="173">
        <v>121</v>
      </c>
      <c r="N58" s="173">
        <v>97</v>
      </c>
      <c r="O58" s="173">
        <v>106</v>
      </c>
      <c r="P58" s="173">
        <v>104</v>
      </c>
    </row>
    <row r="59" spans="1:16" ht="15" customHeight="1">
      <c r="A59" s="49"/>
      <c r="B59" s="49"/>
      <c r="C59" s="14" t="s">
        <v>717</v>
      </c>
      <c r="D59" s="182" t="s">
        <v>455</v>
      </c>
      <c r="E59" s="183" t="s">
        <v>455</v>
      </c>
      <c r="F59" s="183" t="s">
        <v>455</v>
      </c>
      <c r="G59" s="183" t="s">
        <v>455</v>
      </c>
      <c r="H59" s="185">
        <v>62</v>
      </c>
      <c r="I59" s="20"/>
      <c r="J59" s="49"/>
      <c r="K59" s="14" t="s">
        <v>751</v>
      </c>
      <c r="L59" s="199">
        <v>6</v>
      </c>
      <c r="M59" s="173">
        <v>5</v>
      </c>
      <c r="N59" s="173">
        <v>5</v>
      </c>
      <c r="O59" s="173">
        <v>8</v>
      </c>
      <c r="P59" s="173">
        <v>4</v>
      </c>
    </row>
    <row r="60" spans="1:16" ht="15" customHeight="1">
      <c r="A60" s="49"/>
      <c r="B60" s="49"/>
      <c r="C60" s="14" t="s">
        <v>718</v>
      </c>
      <c r="D60" s="184">
        <v>4</v>
      </c>
      <c r="E60" s="185">
        <v>4</v>
      </c>
      <c r="F60" s="185">
        <v>5</v>
      </c>
      <c r="G60" s="185">
        <v>8</v>
      </c>
      <c r="H60" s="185">
        <v>8</v>
      </c>
      <c r="I60" s="20"/>
      <c r="J60" s="49"/>
      <c r="K60" s="14" t="s">
        <v>752</v>
      </c>
      <c r="L60" s="199">
        <v>134</v>
      </c>
      <c r="M60" s="173">
        <v>133</v>
      </c>
      <c r="N60" s="173">
        <v>161</v>
      </c>
      <c r="O60" s="173">
        <v>128</v>
      </c>
      <c r="P60" s="173">
        <v>95</v>
      </c>
    </row>
    <row r="61" spans="1:16" ht="15" customHeight="1">
      <c r="A61" s="52"/>
      <c r="B61" s="52"/>
      <c r="C61" s="53" t="s">
        <v>719</v>
      </c>
      <c r="D61" s="184">
        <v>999</v>
      </c>
      <c r="E61" s="185">
        <v>1518</v>
      </c>
      <c r="F61" s="185">
        <v>1659</v>
      </c>
      <c r="G61" s="185">
        <v>1488</v>
      </c>
      <c r="H61" s="185">
        <v>177</v>
      </c>
      <c r="I61" s="20"/>
      <c r="J61" s="281"/>
      <c r="K61" s="285" t="s">
        <v>232</v>
      </c>
      <c r="L61" s="286">
        <v>43</v>
      </c>
      <c r="M61" s="179">
        <v>33</v>
      </c>
      <c r="N61" s="179">
        <v>31</v>
      </c>
      <c r="O61" s="179">
        <v>149</v>
      </c>
      <c r="P61" s="179">
        <v>37</v>
      </c>
    </row>
    <row r="62" spans="1:16" ht="15" customHeight="1">
      <c r="A62" s="7" t="s">
        <v>459</v>
      </c>
      <c r="D62" s="133"/>
      <c r="E62" s="133"/>
      <c r="F62" s="133"/>
      <c r="G62" s="133"/>
      <c r="H62" s="133"/>
      <c r="I62" s="20"/>
      <c r="J62" s="39"/>
      <c r="K62" s="49"/>
      <c r="L62" s="19"/>
      <c r="M62" s="19"/>
      <c r="N62" s="19"/>
      <c r="O62" s="19"/>
      <c r="P62" s="19"/>
    </row>
    <row r="63" spans="11:16" ht="15" customHeight="1">
      <c r="K63" s="15"/>
      <c r="L63" s="15"/>
      <c r="M63" s="15"/>
      <c r="N63" s="15"/>
      <c r="O63" s="15"/>
      <c r="P63" s="15"/>
    </row>
  </sheetData>
  <sheetProtection/>
  <mergeCells count="15">
    <mergeCell ref="J53:K53"/>
    <mergeCell ref="J55:K55"/>
    <mergeCell ref="J57:K57"/>
    <mergeCell ref="J35:K35"/>
    <mergeCell ref="J43:K43"/>
    <mergeCell ref="J49:K49"/>
    <mergeCell ref="J51:K51"/>
    <mergeCell ref="J23:K23"/>
    <mergeCell ref="J28:K28"/>
    <mergeCell ref="A2:P2"/>
    <mergeCell ref="A3:P3"/>
    <mergeCell ref="A5:C5"/>
    <mergeCell ref="J5:K5"/>
    <mergeCell ref="A6:C6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2013-06-10T01:30:09Z</cp:lastPrinted>
  <dcterms:created xsi:type="dcterms:W3CDTF">1997-12-20T14:44:03Z</dcterms:created>
  <dcterms:modified xsi:type="dcterms:W3CDTF">2013-06-10T01:30:49Z</dcterms:modified>
  <cp:category/>
  <cp:version/>
  <cp:contentType/>
  <cp:contentStatus/>
</cp:coreProperties>
</file>