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9690" windowHeight="6270" activeTab="0"/>
  </bookViews>
  <sheets>
    <sheet name="２０６" sheetId="1" r:id="rId1"/>
  </sheets>
  <definedNames>
    <definedName name="_xlnm.Print_Area" localSheetId="0">'２０６'!$A$1:$AG$67</definedName>
  </definedNames>
  <calcPr fullCalcOnLoad="1"/>
</workbook>
</file>

<file path=xl/sharedStrings.xml><?xml version="1.0" encoding="utf-8"?>
<sst xmlns="http://schemas.openxmlformats.org/spreadsheetml/2006/main" count="345" uniqueCount="168">
  <si>
    <t>知事部局（出先を含む）</t>
  </si>
  <si>
    <t>総 　務　 部</t>
  </si>
  <si>
    <t>県庁舎建設局</t>
  </si>
  <si>
    <t>企画開発部</t>
  </si>
  <si>
    <t>商工労働部</t>
  </si>
  <si>
    <t>農林水産部</t>
  </si>
  <si>
    <t>競馬事業局</t>
  </si>
  <si>
    <t>議会事務局</t>
  </si>
  <si>
    <t>選挙管理委員会事務局</t>
  </si>
  <si>
    <t>監査委員事務局</t>
  </si>
  <si>
    <t>人事委員会事務局</t>
  </si>
  <si>
    <t>海区漁業調整委員会</t>
  </si>
  <si>
    <t>教育委員会の所管する学校</t>
  </si>
  <si>
    <t>教育委員会の所管する学校以外の教育機関等</t>
  </si>
  <si>
    <t>環境安全部</t>
  </si>
  <si>
    <t>県民生活局</t>
  </si>
  <si>
    <t>厚生  部</t>
  </si>
  <si>
    <t>地方労働委員会事務局</t>
  </si>
  <si>
    <t>農業短期大学</t>
  </si>
  <si>
    <t>教育委員会事務局</t>
  </si>
  <si>
    <t>206　公務員及び選挙</t>
  </si>
  <si>
    <t>公務員及び選挙　207</t>
  </si>
  <si>
    <t>警察職員</t>
  </si>
  <si>
    <t>土木部</t>
  </si>
  <si>
    <t>出納課</t>
  </si>
  <si>
    <t>企業局</t>
  </si>
  <si>
    <t>県立病院</t>
  </si>
  <si>
    <t>18　　　公　　　　　務　　　　　員　　　　　及　　　　　び　　　　　選　　　　　挙</t>
  </si>
  <si>
    <t>108　　公　　　　　　　務　　　　　　　員</t>
  </si>
  <si>
    <t>（１）国　の　職　員　（平成５年10月１日現在）</t>
  </si>
  <si>
    <t>（単位　人）</t>
  </si>
  <si>
    <t>省庁名</t>
  </si>
  <si>
    <t>職員数</t>
  </si>
  <si>
    <t>総理府</t>
  </si>
  <si>
    <t>法務省</t>
  </si>
  <si>
    <t>大蔵省</t>
  </si>
  <si>
    <t>厚生省</t>
  </si>
  <si>
    <t>農林水産省</t>
  </si>
  <si>
    <t>文部省</t>
  </si>
  <si>
    <t>運輸省</t>
  </si>
  <si>
    <t>通商産業省</t>
  </si>
  <si>
    <t>郵政省</t>
  </si>
  <si>
    <t>労働省</t>
  </si>
  <si>
    <t>建設省</t>
  </si>
  <si>
    <t>注　警察、自衛官、公安調査関係不明</t>
  </si>
  <si>
    <t>資料　石川行政観察事務所「平成６年版行政機関等ガイドブック」</t>
  </si>
  <si>
    <t>区分</t>
  </si>
  <si>
    <t>課・所数</t>
  </si>
  <si>
    <t>一般教員</t>
  </si>
  <si>
    <t>事務</t>
  </si>
  <si>
    <t>その他</t>
  </si>
  <si>
    <t>教員</t>
  </si>
  <si>
    <t>警察官</t>
  </si>
  <si>
    <t>（２）　県　　　職　　　員　　　数（平成８年４月１日現在）</t>
  </si>
  <si>
    <t>総数</t>
  </si>
  <si>
    <t>―</t>
  </si>
  <si>
    <t>資料　石川県人事課、石川県教育委員会庶務課、石川県警察本部警務課調</t>
  </si>
  <si>
    <t>（３）　市　　　町　　　村　　　職　　　員　　　数（平成８年４月１日現在）</t>
  </si>
  <si>
    <t>市町村別</t>
  </si>
  <si>
    <t>一般行
政職員</t>
  </si>
  <si>
    <t>その他
の職員</t>
  </si>
  <si>
    <t>合計</t>
  </si>
  <si>
    <t>石川郡</t>
  </si>
  <si>
    <t>金沢市</t>
  </si>
  <si>
    <t>七尾市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</si>
  <si>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</si>
  <si>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</si>
  <si>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</si>
  <si>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</si>
  <si>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</si>
  <si>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</si>
  <si>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</si>
  <si>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</si>
  <si>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</si>
  <si>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</si>
  <si>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</si>
  <si>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</si>
  <si>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</si>
  <si>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</si>
  <si>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</si>
  <si>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</si>
  <si>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</si>
  <si>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</si>
  <si>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</si>
  <si>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</si>
  <si>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</si>
  <si>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</si>
  <si>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</si>
  <si>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</si>
  <si>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</si>
  <si>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</si>
  <si>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富来町</t>
  </si>
  <si>
    <t>羽咋郡</t>
  </si>
  <si>
    <t>小松市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</si>
  <si>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</si>
  <si>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</si>
  <si>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</si>
  <si>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</si>
  <si>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</si>
  <si>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</si>
  <si>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</si>
  <si>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</si>
  <si>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</si>
  <si>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</si>
  <si>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</si>
  <si>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</si>
  <si>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</si>
  <si>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</si>
  <si>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</si>
  <si>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</si>
  <si>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</si>
  <si>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資料　石川県地方課調</t>
  </si>
  <si>
    <t>選挙執行
年 月 日</t>
  </si>
  <si>
    <t>選挙名</t>
  </si>
  <si>
    <t>男</t>
  </si>
  <si>
    <t>女</t>
  </si>
  <si>
    <t>選挙当日の有権者数(人)</t>
  </si>
  <si>
    <t>投票者数(人)</t>
  </si>
  <si>
    <t>投票率(％)</t>
  </si>
  <si>
    <t>平成 ５.７.18</t>
  </si>
  <si>
    <t>６.３.27</t>
  </si>
  <si>
    <t>７.４.９</t>
  </si>
  <si>
    <t>７.７.23</t>
  </si>
  <si>
    <t>衆議院議員</t>
  </si>
  <si>
    <t>(選挙区)</t>
  </si>
  <si>
    <t>県議会議員</t>
  </si>
  <si>
    <t>参議院議員</t>
  </si>
  <si>
    <t>(比例代表区)</t>
  </si>
  <si>
    <t>（１）　当日有権者、投票者数及び投票率</t>
  </si>
  <si>
    <t>109　　主　  要　  選　  挙　  投　  票　  状　  況</t>
  </si>
  <si>
    <t>注　県議会議員選挙における「選挙当日の有権者数」には、無投票の選挙区に係るものを除いた。</t>
  </si>
  <si>
    <t>資料　石川県選挙管理委員会調</t>
  </si>
  <si>
    <t>（２）　党　派　別　得　票　数</t>
  </si>
  <si>
    <t>自民</t>
  </si>
  <si>
    <t>新生</t>
  </si>
  <si>
    <t>社会</t>
  </si>
  <si>
    <t>公明</t>
  </si>
  <si>
    <t>新進</t>
  </si>
  <si>
    <t>さきがけ</t>
  </si>
  <si>
    <t>共産</t>
  </si>
  <si>
    <t>スポーツ</t>
  </si>
  <si>
    <t>二院</t>
  </si>
  <si>
    <t>諸派</t>
  </si>
  <si>
    <t>無所属</t>
  </si>
  <si>
    <t>―</t>
  </si>
  <si>
    <t>美川町</t>
  </si>
  <si>
    <t>江沼郡</t>
  </si>
  <si>
    <t>第一区計</t>
  </si>
  <si>
    <t>(単位　人)</t>
  </si>
  <si>
    <t>110　市町村別選挙人名簿登録者数(平成８年２月現在)</t>
  </si>
  <si>
    <t>注　小数点以下は同姓名の得票数を按分した結果である。</t>
  </si>
  <si>
    <t>鳥越村</t>
  </si>
  <si>
    <t>尾口村</t>
  </si>
  <si>
    <t>第二区計</t>
  </si>
  <si>
    <t>川北郡</t>
  </si>
  <si>
    <t>津幡町</t>
  </si>
  <si>
    <t>高松町</t>
  </si>
  <si>
    <t>七塚町</t>
  </si>
  <si>
    <t>志賀町</t>
  </si>
  <si>
    <t>押水町</t>
  </si>
  <si>
    <t>鹿島郡</t>
  </si>
  <si>
    <t>第三区計</t>
  </si>
  <si>
    <t>.019</t>
  </si>
  <si>
    <t>.993</t>
  </si>
  <si>
    <t>.976</t>
  </si>
  <si>
    <t>.669</t>
  </si>
  <si>
    <t>.329</t>
  </si>
  <si>
    <t>知     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</si>
</sst>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;&quot;△ &quot;#,##0"/>
    <numFmt numFmtId="179" formatCode="#,##0.00;&quot;△ &quot;#,##0.00"/>
  </numFmts>
  <fonts count="4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10" xfId="0" applyBorder="1" applyAlignment="1">
      <alignment horizontal="distributed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8" fontId="0" fillId="0" borderId="25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horizontal="distributed" vertical="center"/>
    </xf>
    <xf numFmtId="178" fontId="0" fillId="0" borderId="0" xfId="0" applyNumberFormat="1" applyAlignment="1">
      <alignment vertical="center"/>
    </xf>
    <xf numFmtId="178" fontId="9" fillId="0" borderId="0" xfId="0" applyNumberFormat="1" applyFont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2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vertical="center"/>
    </xf>
    <xf numFmtId="178" fontId="0" fillId="0" borderId="0" xfId="0" applyNumberFormat="1" applyAlignment="1">
      <alignment horizontal="right" vertical="center"/>
    </xf>
    <xf numFmtId="0" fontId="0" fillId="0" borderId="15" xfId="0" applyBorder="1" applyAlignment="1">
      <alignment horizontal="center" vertical="center"/>
    </xf>
    <xf numFmtId="178" fontId="9" fillId="0" borderId="0" xfId="0" applyNumberFormat="1" applyFont="1" applyFill="1" applyAlignment="1">
      <alignment vertical="center"/>
    </xf>
    <xf numFmtId="179" fontId="0" fillId="0" borderId="10" xfId="0" applyNumberFormat="1" applyBorder="1" applyAlignment="1">
      <alignment vertical="center"/>
    </xf>
    <xf numFmtId="178" fontId="9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25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179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9" fontId="0" fillId="0" borderId="25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178" fontId="0" fillId="0" borderId="25" xfId="0" applyNumberFormat="1" applyBorder="1" applyAlignment="1">
      <alignment horizontal="right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9" fillId="0" borderId="26" xfId="0" applyFont="1" applyBorder="1" applyAlignment="1">
      <alignment horizontal="distributed" vertical="center"/>
    </xf>
    <xf numFmtId="0" fontId="0" fillId="0" borderId="23" xfId="0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8" fontId="0" fillId="0" borderId="18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40" xfId="0" applyNumberFormat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37" xfId="0" applyFont="1" applyFill="1" applyBorder="1" applyAlignment="1" applyProtection="1">
      <alignment horizontal="distributed" vertical="distributed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3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39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distributed" vertical="center"/>
    </xf>
    <xf numFmtId="178" fontId="9" fillId="0" borderId="45" xfId="0" applyNumberFormat="1" applyFont="1" applyFill="1" applyBorder="1" applyAlignment="1">
      <alignment horizontal="right" vertical="center"/>
    </xf>
    <xf numFmtId="178" fontId="9" fillId="0" borderId="25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8" fontId="0" fillId="0" borderId="19" xfId="0" applyNumberFormat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78" fontId="0" fillId="0" borderId="0" xfId="0" applyNumberFormat="1" applyFill="1" applyAlignment="1" quotePrefix="1">
      <alignment horizontal="right"/>
    </xf>
    <xf numFmtId="178" fontId="0" fillId="0" borderId="0" xfId="0" applyNumberFormat="1" applyAlignment="1" quotePrefix="1">
      <alignment horizontal="right"/>
    </xf>
    <xf numFmtId="178" fontId="0" fillId="0" borderId="0" xfId="0" applyNumberFormat="1" applyAlignment="1" quotePrefix="1">
      <alignment horizontal="right"/>
    </xf>
    <xf numFmtId="178" fontId="0" fillId="0" borderId="0" xfId="0" applyNumberForma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13"/>
  <sheetViews>
    <sheetView tabSelected="1" zoomScalePageLayoutView="0" workbookViewId="0" topLeftCell="A19">
      <selection activeCell="A31" sqref="A31"/>
    </sheetView>
  </sheetViews>
  <sheetFormatPr defaultColWidth="8.796875" defaultRowHeight="18.75" customHeight="1"/>
  <cols>
    <col min="1" max="1" width="2.8984375" style="0" customWidth="1"/>
    <col min="2" max="2" width="7.09765625" style="0" customWidth="1"/>
    <col min="3" max="3" width="8.69921875" style="0" customWidth="1"/>
    <col min="4" max="4" width="11.59765625" style="0" customWidth="1"/>
    <col min="5" max="5" width="10.09765625" style="0" customWidth="1"/>
    <col min="6" max="6" width="3.09765625" style="0" customWidth="1"/>
    <col min="7" max="7" width="8.59765625" style="0" customWidth="1"/>
    <col min="8" max="8" width="8.19921875" style="0" customWidth="1"/>
    <col min="9" max="10" width="9.09765625" style="0" customWidth="1"/>
    <col min="11" max="11" width="3.09765625" style="0" customWidth="1"/>
    <col min="12" max="12" width="9.5" style="0" customWidth="1"/>
    <col min="13" max="13" width="7.09765625" style="0" customWidth="1"/>
    <col min="14" max="15" width="9.09765625" style="0" customWidth="1"/>
    <col min="17" max="17" width="3.59765625" style="0" customWidth="1"/>
    <col min="18" max="18" width="10" style="0" customWidth="1"/>
    <col min="19" max="19" width="13" style="0" customWidth="1"/>
    <col min="20" max="21" width="9.09765625" style="0" customWidth="1"/>
    <col min="22" max="22" width="2.8984375" style="0" customWidth="1"/>
    <col min="23" max="23" width="9.19921875" style="0" customWidth="1"/>
    <col min="24" max="26" width="9.09765625" style="0" customWidth="1"/>
    <col min="27" max="27" width="2.8984375" style="0" customWidth="1"/>
    <col min="28" max="28" width="9.3984375" style="0" customWidth="1"/>
    <col min="29" max="31" width="9.09765625" style="0" customWidth="1"/>
  </cols>
  <sheetData>
    <row r="1" spans="1:33" ht="18.75" customHeight="1">
      <c r="A1" s="1" t="s">
        <v>20</v>
      </c>
      <c r="AE1" s="2"/>
      <c r="AG1" s="2" t="s">
        <v>21</v>
      </c>
    </row>
    <row r="3" spans="1:31" ht="18.75" customHeight="1">
      <c r="A3" s="145" t="s">
        <v>27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</row>
    <row r="4" spans="1:62" ht="18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spans="1:60" ht="18.75" customHeight="1">
      <c r="A5" s="146" t="s">
        <v>28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6"/>
      <c r="Q5" s="146" t="s">
        <v>129</v>
      </c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ht="18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18.75" customHeight="1" thickBot="1">
      <c r="A7" s="25" t="s">
        <v>29</v>
      </c>
      <c r="B7" s="25"/>
      <c r="C7" s="25"/>
      <c r="D7" s="25"/>
      <c r="E7" s="25"/>
      <c r="F7" s="25"/>
      <c r="G7" s="25"/>
      <c r="H7" s="25"/>
      <c r="I7" s="103" t="s">
        <v>30</v>
      </c>
      <c r="J7" s="103"/>
      <c r="K7" s="17"/>
      <c r="L7" s="16"/>
      <c r="M7" s="16"/>
      <c r="N7" s="17"/>
      <c r="O7" s="16"/>
      <c r="P7" s="16"/>
      <c r="Q7" s="101" t="s">
        <v>128</v>
      </c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</row>
    <row r="8" spans="1:60" ht="18.75" customHeight="1">
      <c r="A8" s="108" t="s">
        <v>31</v>
      </c>
      <c r="B8" s="137"/>
      <c r="C8" s="19" t="s">
        <v>32</v>
      </c>
      <c r="D8" s="18" t="s">
        <v>31</v>
      </c>
      <c r="E8" s="19" t="s">
        <v>32</v>
      </c>
      <c r="F8" s="108" t="s">
        <v>31</v>
      </c>
      <c r="G8" s="108"/>
      <c r="H8" s="19" t="s">
        <v>32</v>
      </c>
      <c r="I8" s="18" t="s">
        <v>31</v>
      </c>
      <c r="J8" s="15" t="s">
        <v>32</v>
      </c>
      <c r="K8" s="16"/>
      <c r="L8" s="16"/>
      <c r="M8" s="16"/>
      <c r="N8" s="16"/>
      <c r="O8" s="16"/>
      <c r="P8" s="16"/>
      <c r="Q8" s="86" t="s">
        <v>112</v>
      </c>
      <c r="R8" s="76"/>
      <c r="S8" s="98" t="s">
        <v>113</v>
      </c>
      <c r="T8" s="97" t="s">
        <v>116</v>
      </c>
      <c r="U8" s="97"/>
      <c r="V8" s="97"/>
      <c r="W8" s="97"/>
      <c r="X8" s="98" t="s">
        <v>117</v>
      </c>
      <c r="Y8" s="98"/>
      <c r="Z8" s="98"/>
      <c r="AA8" s="98" t="s">
        <v>118</v>
      </c>
      <c r="AB8" s="98"/>
      <c r="AC8" s="98"/>
      <c r="AD8" s="100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</row>
    <row r="9" spans="1:60" ht="18.75" customHeight="1">
      <c r="A9" s="106" t="s">
        <v>33</v>
      </c>
      <c r="B9" s="107"/>
      <c r="C9" s="10">
        <v>26</v>
      </c>
      <c r="D9" s="7" t="s">
        <v>36</v>
      </c>
      <c r="E9" s="10">
        <v>1261</v>
      </c>
      <c r="F9" s="106" t="s">
        <v>39</v>
      </c>
      <c r="G9" s="106"/>
      <c r="H9" s="10">
        <v>258</v>
      </c>
      <c r="I9" s="7" t="s">
        <v>42</v>
      </c>
      <c r="J9" s="20">
        <v>278</v>
      </c>
      <c r="K9" s="16"/>
      <c r="L9" s="16"/>
      <c r="M9" s="16"/>
      <c r="N9" s="16"/>
      <c r="O9" s="16"/>
      <c r="P9" s="16"/>
      <c r="Q9" s="87"/>
      <c r="R9" s="88"/>
      <c r="S9" s="99"/>
      <c r="T9" s="13" t="s">
        <v>54</v>
      </c>
      <c r="U9" s="32" t="s">
        <v>114</v>
      </c>
      <c r="V9" s="88" t="s">
        <v>115</v>
      </c>
      <c r="W9" s="88"/>
      <c r="X9" s="13" t="s">
        <v>54</v>
      </c>
      <c r="Y9" s="32" t="s">
        <v>114</v>
      </c>
      <c r="Z9" s="32" t="s">
        <v>115</v>
      </c>
      <c r="AA9" s="99" t="s">
        <v>54</v>
      </c>
      <c r="AB9" s="99"/>
      <c r="AC9" s="32" t="s">
        <v>114</v>
      </c>
      <c r="AD9" s="40" t="s">
        <v>115</v>
      </c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</row>
    <row r="10" spans="1:60" ht="18.75" customHeight="1">
      <c r="A10" s="95" t="s">
        <v>34</v>
      </c>
      <c r="B10" s="92"/>
      <c r="C10" s="10">
        <v>502</v>
      </c>
      <c r="D10" s="7" t="s">
        <v>37</v>
      </c>
      <c r="E10" s="10">
        <v>703</v>
      </c>
      <c r="F10" s="95" t="s">
        <v>40</v>
      </c>
      <c r="G10" s="95"/>
      <c r="H10" s="10">
        <v>19</v>
      </c>
      <c r="I10" s="7" t="s">
        <v>43</v>
      </c>
      <c r="J10" s="20">
        <v>172</v>
      </c>
      <c r="K10" s="16"/>
      <c r="L10" s="16"/>
      <c r="M10" s="16"/>
      <c r="N10" s="16"/>
      <c r="O10" s="16"/>
      <c r="P10" s="16"/>
      <c r="Q10" s="84" t="s">
        <v>119</v>
      </c>
      <c r="R10" s="84"/>
      <c r="S10" s="41" t="s">
        <v>123</v>
      </c>
      <c r="T10" s="54">
        <f>SUM(U10:W10)</f>
        <v>881165</v>
      </c>
      <c r="U10" s="54">
        <v>418288</v>
      </c>
      <c r="V10" s="70">
        <v>462877</v>
      </c>
      <c r="W10" s="70"/>
      <c r="X10" s="54">
        <f>SUM(Y10:Z10)</f>
        <v>587500</v>
      </c>
      <c r="Y10" s="54">
        <v>277308</v>
      </c>
      <c r="Z10" s="54">
        <v>310192</v>
      </c>
      <c r="AA10" s="66">
        <f>X10*100/T10</f>
        <v>66.67309754699744</v>
      </c>
      <c r="AB10" s="66"/>
      <c r="AC10" s="55">
        <f>SUM(Y10*100/U10)</f>
        <v>66.29594920246338</v>
      </c>
      <c r="AD10" s="55">
        <f>Z10*100/V10</f>
        <v>67.0139151437639</v>
      </c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</row>
    <row r="11" spans="1:60" ht="18.75" customHeight="1">
      <c r="A11" s="104" t="s">
        <v>35</v>
      </c>
      <c r="B11" s="105"/>
      <c r="C11" s="11">
        <v>851</v>
      </c>
      <c r="D11" s="9" t="s">
        <v>38</v>
      </c>
      <c r="E11" s="11">
        <v>2392</v>
      </c>
      <c r="F11" s="104" t="s">
        <v>41</v>
      </c>
      <c r="G11" s="104"/>
      <c r="H11" s="11">
        <v>3617</v>
      </c>
      <c r="I11" s="9"/>
      <c r="J11" s="21"/>
      <c r="K11" s="16"/>
      <c r="L11" s="16"/>
      <c r="M11" s="16"/>
      <c r="N11" s="16"/>
      <c r="O11" s="16"/>
      <c r="P11" s="16"/>
      <c r="Q11" s="44"/>
      <c r="R11" s="44"/>
      <c r="S11" s="42" t="s">
        <v>124</v>
      </c>
      <c r="T11" s="56"/>
      <c r="U11" s="56"/>
      <c r="V11" s="71"/>
      <c r="W11" s="71"/>
      <c r="X11" s="56"/>
      <c r="Y11" s="56"/>
      <c r="Z11" s="56"/>
      <c r="AA11" s="67"/>
      <c r="AB11" s="67"/>
      <c r="AC11" s="57"/>
      <c r="AD11" s="57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</row>
    <row r="12" spans="1:61" ht="18.75" customHeight="1">
      <c r="A12" s="12" t="s">
        <v>44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44"/>
      <c r="R12" s="44" t="s">
        <v>120</v>
      </c>
      <c r="S12" s="43" t="s">
        <v>167</v>
      </c>
      <c r="T12" s="56">
        <f>SUM(U12:W12)</f>
        <v>877733</v>
      </c>
      <c r="U12" s="56">
        <v>415987</v>
      </c>
      <c r="V12" s="71">
        <v>461746</v>
      </c>
      <c r="W12" s="71"/>
      <c r="X12" s="56">
        <f aca="true" t="shared" si="0" ref="X12:X18">SUM(Y12:Z12)</f>
        <v>622330</v>
      </c>
      <c r="Y12" s="56">
        <v>290170</v>
      </c>
      <c r="Z12" s="56">
        <v>332160</v>
      </c>
      <c r="AA12" s="67">
        <f>X12*100/T12</f>
        <v>70.90197132841081</v>
      </c>
      <c r="AB12" s="67"/>
      <c r="AC12" s="57">
        <f aca="true" t="shared" si="1" ref="AC12:AC18">SUM(Y12*100/U12)</f>
        <v>69.75458367689374</v>
      </c>
      <c r="AD12" s="57">
        <f>Z12*100/V12</f>
        <v>71.93565293473036</v>
      </c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</row>
    <row r="13" spans="1:61" ht="18.75" customHeight="1">
      <c r="A13" s="8" t="s">
        <v>45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44"/>
      <c r="R13" s="44"/>
      <c r="S13" s="43"/>
      <c r="T13" s="56"/>
      <c r="U13" s="56"/>
      <c r="V13" s="71"/>
      <c r="W13" s="71"/>
      <c r="X13" s="56"/>
      <c r="Y13" s="56"/>
      <c r="Z13" s="56"/>
      <c r="AA13" s="57"/>
      <c r="AB13" s="57"/>
      <c r="AC13" s="57"/>
      <c r="AD13" s="57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</row>
    <row r="14" spans="1:61" ht="18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44"/>
      <c r="R14" s="44" t="s">
        <v>121</v>
      </c>
      <c r="S14" s="43" t="s">
        <v>125</v>
      </c>
      <c r="T14" s="56">
        <f>SUM(U14:W14)</f>
        <v>745723</v>
      </c>
      <c r="U14" s="56">
        <v>353770</v>
      </c>
      <c r="V14" s="71">
        <v>391953</v>
      </c>
      <c r="W14" s="71"/>
      <c r="X14" s="56">
        <f t="shared" si="0"/>
        <v>510144</v>
      </c>
      <c r="Y14" s="56">
        <v>235823</v>
      </c>
      <c r="Z14" s="56">
        <v>274321</v>
      </c>
      <c r="AA14" s="67">
        <f>X14*100/T14</f>
        <v>68.40931552332434</v>
      </c>
      <c r="AB14" s="67"/>
      <c r="AC14" s="57">
        <f t="shared" si="1"/>
        <v>66.65997682109845</v>
      </c>
      <c r="AD14" s="57">
        <f>Z14*100/V14</f>
        <v>69.98823838572481</v>
      </c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</row>
    <row r="15" spans="1:61" ht="18.75" customHeight="1" thickBot="1">
      <c r="A15" s="101" t="s">
        <v>53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3" t="s">
        <v>30</v>
      </c>
      <c r="N15" s="103"/>
      <c r="O15" s="16"/>
      <c r="P15" s="16"/>
      <c r="Q15" s="44"/>
      <c r="R15" s="44"/>
      <c r="S15" s="43"/>
      <c r="T15" s="56"/>
      <c r="U15" s="56"/>
      <c r="V15" s="71"/>
      <c r="W15" s="71"/>
      <c r="X15" s="56"/>
      <c r="Y15" s="56"/>
      <c r="Z15" s="56"/>
      <c r="AA15" s="57"/>
      <c r="AB15" s="57"/>
      <c r="AC15" s="57"/>
      <c r="AD15" s="57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</row>
    <row r="16" spans="1:61" ht="18.75" customHeight="1">
      <c r="A16" s="115" t="s">
        <v>46</v>
      </c>
      <c r="B16" s="115"/>
      <c r="C16" s="115"/>
      <c r="D16" s="115"/>
      <c r="E16" s="115"/>
      <c r="F16" s="109" t="s">
        <v>47</v>
      </c>
      <c r="G16" s="110"/>
      <c r="H16" s="113" t="s">
        <v>32</v>
      </c>
      <c r="I16" s="98" t="s">
        <v>48</v>
      </c>
      <c r="J16" s="98"/>
      <c r="K16" s="98" t="s">
        <v>51</v>
      </c>
      <c r="L16" s="98"/>
      <c r="M16" s="115" t="s">
        <v>52</v>
      </c>
      <c r="N16" s="115"/>
      <c r="O16" s="16"/>
      <c r="P16" s="16"/>
      <c r="Q16" s="44"/>
      <c r="R16" s="44" t="s">
        <v>122</v>
      </c>
      <c r="S16" s="43" t="s">
        <v>126</v>
      </c>
      <c r="T16" s="56">
        <f>SUM(U16:W16)</f>
        <v>903277</v>
      </c>
      <c r="U16" s="56">
        <v>429503</v>
      </c>
      <c r="V16" s="71">
        <v>473774</v>
      </c>
      <c r="W16" s="71"/>
      <c r="X16" s="56">
        <f t="shared" si="0"/>
        <v>491425</v>
      </c>
      <c r="Y16" s="56">
        <v>235653</v>
      </c>
      <c r="Z16" s="56">
        <v>255772</v>
      </c>
      <c r="AA16" s="67">
        <f>X16*100/T16</f>
        <v>54.404684277358996</v>
      </c>
      <c r="AB16" s="67"/>
      <c r="AC16" s="57">
        <f t="shared" si="1"/>
        <v>54.866438651185206</v>
      </c>
      <c r="AD16" s="57">
        <f>Z16*100/V16</f>
        <v>53.98607775015092</v>
      </c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</row>
    <row r="17" spans="1:61" ht="18.75" customHeight="1">
      <c r="A17" s="116"/>
      <c r="B17" s="116"/>
      <c r="C17" s="116"/>
      <c r="D17" s="116"/>
      <c r="E17" s="116"/>
      <c r="F17" s="111"/>
      <c r="G17" s="112"/>
      <c r="H17" s="114"/>
      <c r="I17" s="13" t="s">
        <v>49</v>
      </c>
      <c r="J17" s="13" t="s">
        <v>50</v>
      </c>
      <c r="K17" s="99"/>
      <c r="L17" s="99"/>
      <c r="M17" s="116"/>
      <c r="N17" s="116"/>
      <c r="O17" s="16"/>
      <c r="P17" s="16"/>
      <c r="Q17" s="44"/>
      <c r="R17" s="44"/>
      <c r="S17" s="42" t="s">
        <v>127</v>
      </c>
      <c r="T17" s="56"/>
      <c r="U17" s="56"/>
      <c r="V17" s="71"/>
      <c r="W17" s="71"/>
      <c r="X17" s="56"/>
      <c r="Y17" s="56"/>
      <c r="Z17" s="56"/>
      <c r="AA17" s="57"/>
      <c r="AB17" s="57"/>
      <c r="AC17" s="57"/>
      <c r="AD17" s="57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</row>
    <row r="18" spans="1:61" ht="18.75" customHeight="1">
      <c r="A18" s="89" t="s">
        <v>54</v>
      </c>
      <c r="B18" s="89"/>
      <c r="C18" s="89"/>
      <c r="D18" s="89"/>
      <c r="E18" s="90"/>
      <c r="F18" s="138">
        <f>SUM(F20,F33:G44)</f>
        <v>328</v>
      </c>
      <c r="G18" s="139"/>
      <c r="H18" s="52">
        <f>SUM(H20,H33:H44)</f>
        <v>11516</v>
      </c>
      <c r="I18" s="52">
        <f>SUM(I20,I33:I44)</f>
        <v>2660</v>
      </c>
      <c r="J18" s="52">
        <f>SUM(J20,J33:J44)</f>
        <v>3777</v>
      </c>
      <c r="K18" s="139">
        <f>SUM(K20,K33:L44)</f>
        <v>3270</v>
      </c>
      <c r="L18" s="139"/>
      <c r="M18" s="139">
        <f>SUM(M20,M33:N44)</f>
        <v>1799</v>
      </c>
      <c r="N18" s="139"/>
      <c r="O18" s="16"/>
      <c r="P18" s="16"/>
      <c r="Q18" s="44"/>
      <c r="R18" s="44" t="s">
        <v>122</v>
      </c>
      <c r="S18" s="43" t="s">
        <v>126</v>
      </c>
      <c r="T18" s="56">
        <f>SUM(U18:W18)</f>
        <v>903277</v>
      </c>
      <c r="U18" s="56">
        <v>429503</v>
      </c>
      <c r="V18" s="71">
        <v>473774</v>
      </c>
      <c r="W18" s="71"/>
      <c r="X18" s="56">
        <f t="shared" si="0"/>
        <v>491610</v>
      </c>
      <c r="Y18" s="56">
        <v>235738</v>
      </c>
      <c r="Z18" s="56">
        <v>255872</v>
      </c>
      <c r="AA18" s="67">
        <f>X18*100/T18</f>
        <v>54.425165259383334</v>
      </c>
      <c r="AB18" s="67"/>
      <c r="AC18" s="57">
        <f t="shared" si="1"/>
        <v>54.8862289669688</v>
      </c>
      <c r="AD18" s="57">
        <f>Z18*100/V18</f>
        <v>54.007184860292035</v>
      </c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</row>
    <row r="19" spans="1:61" ht="18.75" customHeight="1">
      <c r="A19" s="4"/>
      <c r="B19" s="4"/>
      <c r="C19" s="4"/>
      <c r="D19" s="4"/>
      <c r="E19" s="26"/>
      <c r="F19" s="117"/>
      <c r="G19" s="118"/>
      <c r="H19" s="27"/>
      <c r="I19" s="27"/>
      <c r="J19" s="27"/>
      <c r="K19" s="118"/>
      <c r="L19" s="118"/>
      <c r="M19" s="118"/>
      <c r="N19" s="118"/>
      <c r="O19" s="16"/>
      <c r="P19" s="16"/>
      <c r="Q19" s="35"/>
      <c r="R19" s="35"/>
      <c r="S19" s="45" t="s">
        <v>124</v>
      </c>
      <c r="T19" s="39"/>
      <c r="U19" s="39"/>
      <c r="V19" s="65"/>
      <c r="W19" s="65"/>
      <c r="X19" s="39"/>
      <c r="Y19" s="39"/>
      <c r="Z19" s="39"/>
      <c r="AA19" s="64"/>
      <c r="AB19" s="64"/>
      <c r="AC19" s="51"/>
      <c r="AD19" s="51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</row>
    <row r="20" spans="1:61" ht="18.75" customHeight="1">
      <c r="A20" s="94" t="s">
        <v>0</v>
      </c>
      <c r="B20" s="95"/>
      <c r="C20" s="95"/>
      <c r="D20" s="95"/>
      <c r="E20" s="96"/>
      <c r="F20" s="140">
        <f>SUM(F21:G32)</f>
        <v>184</v>
      </c>
      <c r="G20" s="141"/>
      <c r="H20" s="53">
        <f>SUM(H21:H32)</f>
        <v>4254</v>
      </c>
      <c r="I20" s="53">
        <f>SUM(I21:I32)</f>
        <v>1812</v>
      </c>
      <c r="J20" s="53">
        <f>SUM(J21:J32)</f>
        <v>2442</v>
      </c>
      <c r="K20" s="118" t="s">
        <v>55</v>
      </c>
      <c r="L20" s="118"/>
      <c r="M20" s="118" t="s">
        <v>55</v>
      </c>
      <c r="N20" s="118"/>
      <c r="O20" s="16"/>
      <c r="P20" s="16"/>
      <c r="Q20" s="47" t="s">
        <v>130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</row>
    <row r="21" spans="1:61" ht="18.75" customHeight="1">
      <c r="A21" s="3"/>
      <c r="B21" s="94" t="s">
        <v>1</v>
      </c>
      <c r="C21" s="94"/>
      <c r="D21" s="95"/>
      <c r="E21" s="96"/>
      <c r="F21" s="119">
        <v>13</v>
      </c>
      <c r="G21" s="118"/>
      <c r="H21" s="27">
        <v>408</v>
      </c>
      <c r="I21" s="27">
        <v>349</v>
      </c>
      <c r="J21" s="27">
        <v>59</v>
      </c>
      <c r="K21" s="118" t="s">
        <v>55</v>
      </c>
      <c r="L21" s="118"/>
      <c r="M21" s="118" t="s">
        <v>55</v>
      </c>
      <c r="N21" s="118"/>
      <c r="O21" s="16"/>
      <c r="P21" s="16"/>
      <c r="Q21" s="16" t="s">
        <v>131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</row>
    <row r="22" spans="1:61" ht="18.75" customHeight="1">
      <c r="A22" s="5"/>
      <c r="B22" s="120" t="s">
        <v>2</v>
      </c>
      <c r="C22" s="120"/>
      <c r="D22" s="120"/>
      <c r="E22" s="121"/>
      <c r="F22" s="119">
        <v>2</v>
      </c>
      <c r="G22" s="118"/>
      <c r="H22" s="27">
        <v>13</v>
      </c>
      <c r="I22" s="27">
        <v>9</v>
      </c>
      <c r="J22" s="27">
        <v>4</v>
      </c>
      <c r="K22" s="118" t="s">
        <v>55</v>
      </c>
      <c r="L22" s="118"/>
      <c r="M22" s="118" t="s">
        <v>55</v>
      </c>
      <c r="N22" s="11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</row>
    <row r="23" spans="1:61" ht="18.75" customHeight="1">
      <c r="A23" s="5"/>
      <c r="B23" s="120" t="s">
        <v>3</v>
      </c>
      <c r="C23" s="120"/>
      <c r="D23" s="120"/>
      <c r="E23" s="121"/>
      <c r="F23" s="119">
        <v>7</v>
      </c>
      <c r="G23" s="118"/>
      <c r="H23" s="27">
        <v>169</v>
      </c>
      <c r="I23" s="27">
        <v>145</v>
      </c>
      <c r="J23" s="27">
        <v>24</v>
      </c>
      <c r="K23" s="118" t="s">
        <v>55</v>
      </c>
      <c r="L23" s="118"/>
      <c r="M23" s="118" t="s">
        <v>55</v>
      </c>
      <c r="N23" s="11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</row>
    <row r="24" spans="1:61" ht="18.75" customHeight="1">
      <c r="A24" s="5"/>
      <c r="B24" s="120" t="s">
        <v>15</v>
      </c>
      <c r="C24" s="120"/>
      <c r="D24" s="120"/>
      <c r="E24" s="121"/>
      <c r="F24" s="119">
        <v>12</v>
      </c>
      <c r="G24" s="118"/>
      <c r="H24" s="27">
        <v>179</v>
      </c>
      <c r="I24" s="27">
        <v>143</v>
      </c>
      <c r="J24" s="27">
        <v>36</v>
      </c>
      <c r="K24" s="118" t="s">
        <v>55</v>
      </c>
      <c r="L24" s="118"/>
      <c r="M24" s="118" t="s">
        <v>55</v>
      </c>
      <c r="N24" s="11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</row>
    <row r="25" spans="1:61" ht="18.75" customHeight="1" thickBot="1">
      <c r="A25" s="5"/>
      <c r="B25" s="120" t="s">
        <v>16</v>
      </c>
      <c r="C25" s="120"/>
      <c r="D25" s="120"/>
      <c r="E25" s="121"/>
      <c r="F25" s="119">
        <v>44</v>
      </c>
      <c r="G25" s="118"/>
      <c r="H25" s="27">
        <v>801</v>
      </c>
      <c r="I25" s="27">
        <v>388</v>
      </c>
      <c r="J25" s="27">
        <v>413</v>
      </c>
      <c r="K25" s="118" t="s">
        <v>55</v>
      </c>
      <c r="L25" s="118"/>
      <c r="M25" s="118" t="s">
        <v>55</v>
      </c>
      <c r="N25" s="118"/>
      <c r="O25" s="16"/>
      <c r="P25" s="16"/>
      <c r="Q25" s="83" t="s">
        <v>132</v>
      </c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</row>
    <row r="26" spans="1:61" ht="18.75" customHeight="1">
      <c r="A26" s="5"/>
      <c r="B26" s="120" t="s">
        <v>14</v>
      </c>
      <c r="C26" s="120"/>
      <c r="D26" s="120"/>
      <c r="E26" s="121"/>
      <c r="F26" s="119">
        <v>8</v>
      </c>
      <c r="G26" s="118"/>
      <c r="H26" s="27">
        <v>149</v>
      </c>
      <c r="I26" s="27">
        <v>74</v>
      </c>
      <c r="J26" s="27">
        <v>75</v>
      </c>
      <c r="K26" s="118" t="s">
        <v>55</v>
      </c>
      <c r="L26" s="118"/>
      <c r="M26" s="118" t="s">
        <v>55</v>
      </c>
      <c r="N26" s="118"/>
      <c r="O26" s="16"/>
      <c r="P26" s="16"/>
      <c r="Q26" s="86" t="s">
        <v>112</v>
      </c>
      <c r="R26" s="76"/>
      <c r="S26" s="79" t="s">
        <v>113</v>
      </c>
      <c r="T26" s="79" t="s">
        <v>54</v>
      </c>
      <c r="U26" s="79" t="s">
        <v>133</v>
      </c>
      <c r="V26" s="79" t="s">
        <v>134</v>
      </c>
      <c r="W26" s="79"/>
      <c r="X26" s="79" t="s">
        <v>135</v>
      </c>
      <c r="Y26" s="79" t="s">
        <v>136</v>
      </c>
      <c r="Z26" s="79" t="s">
        <v>137</v>
      </c>
      <c r="AA26" s="79" t="s">
        <v>138</v>
      </c>
      <c r="AB26" s="79"/>
      <c r="AC26" s="79" t="s">
        <v>139</v>
      </c>
      <c r="AD26" s="79" t="s">
        <v>140</v>
      </c>
      <c r="AE26" s="79" t="s">
        <v>141</v>
      </c>
      <c r="AF26" s="79" t="s">
        <v>142</v>
      </c>
      <c r="AG26" s="81" t="s">
        <v>143</v>
      </c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</row>
    <row r="27" spans="1:61" ht="18.75" customHeight="1">
      <c r="A27" s="5"/>
      <c r="B27" s="120" t="s">
        <v>4</v>
      </c>
      <c r="C27" s="120"/>
      <c r="D27" s="120"/>
      <c r="E27" s="121"/>
      <c r="F27" s="119">
        <v>19</v>
      </c>
      <c r="G27" s="118"/>
      <c r="H27" s="27">
        <v>297</v>
      </c>
      <c r="I27" s="27">
        <v>155</v>
      </c>
      <c r="J27" s="27">
        <v>142</v>
      </c>
      <c r="K27" s="118" t="s">
        <v>55</v>
      </c>
      <c r="L27" s="118"/>
      <c r="M27" s="118" t="s">
        <v>55</v>
      </c>
      <c r="N27" s="118"/>
      <c r="O27" s="16"/>
      <c r="P27" s="16"/>
      <c r="Q27" s="87"/>
      <c r="R27" s="88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2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</row>
    <row r="28" spans="1:61" ht="18.75" customHeight="1">
      <c r="A28" s="5"/>
      <c r="B28" s="120" t="s">
        <v>5</v>
      </c>
      <c r="C28" s="120"/>
      <c r="D28" s="120"/>
      <c r="E28" s="121"/>
      <c r="F28" s="119">
        <v>39</v>
      </c>
      <c r="G28" s="118"/>
      <c r="H28" s="27">
        <v>1123</v>
      </c>
      <c r="I28" s="27">
        <v>221</v>
      </c>
      <c r="J28" s="27">
        <v>902</v>
      </c>
      <c r="K28" s="118" t="s">
        <v>55</v>
      </c>
      <c r="L28" s="118"/>
      <c r="M28" s="118" t="s">
        <v>55</v>
      </c>
      <c r="N28" s="118"/>
      <c r="O28" s="16"/>
      <c r="P28" s="16"/>
      <c r="Q28" s="84" t="s">
        <v>119</v>
      </c>
      <c r="R28" s="84"/>
      <c r="S28" s="41" t="s">
        <v>123</v>
      </c>
      <c r="T28" s="58">
        <f>SUM(U28:AG28)</f>
        <v>569596</v>
      </c>
      <c r="U28" s="48">
        <v>285252</v>
      </c>
      <c r="V28" s="85">
        <v>141614</v>
      </c>
      <c r="W28" s="85"/>
      <c r="X28" s="48">
        <v>108132</v>
      </c>
      <c r="Y28" s="31" t="s">
        <v>55</v>
      </c>
      <c r="Z28" s="31" t="s">
        <v>55</v>
      </c>
      <c r="AA28" s="85" t="s">
        <v>55</v>
      </c>
      <c r="AB28" s="85"/>
      <c r="AC28" s="48">
        <v>34598</v>
      </c>
      <c r="AD28" s="48" t="s">
        <v>144</v>
      </c>
      <c r="AE28" s="48" t="s">
        <v>144</v>
      </c>
      <c r="AF28" s="48" t="s">
        <v>144</v>
      </c>
      <c r="AG28" s="48" t="s">
        <v>144</v>
      </c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</row>
    <row r="29" spans="1:61" ht="18.75" customHeight="1">
      <c r="A29" s="5"/>
      <c r="B29" s="120" t="s">
        <v>6</v>
      </c>
      <c r="C29" s="120"/>
      <c r="D29" s="120"/>
      <c r="E29" s="121"/>
      <c r="F29" s="119">
        <v>2</v>
      </c>
      <c r="G29" s="118"/>
      <c r="H29" s="27">
        <v>33</v>
      </c>
      <c r="I29" s="27">
        <v>16</v>
      </c>
      <c r="J29" s="27">
        <v>17</v>
      </c>
      <c r="K29" s="118" t="s">
        <v>55</v>
      </c>
      <c r="L29" s="118"/>
      <c r="M29" s="118" t="s">
        <v>55</v>
      </c>
      <c r="N29" s="118"/>
      <c r="O29" s="16"/>
      <c r="P29" s="16"/>
      <c r="Q29" s="44"/>
      <c r="R29" s="44"/>
      <c r="S29" s="42" t="s">
        <v>124</v>
      </c>
      <c r="T29" s="58"/>
      <c r="U29" s="48"/>
      <c r="V29" s="77"/>
      <c r="W29" s="77"/>
      <c r="X29" s="48"/>
      <c r="Y29" s="48"/>
      <c r="Z29" s="48"/>
      <c r="AA29" s="77"/>
      <c r="AB29" s="77"/>
      <c r="AC29" s="48"/>
      <c r="AD29" s="48"/>
      <c r="AE29" s="48"/>
      <c r="AF29" s="48"/>
      <c r="AG29" s="48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</row>
    <row r="30" spans="1:61" ht="18.75" customHeight="1">
      <c r="A30" s="5"/>
      <c r="B30" s="120" t="s">
        <v>23</v>
      </c>
      <c r="C30" s="120"/>
      <c r="D30" s="120"/>
      <c r="E30" s="121"/>
      <c r="F30" s="119">
        <v>35</v>
      </c>
      <c r="G30" s="118"/>
      <c r="H30" s="27">
        <v>1042</v>
      </c>
      <c r="I30" s="27">
        <v>273</v>
      </c>
      <c r="J30" s="27">
        <v>769</v>
      </c>
      <c r="K30" s="118" t="s">
        <v>55</v>
      </c>
      <c r="L30" s="118"/>
      <c r="M30" s="118" t="s">
        <v>55</v>
      </c>
      <c r="N30" s="118"/>
      <c r="O30" s="16"/>
      <c r="P30" s="16"/>
      <c r="Q30" s="44"/>
      <c r="R30" s="44" t="s">
        <v>120</v>
      </c>
      <c r="S30" s="43" t="s">
        <v>167</v>
      </c>
      <c r="T30" s="58">
        <f aca="true" t="shared" si="2" ref="T30:T36">SUM(U30:AG30)</f>
        <v>613928</v>
      </c>
      <c r="U30" s="48" t="s">
        <v>55</v>
      </c>
      <c r="V30" s="77" t="s">
        <v>55</v>
      </c>
      <c r="W30" s="77"/>
      <c r="X30" s="48" t="s">
        <v>55</v>
      </c>
      <c r="Y30" s="48" t="s">
        <v>55</v>
      </c>
      <c r="Z30" s="48" t="s">
        <v>55</v>
      </c>
      <c r="AA30" s="77" t="s">
        <v>55</v>
      </c>
      <c r="AB30" s="77"/>
      <c r="AC30" s="48" t="s">
        <v>55</v>
      </c>
      <c r="AD30" s="48" t="s">
        <v>55</v>
      </c>
      <c r="AE30" s="48" t="s">
        <v>55</v>
      </c>
      <c r="AF30" s="48" t="s">
        <v>55</v>
      </c>
      <c r="AG30" s="48">
        <v>613928</v>
      </c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</row>
    <row r="31" spans="1:61" ht="18.75" customHeight="1">
      <c r="A31" s="5"/>
      <c r="B31" s="120" t="s">
        <v>24</v>
      </c>
      <c r="C31" s="120"/>
      <c r="D31" s="120"/>
      <c r="E31" s="121"/>
      <c r="F31" s="119">
        <v>1</v>
      </c>
      <c r="G31" s="118"/>
      <c r="H31" s="27">
        <v>33</v>
      </c>
      <c r="I31" s="27">
        <v>32</v>
      </c>
      <c r="J31" s="27">
        <v>1</v>
      </c>
      <c r="K31" s="118" t="s">
        <v>55</v>
      </c>
      <c r="L31" s="118"/>
      <c r="M31" s="118" t="s">
        <v>55</v>
      </c>
      <c r="N31" s="118"/>
      <c r="O31" s="16"/>
      <c r="P31" s="16"/>
      <c r="Q31" s="44"/>
      <c r="R31" s="44"/>
      <c r="S31" s="43"/>
      <c r="T31" s="147" t="s">
        <v>163</v>
      </c>
      <c r="U31" s="148" t="s">
        <v>164</v>
      </c>
      <c r="V31" s="149" t="s">
        <v>162</v>
      </c>
      <c r="W31" s="150"/>
      <c r="X31" s="148" t="s">
        <v>165</v>
      </c>
      <c r="Y31" s="148" t="s">
        <v>166</v>
      </c>
      <c r="Z31" s="48"/>
      <c r="AA31" s="77"/>
      <c r="AB31" s="77"/>
      <c r="AC31" s="48"/>
      <c r="AD31" s="48"/>
      <c r="AE31" s="48"/>
      <c r="AF31" s="48"/>
      <c r="AG31" s="48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</row>
    <row r="32" spans="1:61" ht="18.75" customHeight="1">
      <c r="A32" s="5"/>
      <c r="B32" s="122" t="s">
        <v>17</v>
      </c>
      <c r="C32" s="122"/>
      <c r="D32" s="122"/>
      <c r="E32" s="123"/>
      <c r="F32" s="119">
        <v>2</v>
      </c>
      <c r="G32" s="118"/>
      <c r="H32" s="27">
        <v>7</v>
      </c>
      <c r="I32" s="27">
        <v>7</v>
      </c>
      <c r="J32" s="27"/>
      <c r="K32" s="118" t="s">
        <v>55</v>
      </c>
      <c r="L32" s="118"/>
      <c r="M32" s="118" t="s">
        <v>55</v>
      </c>
      <c r="N32" s="118"/>
      <c r="O32" s="16"/>
      <c r="P32" s="16"/>
      <c r="Q32" s="44"/>
      <c r="R32" s="44" t="s">
        <v>121</v>
      </c>
      <c r="S32" s="43" t="s">
        <v>125</v>
      </c>
      <c r="T32" s="58">
        <v>503075</v>
      </c>
      <c r="U32" s="48">
        <v>151552</v>
      </c>
      <c r="V32" s="77">
        <v>81459</v>
      </c>
      <c r="W32" s="77"/>
      <c r="X32" s="48">
        <v>52267</v>
      </c>
      <c r="Y32" s="48">
        <v>12543</v>
      </c>
      <c r="Z32" s="48" t="s">
        <v>55</v>
      </c>
      <c r="AA32" s="77" t="s">
        <v>55</v>
      </c>
      <c r="AB32" s="77"/>
      <c r="AC32" s="48">
        <v>12344</v>
      </c>
      <c r="AD32" s="48" t="s">
        <v>55</v>
      </c>
      <c r="AE32" s="48" t="s">
        <v>55</v>
      </c>
      <c r="AF32" s="48">
        <v>663</v>
      </c>
      <c r="AG32" s="48">
        <v>192246</v>
      </c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</row>
    <row r="33" spans="1:61" ht="18.75" customHeight="1">
      <c r="A33" s="120" t="s">
        <v>25</v>
      </c>
      <c r="B33" s="120"/>
      <c r="C33" s="120"/>
      <c r="D33" s="120"/>
      <c r="E33" s="121"/>
      <c r="F33" s="119">
        <v>5</v>
      </c>
      <c r="G33" s="118"/>
      <c r="H33" s="27">
        <v>103</v>
      </c>
      <c r="I33" s="27">
        <v>20</v>
      </c>
      <c r="J33" s="27">
        <v>73</v>
      </c>
      <c r="K33" s="118" t="s">
        <v>55</v>
      </c>
      <c r="L33" s="118"/>
      <c r="M33" s="118" t="s">
        <v>55</v>
      </c>
      <c r="N33" s="118"/>
      <c r="O33" s="16"/>
      <c r="P33" s="16"/>
      <c r="Q33" s="44"/>
      <c r="R33" s="44"/>
      <c r="S33" s="43"/>
      <c r="T33" s="58"/>
      <c r="U33" s="48"/>
      <c r="V33" s="77"/>
      <c r="W33" s="77"/>
      <c r="X33" s="48"/>
      <c r="Y33" s="48"/>
      <c r="Z33" s="48"/>
      <c r="AA33" s="77"/>
      <c r="AB33" s="77"/>
      <c r="AC33" s="48"/>
      <c r="AD33" s="48"/>
      <c r="AE33" s="48"/>
      <c r="AF33" s="48"/>
      <c r="AG33" s="48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</row>
    <row r="34" spans="1:61" ht="18.75" customHeight="1">
      <c r="A34" s="120" t="s">
        <v>26</v>
      </c>
      <c r="B34" s="120"/>
      <c r="C34" s="120"/>
      <c r="D34" s="120"/>
      <c r="E34" s="121"/>
      <c r="F34" s="119">
        <v>2</v>
      </c>
      <c r="G34" s="118"/>
      <c r="H34" s="27">
        <v>941</v>
      </c>
      <c r="I34" s="27">
        <v>44</v>
      </c>
      <c r="J34" s="27">
        <v>897</v>
      </c>
      <c r="K34" s="118" t="s">
        <v>55</v>
      </c>
      <c r="L34" s="118"/>
      <c r="M34" s="118" t="s">
        <v>55</v>
      </c>
      <c r="N34" s="118"/>
      <c r="O34" s="16"/>
      <c r="P34" s="16"/>
      <c r="Q34" s="44"/>
      <c r="R34" s="44" t="s">
        <v>122</v>
      </c>
      <c r="S34" s="43" t="s">
        <v>126</v>
      </c>
      <c r="T34" s="58">
        <f t="shared" si="2"/>
        <v>444089</v>
      </c>
      <c r="U34" s="48">
        <v>178401</v>
      </c>
      <c r="V34" s="77" t="s">
        <v>55</v>
      </c>
      <c r="W34" s="77"/>
      <c r="X34" s="48">
        <v>58371</v>
      </c>
      <c r="Y34" s="48" t="s">
        <v>55</v>
      </c>
      <c r="Z34" s="48">
        <v>127607</v>
      </c>
      <c r="AA34" s="77">
        <v>8439</v>
      </c>
      <c r="AB34" s="77"/>
      <c r="AC34" s="48">
        <v>26089</v>
      </c>
      <c r="AD34" s="48">
        <v>6893</v>
      </c>
      <c r="AE34" s="48">
        <v>10436</v>
      </c>
      <c r="AF34" s="48">
        <v>27853</v>
      </c>
      <c r="AG34" s="48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</row>
    <row r="35" spans="1:61" ht="18.75" customHeight="1">
      <c r="A35" s="120" t="s">
        <v>7</v>
      </c>
      <c r="B35" s="120"/>
      <c r="C35" s="120"/>
      <c r="D35" s="120"/>
      <c r="E35" s="121"/>
      <c r="F35" s="119">
        <v>4</v>
      </c>
      <c r="G35" s="118"/>
      <c r="H35" s="27">
        <v>36</v>
      </c>
      <c r="I35" s="27">
        <v>27</v>
      </c>
      <c r="J35" s="27">
        <v>9</v>
      </c>
      <c r="K35" s="118" t="s">
        <v>55</v>
      </c>
      <c r="L35" s="118"/>
      <c r="M35" s="118" t="s">
        <v>55</v>
      </c>
      <c r="N35" s="118"/>
      <c r="O35" s="16"/>
      <c r="P35" s="16"/>
      <c r="Q35" s="44"/>
      <c r="R35" s="44"/>
      <c r="S35" s="42" t="s">
        <v>127</v>
      </c>
      <c r="T35" s="58"/>
      <c r="U35" s="48"/>
      <c r="V35" s="77"/>
      <c r="W35" s="77"/>
      <c r="X35" s="48"/>
      <c r="Y35" s="48"/>
      <c r="Z35" s="48"/>
      <c r="AA35" s="77"/>
      <c r="AB35" s="77"/>
      <c r="AC35" s="48"/>
      <c r="AD35" s="48"/>
      <c r="AE35" s="48"/>
      <c r="AF35" s="48"/>
      <c r="AG35" s="48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</row>
    <row r="36" spans="1:61" ht="18.75" customHeight="1">
      <c r="A36" s="120" t="s">
        <v>8</v>
      </c>
      <c r="B36" s="120"/>
      <c r="C36" s="120"/>
      <c r="D36" s="120"/>
      <c r="E36" s="121"/>
      <c r="F36" s="119" t="s">
        <v>55</v>
      </c>
      <c r="G36" s="118"/>
      <c r="H36" s="27">
        <v>1</v>
      </c>
      <c r="I36" s="27">
        <v>1</v>
      </c>
      <c r="J36" s="27" t="s">
        <v>55</v>
      </c>
      <c r="K36" s="118" t="s">
        <v>55</v>
      </c>
      <c r="L36" s="118"/>
      <c r="M36" s="118" t="s">
        <v>55</v>
      </c>
      <c r="N36" s="118"/>
      <c r="O36" s="16"/>
      <c r="P36" s="16"/>
      <c r="Q36" s="44"/>
      <c r="R36" s="44" t="s">
        <v>122</v>
      </c>
      <c r="S36" s="43" t="s">
        <v>126</v>
      </c>
      <c r="T36" s="58">
        <f t="shared" si="2"/>
        <v>474710</v>
      </c>
      <c r="U36" s="48" t="s">
        <v>55</v>
      </c>
      <c r="V36" s="77" t="s">
        <v>55</v>
      </c>
      <c r="W36" s="77"/>
      <c r="X36" s="48" t="s">
        <v>55</v>
      </c>
      <c r="Y36" s="48" t="s">
        <v>55</v>
      </c>
      <c r="Z36" s="48" t="s">
        <v>55</v>
      </c>
      <c r="AA36" s="77" t="s">
        <v>55</v>
      </c>
      <c r="AB36" s="77"/>
      <c r="AC36" s="48">
        <v>34478</v>
      </c>
      <c r="AD36" s="48" t="s">
        <v>55</v>
      </c>
      <c r="AE36" s="48" t="s">
        <v>55</v>
      </c>
      <c r="AF36" s="48">
        <v>205949</v>
      </c>
      <c r="AG36" s="48">
        <v>234283</v>
      </c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</row>
    <row r="37" spans="1:61" ht="18.75" customHeight="1">
      <c r="A37" s="120" t="s">
        <v>9</v>
      </c>
      <c r="B37" s="120"/>
      <c r="C37" s="120"/>
      <c r="D37" s="120"/>
      <c r="E37" s="121"/>
      <c r="F37" s="119">
        <v>3</v>
      </c>
      <c r="G37" s="118"/>
      <c r="H37" s="27">
        <v>20</v>
      </c>
      <c r="I37" s="27">
        <v>20</v>
      </c>
      <c r="J37" s="27" t="s">
        <v>55</v>
      </c>
      <c r="K37" s="118" t="s">
        <v>55</v>
      </c>
      <c r="L37" s="118"/>
      <c r="M37" s="118" t="s">
        <v>55</v>
      </c>
      <c r="N37" s="118"/>
      <c r="O37" s="16"/>
      <c r="P37" s="16"/>
      <c r="Q37" s="35"/>
      <c r="R37" s="35"/>
      <c r="S37" s="45" t="s">
        <v>124</v>
      </c>
      <c r="T37" s="28"/>
      <c r="U37" s="28"/>
      <c r="V37" s="78"/>
      <c r="W37" s="78"/>
      <c r="X37" s="28"/>
      <c r="Y37" s="28"/>
      <c r="Z37" s="28"/>
      <c r="AA37" s="78"/>
      <c r="AB37" s="78"/>
      <c r="AC37" s="28"/>
      <c r="AD37" s="28"/>
      <c r="AE37" s="28"/>
      <c r="AF37" s="28"/>
      <c r="AG37" s="28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</row>
    <row r="38" spans="1:61" ht="18.75" customHeight="1">
      <c r="A38" s="120" t="s">
        <v>10</v>
      </c>
      <c r="B38" s="120"/>
      <c r="C38" s="120"/>
      <c r="D38" s="120"/>
      <c r="E38" s="121"/>
      <c r="F38" s="119">
        <v>2</v>
      </c>
      <c r="G38" s="118"/>
      <c r="H38" s="27">
        <v>10</v>
      </c>
      <c r="I38" s="27">
        <v>10</v>
      </c>
      <c r="J38" s="27" t="s">
        <v>55</v>
      </c>
      <c r="K38" s="118" t="s">
        <v>55</v>
      </c>
      <c r="L38" s="118"/>
      <c r="M38" s="118" t="s">
        <v>55</v>
      </c>
      <c r="N38" s="118"/>
      <c r="O38" s="16"/>
      <c r="P38" s="16"/>
      <c r="Q38" s="47" t="s">
        <v>150</v>
      </c>
      <c r="R38" s="16"/>
      <c r="S38" s="16"/>
      <c r="T38" s="48"/>
      <c r="U38" s="48"/>
      <c r="V38" s="77"/>
      <c r="W38" s="77"/>
      <c r="X38" s="48"/>
      <c r="Y38" s="48"/>
      <c r="Z38" s="48"/>
      <c r="AA38" s="77"/>
      <c r="AB38" s="77"/>
      <c r="AC38" s="48"/>
      <c r="AD38" s="48"/>
      <c r="AE38" s="48"/>
      <c r="AF38" s="48"/>
      <c r="AG38" s="48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</row>
    <row r="39" spans="1:61" ht="18.75" customHeight="1">
      <c r="A39" s="120" t="s">
        <v>11</v>
      </c>
      <c r="B39" s="120"/>
      <c r="C39" s="120"/>
      <c r="D39" s="120"/>
      <c r="E39" s="121"/>
      <c r="F39" s="119" t="s">
        <v>55</v>
      </c>
      <c r="G39" s="118"/>
      <c r="H39" s="27">
        <v>5</v>
      </c>
      <c r="I39" s="27"/>
      <c r="J39" s="27">
        <v>5</v>
      </c>
      <c r="K39" s="118" t="s">
        <v>55</v>
      </c>
      <c r="L39" s="118"/>
      <c r="M39" s="118" t="s">
        <v>55</v>
      </c>
      <c r="N39" s="118"/>
      <c r="O39" s="16"/>
      <c r="P39" s="16"/>
      <c r="Q39" s="16" t="s">
        <v>131</v>
      </c>
      <c r="R39" s="16"/>
      <c r="S39" s="16"/>
      <c r="T39" s="16"/>
      <c r="U39" s="16"/>
      <c r="V39" s="74"/>
      <c r="W39" s="74"/>
      <c r="X39" s="16"/>
      <c r="Y39" s="16"/>
      <c r="Z39" s="16"/>
      <c r="AA39" s="74"/>
      <c r="AB39" s="74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</row>
    <row r="40" spans="1:61" ht="18.75" customHeight="1">
      <c r="A40" s="124" t="s">
        <v>18</v>
      </c>
      <c r="B40" s="124"/>
      <c r="C40" s="124"/>
      <c r="D40" s="124"/>
      <c r="E40" s="125"/>
      <c r="F40" s="119">
        <v>1</v>
      </c>
      <c r="G40" s="118"/>
      <c r="H40" s="27">
        <v>83</v>
      </c>
      <c r="I40" s="27">
        <v>15</v>
      </c>
      <c r="J40" s="27">
        <v>24</v>
      </c>
      <c r="K40" s="118">
        <v>44</v>
      </c>
      <c r="L40" s="118"/>
      <c r="M40" s="118" t="s">
        <v>55</v>
      </c>
      <c r="N40" s="118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</row>
    <row r="41" spans="1:61" ht="18.75" customHeight="1">
      <c r="A41" s="120" t="s">
        <v>19</v>
      </c>
      <c r="B41" s="120"/>
      <c r="C41" s="120"/>
      <c r="D41" s="120"/>
      <c r="E41" s="121"/>
      <c r="F41" s="119">
        <v>11</v>
      </c>
      <c r="G41" s="118"/>
      <c r="H41" s="27">
        <v>164</v>
      </c>
      <c r="I41" s="27">
        <v>160</v>
      </c>
      <c r="J41" s="27">
        <v>4</v>
      </c>
      <c r="K41" s="118" t="s">
        <v>55</v>
      </c>
      <c r="L41" s="118"/>
      <c r="M41" s="118" t="s">
        <v>55</v>
      </c>
      <c r="N41" s="118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</row>
    <row r="42" spans="1:61" ht="18.75" customHeight="1">
      <c r="A42" s="120" t="s">
        <v>12</v>
      </c>
      <c r="B42" s="120"/>
      <c r="C42" s="120"/>
      <c r="D42" s="120"/>
      <c r="E42" s="121"/>
      <c r="F42" s="119">
        <v>65</v>
      </c>
      <c r="G42" s="118"/>
      <c r="H42" s="27">
        <v>3619</v>
      </c>
      <c r="I42" s="27">
        <v>209</v>
      </c>
      <c r="J42" s="27">
        <v>184</v>
      </c>
      <c r="K42" s="118">
        <v>3226</v>
      </c>
      <c r="L42" s="118"/>
      <c r="M42" s="118" t="s">
        <v>55</v>
      </c>
      <c r="N42" s="118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</row>
    <row r="43" spans="1:61" ht="18.75" customHeight="1">
      <c r="A43" s="126" t="s">
        <v>13</v>
      </c>
      <c r="B43" s="126"/>
      <c r="C43" s="126"/>
      <c r="D43" s="126"/>
      <c r="E43" s="127"/>
      <c r="F43" s="117">
        <v>11</v>
      </c>
      <c r="G43" s="118"/>
      <c r="H43" s="27">
        <v>102</v>
      </c>
      <c r="I43" s="27">
        <v>73</v>
      </c>
      <c r="J43" s="27">
        <v>29</v>
      </c>
      <c r="K43" s="118" t="s">
        <v>55</v>
      </c>
      <c r="L43" s="118"/>
      <c r="M43" s="118" t="s">
        <v>55</v>
      </c>
      <c r="N43" s="118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</row>
    <row r="44" spans="1:61" ht="18.75" customHeight="1">
      <c r="A44" s="128" t="s">
        <v>22</v>
      </c>
      <c r="B44" s="128"/>
      <c r="C44" s="128"/>
      <c r="D44" s="128"/>
      <c r="E44" s="129"/>
      <c r="F44" s="144">
        <v>40</v>
      </c>
      <c r="G44" s="78"/>
      <c r="H44" s="28">
        <v>2178</v>
      </c>
      <c r="I44" s="28">
        <v>269</v>
      </c>
      <c r="J44" s="28">
        <v>110</v>
      </c>
      <c r="K44" s="78" t="s">
        <v>55</v>
      </c>
      <c r="L44" s="78"/>
      <c r="M44" s="78">
        <v>1799</v>
      </c>
      <c r="N44" s="78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</row>
    <row r="45" spans="1:61" ht="18.75" customHeight="1">
      <c r="A45" s="29" t="s">
        <v>56</v>
      </c>
      <c r="B45" s="29"/>
      <c r="C45" s="29"/>
      <c r="D45" s="29"/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</row>
    <row r="46" spans="1:61" ht="18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6" t="s">
        <v>149</v>
      </c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</row>
    <row r="47" spans="1:61" ht="18.75" customHeight="1" thickBot="1">
      <c r="A47" s="74" t="s">
        <v>57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7" t="s">
        <v>148</v>
      </c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</row>
    <row r="48" spans="1:61" ht="18.75" customHeight="1">
      <c r="A48" s="142" t="s">
        <v>58</v>
      </c>
      <c r="B48" s="79"/>
      <c r="C48" s="130" t="s">
        <v>54</v>
      </c>
      <c r="D48" s="136" t="s">
        <v>59</v>
      </c>
      <c r="E48" s="134" t="s">
        <v>60</v>
      </c>
      <c r="F48" s="132" t="s">
        <v>58</v>
      </c>
      <c r="G48" s="79"/>
      <c r="H48" s="130" t="s">
        <v>54</v>
      </c>
      <c r="I48" s="136" t="s">
        <v>59</v>
      </c>
      <c r="J48" s="134" t="s">
        <v>60</v>
      </c>
      <c r="K48" s="132" t="s">
        <v>58</v>
      </c>
      <c r="L48" s="79"/>
      <c r="M48" s="130" t="s">
        <v>54</v>
      </c>
      <c r="N48" s="136" t="s">
        <v>59</v>
      </c>
      <c r="O48" s="134" t="s">
        <v>60</v>
      </c>
      <c r="P48" s="16"/>
      <c r="Q48" s="93" t="s">
        <v>58</v>
      </c>
      <c r="R48" s="76"/>
      <c r="S48" s="14" t="s">
        <v>54</v>
      </c>
      <c r="T48" s="46" t="s">
        <v>114</v>
      </c>
      <c r="U48" s="46" t="s">
        <v>115</v>
      </c>
      <c r="V48" s="76" t="s">
        <v>58</v>
      </c>
      <c r="W48" s="76"/>
      <c r="X48" s="14" t="s">
        <v>54</v>
      </c>
      <c r="Y48" s="46" t="s">
        <v>114</v>
      </c>
      <c r="Z48" s="46" t="s">
        <v>115</v>
      </c>
      <c r="AA48" s="76" t="s">
        <v>58</v>
      </c>
      <c r="AB48" s="76"/>
      <c r="AC48" s="14" t="s">
        <v>54</v>
      </c>
      <c r="AD48" s="46" t="s">
        <v>114</v>
      </c>
      <c r="AE48" s="49" t="s">
        <v>115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</row>
    <row r="49" spans="1:61" ht="18.75" customHeight="1">
      <c r="A49" s="143"/>
      <c r="B49" s="80"/>
      <c r="C49" s="131"/>
      <c r="D49" s="80"/>
      <c r="E49" s="135"/>
      <c r="F49" s="133"/>
      <c r="G49" s="80"/>
      <c r="H49" s="131"/>
      <c r="I49" s="80"/>
      <c r="J49" s="135"/>
      <c r="K49" s="133"/>
      <c r="L49" s="80"/>
      <c r="M49" s="131"/>
      <c r="N49" s="80"/>
      <c r="O49" s="135"/>
      <c r="P49" s="16"/>
      <c r="Q49" s="89" t="s">
        <v>61</v>
      </c>
      <c r="R49" s="90"/>
      <c r="S49" s="50">
        <f>SUM(S52,X54,AC66)</f>
        <v>911638</v>
      </c>
      <c r="T49" s="50">
        <f>SUM(T52,Y54,AD66)</f>
        <v>433721</v>
      </c>
      <c r="U49" s="50">
        <f>SUM(U52,Z54,AE66)</f>
        <v>477917</v>
      </c>
      <c r="V49" s="33"/>
      <c r="W49" s="22" t="s">
        <v>80</v>
      </c>
      <c r="X49" s="59">
        <f>SUM(Y49:Z49)</f>
        <v>931</v>
      </c>
      <c r="Y49" s="37">
        <v>429</v>
      </c>
      <c r="Z49" s="37">
        <v>502</v>
      </c>
      <c r="AA49" s="33"/>
      <c r="AB49" s="22" t="s">
        <v>94</v>
      </c>
      <c r="AC49" s="59">
        <f>SUM(AD49:AE49)</f>
        <v>6099</v>
      </c>
      <c r="AD49" s="59">
        <v>2846</v>
      </c>
      <c r="AE49" s="59">
        <v>3253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</row>
    <row r="50" spans="1:61" ht="18.75" customHeight="1">
      <c r="A50" s="89" t="s">
        <v>61</v>
      </c>
      <c r="B50" s="90"/>
      <c r="C50" s="50">
        <f>SUM(C52:C60,C62,H50,H59,H65,M53,M60,M65,)</f>
        <v>14016</v>
      </c>
      <c r="D50" s="50">
        <f>SUM(D52:D60,D62,I50,I59,I65,N53,N60,N65,)</f>
        <v>8135</v>
      </c>
      <c r="E50" s="50">
        <f>SUM(E52:E60,E62,J50,J59,J65,O53,O60,O65,)</f>
        <v>5881</v>
      </c>
      <c r="F50" s="102" t="s">
        <v>62</v>
      </c>
      <c r="G50" s="90"/>
      <c r="H50" s="50">
        <f>SUM(H51:H58)</f>
        <v>913</v>
      </c>
      <c r="I50" s="50">
        <f>SUM(I51:I58)</f>
        <v>648</v>
      </c>
      <c r="J50" s="50">
        <f>SUM(J51:J58)</f>
        <v>265</v>
      </c>
      <c r="K50" s="33"/>
      <c r="L50" s="22" t="s">
        <v>94</v>
      </c>
      <c r="M50" s="37">
        <v>181</v>
      </c>
      <c r="N50" s="37">
        <v>86</v>
      </c>
      <c r="O50" s="37">
        <v>95</v>
      </c>
      <c r="P50" s="16"/>
      <c r="Q50" s="91"/>
      <c r="R50" s="92"/>
      <c r="S50" s="50"/>
      <c r="T50" s="50"/>
      <c r="U50" s="50"/>
      <c r="V50" s="34"/>
      <c r="W50" s="23" t="s">
        <v>81</v>
      </c>
      <c r="X50" s="59">
        <f aca="true" t="shared" si="3" ref="X50:X66">SUM(Y50:Z50)</f>
        <v>1278</v>
      </c>
      <c r="Y50" s="37">
        <v>588</v>
      </c>
      <c r="Z50" s="37">
        <v>690</v>
      </c>
      <c r="AA50" s="34"/>
      <c r="AB50" s="23" t="s">
        <v>158</v>
      </c>
      <c r="AC50" s="59">
        <f aca="true" t="shared" si="4" ref="AC50:AC66">SUM(AD50:AE50)</f>
        <v>13155</v>
      </c>
      <c r="AD50" s="59">
        <v>6339</v>
      </c>
      <c r="AE50" s="59">
        <v>6816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</row>
    <row r="51" spans="1:61" ht="18.75" customHeight="1">
      <c r="A51" s="4"/>
      <c r="B51" s="26"/>
      <c r="C51" s="37"/>
      <c r="D51" s="37"/>
      <c r="E51" s="37"/>
      <c r="F51" s="34"/>
      <c r="G51" s="23" t="s">
        <v>77</v>
      </c>
      <c r="H51" s="37">
        <v>130</v>
      </c>
      <c r="I51" s="37">
        <v>94</v>
      </c>
      <c r="J51" s="37">
        <v>36</v>
      </c>
      <c r="K51" s="34"/>
      <c r="L51" s="23" t="s">
        <v>95</v>
      </c>
      <c r="M51" s="37">
        <v>239</v>
      </c>
      <c r="N51" s="37">
        <v>192</v>
      </c>
      <c r="O51" s="37">
        <v>47</v>
      </c>
      <c r="P51" s="16"/>
      <c r="Q51" s="75" t="s">
        <v>63</v>
      </c>
      <c r="R51" s="73"/>
      <c r="S51" s="50">
        <f aca="true" t="shared" si="5" ref="S51:S56">SUM(T51:U51)</f>
        <v>339304</v>
      </c>
      <c r="T51" s="50">
        <v>162223</v>
      </c>
      <c r="U51" s="50">
        <v>177081</v>
      </c>
      <c r="V51" s="34"/>
      <c r="W51" s="23" t="s">
        <v>151</v>
      </c>
      <c r="X51" s="59">
        <f t="shared" si="3"/>
        <v>2661</v>
      </c>
      <c r="Y51" s="37">
        <v>1243</v>
      </c>
      <c r="Z51" s="37">
        <v>1418</v>
      </c>
      <c r="AA51" s="34"/>
      <c r="AB51" s="23" t="s">
        <v>159</v>
      </c>
      <c r="AC51" s="59">
        <f t="shared" si="4"/>
        <v>7183</v>
      </c>
      <c r="AD51" s="59">
        <v>3344</v>
      </c>
      <c r="AE51" s="59">
        <v>3839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</row>
    <row r="52" spans="1:61" ht="18.75" customHeight="1">
      <c r="A52" s="75" t="s">
        <v>63</v>
      </c>
      <c r="B52" s="73"/>
      <c r="C52" s="38">
        <v>3795</v>
      </c>
      <c r="D52" s="38">
        <v>1928</v>
      </c>
      <c r="E52" s="38">
        <v>1867</v>
      </c>
      <c r="F52" s="34"/>
      <c r="G52" s="23" t="s">
        <v>78</v>
      </c>
      <c r="H52" s="37">
        <v>175</v>
      </c>
      <c r="I52" s="37">
        <v>129</v>
      </c>
      <c r="J52" s="37">
        <v>46</v>
      </c>
      <c r="K52" s="34"/>
      <c r="L52" s="23" t="s">
        <v>96</v>
      </c>
      <c r="M52" s="37">
        <v>141</v>
      </c>
      <c r="N52" s="37">
        <v>113</v>
      </c>
      <c r="O52" s="37">
        <v>28</v>
      </c>
      <c r="P52" s="16"/>
      <c r="Q52" s="75" t="s">
        <v>147</v>
      </c>
      <c r="R52" s="73"/>
      <c r="S52" s="50">
        <f t="shared" si="5"/>
        <v>339304</v>
      </c>
      <c r="T52" s="50">
        <f>SUM(T51)</f>
        <v>162223</v>
      </c>
      <c r="U52" s="50">
        <f>SUM(U51)</f>
        <v>177081</v>
      </c>
      <c r="V52" s="34"/>
      <c r="W52" s="23" t="s">
        <v>152</v>
      </c>
      <c r="X52" s="59">
        <f t="shared" si="3"/>
        <v>689</v>
      </c>
      <c r="Y52" s="37">
        <v>314</v>
      </c>
      <c r="Z52" s="37">
        <v>375</v>
      </c>
      <c r="AA52" s="72" t="s">
        <v>160</v>
      </c>
      <c r="AB52" s="73"/>
      <c r="AC52" s="50">
        <f t="shared" si="4"/>
        <v>31203</v>
      </c>
      <c r="AD52" s="50">
        <f>SUM(AD53:AD58)</f>
        <v>14745</v>
      </c>
      <c r="AE52" s="50">
        <f>SUM(AE53:AE58)</f>
        <v>16458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</row>
    <row r="53" spans="1:61" ht="18.75" customHeight="1">
      <c r="A53" s="75" t="s">
        <v>64</v>
      </c>
      <c r="B53" s="73"/>
      <c r="C53" s="38">
        <v>546</v>
      </c>
      <c r="D53" s="38">
        <v>387</v>
      </c>
      <c r="E53" s="38">
        <v>159</v>
      </c>
      <c r="F53" s="34"/>
      <c r="G53" s="23" t="s">
        <v>79</v>
      </c>
      <c r="H53" s="37">
        <v>306</v>
      </c>
      <c r="I53" s="37">
        <v>210</v>
      </c>
      <c r="J53" s="37">
        <v>96</v>
      </c>
      <c r="K53" s="72" t="s">
        <v>97</v>
      </c>
      <c r="L53" s="73"/>
      <c r="M53" s="50">
        <f>SUM(M54:M59)</f>
        <v>808</v>
      </c>
      <c r="N53" s="50">
        <f>SUM(N54:N59)</f>
        <v>562</v>
      </c>
      <c r="O53" s="50">
        <f>SUM(O54:O59)</f>
        <v>246</v>
      </c>
      <c r="P53" s="16"/>
      <c r="Q53" s="75" t="s">
        <v>93</v>
      </c>
      <c r="R53" s="73"/>
      <c r="S53" s="50">
        <f t="shared" si="5"/>
        <v>84201</v>
      </c>
      <c r="T53" s="50">
        <v>40342</v>
      </c>
      <c r="U53" s="50">
        <v>43859</v>
      </c>
      <c r="V53" s="34"/>
      <c r="W53" s="23" t="s">
        <v>84</v>
      </c>
      <c r="X53" s="59">
        <f t="shared" si="3"/>
        <v>1010</v>
      </c>
      <c r="Y53" s="37">
        <v>495</v>
      </c>
      <c r="Z53" s="37">
        <v>515</v>
      </c>
      <c r="AA53" s="34"/>
      <c r="AB53" s="23" t="s">
        <v>98</v>
      </c>
      <c r="AC53" s="59">
        <f t="shared" si="4"/>
        <v>4925</v>
      </c>
      <c r="AD53" s="59">
        <v>2336</v>
      </c>
      <c r="AE53" s="59">
        <v>2589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</row>
    <row r="54" spans="1:61" ht="18.75" customHeight="1">
      <c r="A54" s="75" t="s">
        <v>93</v>
      </c>
      <c r="B54" s="73"/>
      <c r="C54" s="38">
        <v>1507</v>
      </c>
      <c r="D54" s="38">
        <v>673</v>
      </c>
      <c r="E54" s="38">
        <v>834</v>
      </c>
      <c r="F54" s="34"/>
      <c r="G54" s="23" t="s">
        <v>80</v>
      </c>
      <c r="H54" s="37">
        <v>48</v>
      </c>
      <c r="I54" s="37">
        <v>37</v>
      </c>
      <c r="J54" s="37">
        <v>11</v>
      </c>
      <c r="K54" s="34"/>
      <c r="L54" s="23" t="s">
        <v>98</v>
      </c>
      <c r="M54" s="37">
        <v>140</v>
      </c>
      <c r="N54" s="37">
        <v>101</v>
      </c>
      <c r="O54" s="37">
        <v>39</v>
      </c>
      <c r="P54" s="16"/>
      <c r="Q54" s="75" t="s">
        <v>67</v>
      </c>
      <c r="R54" s="73"/>
      <c r="S54" s="50">
        <f t="shared" si="5"/>
        <v>54165</v>
      </c>
      <c r="T54" s="50">
        <v>24904</v>
      </c>
      <c r="U54" s="50">
        <v>29261</v>
      </c>
      <c r="V54" s="72" t="s">
        <v>153</v>
      </c>
      <c r="W54" s="73"/>
      <c r="X54" s="50">
        <f t="shared" si="3"/>
        <v>292795</v>
      </c>
      <c r="Y54" s="50">
        <f>SUM(T53:T56,T58,T63,)</f>
        <v>139784</v>
      </c>
      <c r="Z54" s="50">
        <f>SUM(U53:U56,U58,U63,)</f>
        <v>153011</v>
      </c>
      <c r="AA54" s="34"/>
      <c r="AB54" s="23" t="s">
        <v>99</v>
      </c>
      <c r="AC54" s="59">
        <f t="shared" si="4"/>
        <v>4816</v>
      </c>
      <c r="AD54" s="59">
        <v>2280</v>
      </c>
      <c r="AE54" s="59">
        <v>2536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</row>
    <row r="55" spans="1:61" ht="18.75" customHeight="1">
      <c r="A55" s="75" t="s">
        <v>65</v>
      </c>
      <c r="B55" s="73"/>
      <c r="C55" s="38">
        <v>586</v>
      </c>
      <c r="D55" s="38">
        <v>276</v>
      </c>
      <c r="E55" s="38">
        <v>310</v>
      </c>
      <c r="F55" s="34"/>
      <c r="G55" s="23" t="s">
        <v>81</v>
      </c>
      <c r="H55" s="37">
        <v>57</v>
      </c>
      <c r="I55" s="37">
        <v>42</v>
      </c>
      <c r="J55" s="37">
        <v>15</v>
      </c>
      <c r="K55" s="34"/>
      <c r="L55" s="23" t="s">
        <v>99</v>
      </c>
      <c r="M55" s="37">
        <v>114</v>
      </c>
      <c r="N55" s="37">
        <v>79</v>
      </c>
      <c r="O55" s="37">
        <v>35</v>
      </c>
      <c r="P55" s="16"/>
      <c r="Q55" s="75" t="s">
        <v>69</v>
      </c>
      <c r="R55" s="73"/>
      <c r="S55" s="50">
        <f t="shared" si="5"/>
        <v>48180</v>
      </c>
      <c r="T55" s="50">
        <v>23174</v>
      </c>
      <c r="U55" s="50">
        <v>25006</v>
      </c>
      <c r="V55" s="72" t="s">
        <v>64</v>
      </c>
      <c r="W55" s="73"/>
      <c r="X55" s="50">
        <f t="shared" si="3"/>
        <v>38203</v>
      </c>
      <c r="Y55" s="50">
        <v>17882</v>
      </c>
      <c r="Z55" s="50">
        <v>20321</v>
      </c>
      <c r="AA55" s="34"/>
      <c r="AB55" s="23" t="s">
        <v>100</v>
      </c>
      <c r="AC55" s="59">
        <f t="shared" si="4"/>
        <v>6694</v>
      </c>
      <c r="AD55" s="59">
        <v>3128</v>
      </c>
      <c r="AE55" s="59">
        <v>3566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</row>
    <row r="56" spans="1:61" ht="18.75" customHeight="1">
      <c r="A56" s="75" t="s">
        <v>66</v>
      </c>
      <c r="B56" s="73"/>
      <c r="C56" s="38">
        <v>539</v>
      </c>
      <c r="D56" s="38">
        <v>277</v>
      </c>
      <c r="E56" s="38">
        <v>262</v>
      </c>
      <c r="F56" s="34"/>
      <c r="G56" s="23" t="s">
        <v>82</v>
      </c>
      <c r="H56" s="37">
        <v>83</v>
      </c>
      <c r="I56" s="37">
        <v>56</v>
      </c>
      <c r="J56" s="37">
        <v>27</v>
      </c>
      <c r="K56" s="34"/>
      <c r="L56" s="23" t="s">
        <v>100</v>
      </c>
      <c r="M56" s="37">
        <v>176</v>
      </c>
      <c r="N56" s="37">
        <v>115</v>
      </c>
      <c r="O56" s="37">
        <v>61</v>
      </c>
      <c r="P56" s="16"/>
      <c r="Q56" s="75" t="s">
        <v>146</v>
      </c>
      <c r="R56" s="73"/>
      <c r="S56" s="50">
        <f t="shared" si="5"/>
        <v>8749</v>
      </c>
      <c r="T56" s="50">
        <f>SUM(T57)</f>
        <v>3913</v>
      </c>
      <c r="U56" s="50">
        <f>SUM(U57)</f>
        <v>4836</v>
      </c>
      <c r="V56" s="72" t="s">
        <v>65</v>
      </c>
      <c r="W56" s="73"/>
      <c r="X56" s="50">
        <f t="shared" si="3"/>
        <v>23513</v>
      </c>
      <c r="Y56" s="50">
        <v>11112</v>
      </c>
      <c r="Z56" s="50">
        <v>12401</v>
      </c>
      <c r="AA56" s="34"/>
      <c r="AB56" s="23" t="s">
        <v>101</v>
      </c>
      <c r="AC56" s="59">
        <f t="shared" si="4"/>
        <v>7408</v>
      </c>
      <c r="AD56" s="59">
        <v>3532</v>
      </c>
      <c r="AE56" s="59">
        <v>3876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</row>
    <row r="57" spans="1:61" ht="18.75" customHeight="1">
      <c r="A57" s="75" t="s">
        <v>67</v>
      </c>
      <c r="B57" s="73"/>
      <c r="C57" s="38">
        <v>712</v>
      </c>
      <c r="D57" s="38">
        <v>443</v>
      </c>
      <c r="E57" s="38">
        <v>269</v>
      </c>
      <c r="F57" s="34"/>
      <c r="G57" s="23" t="s">
        <v>83</v>
      </c>
      <c r="H57" s="37">
        <v>65</v>
      </c>
      <c r="I57" s="37">
        <v>44</v>
      </c>
      <c r="J57" s="37">
        <v>21</v>
      </c>
      <c r="K57" s="34"/>
      <c r="L57" s="23" t="s">
        <v>101</v>
      </c>
      <c r="M57" s="37">
        <v>166</v>
      </c>
      <c r="N57" s="37">
        <v>118</v>
      </c>
      <c r="O57" s="37">
        <v>48</v>
      </c>
      <c r="P57" s="16"/>
      <c r="Q57" s="6"/>
      <c r="R57" s="23" t="s">
        <v>71</v>
      </c>
      <c r="S57" s="37">
        <v>8749</v>
      </c>
      <c r="T57" s="37">
        <v>3913</v>
      </c>
      <c r="U57" s="37">
        <v>4836</v>
      </c>
      <c r="V57" s="72" t="s">
        <v>66</v>
      </c>
      <c r="W57" s="73"/>
      <c r="X57" s="50">
        <f t="shared" si="3"/>
        <v>18591</v>
      </c>
      <c r="Y57" s="50">
        <v>8600</v>
      </c>
      <c r="Z57" s="50">
        <v>9991</v>
      </c>
      <c r="AA57" s="34"/>
      <c r="AB57" s="23" t="s">
        <v>102</v>
      </c>
      <c r="AC57" s="59">
        <f t="shared" si="4"/>
        <v>2928</v>
      </c>
      <c r="AD57" s="59">
        <v>1371</v>
      </c>
      <c r="AE57" s="59">
        <v>1557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</row>
    <row r="58" spans="1:61" ht="18.75" customHeight="1">
      <c r="A58" s="75" t="s">
        <v>68</v>
      </c>
      <c r="B58" s="73"/>
      <c r="C58" s="38">
        <v>336</v>
      </c>
      <c r="D58" s="38">
        <v>242</v>
      </c>
      <c r="E58" s="38">
        <v>94</v>
      </c>
      <c r="F58" s="34"/>
      <c r="G58" s="23" t="s">
        <v>84</v>
      </c>
      <c r="H58" s="37">
        <v>49</v>
      </c>
      <c r="I58" s="37">
        <v>36</v>
      </c>
      <c r="J58" s="37">
        <v>13</v>
      </c>
      <c r="K58" s="34"/>
      <c r="L58" s="23" t="s">
        <v>102</v>
      </c>
      <c r="M58" s="37">
        <v>119</v>
      </c>
      <c r="N58" s="37">
        <v>82</v>
      </c>
      <c r="O58" s="37">
        <v>37</v>
      </c>
      <c r="P58" s="16"/>
      <c r="Q58" s="75" t="s">
        <v>72</v>
      </c>
      <c r="R58" s="73"/>
      <c r="S58" s="50">
        <f>SUM(T58:U58)</f>
        <v>36477</v>
      </c>
      <c r="T58" s="50">
        <f>SUM(T59:T62)</f>
        <v>17686</v>
      </c>
      <c r="U58" s="50">
        <f>SUM(U59:U62)</f>
        <v>18791</v>
      </c>
      <c r="V58" s="72" t="s">
        <v>68</v>
      </c>
      <c r="W58" s="73"/>
      <c r="X58" s="50">
        <f t="shared" si="3"/>
        <v>21432</v>
      </c>
      <c r="Y58" s="50">
        <v>10029</v>
      </c>
      <c r="Z58" s="50">
        <v>11403</v>
      </c>
      <c r="AA58" s="34"/>
      <c r="AB58" s="23" t="s">
        <v>103</v>
      </c>
      <c r="AC58" s="59">
        <f t="shared" si="4"/>
        <v>4432</v>
      </c>
      <c r="AD58" s="59">
        <v>2098</v>
      </c>
      <c r="AE58" s="59">
        <v>2334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</row>
    <row r="59" spans="1:61" ht="18.75" customHeight="1">
      <c r="A59" s="75" t="s">
        <v>69</v>
      </c>
      <c r="B59" s="73"/>
      <c r="C59" s="38">
        <v>487</v>
      </c>
      <c r="D59" s="38">
        <v>382</v>
      </c>
      <c r="E59" s="38">
        <v>105</v>
      </c>
      <c r="F59" s="72" t="s">
        <v>85</v>
      </c>
      <c r="G59" s="73"/>
      <c r="H59" s="50">
        <f>SUM(H60:H64)</f>
        <v>999</v>
      </c>
      <c r="I59" s="50">
        <f>SUM(I60:I64)</f>
        <v>619</v>
      </c>
      <c r="J59" s="50">
        <f>SUM(J60:J64)</f>
        <v>380</v>
      </c>
      <c r="K59" s="34"/>
      <c r="L59" s="23" t="s">
        <v>103</v>
      </c>
      <c r="M59" s="37">
        <v>93</v>
      </c>
      <c r="N59" s="37">
        <v>67</v>
      </c>
      <c r="O59" s="37">
        <v>26</v>
      </c>
      <c r="P59" s="16"/>
      <c r="Q59" s="6"/>
      <c r="R59" s="23" t="s">
        <v>73</v>
      </c>
      <c r="S59" s="37">
        <v>11525</v>
      </c>
      <c r="T59" s="37">
        <v>5528</v>
      </c>
      <c r="U59" s="37">
        <v>5997</v>
      </c>
      <c r="V59" s="72" t="s">
        <v>154</v>
      </c>
      <c r="W59" s="73"/>
      <c r="X59" s="50">
        <f t="shared" si="3"/>
        <v>70523</v>
      </c>
      <c r="Y59" s="50">
        <f>SUM(Y60:Y64)</f>
        <v>33776</v>
      </c>
      <c r="Z59" s="50">
        <f>SUM(Z60:Z64)</f>
        <v>36747</v>
      </c>
      <c r="AA59" s="72" t="s">
        <v>104</v>
      </c>
      <c r="AB59" s="73"/>
      <c r="AC59" s="50">
        <f t="shared" si="4"/>
        <v>33266</v>
      </c>
      <c r="AD59" s="50">
        <f>SUM(AD60:AD63)</f>
        <v>15402</v>
      </c>
      <c r="AE59" s="50">
        <f>SUM(AE60:AE63)</f>
        <v>17864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</row>
    <row r="60" spans="1:61" ht="18.75" customHeight="1">
      <c r="A60" s="75" t="s">
        <v>70</v>
      </c>
      <c r="B60" s="73"/>
      <c r="C60" s="50">
        <f>SUM(C61)</f>
        <v>211</v>
      </c>
      <c r="D60" s="50">
        <f>SUM(D61)</f>
        <v>115</v>
      </c>
      <c r="E60" s="50">
        <f>SUM(E61)</f>
        <v>96</v>
      </c>
      <c r="F60" s="34"/>
      <c r="G60" s="23" t="s">
        <v>86</v>
      </c>
      <c r="H60" s="37">
        <v>383</v>
      </c>
      <c r="I60" s="37">
        <v>198</v>
      </c>
      <c r="J60" s="37">
        <v>185</v>
      </c>
      <c r="K60" s="72" t="s">
        <v>104</v>
      </c>
      <c r="L60" s="73"/>
      <c r="M60" s="50">
        <f>SUM(M61:M64)</f>
        <v>894</v>
      </c>
      <c r="N60" s="50">
        <f>SUM(N61:N64)</f>
        <v>508</v>
      </c>
      <c r="O60" s="50">
        <f>SUM(O61:O64)</f>
        <v>386</v>
      </c>
      <c r="P60" s="16"/>
      <c r="Q60" s="6"/>
      <c r="R60" s="23" t="s">
        <v>74</v>
      </c>
      <c r="S60" s="37">
        <v>11552</v>
      </c>
      <c r="T60" s="37">
        <v>5528</v>
      </c>
      <c r="U60" s="37">
        <v>6024</v>
      </c>
      <c r="V60" s="34"/>
      <c r="W60" s="23" t="s">
        <v>155</v>
      </c>
      <c r="X60" s="59">
        <f t="shared" si="3"/>
        <v>23539</v>
      </c>
      <c r="Y60" s="59">
        <v>11364</v>
      </c>
      <c r="Z60" s="59">
        <v>12175</v>
      </c>
      <c r="AA60" s="34"/>
      <c r="AB60" s="23" t="s">
        <v>105</v>
      </c>
      <c r="AC60" s="59">
        <f t="shared" si="4"/>
        <v>10285</v>
      </c>
      <c r="AD60" s="59">
        <v>4804</v>
      </c>
      <c r="AE60" s="59">
        <v>5481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</row>
    <row r="61" spans="1:61" ht="18.75" customHeight="1">
      <c r="A61" s="6"/>
      <c r="B61" s="23" t="s">
        <v>71</v>
      </c>
      <c r="C61" s="37">
        <v>211</v>
      </c>
      <c r="D61" s="37">
        <v>115</v>
      </c>
      <c r="E61" s="37">
        <v>96</v>
      </c>
      <c r="F61" s="34"/>
      <c r="G61" s="23" t="s">
        <v>87</v>
      </c>
      <c r="H61" s="37">
        <v>131</v>
      </c>
      <c r="I61" s="37">
        <v>95</v>
      </c>
      <c r="J61" s="37">
        <v>36</v>
      </c>
      <c r="K61" s="34"/>
      <c r="L61" s="23" t="s">
        <v>105</v>
      </c>
      <c r="M61" s="37">
        <v>398</v>
      </c>
      <c r="N61" s="37">
        <v>126</v>
      </c>
      <c r="O61" s="37">
        <v>272</v>
      </c>
      <c r="P61" s="16"/>
      <c r="Q61" s="6"/>
      <c r="R61" s="23" t="s">
        <v>75</v>
      </c>
      <c r="S61" s="37">
        <v>9958</v>
      </c>
      <c r="T61" s="37">
        <v>5003</v>
      </c>
      <c r="U61" s="37">
        <v>4955</v>
      </c>
      <c r="V61" s="34"/>
      <c r="W61" s="23" t="s">
        <v>156</v>
      </c>
      <c r="X61" s="59">
        <f t="shared" si="3"/>
        <v>8951</v>
      </c>
      <c r="Y61" s="59">
        <v>4200</v>
      </c>
      <c r="Z61" s="59">
        <v>4751</v>
      </c>
      <c r="AA61" s="34"/>
      <c r="AB61" s="23" t="s">
        <v>106</v>
      </c>
      <c r="AC61" s="59">
        <f t="shared" si="4"/>
        <v>8314</v>
      </c>
      <c r="AD61" s="59">
        <v>3804</v>
      </c>
      <c r="AE61" s="59">
        <v>4510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</row>
    <row r="62" spans="1:61" ht="18.75" customHeight="1">
      <c r="A62" s="75" t="s">
        <v>72</v>
      </c>
      <c r="B62" s="73"/>
      <c r="C62" s="50">
        <f>SUM(C63:C66)</f>
        <v>742</v>
      </c>
      <c r="D62" s="50">
        <f>SUM(D63:D66)</f>
        <v>446</v>
      </c>
      <c r="E62" s="50">
        <f>SUM(E63:E66)</f>
        <v>296</v>
      </c>
      <c r="F62" s="34"/>
      <c r="G62" s="23" t="s">
        <v>88</v>
      </c>
      <c r="H62" s="37">
        <v>114</v>
      </c>
      <c r="I62" s="37">
        <v>86</v>
      </c>
      <c r="J62" s="37">
        <v>28</v>
      </c>
      <c r="K62" s="34"/>
      <c r="L62" s="23" t="s">
        <v>106</v>
      </c>
      <c r="M62" s="37">
        <v>178</v>
      </c>
      <c r="N62" s="37">
        <v>128</v>
      </c>
      <c r="O62" s="37">
        <v>50</v>
      </c>
      <c r="P62" s="16"/>
      <c r="Q62" s="6"/>
      <c r="R62" s="23" t="s">
        <v>76</v>
      </c>
      <c r="S62" s="37">
        <v>3442</v>
      </c>
      <c r="T62" s="37">
        <v>1627</v>
      </c>
      <c r="U62" s="37">
        <v>1815</v>
      </c>
      <c r="V62" s="34"/>
      <c r="W62" s="23" t="s">
        <v>157</v>
      </c>
      <c r="X62" s="59">
        <f t="shared" si="3"/>
        <v>9112</v>
      </c>
      <c r="Y62" s="59">
        <v>4332</v>
      </c>
      <c r="Z62" s="59">
        <v>4780</v>
      </c>
      <c r="AA62" s="34"/>
      <c r="AB62" s="23" t="s">
        <v>107</v>
      </c>
      <c r="AC62" s="59">
        <f t="shared" si="4"/>
        <v>10658</v>
      </c>
      <c r="AD62" s="59">
        <v>4928</v>
      </c>
      <c r="AE62" s="59">
        <v>5730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</row>
    <row r="63" spans="1:61" ht="18.75" customHeight="1">
      <c r="A63" s="6"/>
      <c r="B63" s="23" t="s">
        <v>73</v>
      </c>
      <c r="C63" s="37">
        <v>354</v>
      </c>
      <c r="D63" s="37">
        <v>150</v>
      </c>
      <c r="E63" s="37">
        <v>204</v>
      </c>
      <c r="F63" s="34"/>
      <c r="G63" s="23" t="s">
        <v>89</v>
      </c>
      <c r="H63" s="37">
        <v>124</v>
      </c>
      <c r="I63" s="37">
        <v>95</v>
      </c>
      <c r="J63" s="37">
        <v>29</v>
      </c>
      <c r="K63" s="34"/>
      <c r="L63" s="23" t="s">
        <v>107</v>
      </c>
      <c r="M63" s="37">
        <v>209</v>
      </c>
      <c r="N63" s="37">
        <v>166</v>
      </c>
      <c r="O63" s="37">
        <v>43</v>
      </c>
      <c r="P63" s="16"/>
      <c r="Q63" s="75" t="s">
        <v>62</v>
      </c>
      <c r="R63" s="73"/>
      <c r="S63" s="50">
        <f>SUM(T63:U63)</f>
        <v>61023</v>
      </c>
      <c r="T63" s="50">
        <f>SUM(T64:T66,Y49:Y53)</f>
        <v>29765</v>
      </c>
      <c r="U63" s="50">
        <f>SUM(U64:U66,Z49:Z53)</f>
        <v>31258</v>
      </c>
      <c r="V63" s="34"/>
      <c r="W63" s="23" t="s">
        <v>89</v>
      </c>
      <c r="X63" s="59">
        <f t="shared" si="3"/>
        <v>9403</v>
      </c>
      <c r="Y63" s="59">
        <v>4527</v>
      </c>
      <c r="Z63" s="59">
        <v>4876</v>
      </c>
      <c r="AA63" s="34"/>
      <c r="AB63" s="23" t="s">
        <v>108</v>
      </c>
      <c r="AC63" s="59">
        <f t="shared" si="4"/>
        <v>4009</v>
      </c>
      <c r="AD63" s="59">
        <v>1866</v>
      </c>
      <c r="AE63" s="59">
        <v>2143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</row>
    <row r="64" spans="1:61" ht="18.75" customHeight="1">
      <c r="A64" s="6"/>
      <c r="B64" s="23" t="s">
        <v>74</v>
      </c>
      <c r="C64" s="37">
        <v>184</v>
      </c>
      <c r="D64" s="37">
        <v>140</v>
      </c>
      <c r="E64" s="37">
        <v>44</v>
      </c>
      <c r="F64" s="34"/>
      <c r="G64" s="23" t="s">
        <v>90</v>
      </c>
      <c r="H64" s="37">
        <v>247</v>
      </c>
      <c r="I64" s="37">
        <v>145</v>
      </c>
      <c r="J64" s="37">
        <v>102</v>
      </c>
      <c r="K64" s="34"/>
      <c r="L64" s="23" t="s">
        <v>108</v>
      </c>
      <c r="M64" s="37">
        <v>109</v>
      </c>
      <c r="N64" s="37">
        <v>88</v>
      </c>
      <c r="O64" s="37">
        <v>21</v>
      </c>
      <c r="P64" s="16"/>
      <c r="Q64" s="6"/>
      <c r="R64" s="23" t="s">
        <v>145</v>
      </c>
      <c r="S64" s="37">
        <v>9429</v>
      </c>
      <c r="T64" s="37">
        <v>4426</v>
      </c>
      <c r="U64" s="37">
        <v>5003</v>
      </c>
      <c r="V64" s="34"/>
      <c r="W64" s="23" t="s">
        <v>90</v>
      </c>
      <c r="X64" s="59">
        <f t="shared" si="3"/>
        <v>19518</v>
      </c>
      <c r="Y64" s="59">
        <v>9353</v>
      </c>
      <c r="Z64" s="59">
        <v>10165</v>
      </c>
      <c r="AA64" s="72" t="s">
        <v>109</v>
      </c>
      <c r="AB64" s="73"/>
      <c r="AC64" s="50">
        <f t="shared" si="4"/>
        <v>7107</v>
      </c>
      <c r="AD64" s="50">
        <f>SUM(AD65)</f>
        <v>3354</v>
      </c>
      <c r="AE64" s="50">
        <f>SUM(AE65)</f>
        <v>3753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</row>
    <row r="65" spans="1:61" ht="18.75" customHeight="1">
      <c r="A65" s="6"/>
      <c r="B65" s="23" t="s">
        <v>75</v>
      </c>
      <c r="C65" s="37">
        <v>126</v>
      </c>
      <c r="D65" s="37">
        <v>99</v>
      </c>
      <c r="E65" s="37">
        <v>27</v>
      </c>
      <c r="F65" s="72" t="s">
        <v>92</v>
      </c>
      <c r="G65" s="73"/>
      <c r="H65" s="50">
        <f>SUM(H66,M50:M52)</f>
        <v>807</v>
      </c>
      <c r="I65" s="50">
        <f>SUM(I66,N50:N52)</f>
        <v>529</v>
      </c>
      <c r="J65" s="50">
        <f>SUM(J66,O50:O52)</f>
        <v>278</v>
      </c>
      <c r="K65" s="72" t="s">
        <v>109</v>
      </c>
      <c r="L65" s="73"/>
      <c r="M65" s="50">
        <f>SUM(M66)</f>
        <v>134</v>
      </c>
      <c r="N65" s="50">
        <f>SUM(N66)</f>
        <v>100</v>
      </c>
      <c r="O65" s="50">
        <f>SUM(O66)</f>
        <v>34</v>
      </c>
      <c r="P65" s="16"/>
      <c r="Q65" s="6"/>
      <c r="R65" s="23" t="s">
        <v>78</v>
      </c>
      <c r="S65" s="37">
        <v>15913</v>
      </c>
      <c r="T65" s="37">
        <v>7689</v>
      </c>
      <c r="U65" s="37">
        <v>8224</v>
      </c>
      <c r="V65" s="72" t="s">
        <v>92</v>
      </c>
      <c r="W65" s="73"/>
      <c r="X65" s="50">
        <f t="shared" si="3"/>
        <v>35701</v>
      </c>
      <c r="Y65" s="50">
        <f>SUM(Y66,AD49:AD51)</f>
        <v>16814</v>
      </c>
      <c r="Z65" s="50">
        <f>SUM(Z66,AE49:AE51)</f>
        <v>18887</v>
      </c>
      <c r="AA65" s="34"/>
      <c r="AB65" s="23" t="s">
        <v>110</v>
      </c>
      <c r="AC65" s="59">
        <f t="shared" si="4"/>
        <v>7107</v>
      </c>
      <c r="AD65" s="59">
        <v>3354</v>
      </c>
      <c r="AE65" s="59">
        <v>3753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</row>
    <row r="66" spans="1:61" ht="18.75" customHeight="1">
      <c r="A66" s="9"/>
      <c r="B66" s="24" t="s">
        <v>76</v>
      </c>
      <c r="C66" s="39">
        <v>78</v>
      </c>
      <c r="D66" s="39">
        <v>57</v>
      </c>
      <c r="E66" s="39">
        <v>21</v>
      </c>
      <c r="F66" s="36"/>
      <c r="G66" s="24" t="s">
        <v>91</v>
      </c>
      <c r="H66" s="39">
        <v>246</v>
      </c>
      <c r="I66" s="39">
        <v>138</v>
      </c>
      <c r="J66" s="39">
        <v>108</v>
      </c>
      <c r="K66" s="36"/>
      <c r="L66" s="24" t="s">
        <v>110</v>
      </c>
      <c r="M66" s="39">
        <v>134</v>
      </c>
      <c r="N66" s="39">
        <v>100</v>
      </c>
      <c r="O66" s="39">
        <v>34</v>
      </c>
      <c r="P66" s="16"/>
      <c r="Q66" s="9"/>
      <c r="R66" s="24" t="s">
        <v>79</v>
      </c>
      <c r="S66" s="39">
        <v>29112</v>
      </c>
      <c r="T66" s="39">
        <v>14581</v>
      </c>
      <c r="U66" s="39">
        <v>14531</v>
      </c>
      <c r="V66" s="36"/>
      <c r="W66" s="24" t="s">
        <v>91</v>
      </c>
      <c r="X66" s="60">
        <f t="shared" si="3"/>
        <v>9264</v>
      </c>
      <c r="Y66" s="61">
        <v>4285</v>
      </c>
      <c r="Z66" s="61">
        <v>4979</v>
      </c>
      <c r="AA66" s="68" t="s">
        <v>161</v>
      </c>
      <c r="AB66" s="69"/>
      <c r="AC66" s="62">
        <f t="shared" si="4"/>
        <v>279539</v>
      </c>
      <c r="AD66" s="63">
        <f>SUM(Y55:Y59,Y65,AD52,AD59,AD64)</f>
        <v>131714</v>
      </c>
      <c r="AE66" s="63">
        <f>SUM(Z55:Z59,Z65,AE52,AE59,AE64)</f>
        <v>147825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</row>
    <row r="67" spans="1:61" ht="18.75" customHeight="1">
      <c r="A67" s="16" t="s">
        <v>111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 t="s">
        <v>131</v>
      </c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</row>
    <row r="68" spans="1:61" ht="18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</row>
    <row r="69" spans="1:61" ht="18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</row>
    <row r="70" spans="1:62" ht="18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</row>
    <row r="71" spans="1:62" ht="18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</row>
    <row r="72" spans="1:62" ht="18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</row>
    <row r="73" spans="1:62" ht="18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</row>
    <row r="74" spans="1:62" ht="18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</row>
    <row r="75" spans="1:62" ht="18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</row>
    <row r="76" spans="1:62" ht="18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</row>
    <row r="77" spans="1:62" ht="18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</row>
    <row r="78" spans="1:62" ht="18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</row>
    <row r="79" spans="1:62" ht="18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</row>
    <row r="80" spans="1:62" ht="18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</row>
    <row r="81" spans="1:62" ht="18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</row>
    <row r="82" spans="1:62" ht="18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</row>
    <row r="83" spans="1:62" ht="18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</row>
    <row r="84" spans="1:62" ht="18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</row>
    <row r="85" spans="1:62" ht="18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</row>
    <row r="86" spans="1:62" ht="18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</row>
    <row r="87" spans="1:62" ht="18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</row>
    <row r="88" spans="1:62" ht="18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</row>
    <row r="89" spans="1:62" ht="18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</row>
    <row r="90" spans="1:62" ht="18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</row>
    <row r="91" spans="1:62" ht="18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</row>
    <row r="92" spans="1:62" ht="18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</row>
    <row r="93" spans="1:62" ht="18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</row>
    <row r="94" spans="1:62" ht="18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</row>
    <row r="95" spans="1:62" ht="18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</row>
    <row r="96" spans="1:62" ht="18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</row>
    <row r="97" spans="1:62" ht="18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</row>
    <row r="98" spans="1:62" ht="18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</row>
    <row r="99" spans="1:62" ht="18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</row>
    <row r="100" spans="1:62" ht="18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</row>
    <row r="101" spans="1:62" ht="18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</row>
    <row r="102" spans="1:62" ht="18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</row>
    <row r="103" spans="1:62" ht="18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</row>
    <row r="104" spans="1:62" ht="18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</row>
    <row r="105" spans="1:62" ht="18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</row>
    <row r="106" spans="1:62" ht="18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</row>
    <row r="107" spans="1:62" ht="18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</row>
    <row r="108" spans="1:62" ht="18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</row>
    <row r="109" spans="1:62" ht="18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</row>
    <row r="110" spans="1:62" ht="18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</row>
    <row r="111" spans="1:62" ht="18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</row>
    <row r="112" spans="1:62" ht="18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</row>
    <row r="113" spans="1:23" ht="18.75" customHeight="1">
      <c r="A113" s="16"/>
      <c r="B113" s="16"/>
      <c r="V113" s="16"/>
      <c r="W113" s="16"/>
    </row>
  </sheetData>
  <sheetProtection/>
  <mergeCells count="248">
    <mergeCell ref="K37:L37"/>
    <mergeCell ref="K38:L38"/>
    <mergeCell ref="M37:N37"/>
    <mergeCell ref="M38:N38"/>
    <mergeCell ref="K43:L43"/>
    <mergeCell ref="M43:N43"/>
    <mergeCell ref="K44:L44"/>
    <mergeCell ref="M44:N44"/>
    <mergeCell ref="F41:G41"/>
    <mergeCell ref="K41:L41"/>
    <mergeCell ref="M41:N41"/>
    <mergeCell ref="F42:G42"/>
    <mergeCell ref="K42:L42"/>
    <mergeCell ref="M42:N42"/>
    <mergeCell ref="F39:G39"/>
    <mergeCell ref="K39:L39"/>
    <mergeCell ref="M39:N39"/>
    <mergeCell ref="F40:G40"/>
    <mergeCell ref="K40:L40"/>
    <mergeCell ref="M40:N40"/>
    <mergeCell ref="F37:G37"/>
    <mergeCell ref="F38:G38"/>
    <mergeCell ref="A47:O47"/>
    <mergeCell ref="A48:B49"/>
    <mergeCell ref="O48:O49"/>
    <mergeCell ref="N48:N49"/>
    <mergeCell ref="M48:M49"/>
    <mergeCell ref="K48:L49"/>
    <mergeCell ref="J48:J49"/>
    <mergeCell ref="I48:I49"/>
    <mergeCell ref="F35:G35"/>
    <mergeCell ref="K35:L35"/>
    <mergeCell ref="M35:N35"/>
    <mergeCell ref="F36:G36"/>
    <mergeCell ref="K36:L36"/>
    <mergeCell ref="M36:N36"/>
    <mergeCell ref="F33:G33"/>
    <mergeCell ref="K33:L33"/>
    <mergeCell ref="M33:N33"/>
    <mergeCell ref="F34:G34"/>
    <mergeCell ref="K34:L34"/>
    <mergeCell ref="M34:N34"/>
    <mergeCell ref="F31:G31"/>
    <mergeCell ref="K31:L31"/>
    <mergeCell ref="M31:N31"/>
    <mergeCell ref="F32:G32"/>
    <mergeCell ref="K32:L32"/>
    <mergeCell ref="M32:N32"/>
    <mergeCell ref="F29:G29"/>
    <mergeCell ref="K29:L29"/>
    <mergeCell ref="M29:N29"/>
    <mergeCell ref="F30:G30"/>
    <mergeCell ref="K30:L30"/>
    <mergeCell ref="M30:N30"/>
    <mergeCell ref="F27:G27"/>
    <mergeCell ref="K27:L27"/>
    <mergeCell ref="M27:N27"/>
    <mergeCell ref="F28:G28"/>
    <mergeCell ref="K28:L28"/>
    <mergeCell ref="M28:N28"/>
    <mergeCell ref="F25:G25"/>
    <mergeCell ref="K25:L25"/>
    <mergeCell ref="M25:N25"/>
    <mergeCell ref="F26:G26"/>
    <mergeCell ref="K26:L26"/>
    <mergeCell ref="M26:N26"/>
    <mergeCell ref="F23:G23"/>
    <mergeCell ref="K23:L23"/>
    <mergeCell ref="M23:N23"/>
    <mergeCell ref="F24:G24"/>
    <mergeCell ref="K24:L24"/>
    <mergeCell ref="M24:N24"/>
    <mergeCell ref="F22:G22"/>
    <mergeCell ref="K22:L22"/>
    <mergeCell ref="M22:N22"/>
    <mergeCell ref="K19:L19"/>
    <mergeCell ref="M19:N19"/>
    <mergeCell ref="F20:G20"/>
    <mergeCell ref="K20:L20"/>
    <mergeCell ref="M20:N20"/>
    <mergeCell ref="A5:O5"/>
    <mergeCell ref="A8:B8"/>
    <mergeCell ref="F18:G18"/>
    <mergeCell ref="K18:L18"/>
    <mergeCell ref="M18:N18"/>
    <mergeCell ref="A18:E18"/>
    <mergeCell ref="K16:L17"/>
    <mergeCell ref="M16:N17"/>
    <mergeCell ref="M15:N15"/>
    <mergeCell ref="A15:L15"/>
    <mergeCell ref="A43:E43"/>
    <mergeCell ref="A44:E44"/>
    <mergeCell ref="H48:H49"/>
    <mergeCell ref="F48:G49"/>
    <mergeCell ref="E48:E49"/>
    <mergeCell ref="D48:D49"/>
    <mergeCell ref="C48:C49"/>
    <mergeCell ref="F43:G43"/>
    <mergeCell ref="F44:G44"/>
    <mergeCell ref="A40:E40"/>
    <mergeCell ref="A41:E41"/>
    <mergeCell ref="A42:E42"/>
    <mergeCell ref="A35:E35"/>
    <mergeCell ref="A36:E36"/>
    <mergeCell ref="A37:E37"/>
    <mergeCell ref="A38:E38"/>
    <mergeCell ref="A34:E34"/>
    <mergeCell ref="B27:E27"/>
    <mergeCell ref="B28:E28"/>
    <mergeCell ref="B29:E29"/>
    <mergeCell ref="B30:E30"/>
    <mergeCell ref="A39:E39"/>
    <mergeCell ref="B26:E26"/>
    <mergeCell ref="B21:E21"/>
    <mergeCell ref="B22:E22"/>
    <mergeCell ref="B31:E31"/>
    <mergeCell ref="B32:E32"/>
    <mergeCell ref="A33:E33"/>
    <mergeCell ref="I16:J16"/>
    <mergeCell ref="F16:G17"/>
    <mergeCell ref="H16:H17"/>
    <mergeCell ref="A16:E17"/>
    <mergeCell ref="F19:G19"/>
    <mergeCell ref="F21:G21"/>
    <mergeCell ref="I7:J7"/>
    <mergeCell ref="A11:B11"/>
    <mergeCell ref="A10:B10"/>
    <mergeCell ref="A9:B9"/>
    <mergeCell ref="F11:G11"/>
    <mergeCell ref="F10:G10"/>
    <mergeCell ref="F9:G9"/>
    <mergeCell ref="F8:G8"/>
    <mergeCell ref="A3:AE3"/>
    <mergeCell ref="A50:B50"/>
    <mergeCell ref="F50:G50"/>
    <mergeCell ref="AE26:AE27"/>
    <mergeCell ref="V33:W33"/>
    <mergeCell ref="AA33:AB33"/>
    <mergeCell ref="V34:W34"/>
    <mergeCell ref="AA34:AB34"/>
    <mergeCell ref="V35:W35"/>
    <mergeCell ref="AA35:AB35"/>
    <mergeCell ref="AA29:AB29"/>
    <mergeCell ref="AA30:AB30"/>
    <mergeCell ref="AA31:AB31"/>
    <mergeCell ref="V32:W32"/>
    <mergeCell ref="AA32:AB32"/>
    <mergeCell ref="Q7:AD7"/>
    <mergeCell ref="V29:W29"/>
    <mergeCell ref="V30:W30"/>
    <mergeCell ref="V31:W31"/>
    <mergeCell ref="V9:W9"/>
    <mergeCell ref="Q5:AD5"/>
    <mergeCell ref="AC26:AC27"/>
    <mergeCell ref="AD26:AD27"/>
    <mergeCell ref="X8:Z8"/>
    <mergeCell ref="AA9:AB9"/>
    <mergeCell ref="AA8:AD8"/>
    <mergeCell ref="X26:X27"/>
    <mergeCell ref="Y26:Y27"/>
    <mergeCell ref="Z26:Z27"/>
    <mergeCell ref="AA26:AB27"/>
    <mergeCell ref="V48:W48"/>
    <mergeCell ref="A53:B53"/>
    <mergeCell ref="K53:L53"/>
    <mergeCell ref="A55:B55"/>
    <mergeCell ref="A54:B54"/>
    <mergeCell ref="A52:B52"/>
    <mergeCell ref="V54:W54"/>
    <mergeCell ref="V55:W55"/>
    <mergeCell ref="T8:W8"/>
    <mergeCell ref="T26:T27"/>
    <mergeCell ref="U26:U27"/>
    <mergeCell ref="V26:W27"/>
    <mergeCell ref="A60:B60"/>
    <mergeCell ref="F59:G59"/>
    <mergeCell ref="K60:L60"/>
    <mergeCell ref="S8:S9"/>
    <mergeCell ref="Q26:R27"/>
    <mergeCell ref="S26:S27"/>
    <mergeCell ref="A58:B58"/>
    <mergeCell ref="A59:B59"/>
    <mergeCell ref="A57:B57"/>
    <mergeCell ref="A20:E20"/>
    <mergeCell ref="A62:B62"/>
    <mergeCell ref="F65:G65"/>
    <mergeCell ref="A56:B56"/>
    <mergeCell ref="B23:E23"/>
    <mergeCell ref="B24:E24"/>
    <mergeCell ref="B25:E25"/>
    <mergeCell ref="K65:L65"/>
    <mergeCell ref="Q8:R9"/>
    <mergeCell ref="Q10:R10"/>
    <mergeCell ref="Q52:R52"/>
    <mergeCell ref="Q51:R51"/>
    <mergeCell ref="Q49:R49"/>
    <mergeCell ref="Q50:R50"/>
    <mergeCell ref="Q48:R48"/>
    <mergeCell ref="K21:L21"/>
    <mergeCell ref="M21:N21"/>
    <mergeCell ref="AF26:AF27"/>
    <mergeCell ref="AG26:AG27"/>
    <mergeCell ref="Q25:AG25"/>
    <mergeCell ref="Q28:R28"/>
    <mergeCell ref="AA28:AB28"/>
    <mergeCell ref="V28:W28"/>
    <mergeCell ref="V36:W36"/>
    <mergeCell ref="AA36:AB36"/>
    <mergeCell ref="V37:W37"/>
    <mergeCell ref="AA37:AB37"/>
    <mergeCell ref="V38:W38"/>
    <mergeCell ref="AA38:AB38"/>
    <mergeCell ref="V39:W39"/>
    <mergeCell ref="AA39:AB39"/>
    <mergeCell ref="Q63:R63"/>
    <mergeCell ref="Q58:R58"/>
    <mergeCell ref="Q56:R56"/>
    <mergeCell ref="Q53:R53"/>
    <mergeCell ref="Q54:R54"/>
    <mergeCell ref="Q55:R55"/>
    <mergeCell ref="AA48:AB48"/>
    <mergeCell ref="Q46:AE46"/>
    <mergeCell ref="V65:W65"/>
    <mergeCell ref="AA52:AB52"/>
    <mergeCell ref="AA59:AB59"/>
    <mergeCell ref="AA64:AB64"/>
    <mergeCell ref="V56:W56"/>
    <mergeCell ref="V57:W57"/>
    <mergeCell ref="V58:W58"/>
    <mergeCell ref="V59:W59"/>
    <mergeCell ref="AA66:AB66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AA19:AB19"/>
    <mergeCell ref="V19:W19"/>
    <mergeCell ref="AA10:AB10"/>
    <mergeCell ref="AA11:AB11"/>
    <mergeCell ref="AA12:AB12"/>
    <mergeCell ref="AA14:AB14"/>
    <mergeCell ref="AA16:AB16"/>
    <mergeCell ref="AA18:AB1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2013-06-07T06:42:49Z</cp:lastPrinted>
  <dcterms:created xsi:type="dcterms:W3CDTF">1998-01-17T13:25:31Z</dcterms:created>
  <dcterms:modified xsi:type="dcterms:W3CDTF">2013-06-07T06:43:55Z</dcterms:modified>
  <cp:category/>
  <cp:version/>
  <cp:contentType/>
  <cp:contentStatus/>
</cp:coreProperties>
</file>