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9690" windowHeight="6270" activeTab="0"/>
  </bookViews>
  <sheets>
    <sheet name="２０４" sheetId="1" r:id="rId1"/>
  </sheets>
  <definedNames/>
  <calcPr fullCalcOnLoad="1"/>
</workbook>
</file>

<file path=xl/sharedStrings.xml><?xml version="1.0" encoding="utf-8"?>
<sst xmlns="http://schemas.openxmlformats.org/spreadsheetml/2006/main" count="330" uniqueCount="198">
  <si>
    <t>（単位：人）</t>
  </si>
  <si>
    <t>選挙当日の有権者数（人）</t>
  </si>
  <si>
    <t>総　数</t>
  </si>
  <si>
    <t>男</t>
  </si>
  <si>
    <t>女</t>
  </si>
  <si>
    <t>区　　　　　　　　　分</t>
  </si>
  <si>
    <t>知事部局（出先を含む）</t>
  </si>
  <si>
    <t>総 　務　 部</t>
  </si>
  <si>
    <t>県庁舎建設局</t>
  </si>
  <si>
    <t>企画開発部</t>
  </si>
  <si>
    <t>総  数</t>
  </si>
  <si>
    <t>自  民</t>
  </si>
  <si>
    <t>新　進</t>
  </si>
  <si>
    <t>民　主</t>
  </si>
  <si>
    <t>共　産</t>
  </si>
  <si>
    <t>無所属</t>
  </si>
  <si>
    <t>商工労働部</t>
  </si>
  <si>
    <t>農林水産部</t>
  </si>
  <si>
    <t>競馬事業局</t>
  </si>
  <si>
    <t>土  木  部</t>
  </si>
  <si>
    <t>出  納  課</t>
  </si>
  <si>
    <t>企  業  局</t>
  </si>
  <si>
    <t>県 立 病 院</t>
  </si>
  <si>
    <t>議会事務局</t>
  </si>
  <si>
    <t>選挙管理委員会事務局</t>
  </si>
  <si>
    <t>監査委員事務局</t>
  </si>
  <si>
    <t>人事委員会事務局</t>
  </si>
  <si>
    <t>海区漁業調整委員会</t>
  </si>
  <si>
    <t>教育委員会の所管する学校</t>
  </si>
  <si>
    <t>教育委員会の所管する学校以外の教育機関等</t>
  </si>
  <si>
    <t>警  察  職  員</t>
  </si>
  <si>
    <t>市町村別</t>
  </si>
  <si>
    <t>一般行政職員</t>
  </si>
  <si>
    <t>その他の職員</t>
  </si>
  <si>
    <t>石川郡</t>
  </si>
  <si>
    <t>志雄町</t>
  </si>
  <si>
    <t>金沢市</t>
  </si>
  <si>
    <t>押水町</t>
  </si>
  <si>
    <t>美川町</t>
  </si>
  <si>
    <t>志賀町</t>
  </si>
  <si>
    <t>第一区計</t>
  </si>
  <si>
    <t>鹿島郡</t>
  </si>
  <si>
    <t>鶴来町</t>
  </si>
  <si>
    <t>七尾市</t>
  </si>
  <si>
    <t>野々市町</t>
  </si>
  <si>
    <t>小松市</t>
  </si>
  <si>
    <t>第二区計</t>
  </si>
  <si>
    <t>河内村</t>
  </si>
  <si>
    <t>田鶴浜町</t>
  </si>
  <si>
    <t>加賀市</t>
  </si>
  <si>
    <t>輪島市</t>
  </si>
  <si>
    <t>吉野谷村</t>
  </si>
  <si>
    <t>鳥屋町</t>
  </si>
  <si>
    <t>松任市</t>
  </si>
  <si>
    <t>珠洲市</t>
  </si>
  <si>
    <t>鳥越村</t>
  </si>
  <si>
    <t>中島町</t>
  </si>
  <si>
    <t>江沼郡</t>
  </si>
  <si>
    <t>尾口村</t>
  </si>
  <si>
    <t>鹿島町</t>
  </si>
  <si>
    <t>山中町</t>
  </si>
  <si>
    <t>羽咋市</t>
  </si>
  <si>
    <t>白峰村</t>
  </si>
  <si>
    <t>能登島町</t>
  </si>
  <si>
    <t>能美郡</t>
  </si>
  <si>
    <t>鳳至郡</t>
  </si>
  <si>
    <t>河北郡</t>
  </si>
  <si>
    <t>鹿西町</t>
  </si>
  <si>
    <t>根上町</t>
  </si>
  <si>
    <t>津幡町</t>
  </si>
  <si>
    <t>寺井町</t>
  </si>
  <si>
    <t>高松町</t>
  </si>
  <si>
    <t>穴水町</t>
  </si>
  <si>
    <t>辰口町</t>
  </si>
  <si>
    <t>七塚町</t>
  </si>
  <si>
    <t>門前町</t>
  </si>
  <si>
    <t>川北町</t>
  </si>
  <si>
    <t>宇ノ気町</t>
  </si>
  <si>
    <t>能都町</t>
  </si>
  <si>
    <t>珠洲郡</t>
  </si>
  <si>
    <t>内灘町</t>
  </si>
  <si>
    <t>柳田村</t>
  </si>
  <si>
    <t>羽咋郡</t>
  </si>
  <si>
    <t>第三区計</t>
  </si>
  <si>
    <t>富来町</t>
  </si>
  <si>
    <t>内浦町</t>
  </si>
  <si>
    <t>選 挙 名</t>
  </si>
  <si>
    <t>投 票 者 数（人）</t>
  </si>
  <si>
    <t>投  票  率（％）</t>
  </si>
  <si>
    <t>参議院議員</t>
  </si>
  <si>
    <t>環境安全部</t>
  </si>
  <si>
    <t>社会民主</t>
  </si>
  <si>
    <t>河内村</t>
  </si>
  <si>
    <t>吉野谷村</t>
  </si>
  <si>
    <t>職　員　総　数</t>
  </si>
  <si>
    <t>衆議院議員</t>
  </si>
  <si>
    <t>衆議院議員</t>
  </si>
  <si>
    <t>参議院議員</t>
  </si>
  <si>
    <t>県民生活局</t>
  </si>
  <si>
    <t>厚生  部</t>
  </si>
  <si>
    <t>地方労働委員会事務局</t>
  </si>
  <si>
    <t>農業短期大学</t>
  </si>
  <si>
    <t>教育委員会事務局</t>
  </si>
  <si>
    <t>（選挙区）</t>
  </si>
  <si>
    <t>社　会</t>
  </si>
  <si>
    <t>新社会</t>
  </si>
  <si>
    <t>二　院</t>
  </si>
  <si>
    <t>諸　派</t>
  </si>
  <si>
    <t>注　羽咋市は平成9年9月10日現在</t>
  </si>
  <si>
    <t>204 公務員及び選挙</t>
  </si>
  <si>
    <t>公務員及び選挙 205</t>
  </si>
  <si>
    <t>省庁名</t>
  </si>
  <si>
    <t>職員数</t>
  </si>
  <si>
    <t>総理府</t>
  </si>
  <si>
    <t>法務省</t>
  </si>
  <si>
    <t>大蔵省</t>
  </si>
  <si>
    <t>厚生省</t>
  </si>
  <si>
    <t>農林水産省</t>
  </si>
  <si>
    <t>文部省</t>
  </si>
  <si>
    <t>運輸省</t>
  </si>
  <si>
    <t>通商産業省</t>
  </si>
  <si>
    <t>郵政省</t>
  </si>
  <si>
    <t>労働省</t>
  </si>
  <si>
    <t>建設省</t>
  </si>
  <si>
    <t>（単位：人）</t>
  </si>
  <si>
    <t>注　警察、自衛官、高等検察庁関係不明</t>
  </si>
  <si>
    <t>資料　石川県行政監察事務所「平成10年版行政機関等ハンドブック」</t>
  </si>
  <si>
    <t>資料　石川県人事課、石川県教育委員会事務局庶務課、石川県警察本部警務課調</t>
  </si>
  <si>
    <t>資料　石川県地方課調</t>
  </si>
  <si>
    <t>（比例代表区）</t>
  </si>
  <si>
    <t>資料　石川県選挙管理委員会調</t>
  </si>
  <si>
    <t>(比例代表区)</t>
  </si>
  <si>
    <r>
      <t>(比例代表区</t>
    </r>
    <r>
      <rPr>
        <sz val="12"/>
        <rFont val="ＭＳ 明朝"/>
        <family val="1"/>
      </rPr>
      <t>)</t>
    </r>
  </si>
  <si>
    <t>衆議院議員</t>
  </si>
  <si>
    <r>
      <t>平成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７.</t>
    </r>
    <r>
      <rPr>
        <sz val="12"/>
        <rFont val="ＭＳ 明朝"/>
        <family val="1"/>
      </rPr>
      <t>７</t>
    </r>
    <r>
      <rPr>
        <sz val="12"/>
        <rFont val="ＭＳ 明朝"/>
        <family val="1"/>
      </rPr>
      <t>.</t>
    </r>
    <r>
      <rPr>
        <sz val="12"/>
        <rFont val="ＭＳ 明朝"/>
        <family val="1"/>
      </rPr>
      <t>23</t>
    </r>
  </si>
  <si>
    <r>
      <t xml:space="preserve">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７.</t>
    </r>
    <r>
      <rPr>
        <sz val="12"/>
        <rFont val="ＭＳ 明朝"/>
        <family val="1"/>
      </rPr>
      <t>７</t>
    </r>
    <r>
      <rPr>
        <sz val="12"/>
        <rFont val="ＭＳ 明朝"/>
        <family val="1"/>
      </rPr>
      <t>.</t>
    </r>
    <r>
      <rPr>
        <sz val="12"/>
        <rFont val="ＭＳ 明朝"/>
        <family val="1"/>
      </rPr>
      <t>23</t>
    </r>
  </si>
  <si>
    <r>
      <t xml:space="preserve">  </t>
    </r>
    <r>
      <rPr>
        <sz val="12"/>
        <rFont val="ＭＳ 明朝"/>
        <family val="1"/>
      </rPr>
      <t xml:space="preserve">   8</t>
    </r>
    <r>
      <rPr>
        <sz val="12"/>
        <rFont val="ＭＳ 明朝"/>
        <family val="1"/>
      </rPr>
      <t xml:space="preserve">. </t>
    </r>
    <r>
      <rPr>
        <sz val="12"/>
        <rFont val="ＭＳ 明朝"/>
        <family val="1"/>
      </rPr>
      <t>10.20</t>
    </r>
  </si>
  <si>
    <r>
      <t xml:space="preserve">  </t>
    </r>
    <r>
      <rPr>
        <sz val="12"/>
        <rFont val="ＭＳ 明朝"/>
        <family val="1"/>
      </rPr>
      <t xml:space="preserve">   8</t>
    </r>
    <r>
      <rPr>
        <sz val="12"/>
        <rFont val="ＭＳ 明朝"/>
        <family val="1"/>
      </rPr>
      <t xml:space="preserve">. </t>
    </r>
    <r>
      <rPr>
        <sz val="12"/>
        <rFont val="ＭＳ 明朝"/>
        <family val="1"/>
      </rPr>
      <t>10</t>
    </r>
    <r>
      <rPr>
        <sz val="12"/>
        <rFont val="ＭＳ 明朝"/>
        <family val="1"/>
      </rPr>
      <t>.</t>
    </r>
    <r>
      <rPr>
        <sz val="12"/>
        <rFont val="ＭＳ 明朝"/>
        <family val="1"/>
      </rPr>
      <t>20</t>
    </r>
  </si>
  <si>
    <t>一　 般　 職　 員</t>
  </si>
  <si>
    <t>選 挙 名</t>
  </si>
  <si>
    <t>さきがけ</t>
  </si>
  <si>
    <t>スポーツ</t>
  </si>
  <si>
    <t>-</t>
  </si>
  <si>
    <r>
      <t xml:space="preserve">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７.</t>
    </r>
    <r>
      <rPr>
        <sz val="12"/>
        <rFont val="ＭＳ 明朝"/>
        <family val="1"/>
      </rPr>
      <t>７</t>
    </r>
    <r>
      <rPr>
        <sz val="12"/>
        <rFont val="ＭＳ 明朝"/>
        <family val="1"/>
      </rPr>
      <t>.</t>
    </r>
    <r>
      <rPr>
        <sz val="12"/>
        <rFont val="ＭＳ 明朝"/>
        <family val="1"/>
      </rPr>
      <t>23</t>
    </r>
  </si>
  <si>
    <r>
      <t xml:space="preserve">  </t>
    </r>
    <r>
      <rPr>
        <sz val="12"/>
        <rFont val="ＭＳ 明朝"/>
        <family val="1"/>
      </rPr>
      <t xml:space="preserve">   8</t>
    </r>
    <r>
      <rPr>
        <sz val="12"/>
        <rFont val="ＭＳ 明朝"/>
        <family val="1"/>
      </rPr>
      <t xml:space="preserve">. </t>
    </r>
    <r>
      <rPr>
        <sz val="12"/>
        <rFont val="ＭＳ 明朝"/>
        <family val="1"/>
      </rPr>
      <t>10.20</t>
    </r>
  </si>
  <si>
    <r>
      <t xml:space="preserve">  </t>
    </r>
    <r>
      <rPr>
        <sz val="12"/>
        <rFont val="ＭＳ 明朝"/>
        <family val="1"/>
      </rPr>
      <t xml:space="preserve">   8</t>
    </r>
    <r>
      <rPr>
        <sz val="12"/>
        <rFont val="ＭＳ 明朝"/>
        <family val="1"/>
      </rPr>
      <t xml:space="preserve">. </t>
    </r>
    <r>
      <rPr>
        <sz val="12"/>
        <rFont val="ＭＳ 明朝"/>
        <family val="1"/>
      </rPr>
      <t>10</t>
    </r>
    <r>
      <rPr>
        <sz val="12"/>
        <rFont val="ＭＳ 明朝"/>
        <family val="1"/>
      </rPr>
      <t>.</t>
    </r>
    <r>
      <rPr>
        <sz val="12"/>
        <rFont val="ＭＳ 明朝"/>
        <family val="1"/>
      </rPr>
      <t>20</t>
    </r>
  </si>
  <si>
    <t>(選挙区)</t>
  </si>
  <si>
    <t>資料　石川県選挙管理委員会</t>
  </si>
  <si>
    <t>志雄町</t>
  </si>
  <si>
    <t>志賀町</t>
  </si>
  <si>
    <t>総　　数</t>
  </si>
  <si>
    <t>鳥越村</t>
  </si>
  <si>
    <t>押水町</t>
  </si>
  <si>
    <t>尾口村</t>
  </si>
  <si>
    <t>白峰村</t>
  </si>
  <si>
    <t>田鶴浜町</t>
  </si>
  <si>
    <t>鳥屋町</t>
  </si>
  <si>
    <t>中島町</t>
  </si>
  <si>
    <t>鹿島町</t>
  </si>
  <si>
    <t>能登島町</t>
  </si>
  <si>
    <t>鹿西町</t>
  </si>
  <si>
    <t>穴水町</t>
  </si>
  <si>
    <t>津幡町</t>
  </si>
  <si>
    <t>門前町</t>
  </si>
  <si>
    <t>高松町</t>
  </si>
  <si>
    <t>能都町</t>
  </si>
  <si>
    <t>七塚町</t>
  </si>
  <si>
    <t>柳田村</t>
  </si>
  <si>
    <t>宇ノ気町</t>
  </si>
  <si>
    <t>内灘町</t>
  </si>
  <si>
    <t>内浦町</t>
  </si>
  <si>
    <t>富来町</t>
  </si>
  <si>
    <t>資料　石川県選挙管理委員会</t>
  </si>
  <si>
    <t>18　　　公　　　　　務　　　　　員　　　　　及　　　　　び　　　　　選　　　　　挙</t>
  </si>
  <si>
    <t>109　　公　　　　　　　務　　　　　　　員</t>
  </si>
  <si>
    <t>(1)　当日有権者、投票者数及び投票率</t>
  </si>
  <si>
    <t>(1)   　国　  の　  職　  員　（平成8年10月1日現在）</t>
  </si>
  <si>
    <r>
      <t>（</t>
    </r>
    <r>
      <rPr>
        <sz val="12"/>
        <rFont val="ＭＳ 明朝"/>
        <family val="1"/>
      </rPr>
      <t>2）　県　　　の　　　職　　　員　　　数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（平成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月1日現在）</t>
    </r>
  </si>
  <si>
    <t>課 所 数</t>
  </si>
  <si>
    <t>事    務</t>
  </si>
  <si>
    <t>そ の 他</t>
  </si>
  <si>
    <t>教    員</t>
  </si>
  <si>
    <t>警 察 官</t>
  </si>
  <si>
    <t>総数</t>
  </si>
  <si>
    <t>(3)  　市　　町　　村　　職　　員　　数  （平成9年4月1日現在）</t>
  </si>
  <si>
    <t>合　  　計</t>
  </si>
  <si>
    <t>一般行政職員</t>
  </si>
  <si>
    <t>110　　主　  要　  選　  挙　  投　  票　  状　  況</t>
  </si>
  <si>
    <t>選 挙 執 行　　　　年　月　日</t>
  </si>
  <si>
    <t>選 挙 執 行　　　　　　年　月　日</t>
  </si>
  <si>
    <t>(2)　党　　派　　別　　得　　票　　数</t>
  </si>
  <si>
    <t>111　　市町村別選挙人名簿登録者数（平成9年9月2日現在）</t>
  </si>
  <si>
    <t>総　  数</t>
  </si>
  <si>
    <t>総 　数</t>
  </si>
  <si>
    <t>市町村別</t>
  </si>
  <si>
    <t>合　　計</t>
  </si>
  <si>
    <t>―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</si>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</sst>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53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b/>
      <sz val="12"/>
      <name val="ＭＳ ゴシック"/>
      <family val="3"/>
    </font>
    <font>
      <sz val="12"/>
      <color indexed="56"/>
      <name val="ＭＳ 明朝"/>
      <family val="1"/>
    </font>
    <font>
      <b/>
      <u val="single"/>
      <sz val="12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2"/>
      <color indexed="56"/>
      <name val="ＭＳ 明朝"/>
      <family val="1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 style="thin">
        <color indexed="8"/>
      </left>
      <right>
        <color indexed="63"/>
      </right>
      <top>
        <color indexed="63"/>
      </top>
      <bottom style="thin">
        <color theme="1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1" fillId="31" borderId="4" applyNumberFormat="0" applyAlignment="0" applyProtection="0"/>
    <xf numFmtId="0" fontId="16" fillId="0" borderId="0" applyNumberFormat="0" applyFill="0" applyBorder="0" applyAlignment="0" applyProtection="0"/>
    <xf numFmtId="0" fontId="5" fillId="0" borderId="0">
      <alignment/>
      <protection/>
    </xf>
    <xf numFmtId="0" fontId="52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0" fontId="8" fillId="0" borderId="0" xfId="0" applyFont="1" applyFill="1" applyBorder="1" applyAlignment="1" applyProtection="1">
      <alignment horizontal="center" vertical="center"/>
      <protection/>
    </xf>
    <xf numFmtId="37" fontId="9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right" vertical="top"/>
    </xf>
    <xf numFmtId="0" fontId="11" fillId="0" borderId="0" xfId="0" applyFont="1" applyFill="1" applyBorder="1" applyAlignment="1" applyProtection="1">
      <alignment horizontal="left" vertical="center"/>
      <protection/>
    </xf>
    <xf numFmtId="0" fontId="11" fillId="0" borderId="10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37" fontId="11" fillId="0" borderId="11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quotePrefix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37" fontId="12" fillId="0" borderId="0" xfId="0" applyNumberFormat="1" applyFont="1" applyFill="1" applyBorder="1" applyAlignment="1" applyProtection="1">
      <alignment vertical="center"/>
      <protection/>
    </xf>
    <xf numFmtId="37" fontId="12" fillId="0" borderId="12" xfId="0" applyNumberFormat="1" applyFont="1" applyFill="1" applyBorder="1" applyAlignment="1" applyProtection="1">
      <alignment vertical="center"/>
      <protection/>
    </xf>
    <xf numFmtId="4" fontId="13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38" fontId="13" fillId="0" borderId="0" xfId="0" applyNumberFormat="1" applyFont="1" applyFill="1" applyBorder="1" applyAlignment="1">
      <alignment vertical="top"/>
    </xf>
    <xf numFmtId="0" fontId="12" fillId="0" borderId="0" xfId="0" applyFont="1" applyFill="1" applyBorder="1" applyAlignment="1" applyProtection="1">
      <alignment horizontal="left" vertical="center"/>
      <protection/>
    </xf>
    <xf numFmtId="0" fontId="12" fillId="0" borderId="10" xfId="0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12" xfId="0" applyFont="1" applyFill="1" applyBorder="1" applyAlignment="1" applyProtection="1">
      <alignment horizontal="center" vertical="center"/>
      <protection/>
    </xf>
    <xf numFmtId="37" fontId="13" fillId="0" borderId="0" xfId="0" applyNumberFormat="1" applyFont="1" applyFill="1" applyBorder="1" applyAlignment="1" applyProtection="1">
      <alignment vertical="center"/>
      <protection/>
    </xf>
    <xf numFmtId="0" fontId="13" fillId="0" borderId="13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14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center"/>
    </xf>
    <xf numFmtId="0" fontId="5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>
      <alignment horizontal="distributed" vertical="center"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distributed" vertical="center"/>
    </xf>
    <xf numFmtId="38" fontId="0" fillId="0" borderId="20" xfId="49" applyFont="1" applyFill="1" applyBorder="1" applyAlignment="1">
      <alignment vertical="center"/>
    </xf>
    <xf numFmtId="38" fontId="0" fillId="0" borderId="18" xfId="49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2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distributed" vertical="center"/>
    </xf>
    <xf numFmtId="38" fontId="0" fillId="0" borderId="13" xfId="49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vertical="center"/>
    </xf>
    <xf numFmtId="0" fontId="0" fillId="0" borderId="20" xfId="0" applyFont="1" applyFill="1" applyBorder="1" applyAlignment="1" applyProtection="1">
      <alignment horizontal="center" vertical="top"/>
      <protection/>
    </xf>
    <xf numFmtId="0" fontId="0" fillId="0" borderId="26" xfId="0" applyFont="1" applyFill="1" applyBorder="1" applyAlignment="1">
      <alignment vertical="center"/>
    </xf>
    <xf numFmtId="38" fontId="0" fillId="0" borderId="0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7" xfId="0" applyFont="1" applyFill="1" applyBorder="1" applyAlignment="1" applyProtection="1">
      <alignment horizontal="center" vertical="top"/>
      <protection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top"/>
    </xf>
    <xf numFmtId="0" fontId="0" fillId="0" borderId="0" xfId="0" applyFont="1" applyFill="1" applyBorder="1" applyAlignment="1">
      <alignment horizontal="distributed" vertical="center"/>
    </xf>
    <xf numFmtId="38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14" xfId="0" applyFont="1" applyFill="1" applyBorder="1" applyAlignment="1">
      <alignment vertical="center"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37" fontId="0" fillId="0" borderId="18" xfId="0" applyNumberFormat="1" applyFont="1" applyFill="1" applyBorder="1" applyAlignment="1" applyProtection="1" quotePrefix="1">
      <alignment horizontal="right" vertical="center"/>
      <protection/>
    </xf>
    <xf numFmtId="37" fontId="0" fillId="0" borderId="23" xfId="0" applyNumberFormat="1" applyFont="1" applyFill="1" applyBorder="1" applyAlignment="1" applyProtection="1" quotePrefix="1">
      <alignment horizontal="right" vertical="center"/>
      <protection/>
    </xf>
    <xf numFmtId="37" fontId="0" fillId="0" borderId="23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 quotePrefix="1">
      <alignment horizontal="right" vertical="center"/>
      <protection/>
    </xf>
    <xf numFmtId="0" fontId="0" fillId="0" borderId="28" xfId="0" applyFont="1" applyFill="1" applyBorder="1" applyAlignment="1" applyProtection="1">
      <alignment horizontal="distributed" vertical="center"/>
      <protection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49" applyFont="1" applyFill="1" applyAlignment="1">
      <alignment vertical="center"/>
    </xf>
    <xf numFmtId="38" fontId="0" fillId="0" borderId="0" xfId="49" applyFont="1" applyFill="1" applyAlignment="1">
      <alignment horizontal="right" vertical="center"/>
    </xf>
    <xf numFmtId="0" fontId="0" fillId="0" borderId="28" xfId="0" applyFont="1" applyFill="1" applyBorder="1" applyAlignment="1" applyProtection="1">
      <alignment horizontal="center" vertical="top"/>
      <protection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 quotePrefix="1">
      <alignment horizontal="right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center" vertical="top"/>
    </xf>
    <xf numFmtId="0" fontId="0" fillId="0" borderId="28" xfId="0" applyFont="1" applyFill="1" applyBorder="1" applyAlignment="1">
      <alignment horizontal="distributed" vertical="center"/>
    </xf>
    <xf numFmtId="38" fontId="0" fillId="0" borderId="0" xfId="0" applyNumberFormat="1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horizontal="right" vertical="center"/>
    </xf>
    <xf numFmtId="0" fontId="0" fillId="0" borderId="27" xfId="0" applyFont="1" applyBorder="1" applyAlignment="1">
      <alignment horizontal="center" vertical="top"/>
    </xf>
    <xf numFmtId="0" fontId="0" fillId="0" borderId="22" xfId="0" applyFont="1" applyFill="1" applyBorder="1" applyAlignment="1">
      <alignment horizontal="right" vertical="center"/>
    </xf>
    <xf numFmtId="38" fontId="0" fillId="0" borderId="22" xfId="49" applyFont="1" applyFill="1" applyBorder="1" applyAlignment="1">
      <alignment horizontal="right" vertical="center"/>
    </xf>
    <xf numFmtId="38" fontId="0" fillId="0" borderId="0" xfId="0" applyNumberFormat="1" applyFont="1" applyFill="1" applyBorder="1" applyAlignment="1">
      <alignment vertical="top"/>
    </xf>
    <xf numFmtId="3" fontId="0" fillId="0" borderId="0" xfId="0" applyNumberFormat="1" applyFont="1" applyFill="1" applyBorder="1" applyAlignment="1">
      <alignment horizontal="right" vertical="top"/>
    </xf>
    <xf numFmtId="38" fontId="0" fillId="0" borderId="0" xfId="0" applyNumberFormat="1" applyFont="1" applyBorder="1" applyAlignment="1">
      <alignment vertical="center"/>
    </xf>
    <xf numFmtId="0" fontId="0" fillId="0" borderId="21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centerContinuous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37" fontId="0" fillId="0" borderId="30" xfId="0" applyNumberFormat="1" applyFont="1" applyFill="1" applyBorder="1" applyAlignment="1" applyProtection="1">
      <alignment vertical="center"/>
      <protection/>
    </xf>
    <xf numFmtId="0" fontId="0" fillId="0" borderId="31" xfId="0" applyFont="1" applyFill="1" applyBorder="1" applyAlignment="1" applyProtection="1">
      <alignment horizontal="distributed" vertical="center"/>
      <protection/>
    </xf>
    <xf numFmtId="0" fontId="0" fillId="0" borderId="23" xfId="0" applyFont="1" applyFill="1" applyBorder="1" applyAlignment="1" applyProtection="1">
      <alignment vertical="center"/>
      <protection/>
    </xf>
    <xf numFmtId="0" fontId="0" fillId="0" borderId="32" xfId="0" applyFont="1" applyFill="1" applyBorder="1" applyAlignment="1" applyProtection="1">
      <alignment vertical="center"/>
      <protection/>
    </xf>
    <xf numFmtId="0" fontId="0" fillId="0" borderId="30" xfId="0" applyFont="1" applyFill="1" applyBorder="1" applyAlignment="1" applyProtection="1">
      <alignment vertical="center"/>
      <protection/>
    </xf>
    <xf numFmtId="37" fontId="0" fillId="0" borderId="23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37" fontId="0" fillId="0" borderId="12" xfId="0" applyNumberFormat="1" applyFont="1" applyFill="1" applyBorder="1" applyAlignment="1" applyProtection="1">
      <alignment vertical="center"/>
      <protection/>
    </xf>
    <xf numFmtId="37" fontId="0" fillId="0" borderId="11" xfId="0" applyNumberFormat="1" applyFont="1" applyFill="1" applyBorder="1" applyAlignment="1" applyProtection="1">
      <alignment vertical="center"/>
      <protection/>
    </xf>
    <xf numFmtId="37" fontId="0" fillId="0" borderId="10" xfId="0" applyNumberFormat="1" applyFont="1" applyFill="1" applyBorder="1" applyAlignment="1" applyProtection="1">
      <alignment horizontal="distributed" vertical="center"/>
      <protection/>
    </xf>
    <xf numFmtId="0" fontId="0" fillId="0" borderId="30" xfId="0" applyFont="1" applyFill="1" applyBorder="1" applyAlignment="1">
      <alignment vertical="center"/>
    </xf>
    <xf numFmtId="37" fontId="0" fillId="0" borderId="31" xfId="0" applyNumberFormat="1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>
      <alignment vertical="center"/>
    </xf>
    <xf numFmtId="0" fontId="0" fillId="0" borderId="22" xfId="0" applyFont="1" applyFill="1" applyBorder="1" applyAlignment="1" applyProtection="1">
      <alignment horizontal="left" vertical="center"/>
      <protection/>
    </xf>
    <xf numFmtId="37" fontId="0" fillId="0" borderId="22" xfId="0" applyNumberFormat="1" applyFont="1" applyFill="1" applyBorder="1" applyAlignment="1" applyProtection="1">
      <alignment vertical="center"/>
      <protection/>
    </xf>
    <xf numFmtId="37" fontId="0" fillId="0" borderId="33" xfId="0" applyNumberFormat="1" applyFont="1" applyFill="1" applyBorder="1" applyAlignment="1" applyProtection="1">
      <alignment vertical="center"/>
      <protection/>
    </xf>
    <xf numFmtId="37" fontId="0" fillId="0" borderId="34" xfId="0" applyNumberFormat="1" applyFont="1" applyFill="1" applyBorder="1" applyAlignment="1" applyProtection="1">
      <alignment vertical="center"/>
      <protection/>
    </xf>
    <xf numFmtId="37" fontId="0" fillId="0" borderId="21" xfId="0" applyNumberFormat="1" applyFont="1" applyFill="1" applyBorder="1" applyAlignment="1" applyProtection="1">
      <alignment horizontal="distributed" vertical="center"/>
      <protection/>
    </xf>
    <xf numFmtId="0" fontId="0" fillId="0" borderId="34" xfId="0" applyFont="1" applyFill="1" applyBorder="1" applyAlignment="1">
      <alignment vertical="center"/>
    </xf>
    <xf numFmtId="0" fontId="19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12" fillId="0" borderId="0" xfId="0" applyFont="1" applyFill="1" applyAlignment="1">
      <alignment vertical="center"/>
    </xf>
    <xf numFmtId="0" fontId="0" fillId="0" borderId="21" xfId="0" applyFill="1" applyBorder="1" applyAlignment="1" applyProtection="1">
      <alignment horizontal="centerContinuous" vertical="center"/>
      <protection/>
    </xf>
    <xf numFmtId="0" fontId="0" fillId="0" borderId="35" xfId="0" applyFill="1" applyBorder="1" applyAlignment="1" applyProtection="1">
      <alignment horizontal="centerContinuous" vertical="center"/>
      <protection/>
    </xf>
    <xf numFmtId="37" fontId="17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>
      <alignment horizontal="distributed" vertical="center"/>
    </xf>
    <xf numFmtId="0" fontId="0" fillId="0" borderId="36" xfId="0" applyFont="1" applyFill="1" applyBorder="1" applyAlignment="1">
      <alignment horizontal="distributed" vertical="center"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31" xfId="0" applyFill="1" applyBorder="1" applyAlignment="1" applyProtection="1">
      <alignment horizontal="distributed" vertical="center"/>
      <protection/>
    </xf>
    <xf numFmtId="0" fontId="0" fillId="0" borderId="10" xfId="0" applyFill="1" applyBorder="1" applyAlignment="1" applyProtection="1">
      <alignment horizontal="distributed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10" fillId="0" borderId="37" xfId="0" applyFont="1" applyFill="1" applyBorder="1" applyAlignment="1" applyProtection="1">
      <alignment horizontal="center" vertical="center" shrinkToFit="1"/>
      <protection/>
    </xf>
    <xf numFmtId="0" fontId="10" fillId="0" borderId="27" xfId="0" applyFont="1" applyFill="1" applyBorder="1" applyAlignment="1" applyProtection="1">
      <alignment horizontal="center" vertical="center" shrinkToFit="1"/>
      <protection/>
    </xf>
    <xf numFmtId="0" fontId="10" fillId="0" borderId="38" xfId="0" applyFont="1" applyFill="1" applyBorder="1" applyAlignment="1" applyProtection="1">
      <alignment horizontal="center" vertical="center" shrinkToFit="1"/>
      <protection/>
    </xf>
    <xf numFmtId="0" fontId="10" fillId="0" borderId="39" xfId="0" applyFont="1" applyFill="1" applyBorder="1" applyAlignment="1" applyProtection="1">
      <alignment horizontal="center" vertical="center" shrinkToFit="1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10" fillId="0" borderId="43" xfId="0" applyFont="1" applyFill="1" applyBorder="1" applyAlignment="1" applyProtection="1">
      <alignment horizontal="center" vertical="center" shrinkToFit="1"/>
      <protection/>
    </xf>
    <xf numFmtId="0" fontId="10" fillId="0" borderId="13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10" fillId="0" borderId="0" xfId="0" applyFont="1" applyFill="1" applyBorder="1" applyAlignment="1" applyProtection="1">
      <alignment horizontal="distributed" vertical="center"/>
      <protection/>
    </xf>
    <xf numFmtId="0" fontId="10" fillId="0" borderId="10" xfId="0" applyFont="1" applyFill="1" applyBorder="1" applyAlignment="1" applyProtection="1">
      <alignment horizontal="distributed" vertical="center"/>
      <protection/>
    </xf>
    <xf numFmtId="0" fontId="0" fillId="0" borderId="44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12" fillId="0" borderId="23" xfId="0" applyFont="1" applyFill="1" applyBorder="1" applyAlignment="1" applyProtection="1">
      <alignment horizontal="distributed" vertical="center"/>
      <protection/>
    </xf>
    <xf numFmtId="0" fontId="12" fillId="0" borderId="23" xfId="0" applyFont="1" applyBorder="1" applyAlignment="1">
      <alignment horizontal="distributed" vertical="center"/>
    </xf>
    <xf numFmtId="0" fontId="12" fillId="0" borderId="31" xfId="0" applyFont="1" applyBorder="1" applyAlignment="1">
      <alignment horizontal="distributed" vertical="center"/>
    </xf>
    <xf numFmtId="0" fontId="0" fillId="0" borderId="37" xfId="0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>
      <alignment horizontal="center" vertical="center"/>
    </xf>
    <xf numFmtId="37" fontId="9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distributed" vertical="center"/>
      <protection/>
    </xf>
    <xf numFmtId="0" fontId="12" fillId="0" borderId="10" xfId="0" applyFont="1" applyFill="1" applyBorder="1" applyAlignment="1" applyProtection="1">
      <alignment horizontal="distributed" vertical="center"/>
      <protection/>
    </xf>
    <xf numFmtId="0" fontId="0" fillId="0" borderId="23" xfId="0" applyFont="1" applyFill="1" applyBorder="1" applyAlignment="1">
      <alignment horizontal="distributed" vertical="center"/>
    </xf>
    <xf numFmtId="0" fontId="0" fillId="0" borderId="31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38" fontId="0" fillId="0" borderId="30" xfId="49" applyFont="1" applyFill="1" applyBorder="1" applyAlignment="1">
      <alignment horizontal="distributed" vertical="center"/>
    </xf>
    <xf numFmtId="38" fontId="0" fillId="0" borderId="31" xfId="49" applyFont="1" applyFill="1" applyBorder="1" applyAlignment="1">
      <alignment horizontal="distributed" vertical="center"/>
    </xf>
    <xf numFmtId="38" fontId="0" fillId="0" borderId="11" xfId="49" applyFont="1" applyFill="1" applyBorder="1" applyAlignment="1">
      <alignment horizontal="distributed" vertical="center"/>
    </xf>
    <xf numFmtId="38" fontId="0" fillId="0" borderId="10" xfId="49" applyFont="1" applyFill="1" applyBorder="1" applyAlignment="1">
      <alignment horizontal="distributed" vertical="center"/>
    </xf>
    <xf numFmtId="38" fontId="0" fillId="0" borderId="34" xfId="49" applyFont="1" applyFill="1" applyBorder="1" applyAlignment="1">
      <alignment horizontal="distributed" vertical="center"/>
    </xf>
    <xf numFmtId="38" fontId="0" fillId="0" borderId="21" xfId="49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distributed"/>
      <protection/>
    </xf>
    <xf numFmtId="0" fontId="0" fillId="0" borderId="10" xfId="0" applyFont="1" applyFill="1" applyBorder="1" applyAlignment="1" applyProtection="1">
      <alignment horizontal="distributed" vertical="distributed"/>
      <protection/>
    </xf>
    <xf numFmtId="0" fontId="0" fillId="0" borderId="0" xfId="0" applyFont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distributed" vertical="center"/>
      <protection/>
    </xf>
    <xf numFmtId="0" fontId="0" fillId="0" borderId="21" xfId="0" applyFont="1" applyFill="1" applyBorder="1" applyAlignment="1" applyProtection="1">
      <alignment horizontal="distributed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43" xfId="0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distributed" vertical="center"/>
    </xf>
    <xf numFmtId="37" fontId="12" fillId="0" borderId="11" xfId="0" applyNumberFormat="1" applyFont="1" applyFill="1" applyBorder="1" applyAlignment="1" applyProtection="1">
      <alignment horizontal="distributed" vertical="center"/>
      <protection/>
    </xf>
    <xf numFmtId="37" fontId="12" fillId="0" borderId="10" xfId="0" applyNumberFormat="1" applyFont="1" applyFill="1" applyBorder="1" applyAlignment="1" applyProtection="1">
      <alignment horizontal="distributed" vertical="center"/>
      <protection/>
    </xf>
    <xf numFmtId="0" fontId="12" fillId="0" borderId="11" xfId="0" applyFont="1" applyFill="1" applyBorder="1" applyAlignment="1" applyProtection="1">
      <alignment horizontal="distributed" vertical="center"/>
      <protection/>
    </xf>
    <xf numFmtId="0" fontId="0" fillId="0" borderId="44" xfId="0" applyFont="1" applyFill="1" applyBorder="1" applyAlignment="1" applyProtection="1">
      <alignment horizontal="center" vertical="center"/>
      <protection/>
    </xf>
    <xf numFmtId="0" fontId="12" fillId="0" borderId="31" xfId="0" applyFont="1" applyFill="1" applyBorder="1" applyAlignment="1" applyProtection="1">
      <alignment horizontal="distributed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0" fillId="0" borderId="45" xfId="0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 applyProtection="1">
      <alignment horizontal="center" vertical="center"/>
      <protection/>
    </xf>
    <xf numFmtId="0" fontId="12" fillId="0" borderId="23" xfId="0" applyFont="1" applyFill="1" applyBorder="1" applyAlignment="1" applyProtection="1">
      <alignment horizontal="center" vertical="center"/>
      <protection/>
    </xf>
    <xf numFmtId="0" fontId="12" fillId="0" borderId="31" xfId="0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42" xfId="0" applyFont="1" applyFill="1" applyBorder="1" applyAlignment="1" applyProtection="1">
      <alignment horizontal="center" vertical="center" wrapText="1"/>
      <protection/>
    </xf>
    <xf numFmtId="0" fontId="0" fillId="0" borderId="41" xfId="0" applyFon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37" fontId="12" fillId="0" borderId="30" xfId="0" applyNumberFormat="1" applyFont="1" applyFill="1" applyBorder="1" applyAlignment="1" applyProtection="1">
      <alignment horizontal="distributed" vertical="center"/>
      <protection/>
    </xf>
    <xf numFmtId="37" fontId="12" fillId="0" borderId="31" xfId="0" applyNumberFormat="1" applyFont="1" applyFill="1" applyBorder="1" applyAlignment="1" applyProtection="1">
      <alignment horizontal="distributed" vertical="center"/>
      <protection/>
    </xf>
    <xf numFmtId="0" fontId="0" fillId="0" borderId="42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37" fontId="0" fillId="0" borderId="20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horizontal="right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37" fontId="0" fillId="0" borderId="48" xfId="0" applyNumberFormat="1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>
      <alignment vertical="center"/>
    </xf>
    <xf numFmtId="37" fontId="0" fillId="0" borderId="22" xfId="0" applyNumberFormat="1" applyFont="1" applyFill="1" applyBorder="1" applyAlignment="1" applyProtection="1">
      <alignment vertical="center"/>
      <protection/>
    </xf>
    <xf numFmtId="37" fontId="0" fillId="0" borderId="22" xfId="0" applyNumberFormat="1" applyFont="1" applyFill="1" applyBorder="1" applyAlignment="1" applyProtection="1">
      <alignment horizontal="right" vertical="center"/>
      <protection/>
    </xf>
    <xf numFmtId="38" fontId="12" fillId="0" borderId="23" xfId="49" applyFont="1" applyFill="1" applyBorder="1" applyAlignment="1" applyProtection="1">
      <alignment vertical="center"/>
      <protection/>
    </xf>
    <xf numFmtId="37" fontId="0" fillId="0" borderId="20" xfId="0" applyNumberFormat="1" applyFont="1" applyFill="1" applyBorder="1" applyAlignment="1" applyProtection="1">
      <alignment vertical="center"/>
      <protection/>
    </xf>
    <xf numFmtId="37" fontId="0" fillId="0" borderId="49" xfId="0" applyNumberFormat="1" applyFont="1" applyFill="1" applyBorder="1" applyAlignment="1" applyProtection="1">
      <alignment vertical="center"/>
      <protection/>
    </xf>
    <xf numFmtId="37" fontId="12" fillId="0" borderId="23" xfId="0" applyNumberFormat="1" applyFont="1" applyFill="1" applyBorder="1" applyAlignment="1" applyProtection="1">
      <alignment vertical="center"/>
      <protection/>
    </xf>
    <xf numFmtId="0" fontId="12" fillId="0" borderId="20" xfId="0" applyFont="1" applyFill="1" applyBorder="1" applyAlignment="1" applyProtection="1">
      <alignment horizontal="center" vertical="center"/>
      <protection/>
    </xf>
    <xf numFmtId="37" fontId="12" fillId="0" borderId="20" xfId="0" applyNumberFormat="1" applyFont="1" applyFill="1" applyBorder="1" applyAlignment="1" applyProtection="1">
      <alignment vertical="center"/>
      <protection/>
    </xf>
    <xf numFmtId="37" fontId="0" fillId="0" borderId="13" xfId="0" applyNumberFormat="1" applyFont="1" applyFill="1" applyBorder="1" applyAlignment="1" applyProtection="1">
      <alignment vertical="center"/>
      <protection/>
    </xf>
    <xf numFmtId="37" fontId="0" fillId="0" borderId="18" xfId="0" applyNumberFormat="1" applyFont="1" applyFill="1" applyBorder="1" applyAlignment="1" applyProtection="1">
      <alignment vertical="center"/>
      <protection/>
    </xf>
    <xf numFmtId="37" fontId="0" fillId="0" borderId="26" xfId="0" applyNumberFormat="1" applyFont="1" applyFill="1" applyBorder="1" applyAlignment="1" applyProtection="1">
      <alignment vertical="center"/>
      <protection/>
    </xf>
    <xf numFmtId="4" fontId="0" fillId="0" borderId="0" xfId="0" applyNumberFormat="1" applyFont="1" applyFill="1" applyBorder="1" applyAlignment="1">
      <alignment vertical="center"/>
    </xf>
    <xf numFmtId="3" fontId="0" fillId="0" borderId="20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Q71"/>
  <sheetViews>
    <sheetView showGridLines="0" tabSelected="1" defaultGridColor="0" zoomScale="75" zoomScaleNormal="75" zoomScalePageLayoutView="0" colorId="27" workbookViewId="0" topLeftCell="A1">
      <selection activeCell="A1" sqref="A1"/>
    </sheetView>
  </sheetViews>
  <sheetFormatPr defaultColWidth="10.59765625" defaultRowHeight="15"/>
  <cols>
    <col min="1" max="1" width="2.59765625" style="27" customWidth="1"/>
    <col min="2" max="2" width="9.59765625" style="27" customWidth="1"/>
    <col min="3" max="3" width="10.59765625" style="27" customWidth="1"/>
    <col min="4" max="4" width="11.59765625" style="27" customWidth="1"/>
    <col min="5" max="5" width="12.09765625" style="27" customWidth="1"/>
    <col min="6" max="6" width="4.09765625" style="27" customWidth="1"/>
    <col min="7" max="7" width="9.09765625" style="27" customWidth="1"/>
    <col min="8" max="8" width="10.59765625" style="27" customWidth="1"/>
    <col min="9" max="10" width="11.59765625" style="27" customWidth="1"/>
    <col min="11" max="11" width="2.59765625" style="27" customWidth="1"/>
    <col min="12" max="12" width="9.59765625" style="27" customWidth="1"/>
    <col min="13" max="13" width="11.19921875" style="27" customWidth="1"/>
    <col min="14" max="15" width="11.59765625" style="27" customWidth="1"/>
    <col min="16" max="16" width="7.09765625" style="27" customWidth="1"/>
    <col min="17" max="18" width="2.59765625" style="27" customWidth="1"/>
    <col min="19" max="19" width="10.5" style="27" customWidth="1"/>
    <col min="20" max="20" width="16.5" style="27" customWidth="1"/>
    <col min="21" max="22" width="10.69921875" style="27" customWidth="1"/>
    <col min="23" max="23" width="2.59765625" style="27" customWidth="1"/>
    <col min="24" max="24" width="10.59765625" style="27" customWidth="1"/>
    <col min="25" max="27" width="10.69921875" style="27" customWidth="1"/>
    <col min="28" max="28" width="2.59765625" style="27" customWidth="1"/>
    <col min="29" max="29" width="10" style="27" customWidth="1"/>
    <col min="30" max="32" width="10.69921875" style="27" customWidth="1"/>
    <col min="33" max="34" width="8.59765625" style="27" customWidth="1"/>
    <col min="35" max="35" width="8.09765625" style="27" customWidth="1"/>
    <col min="36" max="16384" width="10.59765625" style="27" customWidth="1"/>
  </cols>
  <sheetData>
    <row r="1" spans="1:35" s="26" customFormat="1" ht="19.5" customHeight="1">
      <c r="A1" s="3" t="s">
        <v>109</v>
      </c>
      <c r="AI1" s="4" t="s">
        <v>110</v>
      </c>
    </row>
    <row r="2" spans="1:32" ht="24.75" customHeight="1">
      <c r="A2" s="208" t="s">
        <v>173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</row>
    <row r="3" spans="1:32" ht="19.5" customHeight="1">
      <c r="A3" s="191" t="s">
        <v>174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21"/>
      <c r="O3" s="121"/>
      <c r="P3" s="122"/>
      <c r="Q3" s="191" t="s">
        <v>187</v>
      </c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23"/>
    </row>
    <row r="4" spans="1:31" ht="19.5" customHeight="1">
      <c r="A4" s="144" t="s">
        <v>176</v>
      </c>
      <c r="B4" s="145"/>
      <c r="C4" s="145"/>
      <c r="D4" s="145"/>
      <c r="E4" s="145"/>
      <c r="F4" s="145"/>
      <c r="G4" s="145"/>
      <c r="H4" s="145"/>
      <c r="I4" s="145"/>
      <c r="J4" s="145"/>
      <c r="N4" s="30"/>
      <c r="O4" s="30"/>
      <c r="Q4" s="143" t="s">
        <v>175</v>
      </c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</row>
    <row r="5" spans="1:16" ht="18" customHeight="1" thickBot="1">
      <c r="A5" s="40"/>
      <c r="B5" s="31"/>
      <c r="C5" s="31"/>
      <c r="D5" s="31"/>
      <c r="E5" s="31"/>
      <c r="F5" s="31"/>
      <c r="G5" s="31"/>
      <c r="H5" s="31"/>
      <c r="I5" s="31" t="s">
        <v>124</v>
      </c>
      <c r="J5" s="31"/>
      <c r="K5" s="31"/>
      <c r="L5" s="31"/>
      <c r="N5" s="31"/>
      <c r="O5" s="32"/>
      <c r="P5" s="29"/>
    </row>
    <row r="6" spans="1:31" ht="18.75" customHeight="1">
      <c r="A6" s="200" t="s">
        <v>111</v>
      </c>
      <c r="B6" s="156"/>
      <c r="C6" s="128" t="s">
        <v>112</v>
      </c>
      <c r="D6" s="129" t="s">
        <v>111</v>
      </c>
      <c r="E6" s="128" t="s">
        <v>112</v>
      </c>
      <c r="F6" s="155" t="s">
        <v>111</v>
      </c>
      <c r="G6" s="156"/>
      <c r="H6" s="128" t="s">
        <v>112</v>
      </c>
      <c r="I6" s="129" t="s">
        <v>111</v>
      </c>
      <c r="J6" s="128" t="s">
        <v>112</v>
      </c>
      <c r="N6" s="30"/>
      <c r="O6" s="30"/>
      <c r="Q6" s="213" t="s">
        <v>188</v>
      </c>
      <c r="R6" s="214"/>
      <c r="S6" s="215"/>
      <c r="T6" s="133" t="s">
        <v>86</v>
      </c>
      <c r="U6" s="192" t="s">
        <v>1</v>
      </c>
      <c r="V6" s="195"/>
      <c r="W6" s="195"/>
      <c r="X6" s="193"/>
      <c r="Y6" s="192" t="s">
        <v>87</v>
      </c>
      <c r="Z6" s="195"/>
      <c r="AA6" s="193"/>
      <c r="AB6" s="192" t="s">
        <v>88</v>
      </c>
      <c r="AC6" s="195"/>
      <c r="AD6" s="195"/>
      <c r="AE6" s="195"/>
    </row>
    <row r="7" spans="1:31" ht="18.75" customHeight="1">
      <c r="A7" s="165" t="s">
        <v>113</v>
      </c>
      <c r="B7" s="166"/>
      <c r="C7" s="36">
        <v>27</v>
      </c>
      <c r="D7" s="37" t="s">
        <v>116</v>
      </c>
      <c r="E7" s="38">
        <v>1082</v>
      </c>
      <c r="F7" s="171" t="s">
        <v>119</v>
      </c>
      <c r="G7" s="172"/>
      <c r="H7" s="39">
        <v>249</v>
      </c>
      <c r="I7" s="37" t="s">
        <v>122</v>
      </c>
      <c r="J7" s="36">
        <v>245</v>
      </c>
      <c r="N7" s="40"/>
      <c r="O7" s="40"/>
      <c r="P7" s="29"/>
      <c r="Q7" s="216"/>
      <c r="R7" s="216"/>
      <c r="S7" s="217"/>
      <c r="T7" s="161"/>
      <c r="U7" s="41" t="s">
        <v>2</v>
      </c>
      <c r="V7" s="41" t="s">
        <v>3</v>
      </c>
      <c r="W7" s="209" t="s">
        <v>4</v>
      </c>
      <c r="X7" s="210"/>
      <c r="Y7" s="41" t="s">
        <v>2</v>
      </c>
      <c r="Z7" s="41" t="s">
        <v>3</v>
      </c>
      <c r="AA7" s="41" t="s">
        <v>4</v>
      </c>
      <c r="AB7" s="209" t="s">
        <v>2</v>
      </c>
      <c r="AC7" s="210"/>
      <c r="AD7" s="41" t="s">
        <v>3</v>
      </c>
      <c r="AE7" s="42" t="s">
        <v>4</v>
      </c>
    </row>
    <row r="8" spans="1:31" ht="18.75" customHeight="1">
      <c r="A8" s="167" t="s">
        <v>114</v>
      </c>
      <c r="B8" s="168"/>
      <c r="C8" s="43">
        <v>503</v>
      </c>
      <c r="D8" s="33" t="s">
        <v>117</v>
      </c>
      <c r="E8" s="38">
        <v>729</v>
      </c>
      <c r="F8" s="173" t="s">
        <v>120</v>
      </c>
      <c r="G8" s="174"/>
      <c r="H8" s="38">
        <v>29</v>
      </c>
      <c r="I8" s="33" t="s">
        <v>123</v>
      </c>
      <c r="J8" s="43">
        <v>174</v>
      </c>
      <c r="N8" s="44"/>
      <c r="O8" s="45"/>
      <c r="P8" s="29"/>
      <c r="Q8" s="46"/>
      <c r="R8" s="46"/>
      <c r="S8" s="46"/>
      <c r="T8" s="47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</row>
    <row r="9" spans="1:31" ht="18.75" customHeight="1">
      <c r="A9" s="169" t="s">
        <v>115</v>
      </c>
      <c r="B9" s="170"/>
      <c r="C9" s="48">
        <v>846</v>
      </c>
      <c r="D9" s="49" t="s">
        <v>118</v>
      </c>
      <c r="E9" s="50">
        <v>2649</v>
      </c>
      <c r="F9" s="175" t="s">
        <v>121</v>
      </c>
      <c r="G9" s="176"/>
      <c r="H9" s="50">
        <v>3473</v>
      </c>
      <c r="I9" s="51"/>
      <c r="J9" s="48"/>
      <c r="N9" s="40"/>
      <c r="O9" s="40"/>
      <c r="P9" s="29"/>
      <c r="Q9" s="45" t="s">
        <v>134</v>
      </c>
      <c r="R9" s="45"/>
      <c r="S9" s="52"/>
      <c r="T9" s="53" t="s">
        <v>89</v>
      </c>
      <c r="U9" s="245">
        <f>SUM(V9:X9)</f>
        <v>903277</v>
      </c>
      <c r="V9" s="54">
        <v>429503</v>
      </c>
      <c r="W9" s="54"/>
      <c r="X9" s="54">
        <v>473774</v>
      </c>
      <c r="Y9" s="63">
        <f>SUM(Z9:AA9)</f>
        <v>491425</v>
      </c>
      <c r="Z9" s="54">
        <v>235653</v>
      </c>
      <c r="AA9" s="54">
        <v>255772</v>
      </c>
      <c r="AB9" s="54"/>
      <c r="AC9" s="246">
        <f>100*Y9/U9</f>
        <v>54.404684277358996</v>
      </c>
      <c r="AD9" s="246">
        <f>100*Z9/V9</f>
        <v>54.866438651185206</v>
      </c>
      <c r="AE9" s="246">
        <f>100*AA9/X9</f>
        <v>53.98607775015092</v>
      </c>
    </row>
    <row r="10" spans="1:32" ht="18.75" customHeight="1">
      <c r="A10" s="27" t="s">
        <v>125</v>
      </c>
      <c r="N10" s="44"/>
      <c r="O10" s="45"/>
      <c r="P10" s="29"/>
      <c r="Q10" s="40"/>
      <c r="R10" s="40"/>
      <c r="S10" s="55"/>
      <c r="T10" s="56" t="s">
        <v>129</v>
      </c>
      <c r="U10" s="57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</row>
    <row r="11" spans="1:31" ht="18.75" customHeight="1">
      <c r="A11" s="27" t="s">
        <v>126</v>
      </c>
      <c r="N11" s="40"/>
      <c r="O11" s="40"/>
      <c r="P11" s="29"/>
      <c r="Q11" s="45" t="s">
        <v>135</v>
      </c>
      <c r="R11" s="45"/>
      <c r="S11" s="52"/>
      <c r="T11" s="53" t="s">
        <v>89</v>
      </c>
      <c r="U11" s="245">
        <f>SUM(V11:X11)</f>
        <v>903277</v>
      </c>
      <c r="V11" s="58">
        <v>429503</v>
      </c>
      <c r="W11" s="58"/>
      <c r="X11" s="58">
        <v>473774</v>
      </c>
      <c r="Y11" s="63">
        <f>SUM(Z11:AA11)</f>
        <v>491610</v>
      </c>
      <c r="Z11" s="58">
        <v>235738</v>
      </c>
      <c r="AA11" s="58">
        <v>255872</v>
      </c>
      <c r="AB11" s="58"/>
      <c r="AC11" s="246">
        <f>100*Y11/U11</f>
        <v>54.425165259383334</v>
      </c>
      <c r="AD11" s="246">
        <f>100*Z11/V11</f>
        <v>54.8862289669688</v>
      </c>
      <c r="AE11" s="246">
        <f>100*AA11/X11</f>
        <v>54.007184860292035</v>
      </c>
    </row>
    <row r="12" spans="14:21" ht="18.75" customHeight="1">
      <c r="N12" s="45"/>
      <c r="O12" s="45"/>
      <c r="P12" s="29"/>
      <c r="Q12" s="40"/>
      <c r="R12" s="40"/>
      <c r="S12" s="55"/>
      <c r="T12" s="56" t="s">
        <v>103</v>
      </c>
      <c r="U12" s="57"/>
    </row>
    <row r="13" spans="14:31" ht="18.75" customHeight="1">
      <c r="N13" s="45"/>
      <c r="O13" s="45"/>
      <c r="P13" s="29"/>
      <c r="Q13" s="45" t="s">
        <v>136</v>
      </c>
      <c r="R13" s="45"/>
      <c r="S13" s="52"/>
      <c r="T13" s="53" t="s">
        <v>95</v>
      </c>
      <c r="U13" s="245">
        <f>SUM(V13:X13)</f>
        <v>911903</v>
      </c>
      <c r="V13" s="59">
        <v>433735</v>
      </c>
      <c r="W13" s="59"/>
      <c r="X13" s="59">
        <v>478168</v>
      </c>
      <c r="Y13" s="63">
        <f>SUM(Z13:AA13)</f>
        <v>602008</v>
      </c>
      <c r="Z13" s="59">
        <v>285336</v>
      </c>
      <c r="AA13" s="59">
        <v>316672</v>
      </c>
      <c r="AB13" s="59"/>
      <c r="AC13" s="246">
        <f>100*Y13/U13</f>
        <v>66.01667063273177</v>
      </c>
      <c r="AD13" s="246">
        <f>100*Z13/V13</f>
        <v>65.7857908630846</v>
      </c>
      <c r="AE13" s="246">
        <f>100*AA13/X13</f>
        <v>66.22609626742066</v>
      </c>
    </row>
    <row r="14" spans="14:21" ht="18.75" customHeight="1">
      <c r="N14" s="40"/>
      <c r="O14" s="40"/>
      <c r="P14" s="29"/>
      <c r="Q14" s="40"/>
      <c r="R14" s="40"/>
      <c r="S14" s="55"/>
      <c r="T14" s="56" t="s">
        <v>129</v>
      </c>
      <c r="U14" s="57"/>
    </row>
    <row r="15" spans="16:31" ht="18.75" customHeight="1">
      <c r="P15" s="29"/>
      <c r="Q15" s="45" t="s">
        <v>137</v>
      </c>
      <c r="R15" s="40"/>
      <c r="S15" s="55"/>
      <c r="T15" s="53" t="s">
        <v>95</v>
      </c>
      <c r="U15" s="245">
        <f>SUM(V15:X15)</f>
        <v>911903</v>
      </c>
      <c r="V15" s="59">
        <v>433735</v>
      </c>
      <c r="W15" s="59"/>
      <c r="X15" s="59">
        <v>478168</v>
      </c>
      <c r="Y15" s="63">
        <f>SUM(Z15:AA15)</f>
        <v>602255</v>
      </c>
      <c r="Z15" s="59">
        <v>285529</v>
      </c>
      <c r="AA15" s="59">
        <v>316726</v>
      </c>
      <c r="AB15" s="59"/>
      <c r="AC15" s="246">
        <f>100*Y15/U15</f>
        <v>66.04375684694534</v>
      </c>
      <c r="AD15" s="246">
        <f>100*Z15/V15</f>
        <v>65.83028807912666</v>
      </c>
      <c r="AE15" s="246">
        <f>100*AA15/X15</f>
        <v>66.23738936942665</v>
      </c>
    </row>
    <row r="16" spans="1:31" ht="18.75" customHeight="1">
      <c r="A16" s="143" t="s">
        <v>177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30"/>
      <c r="O16" s="30"/>
      <c r="P16" s="30"/>
      <c r="Q16" s="60"/>
      <c r="R16" s="60"/>
      <c r="S16" s="61"/>
      <c r="T16" s="62" t="s">
        <v>103</v>
      </c>
      <c r="U16" s="21"/>
      <c r="V16" s="60"/>
      <c r="W16" s="60"/>
      <c r="X16" s="60"/>
      <c r="Y16" s="60"/>
      <c r="Z16" s="60"/>
      <c r="AA16" s="60"/>
      <c r="AB16" s="60"/>
      <c r="AC16" s="60"/>
      <c r="AD16" s="60"/>
      <c r="AE16" s="60"/>
    </row>
    <row r="17" spans="13:31" ht="18.75" customHeight="1" thickBot="1">
      <c r="M17" s="32" t="s">
        <v>0</v>
      </c>
      <c r="N17" s="29"/>
      <c r="O17" s="29"/>
      <c r="Q17" s="29" t="s">
        <v>130</v>
      </c>
      <c r="U17" s="20"/>
      <c r="V17" s="63"/>
      <c r="W17" s="40"/>
      <c r="X17" s="63"/>
      <c r="Y17" s="14"/>
      <c r="Z17" s="63"/>
      <c r="AA17" s="63"/>
      <c r="AB17" s="40"/>
      <c r="AC17" s="13"/>
      <c r="AD17" s="13"/>
      <c r="AE17" s="13"/>
    </row>
    <row r="18" spans="1:31" ht="18.75" customHeight="1">
      <c r="A18" s="147" t="s">
        <v>5</v>
      </c>
      <c r="B18" s="199"/>
      <c r="C18" s="199"/>
      <c r="D18" s="196"/>
      <c r="E18" s="160" t="s">
        <v>178</v>
      </c>
      <c r="F18" s="181" t="s">
        <v>94</v>
      </c>
      <c r="G18" s="147"/>
      <c r="H18" s="196"/>
      <c r="I18" s="192" t="s">
        <v>138</v>
      </c>
      <c r="J18" s="193"/>
      <c r="K18" s="194" t="s">
        <v>181</v>
      </c>
      <c r="L18" s="196"/>
      <c r="M18" s="194" t="s">
        <v>182</v>
      </c>
      <c r="N18" s="1"/>
      <c r="O18" s="1"/>
      <c r="P18" s="29"/>
      <c r="Q18" s="45"/>
      <c r="R18" s="64"/>
      <c r="S18" s="64"/>
      <c r="T18" s="65"/>
      <c r="U18" s="22"/>
      <c r="V18" s="64"/>
      <c r="W18" s="40"/>
      <c r="X18" s="64"/>
      <c r="Y18" s="64"/>
      <c r="Z18" s="64"/>
      <c r="AA18" s="64"/>
      <c r="AB18" s="40"/>
      <c r="AC18" s="64"/>
      <c r="AD18" s="64"/>
      <c r="AE18" s="64"/>
    </row>
    <row r="19" spans="1:31" ht="18.75" customHeight="1">
      <c r="A19" s="197"/>
      <c r="B19" s="197"/>
      <c r="C19" s="197"/>
      <c r="D19" s="198"/>
      <c r="E19" s="161"/>
      <c r="F19" s="182"/>
      <c r="G19" s="197"/>
      <c r="H19" s="198"/>
      <c r="I19" s="124" t="s">
        <v>179</v>
      </c>
      <c r="J19" s="125" t="s">
        <v>180</v>
      </c>
      <c r="K19" s="182"/>
      <c r="L19" s="198"/>
      <c r="M19" s="182"/>
      <c r="N19" s="31"/>
      <c r="O19" s="31"/>
      <c r="P19" s="29"/>
      <c r="Q19" s="45"/>
      <c r="R19" s="40"/>
      <c r="S19" s="64"/>
      <c r="T19" s="66"/>
      <c r="U19" s="20"/>
      <c r="V19" s="67"/>
      <c r="W19" s="67"/>
      <c r="X19" s="67"/>
      <c r="Y19" s="14"/>
      <c r="Z19" s="67"/>
      <c r="AA19" s="67"/>
      <c r="AB19" s="40"/>
      <c r="AC19" s="13"/>
      <c r="AD19" s="13"/>
      <c r="AE19" s="13"/>
    </row>
    <row r="20" spans="1:31" ht="18.75" customHeight="1">
      <c r="A20" s="157" t="s">
        <v>183</v>
      </c>
      <c r="B20" s="158"/>
      <c r="C20" s="158"/>
      <c r="D20" s="159"/>
      <c r="E20" s="237">
        <f aca="true" t="shared" si="0" ref="E20:M20">SUM(E22,E35:E46)</f>
        <v>316</v>
      </c>
      <c r="F20" s="18"/>
      <c r="G20" s="18"/>
      <c r="H20" s="237">
        <f>SUM(H22,H35:H46)</f>
        <v>11593</v>
      </c>
      <c r="I20" s="237">
        <f t="shared" si="0"/>
        <v>2685</v>
      </c>
      <c r="J20" s="237">
        <f t="shared" si="0"/>
        <v>3763</v>
      </c>
      <c r="K20" s="11"/>
      <c r="L20" s="237">
        <f t="shared" si="0"/>
        <v>3346</v>
      </c>
      <c r="M20" s="237">
        <f t="shared" si="0"/>
        <v>1799</v>
      </c>
      <c r="N20" s="31"/>
      <c r="O20" s="31"/>
      <c r="P20" s="29"/>
      <c r="Q20" s="45"/>
      <c r="R20" s="40"/>
      <c r="S20" s="40"/>
      <c r="T20" s="65"/>
      <c r="U20" s="23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ht="18.75" customHeight="1">
      <c r="A21" s="45"/>
      <c r="B21" s="45"/>
      <c r="C21" s="45"/>
      <c r="D21" s="52"/>
      <c r="E21" s="226"/>
      <c r="F21" s="224"/>
      <c r="G21" s="224"/>
      <c r="H21" s="224"/>
      <c r="I21" s="224"/>
      <c r="J21" s="224"/>
      <c r="K21" s="225"/>
      <c r="L21" s="225"/>
      <c r="M21" s="224"/>
      <c r="N21" s="45"/>
      <c r="O21" s="45"/>
      <c r="Q21" s="40"/>
      <c r="R21" s="40"/>
      <c r="S21" s="64"/>
      <c r="T21" s="68"/>
      <c r="U21" s="14"/>
      <c r="V21" s="63"/>
      <c r="W21" s="63"/>
      <c r="X21" s="63"/>
      <c r="Y21" s="14"/>
      <c r="Z21" s="63"/>
      <c r="AA21" s="63"/>
      <c r="AB21" s="40"/>
      <c r="AC21" s="13"/>
      <c r="AD21" s="13"/>
      <c r="AE21" s="13"/>
    </row>
    <row r="22" spans="1:31" ht="18.75" customHeight="1">
      <c r="A22" s="151" t="s">
        <v>6</v>
      </c>
      <c r="B22" s="179"/>
      <c r="C22" s="179"/>
      <c r="D22" s="180"/>
      <c r="E22" s="227">
        <f>SUM(E23:E34)</f>
        <v>171</v>
      </c>
      <c r="F22" s="224"/>
      <c r="G22" s="224"/>
      <c r="H22" s="227">
        <f>SUM(H23:H34)</f>
        <v>4254</v>
      </c>
      <c r="I22" s="227">
        <f>SUM(I23:I34)</f>
        <v>1824</v>
      </c>
      <c r="J22" s="227">
        <f>SUM(J23:J34)</f>
        <v>2430</v>
      </c>
      <c r="K22" s="228"/>
      <c r="L22" s="228" t="s">
        <v>196</v>
      </c>
      <c r="M22" s="228" t="s">
        <v>196</v>
      </c>
      <c r="N22" s="45"/>
      <c r="O22" s="45"/>
      <c r="Q22" s="40"/>
      <c r="R22" s="40"/>
      <c r="S22" s="64"/>
      <c r="T22" s="68"/>
      <c r="U22" s="22"/>
      <c r="V22" s="64"/>
      <c r="W22" s="40"/>
      <c r="X22" s="64"/>
      <c r="Y22" s="64"/>
      <c r="Z22" s="64"/>
      <c r="AA22" s="64"/>
      <c r="AB22" s="40"/>
      <c r="AC22" s="64"/>
      <c r="AD22" s="64"/>
      <c r="AE22" s="64"/>
    </row>
    <row r="23" spans="1:17" ht="18.75" customHeight="1">
      <c r="A23" s="45"/>
      <c r="B23" s="151" t="s">
        <v>7</v>
      </c>
      <c r="C23" s="179"/>
      <c r="D23" s="180"/>
      <c r="E23" s="229">
        <v>13</v>
      </c>
      <c r="F23" s="224"/>
      <c r="G23" s="224"/>
      <c r="H23" s="225">
        <f>SUM(I23:M23)</f>
        <v>424</v>
      </c>
      <c r="I23" s="225">
        <v>360</v>
      </c>
      <c r="J23" s="225">
        <v>64</v>
      </c>
      <c r="K23" s="228"/>
      <c r="L23" s="228" t="s">
        <v>196</v>
      </c>
      <c r="M23" s="228" t="s">
        <v>196</v>
      </c>
      <c r="Q23" s="29"/>
    </row>
    <row r="24" spans="1:17" ht="18.75" customHeight="1">
      <c r="A24" s="45"/>
      <c r="B24" s="151" t="s">
        <v>8</v>
      </c>
      <c r="C24" s="179"/>
      <c r="D24" s="180"/>
      <c r="E24" s="229">
        <v>2</v>
      </c>
      <c r="F24" s="224"/>
      <c r="G24" s="224"/>
      <c r="H24" s="225">
        <f aca="true" t="shared" si="1" ref="H24:H46">SUM(I24:M24)</f>
        <v>17</v>
      </c>
      <c r="I24" s="225">
        <v>9</v>
      </c>
      <c r="J24" s="225">
        <v>8</v>
      </c>
      <c r="K24" s="228"/>
      <c r="L24" s="228" t="s">
        <v>196</v>
      </c>
      <c r="M24" s="228" t="s">
        <v>196</v>
      </c>
      <c r="N24" s="2"/>
      <c r="Q24" s="29"/>
    </row>
    <row r="25" spans="1:14" ht="18.75" customHeight="1">
      <c r="A25" s="45"/>
      <c r="B25" s="151" t="s">
        <v>9</v>
      </c>
      <c r="C25" s="179"/>
      <c r="D25" s="180"/>
      <c r="E25" s="229">
        <v>7</v>
      </c>
      <c r="F25" s="224"/>
      <c r="G25" s="224"/>
      <c r="H25" s="225">
        <f t="shared" si="1"/>
        <v>183</v>
      </c>
      <c r="I25" s="225">
        <v>157</v>
      </c>
      <c r="J25" s="225">
        <v>26</v>
      </c>
      <c r="K25" s="228"/>
      <c r="L25" s="228" t="s">
        <v>196</v>
      </c>
      <c r="M25" s="228" t="s">
        <v>196</v>
      </c>
      <c r="N25" s="70"/>
    </row>
    <row r="26" spans="1:34" ht="18.75" customHeight="1">
      <c r="A26" s="45"/>
      <c r="B26" s="151" t="s">
        <v>98</v>
      </c>
      <c r="C26" s="167"/>
      <c r="D26" s="168"/>
      <c r="E26" s="229">
        <v>12</v>
      </c>
      <c r="F26" s="224"/>
      <c r="G26" s="224"/>
      <c r="H26" s="225">
        <f t="shared" si="1"/>
        <v>175</v>
      </c>
      <c r="I26" s="225">
        <v>139</v>
      </c>
      <c r="J26" s="225">
        <v>36</v>
      </c>
      <c r="K26" s="228"/>
      <c r="L26" s="228" t="s">
        <v>196</v>
      </c>
      <c r="M26" s="228" t="s">
        <v>196</v>
      </c>
      <c r="N26" s="70"/>
      <c r="Q26" s="206"/>
      <c r="R26" s="206"/>
      <c r="S26" s="206"/>
      <c r="T26" s="206"/>
      <c r="U26" s="206"/>
      <c r="V26" s="206"/>
      <c r="W26" s="206"/>
      <c r="X26" s="206"/>
      <c r="Y26" s="206"/>
      <c r="Z26" s="206"/>
      <c r="AA26" s="206"/>
      <c r="AB26" s="206"/>
      <c r="AC26" s="206"/>
      <c r="AD26" s="206"/>
      <c r="AE26" s="206"/>
      <c r="AF26" s="206"/>
      <c r="AG26" s="1"/>
      <c r="AH26" s="1"/>
    </row>
    <row r="27" spans="1:35" ht="18.75" customHeight="1">
      <c r="A27" s="45"/>
      <c r="B27" s="151" t="s">
        <v>99</v>
      </c>
      <c r="C27" s="167"/>
      <c r="D27" s="168"/>
      <c r="E27" s="229">
        <v>32</v>
      </c>
      <c r="F27" s="224"/>
      <c r="G27" s="224"/>
      <c r="H27" s="225">
        <f t="shared" si="1"/>
        <v>783</v>
      </c>
      <c r="I27" s="225">
        <v>383</v>
      </c>
      <c r="J27" s="225">
        <v>400</v>
      </c>
      <c r="K27" s="228"/>
      <c r="L27" s="228" t="s">
        <v>196</v>
      </c>
      <c r="M27" s="228" t="s">
        <v>196</v>
      </c>
      <c r="N27" s="70"/>
      <c r="Q27" s="143" t="s">
        <v>190</v>
      </c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</row>
    <row r="28" spans="1:30" ht="18.75" customHeight="1" thickBot="1">
      <c r="A28" s="45"/>
      <c r="B28" s="151" t="s">
        <v>90</v>
      </c>
      <c r="C28" s="179"/>
      <c r="D28" s="180"/>
      <c r="E28" s="229">
        <v>8</v>
      </c>
      <c r="F28" s="224"/>
      <c r="G28" s="224"/>
      <c r="H28" s="225">
        <f t="shared" si="1"/>
        <v>148</v>
      </c>
      <c r="I28" s="225">
        <v>74</v>
      </c>
      <c r="J28" s="225">
        <v>74</v>
      </c>
      <c r="K28" s="228"/>
      <c r="L28" s="228" t="s">
        <v>196</v>
      </c>
      <c r="M28" s="228" t="s">
        <v>196</v>
      </c>
      <c r="N28" s="70"/>
      <c r="Y28" s="71"/>
      <c r="AD28" s="24"/>
    </row>
    <row r="29" spans="1:35" ht="18.75" customHeight="1">
      <c r="A29" s="45"/>
      <c r="B29" s="151" t="s">
        <v>16</v>
      </c>
      <c r="C29" s="179"/>
      <c r="D29" s="180"/>
      <c r="E29" s="229">
        <v>19</v>
      </c>
      <c r="F29" s="224"/>
      <c r="G29" s="224"/>
      <c r="H29" s="225">
        <f t="shared" si="1"/>
        <v>301</v>
      </c>
      <c r="I29" s="225">
        <v>159</v>
      </c>
      <c r="J29" s="225">
        <v>142</v>
      </c>
      <c r="K29" s="228"/>
      <c r="L29" s="228" t="s">
        <v>196</v>
      </c>
      <c r="M29" s="228" t="s">
        <v>196</v>
      </c>
      <c r="N29" s="70"/>
      <c r="O29" s="29"/>
      <c r="P29" s="29"/>
      <c r="Q29" s="213" t="s">
        <v>189</v>
      </c>
      <c r="R29" s="220"/>
      <c r="S29" s="221"/>
      <c r="T29" s="133" t="s">
        <v>139</v>
      </c>
      <c r="U29" s="133" t="s">
        <v>10</v>
      </c>
      <c r="V29" s="133" t="s">
        <v>11</v>
      </c>
      <c r="W29" s="181" t="s">
        <v>104</v>
      </c>
      <c r="X29" s="147"/>
      <c r="Y29" s="185" t="s">
        <v>91</v>
      </c>
      <c r="Z29" s="186" t="s">
        <v>105</v>
      </c>
      <c r="AA29" s="133" t="s">
        <v>12</v>
      </c>
      <c r="AB29" s="181" t="s">
        <v>13</v>
      </c>
      <c r="AC29" s="147"/>
      <c r="AD29" s="187" t="s">
        <v>140</v>
      </c>
      <c r="AE29" s="133" t="s">
        <v>14</v>
      </c>
      <c r="AF29" s="133" t="s">
        <v>141</v>
      </c>
      <c r="AG29" s="133" t="s">
        <v>106</v>
      </c>
      <c r="AH29" s="133" t="s">
        <v>107</v>
      </c>
      <c r="AI29" s="181" t="s">
        <v>15</v>
      </c>
    </row>
    <row r="30" spans="1:35" ht="18.75" customHeight="1">
      <c r="A30" s="44"/>
      <c r="B30" s="151" t="s">
        <v>17</v>
      </c>
      <c r="C30" s="151"/>
      <c r="D30" s="152"/>
      <c r="E30" s="229">
        <v>38</v>
      </c>
      <c r="F30" s="224"/>
      <c r="G30" s="224"/>
      <c r="H30" s="225">
        <f t="shared" si="1"/>
        <v>1102</v>
      </c>
      <c r="I30" s="225">
        <v>213</v>
      </c>
      <c r="J30" s="225">
        <v>889</v>
      </c>
      <c r="K30" s="228"/>
      <c r="L30" s="228" t="s">
        <v>196</v>
      </c>
      <c r="M30" s="228" t="s">
        <v>196</v>
      </c>
      <c r="N30" s="70"/>
      <c r="O30" s="29"/>
      <c r="P30" s="29"/>
      <c r="Q30" s="222"/>
      <c r="R30" s="222"/>
      <c r="S30" s="223"/>
      <c r="T30" s="183"/>
      <c r="U30" s="183"/>
      <c r="V30" s="183"/>
      <c r="W30" s="184"/>
      <c r="X30" s="148"/>
      <c r="Y30" s="134"/>
      <c r="Z30" s="161"/>
      <c r="AA30" s="161"/>
      <c r="AB30" s="184"/>
      <c r="AC30" s="148"/>
      <c r="AD30" s="161"/>
      <c r="AE30" s="161"/>
      <c r="AF30" s="161"/>
      <c r="AG30" s="134"/>
      <c r="AH30" s="161"/>
      <c r="AI30" s="182"/>
    </row>
    <row r="31" spans="1:32" ht="18.75" customHeight="1">
      <c r="A31" s="44"/>
      <c r="B31" s="151" t="s">
        <v>18</v>
      </c>
      <c r="C31" s="151"/>
      <c r="D31" s="152"/>
      <c r="E31" s="229">
        <v>2</v>
      </c>
      <c r="F31" s="224"/>
      <c r="G31" s="224"/>
      <c r="H31" s="225">
        <f t="shared" si="1"/>
        <v>33</v>
      </c>
      <c r="I31" s="225">
        <v>16</v>
      </c>
      <c r="J31" s="225">
        <v>17</v>
      </c>
      <c r="K31" s="228"/>
      <c r="L31" s="228" t="s">
        <v>196</v>
      </c>
      <c r="M31" s="228" t="s">
        <v>196</v>
      </c>
      <c r="N31" s="70"/>
      <c r="O31" s="29"/>
      <c r="P31" s="29"/>
      <c r="T31" s="47"/>
      <c r="U31" s="74"/>
      <c r="V31" s="75"/>
      <c r="W31" s="76"/>
      <c r="X31" s="76"/>
      <c r="Y31" s="69"/>
      <c r="Z31" s="76"/>
      <c r="AA31" s="76"/>
      <c r="AB31" s="76"/>
      <c r="AC31" s="75"/>
      <c r="AD31" s="77"/>
      <c r="AE31" s="75"/>
      <c r="AF31" s="75"/>
    </row>
    <row r="32" spans="1:35" ht="18.75" customHeight="1">
      <c r="A32" s="44"/>
      <c r="B32" s="151" t="s">
        <v>19</v>
      </c>
      <c r="C32" s="151"/>
      <c r="D32" s="152"/>
      <c r="E32" s="229">
        <v>35</v>
      </c>
      <c r="F32" s="224"/>
      <c r="G32" s="224"/>
      <c r="H32" s="225">
        <f t="shared" si="1"/>
        <v>1047</v>
      </c>
      <c r="I32" s="225">
        <v>274</v>
      </c>
      <c r="J32" s="225">
        <v>773</v>
      </c>
      <c r="K32" s="228"/>
      <c r="L32" s="228" t="s">
        <v>196</v>
      </c>
      <c r="M32" s="228" t="s">
        <v>196</v>
      </c>
      <c r="N32" s="70"/>
      <c r="O32" s="29"/>
      <c r="P32" s="29"/>
      <c r="Q32" s="45" t="s">
        <v>134</v>
      </c>
      <c r="R32" s="45"/>
      <c r="S32" s="52"/>
      <c r="T32" s="78" t="s">
        <v>89</v>
      </c>
      <c r="U32" s="247">
        <f aca="true" t="shared" si="2" ref="U32:U38">SUM(V32:AI32)</f>
        <v>444089</v>
      </c>
      <c r="V32" s="79">
        <v>178401</v>
      </c>
      <c r="W32" s="79"/>
      <c r="X32" s="69">
        <v>58371</v>
      </c>
      <c r="Y32" s="69" t="s">
        <v>142</v>
      </c>
      <c r="Z32" s="79" t="s">
        <v>142</v>
      </c>
      <c r="AA32" s="79">
        <v>127607</v>
      </c>
      <c r="AB32" s="79"/>
      <c r="AC32" s="69" t="s">
        <v>142</v>
      </c>
      <c r="AD32" s="79">
        <v>8439</v>
      </c>
      <c r="AE32" s="79">
        <v>26089</v>
      </c>
      <c r="AF32" s="69">
        <v>6893</v>
      </c>
      <c r="AG32" s="27">
        <v>10436</v>
      </c>
      <c r="AH32" s="80">
        <v>27853</v>
      </c>
      <c r="AI32" s="81" t="s">
        <v>142</v>
      </c>
    </row>
    <row r="33" spans="1:35" ht="18.75" customHeight="1">
      <c r="A33" s="44"/>
      <c r="B33" s="151" t="s">
        <v>20</v>
      </c>
      <c r="C33" s="151"/>
      <c r="D33" s="152"/>
      <c r="E33" s="229">
        <v>1</v>
      </c>
      <c r="F33" s="224"/>
      <c r="G33" s="224"/>
      <c r="H33" s="225">
        <f t="shared" si="1"/>
        <v>33</v>
      </c>
      <c r="I33" s="225">
        <v>32</v>
      </c>
      <c r="J33" s="225">
        <v>1</v>
      </c>
      <c r="K33" s="228"/>
      <c r="L33" s="228" t="s">
        <v>196</v>
      </c>
      <c r="M33" s="228" t="s">
        <v>196</v>
      </c>
      <c r="N33" s="70"/>
      <c r="O33" s="29"/>
      <c r="P33" s="29"/>
      <c r="Q33" s="40"/>
      <c r="R33" s="40"/>
      <c r="S33" s="55"/>
      <c r="T33" s="82" t="s">
        <v>131</v>
      </c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H33" s="80"/>
      <c r="AI33" s="81"/>
    </row>
    <row r="34" spans="1:35" ht="18.75" customHeight="1">
      <c r="A34" s="44"/>
      <c r="B34" s="177" t="s">
        <v>100</v>
      </c>
      <c r="C34" s="177"/>
      <c r="D34" s="178"/>
      <c r="E34" s="229">
        <v>2</v>
      </c>
      <c r="F34" s="224"/>
      <c r="G34" s="224"/>
      <c r="H34" s="225">
        <f t="shared" si="1"/>
        <v>8</v>
      </c>
      <c r="I34" s="225">
        <v>8</v>
      </c>
      <c r="J34" s="228" t="s">
        <v>197</v>
      </c>
      <c r="K34" s="228"/>
      <c r="L34" s="228"/>
      <c r="M34" s="228" t="s">
        <v>196</v>
      </c>
      <c r="N34" s="70"/>
      <c r="O34" s="29"/>
      <c r="P34" s="29"/>
      <c r="Q34" s="45" t="s">
        <v>143</v>
      </c>
      <c r="R34" s="45"/>
      <c r="S34" s="52"/>
      <c r="T34" s="78" t="s">
        <v>97</v>
      </c>
      <c r="U34" s="247">
        <f>SUM(V34:AI34)</f>
        <v>474710</v>
      </c>
      <c r="V34" s="83" t="s">
        <v>142</v>
      </c>
      <c r="W34" s="84"/>
      <c r="X34" s="83" t="s">
        <v>142</v>
      </c>
      <c r="Y34" s="69" t="s">
        <v>142</v>
      </c>
      <c r="Z34" s="83" t="s">
        <v>142</v>
      </c>
      <c r="AA34" s="83" t="s">
        <v>142</v>
      </c>
      <c r="AB34" s="83"/>
      <c r="AC34" s="83" t="s">
        <v>142</v>
      </c>
      <c r="AD34" s="83" t="s">
        <v>142</v>
      </c>
      <c r="AE34" s="84">
        <v>34478</v>
      </c>
      <c r="AF34" s="83" t="s">
        <v>142</v>
      </c>
      <c r="AG34" s="85" t="s">
        <v>142</v>
      </c>
      <c r="AH34" s="81">
        <v>205949</v>
      </c>
      <c r="AI34" s="81">
        <v>234283</v>
      </c>
    </row>
    <row r="35" spans="1:35" ht="18.75" customHeight="1">
      <c r="A35" s="151" t="s">
        <v>21</v>
      </c>
      <c r="B35" s="151"/>
      <c r="C35" s="151"/>
      <c r="D35" s="152"/>
      <c r="E35" s="229">
        <v>5</v>
      </c>
      <c r="F35" s="224"/>
      <c r="G35" s="224"/>
      <c r="H35" s="225">
        <f t="shared" si="1"/>
        <v>103</v>
      </c>
      <c r="I35" s="225">
        <v>20</v>
      </c>
      <c r="J35" s="225">
        <v>83</v>
      </c>
      <c r="K35" s="228"/>
      <c r="L35" s="228"/>
      <c r="M35" s="228" t="s">
        <v>196</v>
      </c>
      <c r="N35" s="70"/>
      <c r="O35" s="29"/>
      <c r="P35" s="29"/>
      <c r="Q35" s="40"/>
      <c r="R35" s="40"/>
      <c r="S35" s="55"/>
      <c r="T35" s="82" t="s">
        <v>103</v>
      </c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86"/>
      <c r="AG35" s="85"/>
      <c r="AH35" s="81"/>
      <c r="AI35" s="81"/>
    </row>
    <row r="36" spans="1:35" ht="18.75" customHeight="1">
      <c r="A36" s="151" t="s">
        <v>22</v>
      </c>
      <c r="B36" s="151"/>
      <c r="C36" s="151"/>
      <c r="D36" s="152"/>
      <c r="E36" s="229">
        <v>2</v>
      </c>
      <c r="F36" s="224"/>
      <c r="G36" s="224"/>
      <c r="H36" s="225">
        <f t="shared" si="1"/>
        <v>939</v>
      </c>
      <c r="I36" s="225">
        <v>44</v>
      </c>
      <c r="J36" s="225">
        <v>895</v>
      </c>
      <c r="K36" s="228"/>
      <c r="L36" s="228" t="s">
        <v>196</v>
      </c>
      <c r="M36" s="228" t="s">
        <v>196</v>
      </c>
      <c r="N36" s="70"/>
      <c r="O36" s="29"/>
      <c r="P36" s="29"/>
      <c r="Q36" s="45" t="s">
        <v>144</v>
      </c>
      <c r="R36" s="45"/>
      <c r="S36" s="52"/>
      <c r="T36" s="78" t="s">
        <v>96</v>
      </c>
      <c r="U36" s="247">
        <f t="shared" si="2"/>
        <v>555501</v>
      </c>
      <c r="V36" s="63">
        <v>229889</v>
      </c>
      <c r="W36" s="63"/>
      <c r="X36" s="87" t="s">
        <v>142</v>
      </c>
      <c r="Y36" s="87">
        <v>19318</v>
      </c>
      <c r="Z36" s="87">
        <v>2958</v>
      </c>
      <c r="AA36" s="87">
        <v>174004</v>
      </c>
      <c r="AB36" s="63"/>
      <c r="AC36" s="87">
        <v>81579</v>
      </c>
      <c r="AD36" s="63">
        <v>5280</v>
      </c>
      <c r="AE36" s="87">
        <v>42473</v>
      </c>
      <c r="AF36" s="87" t="s">
        <v>142</v>
      </c>
      <c r="AG36" s="85" t="s">
        <v>142</v>
      </c>
      <c r="AH36" s="81" t="s">
        <v>142</v>
      </c>
      <c r="AI36" s="81" t="s">
        <v>142</v>
      </c>
    </row>
    <row r="37" spans="1:35" ht="18.75" customHeight="1">
      <c r="A37" s="151" t="s">
        <v>23</v>
      </c>
      <c r="B37" s="151"/>
      <c r="C37" s="151"/>
      <c r="D37" s="152"/>
      <c r="E37" s="229">
        <v>4</v>
      </c>
      <c r="F37" s="224"/>
      <c r="G37" s="224"/>
      <c r="H37" s="225">
        <f t="shared" si="1"/>
        <v>36</v>
      </c>
      <c r="I37" s="225">
        <v>27</v>
      </c>
      <c r="J37" s="225">
        <v>9</v>
      </c>
      <c r="K37" s="228"/>
      <c r="L37" s="228" t="s">
        <v>196</v>
      </c>
      <c r="M37" s="228" t="s">
        <v>196</v>
      </c>
      <c r="N37" s="70"/>
      <c r="O37" s="29"/>
      <c r="P37" s="29"/>
      <c r="Q37" s="40"/>
      <c r="R37" s="40"/>
      <c r="S37" s="55"/>
      <c r="T37" s="88" t="s">
        <v>132</v>
      </c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86"/>
      <c r="AG37" s="85"/>
      <c r="AH37" s="81"/>
      <c r="AI37" s="81"/>
    </row>
    <row r="38" spans="1:35" ht="18.75" customHeight="1">
      <c r="A38" s="151" t="s">
        <v>24</v>
      </c>
      <c r="B38" s="151"/>
      <c r="C38" s="151"/>
      <c r="D38" s="152"/>
      <c r="E38" s="230" t="s">
        <v>197</v>
      </c>
      <c r="F38" s="224"/>
      <c r="G38" s="224"/>
      <c r="H38" s="225">
        <f t="shared" si="1"/>
        <v>1</v>
      </c>
      <c r="I38" s="225">
        <v>1</v>
      </c>
      <c r="J38" s="228" t="s">
        <v>197</v>
      </c>
      <c r="K38" s="228"/>
      <c r="L38" s="228" t="s">
        <v>196</v>
      </c>
      <c r="M38" s="228" t="s">
        <v>196</v>
      </c>
      <c r="N38" s="70"/>
      <c r="O38" s="29"/>
      <c r="P38" s="29"/>
      <c r="Q38" s="45" t="s">
        <v>145</v>
      </c>
      <c r="R38" s="40"/>
      <c r="S38" s="55"/>
      <c r="T38" s="89" t="s">
        <v>133</v>
      </c>
      <c r="U38" s="247">
        <f t="shared" si="2"/>
        <v>585512</v>
      </c>
      <c r="V38" s="67">
        <v>198406</v>
      </c>
      <c r="W38" s="67"/>
      <c r="X38" s="87" t="s">
        <v>142</v>
      </c>
      <c r="Y38" s="87" t="s">
        <v>142</v>
      </c>
      <c r="Z38" s="87" t="s">
        <v>142</v>
      </c>
      <c r="AA38" s="87">
        <v>167863</v>
      </c>
      <c r="AB38" s="87"/>
      <c r="AC38" s="87">
        <v>85283</v>
      </c>
      <c r="AD38" s="90" t="s">
        <v>142</v>
      </c>
      <c r="AE38" s="67">
        <v>35369</v>
      </c>
      <c r="AF38" s="90" t="s">
        <v>142</v>
      </c>
      <c r="AG38" s="86" t="s">
        <v>142</v>
      </c>
      <c r="AH38" s="91" t="s">
        <v>142</v>
      </c>
      <c r="AI38" s="91">
        <v>98591</v>
      </c>
    </row>
    <row r="39" spans="1:43" ht="18.75" customHeight="1">
      <c r="A39" s="151" t="s">
        <v>25</v>
      </c>
      <c r="B39" s="151"/>
      <c r="C39" s="151"/>
      <c r="D39" s="152"/>
      <c r="E39" s="229">
        <v>3</v>
      </c>
      <c r="F39" s="224"/>
      <c r="G39" s="224"/>
      <c r="H39" s="225">
        <f t="shared" si="1"/>
        <v>20</v>
      </c>
      <c r="I39" s="225">
        <v>20</v>
      </c>
      <c r="J39" s="228" t="s">
        <v>197</v>
      </c>
      <c r="K39" s="228"/>
      <c r="L39" s="228" t="s">
        <v>196</v>
      </c>
      <c r="M39" s="228" t="s">
        <v>196</v>
      </c>
      <c r="N39" s="70"/>
      <c r="O39" s="29"/>
      <c r="P39" s="29"/>
      <c r="Q39" s="60"/>
      <c r="R39" s="60"/>
      <c r="S39" s="61"/>
      <c r="T39" s="92" t="s">
        <v>146</v>
      </c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93"/>
      <c r="AG39" s="93"/>
      <c r="AH39" s="94"/>
      <c r="AI39" s="94"/>
      <c r="AL39" s="80"/>
      <c r="AM39" s="80"/>
      <c r="AN39" s="80"/>
      <c r="AO39" s="80"/>
      <c r="AP39" s="80"/>
      <c r="AQ39" s="80"/>
    </row>
    <row r="40" spans="1:32" ht="18.75" customHeight="1">
      <c r="A40" s="151" t="s">
        <v>26</v>
      </c>
      <c r="B40" s="151"/>
      <c r="C40" s="151"/>
      <c r="D40" s="152"/>
      <c r="E40" s="229">
        <v>2</v>
      </c>
      <c r="F40" s="224"/>
      <c r="G40" s="224"/>
      <c r="H40" s="225">
        <f t="shared" si="1"/>
        <v>10</v>
      </c>
      <c r="I40" s="228">
        <v>10</v>
      </c>
      <c r="J40" s="228" t="s">
        <v>197</v>
      </c>
      <c r="K40" s="228"/>
      <c r="L40" s="228"/>
      <c r="M40" s="228" t="s">
        <v>196</v>
      </c>
      <c r="N40" s="70"/>
      <c r="O40" s="29"/>
      <c r="P40" s="29"/>
      <c r="Q40" s="29" t="s">
        <v>147</v>
      </c>
      <c r="U40" s="9"/>
      <c r="V40" s="9"/>
      <c r="W40" s="10"/>
      <c r="X40" s="9"/>
      <c r="Y40" s="10"/>
      <c r="Z40" s="9"/>
      <c r="AA40" s="9"/>
      <c r="AB40" s="10"/>
      <c r="AC40" s="9"/>
      <c r="AD40" s="9"/>
      <c r="AE40" s="9"/>
      <c r="AF40" s="86"/>
    </row>
    <row r="41" spans="1:32" ht="18.75" customHeight="1">
      <c r="A41" s="151" t="s">
        <v>27</v>
      </c>
      <c r="B41" s="151"/>
      <c r="C41" s="151"/>
      <c r="D41" s="152"/>
      <c r="E41" s="230" t="s">
        <v>197</v>
      </c>
      <c r="F41" s="224"/>
      <c r="G41" s="224"/>
      <c r="H41" s="225">
        <f t="shared" si="1"/>
        <v>5</v>
      </c>
      <c r="I41" s="228" t="s">
        <v>197</v>
      </c>
      <c r="J41" s="225">
        <v>5</v>
      </c>
      <c r="K41" s="228"/>
      <c r="L41" s="228" t="s">
        <v>196</v>
      </c>
      <c r="M41" s="228" t="s">
        <v>196</v>
      </c>
      <c r="N41" s="70"/>
      <c r="O41" s="29"/>
      <c r="P41" s="29"/>
      <c r="Q41" s="45"/>
      <c r="R41" s="45"/>
      <c r="S41" s="45"/>
      <c r="T41" s="65"/>
      <c r="U41" s="15"/>
      <c r="V41" s="95"/>
      <c r="W41" s="95"/>
      <c r="X41" s="95"/>
      <c r="Y41" s="96"/>
      <c r="Z41" s="95"/>
      <c r="AA41" s="95"/>
      <c r="AB41" s="95"/>
      <c r="AC41" s="95"/>
      <c r="AD41" s="95"/>
      <c r="AE41" s="95"/>
      <c r="AF41" s="96"/>
    </row>
    <row r="42" spans="1:32" ht="18.75" customHeight="1">
      <c r="A42" s="153" t="s">
        <v>101</v>
      </c>
      <c r="B42" s="153"/>
      <c r="C42" s="153"/>
      <c r="D42" s="154"/>
      <c r="E42" s="230">
        <v>1</v>
      </c>
      <c r="F42" s="224"/>
      <c r="G42" s="224"/>
      <c r="H42" s="225">
        <f t="shared" si="1"/>
        <v>82</v>
      </c>
      <c r="I42" s="225">
        <v>15</v>
      </c>
      <c r="J42" s="228">
        <v>23</v>
      </c>
      <c r="K42" s="228"/>
      <c r="L42" s="228">
        <v>44</v>
      </c>
      <c r="M42" s="228" t="s">
        <v>196</v>
      </c>
      <c r="N42" s="70"/>
      <c r="O42" s="29"/>
      <c r="P42" s="29"/>
      <c r="Q42" s="45"/>
      <c r="R42" s="45"/>
      <c r="S42" s="64"/>
      <c r="T42" s="68"/>
      <c r="U42" s="86"/>
      <c r="V42" s="86"/>
      <c r="W42" s="40"/>
      <c r="X42" s="86"/>
      <c r="Y42" s="86"/>
      <c r="Z42" s="86"/>
      <c r="AA42" s="86"/>
      <c r="AB42" s="86"/>
      <c r="AC42" s="86"/>
      <c r="AD42" s="86"/>
      <c r="AE42" s="86"/>
      <c r="AF42" s="63"/>
    </row>
    <row r="43" spans="1:32" ht="18.75" customHeight="1">
      <c r="A43" s="151" t="s">
        <v>102</v>
      </c>
      <c r="B43" s="151"/>
      <c r="C43" s="151"/>
      <c r="D43" s="152"/>
      <c r="E43" s="229">
        <v>13</v>
      </c>
      <c r="F43" s="224"/>
      <c r="G43" s="224"/>
      <c r="H43" s="225">
        <f t="shared" si="1"/>
        <v>292</v>
      </c>
      <c r="I43" s="225">
        <v>165</v>
      </c>
      <c r="J43" s="225">
        <v>4</v>
      </c>
      <c r="K43" s="228"/>
      <c r="L43" s="228">
        <v>123</v>
      </c>
      <c r="M43" s="228" t="s">
        <v>196</v>
      </c>
      <c r="N43" s="70"/>
      <c r="O43" s="29"/>
      <c r="P43" s="29"/>
      <c r="Q43" s="40"/>
      <c r="R43" s="40"/>
      <c r="S43" s="64"/>
      <c r="T43" s="68"/>
      <c r="U43" s="97"/>
      <c r="V43" s="64"/>
      <c r="W43" s="40"/>
      <c r="X43" s="64"/>
      <c r="Y43" s="64"/>
      <c r="Z43" s="64"/>
      <c r="AA43" s="64"/>
      <c r="AB43" s="64"/>
      <c r="AC43" s="64"/>
      <c r="AD43" s="64"/>
      <c r="AE43" s="64"/>
      <c r="AF43" s="64"/>
    </row>
    <row r="44" spans="1:17" ht="15" customHeight="1">
      <c r="A44" s="151" t="s">
        <v>28</v>
      </c>
      <c r="B44" s="151"/>
      <c r="C44" s="151"/>
      <c r="D44" s="152"/>
      <c r="E44" s="229">
        <v>64</v>
      </c>
      <c r="F44" s="224"/>
      <c r="G44" s="224"/>
      <c r="H44" s="225">
        <f t="shared" si="1"/>
        <v>3509</v>
      </c>
      <c r="I44" s="225">
        <v>210</v>
      </c>
      <c r="J44" s="228">
        <v>184</v>
      </c>
      <c r="K44" s="225"/>
      <c r="L44" s="228">
        <v>3115</v>
      </c>
      <c r="M44" s="228" t="s">
        <v>196</v>
      </c>
      <c r="N44" s="70"/>
      <c r="O44" s="29"/>
      <c r="Q44" s="29"/>
    </row>
    <row r="45" spans="1:17" ht="18.75" customHeight="1">
      <c r="A45" s="153" t="s">
        <v>29</v>
      </c>
      <c r="B45" s="153"/>
      <c r="C45" s="153"/>
      <c r="D45" s="154"/>
      <c r="E45" s="229">
        <v>11</v>
      </c>
      <c r="F45" s="224"/>
      <c r="G45" s="224"/>
      <c r="H45" s="225">
        <f t="shared" si="1"/>
        <v>164</v>
      </c>
      <c r="I45" s="228">
        <v>76</v>
      </c>
      <c r="J45" s="228">
        <v>24</v>
      </c>
      <c r="K45" s="225"/>
      <c r="L45" s="228">
        <v>64</v>
      </c>
      <c r="M45" s="228" t="s">
        <v>196</v>
      </c>
      <c r="N45" s="70"/>
      <c r="O45" s="29"/>
      <c r="P45" s="29"/>
      <c r="Q45" s="29"/>
    </row>
    <row r="46" spans="1:16" ht="19.5" customHeight="1">
      <c r="A46" s="189" t="s">
        <v>30</v>
      </c>
      <c r="B46" s="189"/>
      <c r="C46" s="189"/>
      <c r="D46" s="190"/>
      <c r="E46" s="231">
        <v>40</v>
      </c>
      <c r="F46" s="232"/>
      <c r="G46" s="232"/>
      <c r="H46" s="233">
        <f t="shared" si="1"/>
        <v>2178</v>
      </c>
      <c r="I46" s="234">
        <v>273</v>
      </c>
      <c r="J46" s="235">
        <v>106</v>
      </c>
      <c r="K46" s="235"/>
      <c r="L46" s="236" t="s">
        <v>196</v>
      </c>
      <c r="M46" s="236">
        <v>1799</v>
      </c>
      <c r="N46" s="28"/>
      <c r="O46" s="28"/>
      <c r="P46" s="29"/>
    </row>
    <row r="47" spans="1:32" ht="19.5" customHeight="1">
      <c r="A47" s="29" t="s">
        <v>127</v>
      </c>
      <c r="J47" s="54"/>
      <c r="K47" s="69"/>
      <c r="L47" s="69"/>
      <c r="M47" s="54"/>
      <c r="N47" s="30"/>
      <c r="O47" s="30"/>
      <c r="P47" s="29"/>
      <c r="Q47" s="191" t="s">
        <v>191</v>
      </c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</row>
    <row r="48" spans="1:32" ht="18" customHeight="1" thickBot="1">
      <c r="A48" s="30"/>
      <c r="B48" s="30"/>
      <c r="C48" s="30"/>
      <c r="D48" s="30"/>
      <c r="O48" s="32"/>
      <c r="P48" s="29"/>
      <c r="R48" s="31"/>
      <c r="S48" s="31"/>
      <c r="T48" s="31"/>
      <c r="U48" s="31"/>
      <c r="V48" s="31"/>
      <c r="W48" s="31"/>
      <c r="X48" s="31"/>
      <c r="Y48" s="31"/>
      <c r="Z48" s="99"/>
      <c r="AA48" s="99"/>
      <c r="AB48" s="99"/>
      <c r="AC48" s="99"/>
      <c r="AD48" s="31"/>
      <c r="AE48" s="31"/>
      <c r="AF48" s="32" t="s">
        <v>0</v>
      </c>
    </row>
    <row r="49" spans="5:32" ht="18.75" customHeight="1">
      <c r="E49" s="25"/>
      <c r="F49" s="31"/>
      <c r="G49" s="31"/>
      <c r="H49" s="30"/>
      <c r="I49" s="25"/>
      <c r="J49" s="25"/>
      <c r="K49" s="31"/>
      <c r="L49" s="31"/>
      <c r="M49" s="30"/>
      <c r="N49" s="25"/>
      <c r="P49" s="29"/>
      <c r="Q49" s="207" t="s">
        <v>194</v>
      </c>
      <c r="R49" s="195"/>
      <c r="S49" s="193"/>
      <c r="T49" s="130" t="s">
        <v>192</v>
      </c>
      <c r="U49" s="35" t="s">
        <v>3</v>
      </c>
      <c r="V49" s="100" t="s">
        <v>4</v>
      </c>
      <c r="W49" s="204" t="s">
        <v>31</v>
      </c>
      <c r="X49" s="193"/>
      <c r="Y49" s="130" t="s">
        <v>193</v>
      </c>
      <c r="Z49" s="35" t="s">
        <v>3</v>
      </c>
      <c r="AA49" s="100" t="s">
        <v>4</v>
      </c>
      <c r="AB49" s="204" t="s">
        <v>31</v>
      </c>
      <c r="AC49" s="193"/>
      <c r="AD49" s="130" t="s">
        <v>193</v>
      </c>
      <c r="AE49" s="35" t="s">
        <v>3</v>
      </c>
      <c r="AF49" s="34" t="s">
        <v>4</v>
      </c>
    </row>
    <row r="50" spans="1:32" ht="18.75" customHeight="1">
      <c r="A50" s="144" t="s">
        <v>184</v>
      </c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29"/>
      <c r="Q50" s="157" t="s">
        <v>195</v>
      </c>
      <c r="R50" s="157"/>
      <c r="S50" s="205"/>
      <c r="T50" s="240">
        <f>SUM(T53,Y55,AD67)</f>
        <v>919152</v>
      </c>
      <c r="U50" s="240">
        <f>SUM(U53,Z55,AE67)</f>
        <v>437411</v>
      </c>
      <c r="V50" s="240">
        <f>SUM(V53,AA55,AF67)</f>
        <v>481741</v>
      </c>
      <c r="W50" s="101"/>
      <c r="X50" s="131" t="s">
        <v>92</v>
      </c>
      <c r="Y50" s="244">
        <f>SUM(Z50:AA50)</f>
        <v>924</v>
      </c>
      <c r="Z50" s="103">
        <v>426</v>
      </c>
      <c r="AA50" s="104">
        <v>498</v>
      </c>
      <c r="AB50" s="105"/>
      <c r="AC50" s="102" t="s">
        <v>148</v>
      </c>
      <c r="AD50" s="244">
        <f>SUM(AE50:AF50)</f>
        <v>6152</v>
      </c>
      <c r="AE50" s="106">
        <v>2861</v>
      </c>
      <c r="AF50" s="106">
        <v>3291</v>
      </c>
    </row>
    <row r="51" spans="1:32" ht="18.75" customHeight="1" thickBot="1">
      <c r="A51" s="188"/>
      <c r="B51" s="188"/>
      <c r="C51" s="126"/>
      <c r="D51" s="126"/>
      <c r="E51" s="126"/>
      <c r="F51" s="162"/>
      <c r="G51" s="162"/>
      <c r="H51" s="126"/>
      <c r="I51" s="126"/>
      <c r="J51" s="126"/>
      <c r="K51" s="40"/>
      <c r="L51" s="127"/>
      <c r="M51" s="20"/>
      <c r="N51" s="54"/>
      <c r="O51" s="32" t="s">
        <v>0</v>
      </c>
      <c r="P51" s="29"/>
      <c r="Q51" s="5"/>
      <c r="R51" s="5"/>
      <c r="S51" s="6"/>
      <c r="T51" s="241"/>
      <c r="U51" s="18"/>
      <c r="V51" s="19"/>
      <c r="W51" s="108"/>
      <c r="X51" s="132" t="s">
        <v>93</v>
      </c>
      <c r="Y51" s="238">
        <f>SUM(Z51:AA51)</f>
        <v>1288</v>
      </c>
      <c r="Z51" s="54">
        <v>589</v>
      </c>
      <c r="AA51" s="109">
        <v>699</v>
      </c>
      <c r="AB51" s="110"/>
      <c r="AC51" s="111" t="s">
        <v>149</v>
      </c>
      <c r="AD51" s="238">
        <f>SUM(AE51:AF51)</f>
        <v>13094</v>
      </c>
      <c r="AE51" s="54">
        <v>6288</v>
      </c>
      <c r="AF51" s="54">
        <v>6806</v>
      </c>
    </row>
    <row r="52" spans="1:32" ht="18.75" customHeight="1">
      <c r="A52" s="147" t="s">
        <v>31</v>
      </c>
      <c r="B52" s="140"/>
      <c r="C52" s="133" t="s">
        <v>150</v>
      </c>
      <c r="D52" s="135" t="s">
        <v>186</v>
      </c>
      <c r="E52" s="137" t="s">
        <v>33</v>
      </c>
      <c r="F52" s="139" t="s">
        <v>31</v>
      </c>
      <c r="G52" s="140"/>
      <c r="H52" s="133" t="s">
        <v>150</v>
      </c>
      <c r="I52" s="135" t="s">
        <v>32</v>
      </c>
      <c r="J52" s="149" t="s">
        <v>33</v>
      </c>
      <c r="K52" s="139" t="s">
        <v>31</v>
      </c>
      <c r="L52" s="140"/>
      <c r="M52" s="133" t="s">
        <v>150</v>
      </c>
      <c r="N52" s="135" t="s">
        <v>32</v>
      </c>
      <c r="O52" s="149" t="s">
        <v>33</v>
      </c>
      <c r="P52" s="29"/>
      <c r="Q52" s="5"/>
      <c r="R52" s="163" t="s">
        <v>36</v>
      </c>
      <c r="S52" s="164"/>
      <c r="T52" s="242">
        <f>SUM(U52:V52)</f>
        <v>342305</v>
      </c>
      <c r="U52" s="11">
        <v>163648</v>
      </c>
      <c r="V52" s="12">
        <v>178657</v>
      </c>
      <c r="W52" s="110"/>
      <c r="X52" s="72" t="s">
        <v>151</v>
      </c>
      <c r="Y52" s="238">
        <f>SUM(Z52:AA52)</f>
        <v>2624</v>
      </c>
      <c r="Z52" s="54">
        <v>1219</v>
      </c>
      <c r="AA52" s="109">
        <v>1405</v>
      </c>
      <c r="AB52" s="110"/>
      <c r="AC52" s="111" t="s">
        <v>152</v>
      </c>
      <c r="AD52" s="238">
        <f>SUM(AE52:AF52)</f>
        <v>7197</v>
      </c>
      <c r="AE52" s="54">
        <v>3373</v>
      </c>
      <c r="AF52" s="54">
        <v>3824</v>
      </c>
    </row>
    <row r="53" spans="1:32" ht="18.75" customHeight="1">
      <c r="A53" s="148"/>
      <c r="B53" s="142"/>
      <c r="C53" s="134"/>
      <c r="D53" s="136"/>
      <c r="E53" s="138"/>
      <c r="F53" s="141"/>
      <c r="G53" s="142"/>
      <c r="H53" s="134"/>
      <c r="I53" s="136"/>
      <c r="J53" s="150"/>
      <c r="K53" s="141"/>
      <c r="L53" s="142"/>
      <c r="M53" s="134"/>
      <c r="N53" s="136"/>
      <c r="O53" s="150"/>
      <c r="P53" s="29"/>
      <c r="Q53" s="5"/>
      <c r="R53" s="163" t="s">
        <v>40</v>
      </c>
      <c r="S53" s="164"/>
      <c r="T53" s="11">
        <f>SUM(T52)</f>
        <v>342305</v>
      </c>
      <c r="U53" s="11">
        <f>SUM(U52)</f>
        <v>163648</v>
      </c>
      <c r="V53" s="11">
        <f>SUM(V52)</f>
        <v>178657</v>
      </c>
      <c r="W53" s="110"/>
      <c r="X53" s="72" t="s">
        <v>153</v>
      </c>
      <c r="Y53" s="238">
        <f>SUM(Z53:AA53)</f>
        <v>677</v>
      </c>
      <c r="Z53" s="54">
        <v>305</v>
      </c>
      <c r="AA53" s="109">
        <v>372</v>
      </c>
      <c r="AB53" s="201" t="s">
        <v>41</v>
      </c>
      <c r="AC53" s="202"/>
      <c r="AD53" s="11">
        <f>SUM(AD54:AD59)</f>
        <v>31171</v>
      </c>
      <c r="AE53" s="11">
        <f>SUM(AE54:AE59)</f>
        <v>14724</v>
      </c>
      <c r="AF53" s="11">
        <f>SUM(AF54:AF59)</f>
        <v>16447</v>
      </c>
    </row>
    <row r="54" spans="1:32" ht="18.75" customHeight="1">
      <c r="A54" s="211" t="s">
        <v>185</v>
      </c>
      <c r="B54" s="212"/>
      <c r="C54" s="240">
        <f>SUM(C56:C64,C66,H54,H63,H69,M57,M64,M69)</f>
        <v>14063</v>
      </c>
      <c r="D54" s="240">
        <f>SUM(D56:D64,D66,I54,I63,I69,N57,N64,N69)</f>
        <v>8193</v>
      </c>
      <c r="E54" s="240">
        <f>SUM(E56:E64,E66,J54,J63,J69,O57,O64,O69)</f>
        <v>5870</v>
      </c>
      <c r="F54" s="218" t="s">
        <v>34</v>
      </c>
      <c r="G54" s="219"/>
      <c r="H54" s="240">
        <f>SUM(H55:H62)</f>
        <v>924</v>
      </c>
      <c r="I54" s="240">
        <f>SUM(I55:I62)</f>
        <v>674</v>
      </c>
      <c r="J54" s="240">
        <f>SUM(J55:J62)</f>
        <v>250</v>
      </c>
      <c r="K54" s="112"/>
      <c r="L54" s="113" t="s">
        <v>35</v>
      </c>
      <c r="M54" s="244">
        <f>SUM(N54:O54)</f>
        <v>181</v>
      </c>
      <c r="N54" s="106">
        <v>89</v>
      </c>
      <c r="O54" s="106">
        <v>92</v>
      </c>
      <c r="P54" s="29"/>
      <c r="Q54" s="5"/>
      <c r="R54" s="16"/>
      <c r="S54" s="17"/>
      <c r="T54" s="241"/>
      <c r="U54" s="18"/>
      <c r="V54" s="19"/>
      <c r="W54" s="108"/>
      <c r="X54" s="72" t="s">
        <v>154</v>
      </c>
      <c r="Y54" s="238">
        <f>SUM(Z54:AA54)</f>
        <v>983</v>
      </c>
      <c r="Z54" s="54">
        <v>482</v>
      </c>
      <c r="AA54" s="109">
        <v>501</v>
      </c>
      <c r="AB54" s="110"/>
      <c r="AC54" s="111" t="s">
        <v>155</v>
      </c>
      <c r="AD54" s="238">
        <f aca="true" t="shared" si="3" ref="AD54:AD59">SUM(AE54:AF54)</f>
        <v>4913</v>
      </c>
      <c r="AE54" s="54">
        <v>2325</v>
      </c>
      <c r="AF54" s="54">
        <v>2588</v>
      </c>
    </row>
    <row r="55" spans="1:32" ht="18.75" customHeight="1">
      <c r="A55" s="5"/>
      <c r="B55" s="6"/>
      <c r="C55" s="241"/>
      <c r="D55" s="18"/>
      <c r="E55" s="19"/>
      <c r="F55" s="114"/>
      <c r="G55" s="111" t="s">
        <v>38</v>
      </c>
      <c r="H55" s="238">
        <f>SUM(I55:J55)</f>
        <v>136</v>
      </c>
      <c r="I55" s="54">
        <v>101</v>
      </c>
      <c r="J55" s="109">
        <v>35</v>
      </c>
      <c r="K55" s="114"/>
      <c r="L55" s="111" t="s">
        <v>39</v>
      </c>
      <c r="M55" s="238">
        <f>SUM(N55:O55)</f>
        <v>237</v>
      </c>
      <c r="N55" s="54">
        <v>192</v>
      </c>
      <c r="O55" s="54">
        <v>45</v>
      </c>
      <c r="P55" s="29"/>
      <c r="Q55" s="5"/>
      <c r="R55" s="163" t="s">
        <v>45</v>
      </c>
      <c r="S55" s="164"/>
      <c r="T55" s="242">
        <f>SUM(U55:V55)</f>
        <v>84575</v>
      </c>
      <c r="U55" s="11">
        <v>40415</v>
      </c>
      <c r="V55" s="12">
        <v>44160</v>
      </c>
      <c r="W55" s="203" t="s">
        <v>46</v>
      </c>
      <c r="X55" s="164"/>
      <c r="Y55" s="11">
        <f>SUM(T55:T58,T60,T65)</f>
        <v>296482</v>
      </c>
      <c r="Z55" s="11">
        <f>SUM(U55:U58,U60,U65)</f>
        <v>141601</v>
      </c>
      <c r="AA55" s="11">
        <f>SUM(V55:V58,V60,V65)</f>
        <v>154881</v>
      </c>
      <c r="AB55" s="110"/>
      <c r="AC55" s="111" t="s">
        <v>156</v>
      </c>
      <c r="AD55" s="238">
        <f t="shared" si="3"/>
        <v>4815</v>
      </c>
      <c r="AE55" s="54">
        <v>2278</v>
      </c>
      <c r="AF55" s="54">
        <v>2537</v>
      </c>
    </row>
    <row r="56" spans="1:32" ht="18.75" customHeight="1">
      <c r="A56" s="163" t="s">
        <v>36</v>
      </c>
      <c r="B56" s="164"/>
      <c r="C56" s="242">
        <f>SUM(D56:E56)</f>
        <v>3785</v>
      </c>
      <c r="D56" s="11">
        <v>1926</v>
      </c>
      <c r="E56" s="12">
        <v>1859</v>
      </c>
      <c r="F56" s="114"/>
      <c r="G56" s="111" t="s">
        <v>42</v>
      </c>
      <c r="H56" s="238">
        <f aca="true" t="shared" si="4" ref="H56:H62">SUM(I56:J56)</f>
        <v>177</v>
      </c>
      <c r="I56" s="54">
        <v>132</v>
      </c>
      <c r="J56" s="109">
        <v>45</v>
      </c>
      <c r="K56" s="114"/>
      <c r="L56" s="111" t="s">
        <v>37</v>
      </c>
      <c r="M56" s="238">
        <f>SUM(N56:O56)</f>
        <v>141</v>
      </c>
      <c r="N56" s="54">
        <v>113</v>
      </c>
      <c r="O56" s="54">
        <v>28</v>
      </c>
      <c r="P56" s="29"/>
      <c r="Q56" s="5"/>
      <c r="R56" s="163" t="s">
        <v>49</v>
      </c>
      <c r="S56" s="164"/>
      <c r="T56" s="242">
        <f>SUM(U56:V56)</f>
        <v>54744</v>
      </c>
      <c r="U56" s="11">
        <v>25177</v>
      </c>
      <c r="V56" s="12">
        <v>29567</v>
      </c>
      <c r="W56" s="8"/>
      <c r="X56" s="6"/>
      <c r="Y56" s="241"/>
      <c r="Z56" s="18"/>
      <c r="AA56" s="19"/>
      <c r="AB56" s="108"/>
      <c r="AC56" s="111" t="s">
        <v>157</v>
      </c>
      <c r="AD56" s="238">
        <f t="shared" si="3"/>
        <v>6651</v>
      </c>
      <c r="AE56" s="54">
        <v>3099</v>
      </c>
      <c r="AF56" s="54">
        <v>3552</v>
      </c>
    </row>
    <row r="57" spans="1:32" ht="18.75" customHeight="1">
      <c r="A57" s="163" t="s">
        <v>43</v>
      </c>
      <c r="B57" s="164"/>
      <c r="C57" s="242">
        <f aca="true" t="shared" si="5" ref="C57:C62">SUM(D57:E57)</f>
        <v>545</v>
      </c>
      <c r="D57" s="11">
        <v>384</v>
      </c>
      <c r="E57" s="12">
        <v>161</v>
      </c>
      <c r="F57" s="114"/>
      <c r="G57" s="111" t="s">
        <v>44</v>
      </c>
      <c r="H57" s="238">
        <f t="shared" si="4"/>
        <v>308</v>
      </c>
      <c r="I57" s="69">
        <v>212</v>
      </c>
      <c r="J57" s="109">
        <v>96</v>
      </c>
      <c r="K57" s="201" t="s">
        <v>41</v>
      </c>
      <c r="L57" s="202"/>
      <c r="M57" s="11">
        <f>SUM(M58:M63)</f>
        <v>805</v>
      </c>
      <c r="N57" s="11">
        <f>SUM(N58:N63)</f>
        <v>554</v>
      </c>
      <c r="O57" s="11">
        <f>SUM(O58:O63)</f>
        <v>251</v>
      </c>
      <c r="P57" s="29"/>
      <c r="Q57" s="5"/>
      <c r="R57" s="163" t="s">
        <v>53</v>
      </c>
      <c r="S57" s="164"/>
      <c r="T57" s="242">
        <f>SUM(U57:V57)</f>
        <v>49141</v>
      </c>
      <c r="U57" s="11">
        <v>23674</v>
      </c>
      <c r="V57" s="12">
        <v>25467</v>
      </c>
      <c r="W57" s="203" t="s">
        <v>43</v>
      </c>
      <c r="X57" s="164"/>
      <c r="Y57" s="242">
        <f>SUM(Z57:AA57)</f>
        <v>38342</v>
      </c>
      <c r="Z57" s="11">
        <v>17953</v>
      </c>
      <c r="AA57" s="11">
        <v>20389</v>
      </c>
      <c r="AB57" s="110"/>
      <c r="AC57" s="111" t="s">
        <v>158</v>
      </c>
      <c r="AD57" s="238">
        <f t="shared" si="3"/>
        <v>7400</v>
      </c>
      <c r="AE57" s="54">
        <v>3535</v>
      </c>
      <c r="AF57" s="54">
        <v>3865</v>
      </c>
    </row>
    <row r="58" spans="1:32" ht="18.75" customHeight="1">
      <c r="A58" s="163" t="s">
        <v>45</v>
      </c>
      <c r="B58" s="164"/>
      <c r="C58" s="242">
        <f t="shared" si="5"/>
        <v>1533</v>
      </c>
      <c r="D58" s="11">
        <v>697</v>
      </c>
      <c r="E58" s="12">
        <v>836</v>
      </c>
      <c r="F58" s="114"/>
      <c r="G58" s="111" t="s">
        <v>47</v>
      </c>
      <c r="H58" s="238">
        <f t="shared" si="4"/>
        <v>49</v>
      </c>
      <c r="I58" s="69">
        <v>43</v>
      </c>
      <c r="J58" s="109">
        <v>6</v>
      </c>
      <c r="K58" s="114"/>
      <c r="L58" s="111" t="s">
        <v>48</v>
      </c>
      <c r="M58" s="238">
        <f aca="true" t="shared" si="6" ref="M58:M63">SUM(N58:O58)</f>
        <v>141</v>
      </c>
      <c r="N58" s="54">
        <v>99</v>
      </c>
      <c r="O58" s="54">
        <v>42</v>
      </c>
      <c r="P58" s="29"/>
      <c r="Q58" s="5"/>
      <c r="R58" s="163" t="s">
        <v>57</v>
      </c>
      <c r="S58" s="164"/>
      <c r="T58" s="11">
        <f>SUM(T59)</f>
        <v>8622</v>
      </c>
      <c r="U58" s="11">
        <f>SUM(U59)</f>
        <v>3867</v>
      </c>
      <c r="V58" s="11">
        <f>SUM(V59)</f>
        <v>4755</v>
      </c>
      <c r="W58" s="203" t="s">
        <v>50</v>
      </c>
      <c r="X58" s="164"/>
      <c r="Y58" s="242">
        <f>SUM(Z58:AA58)</f>
        <v>23378</v>
      </c>
      <c r="Z58" s="11">
        <v>11047</v>
      </c>
      <c r="AA58" s="12">
        <v>12331</v>
      </c>
      <c r="AB58" s="110"/>
      <c r="AC58" s="111" t="s">
        <v>159</v>
      </c>
      <c r="AD58" s="238">
        <f t="shared" si="3"/>
        <v>2932</v>
      </c>
      <c r="AE58" s="54">
        <v>1374</v>
      </c>
      <c r="AF58" s="54">
        <v>1558</v>
      </c>
    </row>
    <row r="59" spans="1:32" ht="18.75" customHeight="1">
      <c r="A59" s="163" t="s">
        <v>50</v>
      </c>
      <c r="B59" s="164"/>
      <c r="C59" s="242">
        <f t="shared" si="5"/>
        <v>589</v>
      </c>
      <c r="D59" s="11">
        <v>271</v>
      </c>
      <c r="E59" s="12">
        <v>318</v>
      </c>
      <c r="F59" s="114"/>
      <c r="G59" s="111" t="s">
        <v>51</v>
      </c>
      <c r="H59" s="238">
        <f t="shared" si="4"/>
        <v>56</v>
      </c>
      <c r="I59" s="54">
        <v>40</v>
      </c>
      <c r="J59" s="109">
        <v>16</v>
      </c>
      <c r="K59" s="114"/>
      <c r="L59" s="111" t="s">
        <v>52</v>
      </c>
      <c r="M59" s="238">
        <f t="shared" si="6"/>
        <v>110</v>
      </c>
      <c r="N59" s="54">
        <v>78</v>
      </c>
      <c r="O59" s="54">
        <v>32</v>
      </c>
      <c r="P59" s="29"/>
      <c r="Q59" s="7"/>
      <c r="R59" s="107"/>
      <c r="S59" s="72" t="s">
        <v>60</v>
      </c>
      <c r="T59" s="238">
        <f>SUM(U59:V59)</f>
        <v>8622</v>
      </c>
      <c r="U59" s="54">
        <v>3867</v>
      </c>
      <c r="V59" s="109">
        <v>4755</v>
      </c>
      <c r="W59" s="203" t="s">
        <v>54</v>
      </c>
      <c r="X59" s="164"/>
      <c r="Y59" s="242">
        <f>SUM(Z59:AA59)</f>
        <v>18441</v>
      </c>
      <c r="Z59" s="11">
        <v>8507</v>
      </c>
      <c r="AA59" s="12">
        <v>9934</v>
      </c>
      <c r="AB59" s="110"/>
      <c r="AC59" s="111" t="s">
        <v>160</v>
      </c>
      <c r="AD59" s="238">
        <f t="shared" si="3"/>
        <v>4460</v>
      </c>
      <c r="AE59" s="54">
        <v>2113</v>
      </c>
      <c r="AF59" s="54">
        <v>2347</v>
      </c>
    </row>
    <row r="60" spans="1:32" ht="18.75" customHeight="1">
      <c r="A60" s="163" t="s">
        <v>54</v>
      </c>
      <c r="B60" s="164"/>
      <c r="C60" s="242">
        <f t="shared" si="5"/>
        <v>548</v>
      </c>
      <c r="D60" s="11">
        <v>271</v>
      </c>
      <c r="E60" s="12">
        <v>277</v>
      </c>
      <c r="F60" s="114"/>
      <c r="G60" s="111" t="s">
        <v>55</v>
      </c>
      <c r="H60" s="238">
        <f t="shared" si="4"/>
        <v>81</v>
      </c>
      <c r="I60" s="54">
        <v>57</v>
      </c>
      <c r="J60" s="109">
        <v>24</v>
      </c>
      <c r="K60" s="114"/>
      <c r="L60" s="111" t="s">
        <v>56</v>
      </c>
      <c r="M60" s="238">
        <f t="shared" si="6"/>
        <v>182</v>
      </c>
      <c r="N60" s="54">
        <v>112</v>
      </c>
      <c r="O60" s="54">
        <v>70</v>
      </c>
      <c r="P60" s="29"/>
      <c r="Q60" s="107"/>
      <c r="R60" s="163" t="s">
        <v>64</v>
      </c>
      <c r="S60" s="164"/>
      <c r="T60" s="11">
        <f>SUM(T61:T64)</f>
        <v>37275</v>
      </c>
      <c r="U60" s="11">
        <f>SUM(U61:U64)</f>
        <v>18105</v>
      </c>
      <c r="V60" s="11">
        <f>SUM(V61:V64)</f>
        <v>19170</v>
      </c>
      <c r="W60" s="203" t="s">
        <v>61</v>
      </c>
      <c r="X60" s="164"/>
      <c r="Y60" s="242">
        <f>SUM(Z60:AA60)</f>
        <v>21489</v>
      </c>
      <c r="Z60" s="11">
        <v>10101</v>
      </c>
      <c r="AA60" s="12">
        <v>11388</v>
      </c>
      <c r="AB60" s="201" t="s">
        <v>65</v>
      </c>
      <c r="AC60" s="202"/>
      <c r="AD60" s="11">
        <f>SUM(AD61:AD64)</f>
        <v>33005</v>
      </c>
      <c r="AE60" s="11">
        <f>SUM(AE61:AE64)</f>
        <v>15298</v>
      </c>
      <c r="AF60" s="11">
        <f>SUM(AF61:AF64)</f>
        <v>17707</v>
      </c>
    </row>
    <row r="61" spans="1:32" ht="18.75" customHeight="1">
      <c r="A61" s="163" t="s">
        <v>49</v>
      </c>
      <c r="B61" s="164"/>
      <c r="C61" s="242">
        <f t="shared" si="5"/>
        <v>714</v>
      </c>
      <c r="D61" s="11">
        <v>463</v>
      </c>
      <c r="E61" s="12">
        <v>251</v>
      </c>
      <c r="F61" s="114"/>
      <c r="G61" s="111" t="s">
        <v>58</v>
      </c>
      <c r="H61" s="238">
        <f t="shared" si="4"/>
        <v>64</v>
      </c>
      <c r="I61" s="54">
        <v>45</v>
      </c>
      <c r="J61" s="109">
        <v>19</v>
      </c>
      <c r="K61" s="114"/>
      <c r="L61" s="111" t="s">
        <v>59</v>
      </c>
      <c r="M61" s="238">
        <f t="shared" si="6"/>
        <v>163</v>
      </c>
      <c r="N61" s="54">
        <v>117</v>
      </c>
      <c r="O61" s="54">
        <v>46</v>
      </c>
      <c r="P61" s="29"/>
      <c r="Q61" s="7"/>
      <c r="R61" s="107"/>
      <c r="S61" s="72" t="s">
        <v>68</v>
      </c>
      <c r="T61" s="238">
        <f>SUM(U61:V61)</f>
        <v>11779</v>
      </c>
      <c r="U61" s="54">
        <v>5636</v>
      </c>
      <c r="V61" s="109">
        <v>6143</v>
      </c>
      <c r="W61" s="203" t="s">
        <v>66</v>
      </c>
      <c r="X61" s="164"/>
      <c r="Y61" s="11">
        <f>SUM(Y62:Y66)</f>
        <v>71871</v>
      </c>
      <c r="Z61" s="11">
        <f>SUM(Z62:Z66)</f>
        <v>34449</v>
      </c>
      <c r="AA61" s="11">
        <f>SUM(AA62:AA66)</f>
        <v>37422</v>
      </c>
      <c r="AB61" s="110"/>
      <c r="AC61" s="111" t="s">
        <v>161</v>
      </c>
      <c r="AD61" s="238">
        <f>SUM(AE61:AF61)</f>
        <v>10197</v>
      </c>
      <c r="AE61" s="54">
        <v>4764</v>
      </c>
      <c r="AF61" s="54">
        <v>5433</v>
      </c>
    </row>
    <row r="62" spans="1:32" ht="18.75" customHeight="1">
      <c r="A62" s="163" t="s">
        <v>61</v>
      </c>
      <c r="B62" s="164"/>
      <c r="C62" s="242">
        <f t="shared" si="5"/>
        <v>331</v>
      </c>
      <c r="D62" s="11">
        <v>240</v>
      </c>
      <c r="E62" s="12">
        <v>91</v>
      </c>
      <c r="F62" s="114"/>
      <c r="G62" s="111" t="s">
        <v>62</v>
      </c>
      <c r="H62" s="238">
        <f t="shared" si="4"/>
        <v>53</v>
      </c>
      <c r="I62" s="54">
        <v>44</v>
      </c>
      <c r="J62" s="109">
        <v>9</v>
      </c>
      <c r="K62" s="114"/>
      <c r="L62" s="111" t="s">
        <v>63</v>
      </c>
      <c r="M62" s="238">
        <f t="shared" si="6"/>
        <v>118</v>
      </c>
      <c r="N62" s="54">
        <v>84</v>
      </c>
      <c r="O62" s="54">
        <v>34</v>
      </c>
      <c r="P62" s="29"/>
      <c r="Q62" s="107"/>
      <c r="R62" s="107"/>
      <c r="S62" s="72" t="s">
        <v>70</v>
      </c>
      <c r="T62" s="238">
        <f>SUM(U62:V62)</f>
        <v>11783</v>
      </c>
      <c r="U62" s="54">
        <v>5672</v>
      </c>
      <c r="V62" s="109">
        <v>6111</v>
      </c>
      <c r="W62" s="110"/>
      <c r="X62" s="72" t="s">
        <v>162</v>
      </c>
      <c r="Y62" s="238">
        <f>SUM(Z62:AA62)</f>
        <v>24489</v>
      </c>
      <c r="Z62" s="54">
        <v>11834</v>
      </c>
      <c r="AA62" s="109">
        <v>12655</v>
      </c>
      <c r="AB62" s="110"/>
      <c r="AC62" s="111" t="s">
        <v>163</v>
      </c>
      <c r="AD62" s="238">
        <f>SUM(AE62:AF62)</f>
        <v>8235</v>
      </c>
      <c r="AE62" s="54">
        <v>3790</v>
      </c>
      <c r="AF62" s="54">
        <v>4445</v>
      </c>
    </row>
    <row r="63" spans="1:32" ht="18.75" customHeight="1">
      <c r="A63" s="163" t="s">
        <v>53</v>
      </c>
      <c r="B63" s="164"/>
      <c r="C63" s="242">
        <f>SUM(D63:E63)</f>
        <v>494</v>
      </c>
      <c r="D63" s="11">
        <v>390</v>
      </c>
      <c r="E63" s="12">
        <v>104</v>
      </c>
      <c r="F63" s="201" t="s">
        <v>66</v>
      </c>
      <c r="G63" s="202"/>
      <c r="H63" s="11">
        <f>SUM(H64:H68)</f>
        <v>1008</v>
      </c>
      <c r="I63" s="11">
        <f>SUM(I64:I68)</f>
        <v>627</v>
      </c>
      <c r="J63" s="11">
        <f>SUM(J64:J68)</f>
        <v>381</v>
      </c>
      <c r="K63" s="114"/>
      <c r="L63" s="111" t="s">
        <v>67</v>
      </c>
      <c r="M63" s="238">
        <f t="shared" si="6"/>
        <v>91</v>
      </c>
      <c r="N63" s="54">
        <v>64</v>
      </c>
      <c r="O63" s="54">
        <v>27</v>
      </c>
      <c r="P63" s="29"/>
      <c r="Q63" s="107"/>
      <c r="R63" s="107"/>
      <c r="S63" s="72" t="s">
        <v>73</v>
      </c>
      <c r="T63" s="238">
        <f>SUM(U63:V63)</f>
        <v>10227</v>
      </c>
      <c r="U63" s="54">
        <v>5147</v>
      </c>
      <c r="V63" s="109">
        <v>5080</v>
      </c>
      <c r="W63" s="110"/>
      <c r="X63" s="72" t="s">
        <v>164</v>
      </c>
      <c r="Y63" s="238">
        <f>SUM(Z63:AA63)</f>
        <v>8932</v>
      </c>
      <c r="Z63" s="54">
        <v>4175</v>
      </c>
      <c r="AA63" s="109">
        <v>4757</v>
      </c>
      <c r="AB63" s="110"/>
      <c r="AC63" s="111" t="s">
        <v>165</v>
      </c>
      <c r="AD63" s="238">
        <f>SUM(AE63:AF63)</f>
        <v>10581</v>
      </c>
      <c r="AE63" s="54">
        <v>4890</v>
      </c>
      <c r="AF63" s="54">
        <v>5691</v>
      </c>
    </row>
    <row r="64" spans="1:32" ht="18.75" customHeight="1">
      <c r="A64" s="163" t="s">
        <v>57</v>
      </c>
      <c r="B64" s="164"/>
      <c r="C64" s="11">
        <f>SUM(C65)</f>
        <v>213</v>
      </c>
      <c r="D64" s="11">
        <f>SUM(D65)</f>
        <v>113</v>
      </c>
      <c r="E64" s="11">
        <f>SUM(E65)</f>
        <v>100</v>
      </c>
      <c r="F64" s="114"/>
      <c r="G64" s="111" t="s">
        <v>69</v>
      </c>
      <c r="H64" s="238">
        <f>SUM(I64:J64)</f>
        <v>388</v>
      </c>
      <c r="I64" s="54">
        <v>203</v>
      </c>
      <c r="J64" s="109">
        <v>185</v>
      </c>
      <c r="K64" s="201" t="s">
        <v>65</v>
      </c>
      <c r="L64" s="202"/>
      <c r="M64" s="11">
        <f>SUM(M65:M68)</f>
        <v>896</v>
      </c>
      <c r="N64" s="11">
        <f>SUM(N65:N68)</f>
        <v>507</v>
      </c>
      <c r="O64" s="11">
        <f>SUM(O65:O68)</f>
        <v>389</v>
      </c>
      <c r="P64" s="29"/>
      <c r="Q64" s="107"/>
      <c r="R64" s="107"/>
      <c r="S64" s="72" t="s">
        <v>76</v>
      </c>
      <c r="T64" s="238">
        <f>SUM(U64:V64)</f>
        <v>3486</v>
      </c>
      <c r="U64" s="54">
        <v>1650</v>
      </c>
      <c r="V64" s="109">
        <v>1836</v>
      </c>
      <c r="W64" s="110"/>
      <c r="X64" s="72" t="s">
        <v>166</v>
      </c>
      <c r="Y64" s="238">
        <f>SUM(Z64:AA64)</f>
        <v>9233</v>
      </c>
      <c r="Z64" s="54">
        <v>4405</v>
      </c>
      <c r="AA64" s="109">
        <v>4828</v>
      </c>
      <c r="AB64" s="110"/>
      <c r="AC64" s="111" t="s">
        <v>167</v>
      </c>
      <c r="AD64" s="238">
        <f>SUM(AE64:AF64)</f>
        <v>3992</v>
      </c>
      <c r="AE64" s="54">
        <v>1854</v>
      </c>
      <c r="AF64" s="54">
        <v>2138</v>
      </c>
    </row>
    <row r="65" spans="1:32" ht="18.75" customHeight="1">
      <c r="A65" s="107"/>
      <c r="B65" s="72" t="s">
        <v>60</v>
      </c>
      <c r="C65" s="238">
        <f>SUM(D65:E65)</f>
        <v>213</v>
      </c>
      <c r="D65" s="54">
        <v>113</v>
      </c>
      <c r="E65" s="109">
        <v>100</v>
      </c>
      <c r="F65" s="114"/>
      <c r="G65" s="111" t="s">
        <v>71</v>
      </c>
      <c r="H65" s="238">
        <f>SUM(I65:J65)</f>
        <v>133</v>
      </c>
      <c r="I65" s="54">
        <v>98</v>
      </c>
      <c r="J65" s="109">
        <v>35</v>
      </c>
      <c r="K65" s="114"/>
      <c r="L65" s="111" t="s">
        <v>72</v>
      </c>
      <c r="M65" s="238">
        <f>SUM(N65:O65)</f>
        <v>408</v>
      </c>
      <c r="N65" s="54">
        <v>131</v>
      </c>
      <c r="O65" s="54">
        <v>277</v>
      </c>
      <c r="P65" s="29"/>
      <c r="Q65" s="107"/>
      <c r="R65" s="163" t="s">
        <v>34</v>
      </c>
      <c r="S65" s="164"/>
      <c r="T65" s="11">
        <f>SUM(T66:T68,Y50:Y54)</f>
        <v>62125</v>
      </c>
      <c r="U65" s="11">
        <f>SUM(U66:U68,Z50:Z54)</f>
        <v>30363</v>
      </c>
      <c r="V65" s="11">
        <f>SUM(V66:V68,AA50:AA54)</f>
        <v>31762</v>
      </c>
      <c r="W65" s="110"/>
      <c r="X65" s="72" t="s">
        <v>168</v>
      </c>
      <c r="Y65" s="238">
        <f>SUM(Z65:AA65)</f>
        <v>9542</v>
      </c>
      <c r="Z65" s="54">
        <v>4607</v>
      </c>
      <c r="AA65" s="109">
        <v>4935</v>
      </c>
      <c r="AB65" s="201" t="s">
        <v>79</v>
      </c>
      <c r="AC65" s="202"/>
      <c r="AD65" s="11">
        <f>SUM(AD66)</f>
        <v>7036</v>
      </c>
      <c r="AE65" s="11">
        <f>SUM(AE66)</f>
        <v>3323</v>
      </c>
      <c r="AF65" s="11">
        <f>SUM(AF66)</f>
        <v>3713</v>
      </c>
    </row>
    <row r="66" spans="1:32" ht="18.75" customHeight="1">
      <c r="A66" s="163" t="s">
        <v>64</v>
      </c>
      <c r="B66" s="164"/>
      <c r="C66" s="11">
        <f>SUM(C67:C70)</f>
        <v>737</v>
      </c>
      <c r="D66" s="11">
        <f>SUM(D67:D70)</f>
        <v>442</v>
      </c>
      <c r="E66" s="11">
        <f>SUM(E67:E70)</f>
        <v>295</v>
      </c>
      <c r="F66" s="114"/>
      <c r="G66" s="111" t="s">
        <v>74</v>
      </c>
      <c r="H66" s="238">
        <f>SUM(I66:J66)</f>
        <v>118</v>
      </c>
      <c r="I66" s="54">
        <v>90</v>
      </c>
      <c r="J66" s="109">
        <v>28</v>
      </c>
      <c r="K66" s="114"/>
      <c r="L66" s="111" t="s">
        <v>75</v>
      </c>
      <c r="M66" s="238">
        <f>SUM(N66:O66)</f>
        <v>171</v>
      </c>
      <c r="N66" s="54">
        <v>122</v>
      </c>
      <c r="O66" s="54">
        <v>49</v>
      </c>
      <c r="P66" s="29"/>
      <c r="Q66" s="107"/>
      <c r="R66" s="107"/>
      <c r="S66" s="72" t="s">
        <v>38</v>
      </c>
      <c r="T66" s="238">
        <f>SUM(U66:V66)</f>
        <v>9515</v>
      </c>
      <c r="U66" s="54">
        <v>4469</v>
      </c>
      <c r="V66" s="109">
        <v>5046</v>
      </c>
      <c r="W66" s="110"/>
      <c r="X66" s="72" t="s">
        <v>169</v>
      </c>
      <c r="Y66" s="238">
        <f>SUM(Z66:AA66)</f>
        <v>19675</v>
      </c>
      <c r="Z66" s="54">
        <v>9428</v>
      </c>
      <c r="AA66" s="109">
        <v>10247</v>
      </c>
      <c r="AB66" s="110"/>
      <c r="AC66" s="111" t="s">
        <v>170</v>
      </c>
      <c r="AD66" s="238">
        <f>SUM(AE66:AF66)</f>
        <v>7036</v>
      </c>
      <c r="AE66" s="54">
        <v>3323</v>
      </c>
      <c r="AF66" s="54">
        <v>3713</v>
      </c>
    </row>
    <row r="67" spans="1:32" ht="18.75" customHeight="1">
      <c r="A67" s="107"/>
      <c r="B67" s="72" t="s">
        <v>68</v>
      </c>
      <c r="C67" s="238">
        <f>SUM(D67:E67)</f>
        <v>348</v>
      </c>
      <c r="D67" s="54">
        <v>145</v>
      </c>
      <c r="E67" s="109">
        <v>203</v>
      </c>
      <c r="F67" s="114"/>
      <c r="G67" s="111" t="s">
        <v>77</v>
      </c>
      <c r="H67" s="238">
        <f>SUM(I67:J67)</f>
        <v>127</v>
      </c>
      <c r="I67" s="54">
        <v>96</v>
      </c>
      <c r="J67" s="109">
        <v>31</v>
      </c>
      <c r="K67" s="114"/>
      <c r="L67" s="111" t="s">
        <v>78</v>
      </c>
      <c r="M67" s="238">
        <f>SUM(N67:O67)</f>
        <v>207</v>
      </c>
      <c r="N67" s="54">
        <v>164</v>
      </c>
      <c r="O67" s="54">
        <v>43</v>
      </c>
      <c r="Q67" s="107"/>
      <c r="R67" s="107"/>
      <c r="S67" s="72" t="s">
        <v>42</v>
      </c>
      <c r="T67" s="238">
        <f>SUM(U67:V67)</f>
        <v>16239</v>
      </c>
      <c r="U67" s="54">
        <v>7840</v>
      </c>
      <c r="V67" s="109">
        <v>8399</v>
      </c>
      <c r="W67" s="203" t="s">
        <v>82</v>
      </c>
      <c r="X67" s="164"/>
      <c r="Y67" s="11">
        <f>SUM(Y68,AD50:AD52)</f>
        <v>35632</v>
      </c>
      <c r="Z67" s="11">
        <f>SUM(Z68,AE50:AE52)</f>
        <v>16760</v>
      </c>
      <c r="AA67" s="11">
        <f>SUM(AA68,AF50:AF52)</f>
        <v>18872</v>
      </c>
      <c r="AB67" s="203" t="s">
        <v>83</v>
      </c>
      <c r="AC67" s="164"/>
      <c r="AD67" s="11">
        <f>SUM(Y57:Y61,Y67,AD53,AD60,AD65)</f>
        <v>280365</v>
      </c>
      <c r="AE67" s="11">
        <f>SUM(Z57:Z61,Z67,AE53,AE60,AE65)</f>
        <v>132162</v>
      </c>
      <c r="AF67" s="11">
        <f>SUM(AA57:AA61,AA67,AF53,AF60,AF65)</f>
        <v>148203</v>
      </c>
    </row>
    <row r="68" spans="1:32" ht="18.75" customHeight="1">
      <c r="A68" s="107"/>
      <c r="B68" s="72" t="s">
        <v>70</v>
      </c>
      <c r="C68" s="238">
        <f>SUM(D68:E68)</f>
        <v>182</v>
      </c>
      <c r="D68" s="54">
        <v>137</v>
      </c>
      <c r="E68" s="109">
        <v>45</v>
      </c>
      <c r="F68" s="114"/>
      <c r="G68" s="111" t="s">
        <v>80</v>
      </c>
      <c r="H68" s="238">
        <f>SUM(I68:J68)</f>
        <v>242</v>
      </c>
      <c r="I68" s="54">
        <v>140</v>
      </c>
      <c r="J68" s="109">
        <v>102</v>
      </c>
      <c r="K68" s="114"/>
      <c r="L68" s="111" t="s">
        <v>81</v>
      </c>
      <c r="M68" s="238">
        <f>SUM(N68:O68)</f>
        <v>110</v>
      </c>
      <c r="N68" s="54">
        <v>90</v>
      </c>
      <c r="O68" s="54">
        <v>20</v>
      </c>
      <c r="Q68" s="115"/>
      <c r="R68" s="115"/>
      <c r="S68" s="119" t="s">
        <v>44</v>
      </c>
      <c r="T68" s="239">
        <f>SUM(U68:V68)</f>
        <v>29875</v>
      </c>
      <c r="U68" s="116">
        <v>15033</v>
      </c>
      <c r="V68" s="117">
        <v>14842</v>
      </c>
      <c r="W68" s="118"/>
      <c r="X68" s="119" t="s">
        <v>171</v>
      </c>
      <c r="Y68" s="243">
        <f>SUM(Z68:AA68)</f>
        <v>9189</v>
      </c>
      <c r="Z68" s="116">
        <v>4238</v>
      </c>
      <c r="AA68" s="117">
        <v>4951</v>
      </c>
      <c r="AB68" s="118"/>
      <c r="AC68" s="41"/>
      <c r="AD68" s="73"/>
      <c r="AE68" s="42"/>
      <c r="AF68" s="42"/>
    </row>
    <row r="69" spans="1:17" ht="15" customHeight="1">
      <c r="A69" s="107"/>
      <c r="B69" s="72" t="s">
        <v>73</v>
      </c>
      <c r="C69" s="238">
        <f>SUM(D69:E69)</f>
        <v>127</v>
      </c>
      <c r="D69" s="54">
        <v>100</v>
      </c>
      <c r="E69" s="109">
        <v>27</v>
      </c>
      <c r="F69" s="201" t="s">
        <v>82</v>
      </c>
      <c r="G69" s="202"/>
      <c r="H69" s="11">
        <f>SUM(H70,M54:M56)</f>
        <v>806</v>
      </c>
      <c r="I69" s="11">
        <f>SUM(I70,N54:N56)</f>
        <v>535</v>
      </c>
      <c r="J69" s="11">
        <f>SUM(J70,O54:O56)</f>
        <v>271</v>
      </c>
      <c r="K69" s="201" t="s">
        <v>79</v>
      </c>
      <c r="L69" s="202"/>
      <c r="M69" s="11">
        <f>SUM(M70)</f>
        <v>135</v>
      </c>
      <c r="N69" s="11">
        <f>SUM(N70)</f>
        <v>99</v>
      </c>
      <c r="O69" s="11">
        <f>SUM(O70)</f>
        <v>36</v>
      </c>
      <c r="Q69" s="29" t="s">
        <v>108</v>
      </c>
    </row>
    <row r="70" spans="1:17" ht="14.25">
      <c r="A70" s="115"/>
      <c r="B70" s="98" t="s">
        <v>76</v>
      </c>
      <c r="C70" s="239">
        <f>SUM(D70:E70)</f>
        <v>80</v>
      </c>
      <c r="D70" s="116">
        <v>60</v>
      </c>
      <c r="E70" s="117">
        <v>20</v>
      </c>
      <c r="F70" s="120"/>
      <c r="G70" s="119" t="s">
        <v>84</v>
      </c>
      <c r="H70" s="243">
        <f>SUM(I70:J70)</f>
        <v>247</v>
      </c>
      <c r="I70" s="116">
        <v>141</v>
      </c>
      <c r="J70" s="117">
        <v>106</v>
      </c>
      <c r="K70" s="120"/>
      <c r="L70" s="119" t="s">
        <v>85</v>
      </c>
      <c r="M70" s="243">
        <f>SUM(N70:O70)</f>
        <v>135</v>
      </c>
      <c r="N70" s="116">
        <v>99</v>
      </c>
      <c r="O70" s="116">
        <v>36</v>
      </c>
      <c r="Q70" s="29" t="s">
        <v>172</v>
      </c>
    </row>
    <row r="71" ht="14.25">
      <c r="A71" s="27" t="s">
        <v>128</v>
      </c>
    </row>
  </sheetData>
  <sheetProtection/>
  <mergeCells count="126">
    <mergeCell ref="K64:L64"/>
    <mergeCell ref="K69:L69"/>
    <mergeCell ref="A63:B63"/>
    <mergeCell ref="A66:B66"/>
    <mergeCell ref="F63:G63"/>
    <mergeCell ref="F69:G69"/>
    <mergeCell ref="A56:B56"/>
    <mergeCell ref="A62:B62"/>
    <mergeCell ref="K57:L57"/>
    <mergeCell ref="A61:B61"/>
    <mergeCell ref="A57:B57"/>
    <mergeCell ref="A58:B58"/>
    <mergeCell ref="A59:B59"/>
    <mergeCell ref="A60:B60"/>
    <mergeCell ref="F54:G54"/>
    <mergeCell ref="AH29:AH30"/>
    <mergeCell ref="Q4:AE4"/>
    <mergeCell ref="T6:T7"/>
    <mergeCell ref="AB7:AC7"/>
    <mergeCell ref="Q29:S30"/>
    <mergeCell ref="T29:T30"/>
    <mergeCell ref="U29:U30"/>
    <mergeCell ref="AE29:AE30"/>
    <mergeCell ref="A2:AF2"/>
    <mergeCell ref="W55:X55"/>
    <mergeCell ref="W57:X57"/>
    <mergeCell ref="W58:X58"/>
    <mergeCell ref="AB53:AC53"/>
    <mergeCell ref="W7:X7"/>
    <mergeCell ref="W49:X49"/>
    <mergeCell ref="A54:B54"/>
    <mergeCell ref="Q6:S7"/>
    <mergeCell ref="AB6:AE6"/>
    <mergeCell ref="AB67:AC67"/>
    <mergeCell ref="Q26:AF26"/>
    <mergeCell ref="AF29:AF30"/>
    <mergeCell ref="Q49:S49"/>
    <mergeCell ref="R56:S56"/>
    <mergeCell ref="R57:S57"/>
    <mergeCell ref="W67:X67"/>
    <mergeCell ref="R52:S52"/>
    <mergeCell ref="W60:X60"/>
    <mergeCell ref="AB65:AC65"/>
    <mergeCell ref="R65:S65"/>
    <mergeCell ref="W61:X61"/>
    <mergeCell ref="Q47:AF47"/>
    <mergeCell ref="R53:S53"/>
    <mergeCell ref="AB60:AC60"/>
    <mergeCell ref="W59:X59"/>
    <mergeCell ref="AB49:AC49"/>
    <mergeCell ref="Q50:S50"/>
    <mergeCell ref="R55:S55"/>
    <mergeCell ref="Q3:AE3"/>
    <mergeCell ref="I18:J18"/>
    <mergeCell ref="M18:M19"/>
    <mergeCell ref="U6:X6"/>
    <mergeCell ref="Y6:AA6"/>
    <mergeCell ref="A3:M3"/>
    <mergeCell ref="F18:H19"/>
    <mergeCell ref="K18:L19"/>
    <mergeCell ref="A18:D19"/>
    <mergeCell ref="A6:B6"/>
    <mergeCell ref="A51:B51"/>
    <mergeCell ref="A35:D35"/>
    <mergeCell ref="A36:D36"/>
    <mergeCell ref="A37:D37"/>
    <mergeCell ref="A38:D38"/>
    <mergeCell ref="A39:D39"/>
    <mergeCell ref="A40:D40"/>
    <mergeCell ref="A45:D45"/>
    <mergeCell ref="A46:D46"/>
    <mergeCell ref="R60:S60"/>
    <mergeCell ref="R58:S58"/>
    <mergeCell ref="AI29:AI30"/>
    <mergeCell ref="V29:V30"/>
    <mergeCell ref="AA29:AA30"/>
    <mergeCell ref="W29:X30"/>
    <mergeCell ref="Y29:Y30"/>
    <mergeCell ref="Z29:Z30"/>
    <mergeCell ref="AB29:AC30"/>
    <mergeCell ref="AD29:AD30"/>
    <mergeCell ref="AG29:AG30"/>
    <mergeCell ref="A22:D22"/>
    <mergeCell ref="B23:D23"/>
    <mergeCell ref="B24:D24"/>
    <mergeCell ref="B25:D25"/>
    <mergeCell ref="B26:D26"/>
    <mergeCell ref="B27:D27"/>
    <mergeCell ref="B28:D28"/>
    <mergeCell ref="B29:D29"/>
    <mergeCell ref="F51:G51"/>
    <mergeCell ref="A64:B64"/>
    <mergeCell ref="A7:B7"/>
    <mergeCell ref="A8:B8"/>
    <mergeCell ref="A9:B9"/>
    <mergeCell ref="F7:G7"/>
    <mergeCell ref="F8:G8"/>
    <mergeCell ref="F9:G9"/>
    <mergeCell ref="B33:D33"/>
    <mergeCell ref="B34:D34"/>
    <mergeCell ref="F6:G6"/>
    <mergeCell ref="B30:D30"/>
    <mergeCell ref="B31:D31"/>
    <mergeCell ref="B32:D32"/>
    <mergeCell ref="A20:D20"/>
    <mergeCell ref="E18:E19"/>
    <mergeCell ref="A4:J4"/>
    <mergeCell ref="A16:M16"/>
    <mergeCell ref="A50:O50"/>
    <mergeCell ref="A52:B53"/>
    <mergeCell ref="O52:O53"/>
    <mergeCell ref="N52:N53"/>
    <mergeCell ref="M52:M53"/>
    <mergeCell ref="K52:L53"/>
    <mergeCell ref="J52:J53"/>
    <mergeCell ref="I52:I53"/>
    <mergeCell ref="H52:H53"/>
    <mergeCell ref="C52:C53"/>
    <mergeCell ref="D52:D53"/>
    <mergeCell ref="E52:E53"/>
    <mergeCell ref="F52:G53"/>
    <mergeCell ref="Q27:AI27"/>
    <mergeCell ref="A41:D41"/>
    <mergeCell ref="A42:D42"/>
    <mergeCell ref="A43:D43"/>
    <mergeCell ref="A44:D4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8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2011-11-28T05:49:46Z</cp:lastPrinted>
  <dcterms:created xsi:type="dcterms:W3CDTF">1998-01-17T13:25:31Z</dcterms:created>
  <dcterms:modified xsi:type="dcterms:W3CDTF">2012-06-25T04:44:31Z</dcterms:modified>
  <cp:category/>
  <cp:version/>
  <cp:contentType/>
  <cp:contentStatus/>
</cp:coreProperties>
</file>