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6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9690" windowHeight="6450" tabRatio="818" activeTab="0"/>
  </bookViews>
  <sheets>
    <sheet name="２０６" sheetId="1" r:id="rId1"/>
    <sheet name="２０８" sheetId="2" r:id="rId2"/>
    <sheet name="２１０" sheetId="3" r:id="rId3"/>
    <sheet name="２１２" sheetId="4" r:id="rId4"/>
    <sheet name="２１４" sheetId="5" r:id="rId5"/>
    <sheet name="２１６" sheetId="6" r:id="rId6"/>
    <sheet name="２１８" sheetId="7" r:id="rId7"/>
    <sheet name="２２０" sheetId="8" r:id="rId8"/>
    <sheet name="２２２" sheetId="9" r:id="rId9"/>
    <sheet name="２２４" sheetId="10" r:id="rId10"/>
    <sheet name="２２６" sheetId="11" r:id="rId11"/>
    <sheet name="２２８" sheetId="12" r:id="rId12"/>
    <sheet name="２３０" sheetId="13" r:id="rId13"/>
  </sheets>
  <definedNames>
    <definedName name="_xlnm.Print_Area" localSheetId="6">'２１８'!$A$1:$AA$54</definedName>
  </definedNames>
  <calcPr calcMode="manual" fullCalcOnLoad="1"/>
</workbook>
</file>

<file path=xl/sharedStrings.xml><?xml version="1.0" encoding="utf-8"?>
<sst xmlns="http://schemas.openxmlformats.org/spreadsheetml/2006/main" count="3955" uniqueCount="832">
  <si>
    <t>平成8年度新設</t>
  </si>
  <si>
    <t>園児・児童・生徒・学生数</t>
  </si>
  <si>
    <t>教　　　　　員　　　　　数</t>
  </si>
  <si>
    <t>学　校　数</t>
  </si>
  <si>
    <t>計</t>
  </si>
  <si>
    <t>男</t>
  </si>
  <si>
    <t>女</t>
  </si>
  <si>
    <t>本　務　者</t>
  </si>
  <si>
    <t>兼　務　者</t>
  </si>
  <si>
    <t>公立</t>
  </si>
  <si>
    <t>私立</t>
  </si>
  <si>
    <t>国立</t>
  </si>
  <si>
    <t>幼 稚 園</t>
  </si>
  <si>
    <t>小 学 校</t>
  </si>
  <si>
    <t>―</t>
  </si>
  <si>
    <t>七尾市</t>
  </si>
  <si>
    <t>中 学 校</t>
  </si>
  <si>
    <t>高等学校</t>
  </si>
  <si>
    <t>短期大学</t>
  </si>
  <si>
    <t>資料　石川県統計課「学校基本調査」</t>
  </si>
  <si>
    <t>大　　学</t>
  </si>
  <si>
    <t>専修学校</t>
  </si>
  <si>
    <t>各種学校</t>
  </si>
  <si>
    <t>小学校</t>
  </si>
  <si>
    <t>中学校</t>
  </si>
  <si>
    <t>ろう学校</t>
  </si>
  <si>
    <t>養護学校</t>
  </si>
  <si>
    <t>学　 校 　種 　別　　　　　　　設　 置　 者　 別</t>
  </si>
  <si>
    <t>―</t>
  </si>
  <si>
    <t>計</t>
  </si>
  <si>
    <t>男</t>
  </si>
  <si>
    <t>女</t>
  </si>
  <si>
    <t>本　務　者</t>
  </si>
  <si>
    <t>国立計</t>
  </si>
  <si>
    <t>公立計</t>
  </si>
  <si>
    <t>加賀市</t>
  </si>
  <si>
    <t>松任市</t>
  </si>
  <si>
    <t>私立計</t>
  </si>
  <si>
    <t>珠洲市</t>
  </si>
  <si>
    <t>園　　　数</t>
  </si>
  <si>
    <t>国立</t>
  </si>
  <si>
    <t>盲学校</t>
  </si>
  <si>
    <t>公立</t>
  </si>
  <si>
    <t>工業高等　　　　専門学校</t>
  </si>
  <si>
    <t>（単位：校、学級、人）</t>
  </si>
  <si>
    <t>学級数</t>
  </si>
  <si>
    <t>本　校</t>
  </si>
  <si>
    <t>分　校</t>
  </si>
  <si>
    <t>国立計</t>
  </si>
  <si>
    <t>私立計</t>
  </si>
  <si>
    <t>金沢市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</si>
  <si>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</si>
  <si>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</si>
  <si>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</si>
  <si>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</si>
  <si>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</si>
  <si>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</si>
  <si>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</si>
  <si>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</si>
  <si>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</si>
  <si>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</si>
  <si>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</si>
  <si>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</si>
  <si>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</si>
  <si>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</si>
  <si>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</si>
  <si>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</si>
  <si>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</si>
  <si>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</si>
  <si>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</si>
  <si>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</si>
  <si>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</si>
  <si>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</si>
  <si>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</si>
  <si>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</si>
  <si>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</si>
  <si>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</si>
  <si>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</si>
  <si>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</si>
  <si>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</si>
  <si>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</si>
  <si>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</si>
  <si>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</si>
  <si>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</si>
  <si>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</si>
  <si>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</si>
  <si>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</si>
  <si>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</si>
  <si>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</si>
  <si>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</si>
  <si>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</si>
  <si>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</si>
  <si>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</si>
  <si>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</si>
  <si>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</si>
  <si>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</si>
  <si>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</si>
  <si>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</si>
  <si>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（単位：人）</t>
  </si>
  <si>
    <t>教　　　　　　　　　　　　　　員　　　　　　　　　　　　　　数</t>
  </si>
  <si>
    <t>職　　員　　数　　　　　　　　（本　務　者）</t>
  </si>
  <si>
    <t>年度及び</t>
  </si>
  <si>
    <t>合　　　　計</t>
  </si>
  <si>
    <t>校　　　長</t>
  </si>
  <si>
    <t>教　　　頭</t>
  </si>
  <si>
    <t>講　　　師</t>
  </si>
  <si>
    <t>市町村別</t>
  </si>
  <si>
    <t>年度及び　　　市町村別</t>
  </si>
  <si>
    <t>教　　　　　　　　　　　　　員　　　　　　　　　　　　　数</t>
  </si>
  <si>
    <t>職　　員　　数</t>
  </si>
  <si>
    <t>本　　　　　　　務　　　　　　　者</t>
  </si>
  <si>
    <t>教　諭　・</t>
  </si>
  <si>
    <t>（本　務　者）</t>
  </si>
  <si>
    <t>助　教　諭</t>
  </si>
  <si>
    <t>国立計</t>
  </si>
  <si>
    <t>公立計</t>
  </si>
  <si>
    <t>私立計</t>
  </si>
  <si>
    <t>208 教育及び文化</t>
  </si>
  <si>
    <t>教育及び文化 209</t>
  </si>
  <si>
    <t>（単位：人、学級）</t>
  </si>
  <si>
    <t>年     　　度</t>
  </si>
  <si>
    <t>小学部</t>
  </si>
  <si>
    <t>中学部</t>
  </si>
  <si>
    <t>高等部</t>
  </si>
  <si>
    <t>本　科</t>
  </si>
  <si>
    <t>専攻科</t>
  </si>
  <si>
    <t>別　科</t>
  </si>
  <si>
    <t>(単位：人）</t>
  </si>
  <si>
    <t>総　　　　　　数</t>
  </si>
  <si>
    <t>幼稚部</t>
  </si>
  <si>
    <t>（単位：校、学科）</t>
  </si>
  <si>
    <t>設  置  者  別</t>
  </si>
  <si>
    <t>学校数</t>
  </si>
  <si>
    <t>その他</t>
  </si>
  <si>
    <t>総　　　　　数</t>
  </si>
  <si>
    <t>国　　　　　立</t>
  </si>
  <si>
    <t>公　　　　　立</t>
  </si>
  <si>
    <t>総　　　　数</t>
  </si>
  <si>
    <t>幼　稚　部</t>
  </si>
  <si>
    <t>小　学　部</t>
  </si>
  <si>
    <t>中　学　部</t>
  </si>
  <si>
    <t>高　等　部</t>
  </si>
  <si>
    <t>私　　　　　立</t>
  </si>
  <si>
    <t>学 校 法 人</t>
  </si>
  <si>
    <t>準学校法人</t>
  </si>
  <si>
    <t>財 団 法 人</t>
  </si>
  <si>
    <t>社 団 法 人</t>
  </si>
  <si>
    <t>その他の法人</t>
  </si>
  <si>
    <t>個       人</t>
  </si>
  <si>
    <t>イ　　高　　　  等 　　 　課 　　 　程</t>
  </si>
  <si>
    <t>学　　　　　　　科</t>
  </si>
  <si>
    <t>生　　　　　徒　　　　　数</t>
  </si>
  <si>
    <t>入　　学　　者　　数（春　期）</t>
  </si>
  <si>
    <t>学　　　　　　科</t>
  </si>
  <si>
    <t>生　　　　徒　　　　数</t>
  </si>
  <si>
    <t>生　　　　徒　　　　数</t>
  </si>
  <si>
    <t>入　学　者　数（春　期）</t>
  </si>
  <si>
    <t>入　学　者　数（春　期）</t>
  </si>
  <si>
    <t>合計</t>
  </si>
  <si>
    <t>准看護</t>
  </si>
  <si>
    <t>看護</t>
  </si>
  <si>
    <t>公立計</t>
  </si>
  <si>
    <t>情報処理</t>
  </si>
  <si>
    <t>看護</t>
  </si>
  <si>
    <t>工業その他</t>
  </si>
  <si>
    <t>医療その他</t>
  </si>
  <si>
    <t>准看護</t>
  </si>
  <si>
    <t>栄養</t>
  </si>
  <si>
    <t>調理</t>
  </si>
  <si>
    <t>理容</t>
  </si>
  <si>
    <t>美容</t>
  </si>
  <si>
    <t>土木・建築</t>
  </si>
  <si>
    <t>和洋裁</t>
  </si>
  <si>
    <t>電気・電子</t>
  </si>
  <si>
    <t>外国語</t>
  </si>
  <si>
    <t>自動車整備</t>
  </si>
  <si>
    <t>機械</t>
  </si>
  <si>
    <t>電子計算機</t>
  </si>
  <si>
    <t>情報処理</t>
  </si>
  <si>
    <t>ウ　　　一 　　般　　 課　　 程</t>
  </si>
  <si>
    <t>農業その他</t>
  </si>
  <si>
    <t>看護</t>
  </si>
  <si>
    <t>学　　　　　　科</t>
  </si>
  <si>
    <t>歯科衛生</t>
  </si>
  <si>
    <t>歯科技工</t>
  </si>
  <si>
    <t>合計</t>
  </si>
  <si>
    <t>柔道整復</t>
  </si>
  <si>
    <t>調理</t>
  </si>
  <si>
    <t>理容</t>
  </si>
  <si>
    <t>私立計</t>
  </si>
  <si>
    <t>美容</t>
  </si>
  <si>
    <r>
      <t>家</t>
    </r>
    <r>
      <rPr>
        <sz val="12"/>
        <rFont val="ＭＳ 明朝"/>
        <family val="1"/>
      </rPr>
      <t>政</t>
    </r>
  </si>
  <si>
    <t>教育社会福祉その他</t>
  </si>
  <si>
    <t>商業</t>
  </si>
  <si>
    <t>経理・簿記</t>
  </si>
  <si>
    <t>秘書</t>
  </si>
  <si>
    <t>区　　　分</t>
  </si>
  <si>
    <t>国　　　　　　立</t>
  </si>
  <si>
    <t>公　　　　　　立</t>
  </si>
  <si>
    <t>私　　　　　　　立</t>
  </si>
  <si>
    <t>経営</t>
  </si>
  <si>
    <t>教　　　員　　　数</t>
  </si>
  <si>
    <t>職員数</t>
  </si>
  <si>
    <t>商業その他</t>
  </si>
  <si>
    <t>高 等</t>
  </si>
  <si>
    <t>専 門</t>
  </si>
  <si>
    <t>一 般</t>
  </si>
  <si>
    <t>高 等</t>
  </si>
  <si>
    <t>専 門</t>
  </si>
  <si>
    <t>一 般</t>
  </si>
  <si>
    <t>家政</t>
  </si>
  <si>
    <t>和洋裁</t>
  </si>
  <si>
    <t>本務者</t>
  </si>
  <si>
    <t>デザイン</t>
  </si>
  <si>
    <t>外国語</t>
  </si>
  <si>
    <t>…</t>
  </si>
  <si>
    <t>通訳・ガイド</t>
  </si>
  <si>
    <t>兼務者</t>
  </si>
  <si>
    <t>文化・教養その他</t>
  </si>
  <si>
    <t>212 教育及び文化</t>
  </si>
  <si>
    <t>教育及び文化 213</t>
  </si>
  <si>
    <t>（単位：学校、課程、人）</t>
  </si>
  <si>
    <t>総　　　　　数</t>
  </si>
  <si>
    <t>大　　　　　　　　　　学</t>
  </si>
  <si>
    <t>短　　　期　　　大　　　学</t>
  </si>
  <si>
    <t>国　　立</t>
  </si>
  <si>
    <t>公　　立</t>
  </si>
  <si>
    <t>私　　立</t>
  </si>
  <si>
    <t>総数</t>
  </si>
  <si>
    <t>公立</t>
  </si>
  <si>
    <t>公立</t>
  </si>
  <si>
    <t>学長</t>
  </si>
  <si>
    <t>私立</t>
  </si>
  <si>
    <t>私立</t>
  </si>
  <si>
    <t>注　　教員数には兼務者を含む。</t>
  </si>
  <si>
    <t>本務者</t>
  </si>
  <si>
    <t>副学長</t>
  </si>
  <si>
    <t>教授</t>
  </si>
  <si>
    <t>助教授</t>
  </si>
  <si>
    <t>講師</t>
  </si>
  <si>
    <t>助手</t>
  </si>
  <si>
    <r>
      <t xml:space="preserve">年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</si>
  <si>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国   　　立</t>
  </si>
  <si>
    <t>公   　　立</t>
  </si>
  <si>
    <t>私   　　立</t>
  </si>
  <si>
    <t>兼　 務　 者</t>
  </si>
  <si>
    <t>イ　　　職　  　　  員　    　　数</t>
  </si>
  <si>
    <t>総　　　　数</t>
  </si>
  <si>
    <t>大　　　　　　　　　　　　　学</t>
  </si>
  <si>
    <t>公　  立</t>
  </si>
  <si>
    <t>私　  立</t>
  </si>
  <si>
    <t>国    立</t>
  </si>
  <si>
    <t>性　　　別</t>
  </si>
  <si>
    <t>総　　　数</t>
  </si>
  <si>
    <t>和　洋　裁</t>
  </si>
  <si>
    <t>准　看　護</t>
  </si>
  <si>
    <r>
      <t>そ 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他　　　商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実</t>
    </r>
    <r>
      <rPr>
        <sz val="12"/>
        <rFont val="ＭＳ 明朝"/>
        <family val="1"/>
      </rPr>
      <t>務</t>
    </r>
  </si>
  <si>
    <t>料　　　理</t>
  </si>
  <si>
    <t>編物・手芸</t>
  </si>
  <si>
    <t>演劇・映画</t>
  </si>
  <si>
    <t>文化その他</t>
  </si>
  <si>
    <t>予 備 校</t>
  </si>
  <si>
    <t>事　務　系</t>
  </si>
  <si>
    <t>技術技能系</t>
  </si>
  <si>
    <t>医　療　系</t>
  </si>
  <si>
    <t>教　務　系</t>
  </si>
  <si>
    <t>そ　の　他</t>
  </si>
  <si>
    <t>看護婦</t>
  </si>
  <si>
    <t>附属病院</t>
  </si>
  <si>
    <t>教　　　　員　　　　数</t>
  </si>
  <si>
    <t>職　員　数</t>
  </si>
  <si>
    <t>入　　　　学　　　　状　　　　況</t>
  </si>
  <si>
    <t>総　　　　　数</t>
  </si>
  <si>
    <t>本　　　務　　　者</t>
  </si>
  <si>
    <t>兼　　　務　　　者</t>
  </si>
  <si>
    <t>校長</t>
  </si>
  <si>
    <t>教授</t>
  </si>
  <si>
    <t>助教授</t>
  </si>
  <si>
    <t>講師</t>
  </si>
  <si>
    <t>助手</t>
  </si>
  <si>
    <t>事務系</t>
  </si>
  <si>
    <t>その他</t>
  </si>
  <si>
    <t>機械工学科</t>
  </si>
  <si>
    <t>電気工学科</t>
  </si>
  <si>
    <t>電子情報工学科</t>
  </si>
  <si>
    <t>環境都市工学科</t>
  </si>
  <si>
    <t>建築学科</t>
  </si>
  <si>
    <t>（単位：人）</t>
  </si>
  <si>
    <t>総数</t>
  </si>
  <si>
    <t>設　　置　　　　者　　別　　　</t>
  </si>
  <si>
    <t>大　学　院</t>
  </si>
  <si>
    <t>専　攻　科</t>
  </si>
  <si>
    <t>総　　　数</t>
  </si>
  <si>
    <t>国　　　立</t>
  </si>
  <si>
    <t>公　　　立</t>
  </si>
  <si>
    <t>私　　　立</t>
  </si>
  <si>
    <t>ア　　　大　　　　　　　　　　　　学</t>
  </si>
  <si>
    <t>（単位:人）</t>
  </si>
  <si>
    <r>
      <t xml:space="preserve">区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分</t>
    </r>
  </si>
  <si>
    <t>法　学　部</t>
  </si>
  <si>
    <t>理　学　部</t>
  </si>
  <si>
    <t>医　学　部</t>
  </si>
  <si>
    <t>薬　学　部</t>
  </si>
  <si>
    <r>
      <t>工　学　</t>
    </r>
    <r>
      <rPr>
        <sz val="12"/>
        <rFont val="ＭＳ 明朝"/>
        <family val="1"/>
      </rPr>
      <t>部</t>
    </r>
  </si>
  <si>
    <r>
      <t>経 済</t>
    </r>
    <r>
      <rPr>
        <sz val="12"/>
        <rFont val="ＭＳ 明朝"/>
        <family val="1"/>
      </rPr>
      <t xml:space="preserve"> 学 部</t>
    </r>
  </si>
  <si>
    <t>外国語学部</t>
  </si>
  <si>
    <t>入学志願者</t>
  </si>
  <si>
    <t>国立</t>
  </si>
  <si>
    <t>公立</t>
  </si>
  <si>
    <t>私立</t>
  </si>
  <si>
    <t>入　学　者</t>
  </si>
  <si>
    <t>国立</t>
  </si>
  <si>
    <t>卒　業　者</t>
  </si>
  <si>
    <t>イ　　　短　　　期　　　大　　　学</t>
  </si>
  <si>
    <t>区　分</t>
  </si>
  <si>
    <t>総　　数</t>
  </si>
  <si>
    <t>農業工学科</t>
  </si>
  <si>
    <t>文　学　科</t>
  </si>
  <si>
    <t>生活文化学科</t>
  </si>
  <si>
    <t>食物栄養学科</t>
  </si>
  <si>
    <t>産業情報科</t>
  </si>
  <si>
    <t>経営情報学科</t>
  </si>
  <si>
    <t>進 学 者</t>
  </si>
  <si>
    <t>就 職 者</t>
  </si>
  <si>
    <t>うち就職　　　　進 学 者</t>
  </si>
  <si>
    <t>うち就職　　　　　　している者</t>
  </si>
  <si>
    <t>資料　石川県統計課「学校基本調査」</t>
  </si>
  <si>
    <t>総    数</t>
  </si>
  <si>
    <t>大学等進学者</t>
  </si>
  <si>
    <t>うち就職　　　進 学 者</t>
  </si>
  <si>
    <t>うち就職　　　している者</t>
  </si>
  <si>
    <t>資料　石川県統計課「学校基本調査」</t>
  </si>
  <si>
    <t>産　　　　業　　　　別</t>
  </si>
  <si>
    <t>農　 　　　　　業</t>
  </si>
  <si>
    <t>鉱             業</t>
  </si>
  <si>
    <t>建     設     業</t>
  </si>
  <si>
    <t>製　   造　 　業</t>
  </si>
  <si>
    <t>卸売・小売業、飲食店</t>
  </si>
  <si>
    <t>金融・保険業、不動産業</t>
  </si>
  <si>
    <t>サ  ー  ビ  ス  業</t>
  </si>
  <si>
    <t>公              務</t>
  </si>
  <si>
    <t>そ　　　の　　　他</t>
  </si>
  <si>
    <t>ア　　　部　 　　門　  　別　  　蔵　 　　書　  　数</t>
  </si>
  <si>
    <t>総　数</t>
  </si>
  <si>
    <t>総　記</t>
  </si>
  <si>
    <t>哲　学</t>
  </si>
  <si>
    <t>歴　史</t>
  </si>
  <si>
    <t>社会科学</t>
  </si>
  <si>
    <t>自然科学</t>
  </si>
  <si>
    <t>工　学</t>
  </si>
  <si>
    <t>産　業</t>
  </si>
  <si>
    <t>芸　術</t>
  </si>
  <si>
    <t>語　学</t>
  </si>
  <si>
    <t>文　学</t>
  </si>
  <si>
    <t>資料　石川県立図書館「業務実績調査」</t>
  </si>
  <si>
    <t>イ　　　各　　　室　　　別　　　利　　　用　　　状　　　況</t>
  </si>
  <si>
    <t>閲 覧 室</t>
  </si>
  <si>
    <t>貸出人員</t>
  </si>
  <si>
    <t>貸出冊数</t>
  </si>
  <si>
    <t>日</t>
  </si>
  <si>
    <t>人</t>
  </si>
  <si>
    <t>冊</t>
  </si>
  <si>
    <t>件</t>
  </si>
  <si>
    <t>ウ　　部　　　門　　　別　　　貸　　　出　　　利　　　用　　　冊　　　数</t>
  </si>
  <si>
    <t>郷　土</t>
  </si>
  <si>
    <t>（単位：学級、人）</t>
  </si>
  <si>
    <t>青少年対象学級</t>
  </si>
  <si>
    <t>家庭教育学級</t>
  </si>
  <si>
    <t>成人対象学級</t>
  </si>
  <si>
    <t>高齢者対象学級</t>
  </si>
  <si>
    <t>学級生数</t>
  </si>
  <si>
    <t>図　書　館　数　（館）</t>
  </si>
  <si>
    <t>蔵　書　冊　数　（冊）</t>
  </si>
  <si>
    <t>職  　員　  数　（人）</t>
  </si>
  <si>
    <t>陸　上　競　技　場</t>
  </si>
  <si>
    <t>体　　　育　　　館</t>
  </si>
  <si>
    <t>プ　　　ー　　　ル</t>
  </si>
  <si>
    <t>球　　　技　　　場</t>
  </si>
  <si>
    <t>バレー・テニスコート</t>
  </si>
  <si>
    <t>野　　　球　　　場</t>
  </si>
  <si>
    <t>武道場</t>
  </si>
  <si>
    <t>弓　　　道　　　場</t>
  </si>
  <si>
    <t>相　　　撲　　　場</t>
  </si>
  <si>
    <t>運　　動　　広　　場</t>
  </si>
  <si>
    <t>馬　　事　　公　　苑</t>
  </si>
  <si>
    <t>漕　艇　競　技　場</t>
  </si>
  <si>
    <t>ゲートボールコート</t>
  </si>
  <si>
    <t>ゴ　　ル　　フ　　場</t>
  </si>
  <si>
    <t>ボウリング場</t>
  </si>
  <si>
    <t>ス　　キ　　ー　　場</t>
  </si>
  <si>
    <t>発　　  　行　  　　部  　　　数</t>
  </si>
  <si>
    <t>普　　　及　　　度</t>
  </si>
  <si>
    <t>総    数</t>
  </si>
  <si>
    <t>朝夕刊セット</t>
  </si>
  <si>
    <t>朝刊のみ</t>
  </si>
  <si>
    <t>夕刊のみ</t>
  </si>
  <si>
    <t>テレビ受信契約数</t>
  </si>
  <si>
    <t>うち衛星放送契約数</t>
  </si>
  <si>
    <t>神 社 及 び 神 道 系</t>
  </si>
  <si>
    <t>仏　　 　教　 　　系</t>
  </si>
  <si>
    <t>キ  リ  ス  ト  教  系</t>
  </si>
  <si>
    <t>諸                教</t>
  </si>
  <si>
    <t>地 域 青 年 団</t>
  </si>
  <si>
    <t>地 域 婦 人 会</t>
  </si>
  <si>
    <t>公民館数</t>
  </si>
  <si>
    <t>単　位　団体数</t>
  </si>
  <si>
    <t>団 員 数</t>
  </si>
  <si>
    <t>会 員 数</t>
  </si>
  <si>
    <t>子 ど も 会</t>
  </si>
  <si>
    <t>スポーツ少年団</t>
  </si>
  <si>
    <t>ボーイスカウト</t>
  </si>
  <si>
    <t>ガールスカウト</t>
  </si>
  <si>
    <t>海 洋 少 年 団</t>
  </si>
  <si>
    <t>ＰＴＡ（公立・幼稚園）</t>
  </si>
  <si>
    <t>中央館数</t>
  </si>
  <si>
    <t>地区館数　　　（含分館）</t>
  </si>
  <si>
    <t>　　  （小学校・中学校）</t>
  </si>
  <si>
    <t>総　数</t>
  </si>
  <si>
    <t>館　長</t>
  </si>
  <si>
    <t>主事等</t>
  </si>
  <si>
    <t>団 体 数</t>
  </si>
  <si>
    <t>総  　数</t>
  </si>
  <si>
    <t>…</t>
  </si>
  <si>
    <t>男</t>
  </si>
  <si>
    <t>女</t>
  </si>
  <si>
    <t>-</t>
  </si>
  <si>
    <t>児　童</t>
  </si>
  <si>
    <t>よみもの室</t>
  </si>
  <si>
    <t>登録者数</t>
  </si>
  <si>
    <t>-</t>
  </si>
  <si>
    <t>教 育 学 部</t>
  </si>
  <si>
    <t>その他の学部</t>
  </si>
  <si>
    <r>
      <t>文 　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部　　　</t>
    </r>
  </si>
  <si>
    <t>英　語　科</t>
  </si>
  <si>
    <t>経営実務科　　　</t>
  </si>
  <si>
    <t>医療技術科</t>
  </si>
  <si>
    <t>保　育　科</t>
  </si>
  <si>
    <t>幼児教育科</t>
  </si>
  <si>
    <t>秘　書　課</t>
  </si>
  <si>
    <t>美術</t>
  </si>
  <si>
    <t>教育その他</t>
  </si>
  <si>
    <t>公立</t>
  </si>
  <si>
    <t>国立</t>
  </si>
  <si>
    <t>学級数</t>
  </si>
  <si>
    <t>教員数</t>
  </si>
  <si>
    <t>私立</t>
  </si>
  <si>
    <t>国立</t>
  </si>
  <si>
    <t>金沢市</t>
  </si>
  <si>
    <t>小松市</t>
  </si>
  <si>
    <t>輪島市</t>
  </si>
  <si>
    <t>羽咋市</t>
  </si>
  <si>
    <t>江沼郡</t>
  </si>
  <si>
    <t>能美郡</t>
  </si>
  <si>
    <t>石川郡</t>
  </si>
  <si>
    <t>河北郡</t>
  </si>
  <si>
    <t>羽咋郡</t>
  </si>
  <si>
    <t>鹿島郡</t>
  </si>
  <si>
    <t>鳳至郡</t>
  </si>
  <si>
    <t>珠洲郡</t>
  </si>
  <si>
    <t>注　教員数のうちには、兼務者を含んでいる。</t>
  </si>
  <si>
    <t>資料　当該学校調</t>
  </si>
  <si>
    <t>国　  立</t>
  </si>
  <si>
    <t>計</t>
  </si>
  <si>
    <t>-</t>
  </si>
  <si>
    <t>注　経営情報学科には情報処理学科を含む。</t>
  </si>
  <si>
    <t>無業者</t>
  </si>
  <si>
    <t>注　　国立の高等学校を除く。</t>
  </si>
  <si>
    <t>館　　　　　　　　外　　　　　　　　貸　　　　　　　　出</t>
  </si>
  <si>
    <t>資料　石川県教育委員会生涯学習課「市町村社会教育行政調査」</t>
  </si>
  <si>
    <t>資料　（社）日本新聞協会「日本新聞年鑑」</t>
  </si>
  <si>
    <t>婦人対象学級</t>
  </si>
  <si>
    <t>資料　石川県教育委員会生涯学習課「市町村社会教育行政実態調査」</t>
  </si>
  <si>
    <t>資料　石川県教育委員会生涯学習課「市町村社会教育行政調査」</t>
  </si>
  <si>
    <t>206 教育及び文化</t>
  </si>
  <si>
    <t>教育及び文化 207</t>
  </si>
  <si>
    <t>210教育及び文化</t>
  </si>
  <si>
    <t>教育及び文化 211</t>
  </si>
  <si>
    <t>全日制</t>
  </si>
  <si>
    <t>定時制</t>
  </si>
  <si>
    <t>併置</t>
  </si>
  <si>
    <t>総数</t>
  </si>
  <si>
    <t>普通</t>
  </si>
  <si>
    <t>農業</t>
  </si>
  <si>
    <t>水産</t>
  </si>
  <si>
    <t>工業</t>
  </si>
  <si>
    <t>商業</t>
  </si>
  <si>
    <t>家庭</t>
  </si>
  <si>
    <t>看護</t>
  </si>
  <si>
    <t>その他</t>
  </si>
  <si>
    <t>総数</t>
  </si>
  <si>
    <t>学 　　　　　校　　　　　 数</t>
  </si>
  <si>
    <t>学　　　　　科　　　　　数</t>
  </si>
  <si>
    <t>女</t>
  </si>
  <si>
    <t>教員数</t>
  </si>
  <si>
    <t>教諭・助教諭</t>
  </si>
  <si>
    <t>事務職員</t>
  </si>
  <si>
    <t>職員数</t>
  </si>
  <si>
    <t>資料　石川県統計課「学校基本調査」</t>
  </si>
  <si>
    <t>本務者</t>
  </si>
  <si>
    <t>兼務者</t>
  </si>
  <si>
    <t>全　　　　　日　　　　　制</t>
  </si>
  <si>
    <t>合計</t>
  </si>
  <si>
    <t>学　科　別</t>
  </si>
  <si>
    <t>総数　</t>
  </si>
  <si>
    <t>農業</t>
  </si>
  <si>
    <t>水産</t>
  </si>
  <si>
    <t>工業</t>
  </si>
  <si>
    <t>商業</t>
  </si>
  <si>
    <t>総合</t>
  </si>
  <si>
    <t>専攻科</t>
  </si>
  <si>
    <t>ア　　学　科　別　生　徒　数</t>
  </si>
  <si>
    <t>214 教育及び文化</t>
  </si>
  <si>
    <t>教育及び文化　215</t>
  </si>
  <si>
    <t>教育及び文化 217</t>
  </si>
  <si>
    <t>216 教育及び文化</t>
  </si>
  <si>
    <t>資料　当該学校調</t>
  </si>
  <si>
    <t>教育及び文化 221</t>
  </si>
  <si>
    <t>222 教育及び文化</t>
  </si>
  <si>
    <t>教育及び文化 223</t>
  </si>
  <si>
    <t>教育及び文化 225</t>
  </si>
  <si>
    <t>224教育及び文化</t>
  </si>
  <si>
    <t>226 教育及び文化</t>
  </si>
  <si>
    <t>教育及び文化 227</t>
  </si>
  <si>
    <t>228 教育及び文化</t>
  </si>
  <si>
    <t>資料　日本放送協会金沢放送局調</t>
  </si>
  <si>
    <t>教育及び文化 229</t>
  </si>
  <si>
    <t>230 教育及び文化</t>
  </si>
  <si>
    <t>教育及び文化 231</t>
  </si>
  <si>
    <t>資料　石川県統計課「学校基本調査」並びに当該学校調査</t>
  </si>
  <si>
    <t>学級・学部   　　・学部数</t>
  </si>
  <si>
    <t>…</t>
  </si>
  <si>
    <t>幼稚部</t>
  </si>
  <si>
    <t>218 教育及び文化</t>
  </si>
  <si>
    <r>
      <t>教育及び文化 21</t>
    </r>
    <r>
      <rPr>
        <sz val="12"/>
        <rFont val="ＭＳ 明朝"/>
        <family val="1"/>
      </rPr>
      <t>9</t>
    </r>
  </si>
  <si>
    <t>220 教育及び文化</t>
  </si>
  <si>
    <t>文化・教養・その他</t>
  </si>
  <si>
    <t>総      数</t>
  </si>
  <si>
    <t>平成4年</t>
  </si>
  <si>
    <t>林 業・狩猟業</t>
  </si>
  <si>
    <t>漁業・水産養殖業</t>
  </si>
  <si>
    <t>こども室</t>
  </si>
  <si>
    <t>自　　習　　</t>
  </si>
  <si>
    <t>年度及び月別</t>
  </si>
  <si>
    <t>資料　石川県税務課、教育委員会体育課、石川県ボウリング連盟調</t>
  </si>
  <si>
    <t>資料　石川県総務課調</t>
  </si>
  <si>
    <t>…</t>
  </si>
  <si>
    <r>
      <t>園　　児　　</t>
    </r>
    <r>
      <rPr>
        <sz val="12"/>
        <rFont val="ＭＳ 明朝"/>
        <family val="1"/>
      </rPr>
      <t>数</t>
    </r>
  </si>
  <si>
    <t>総 数</t>
  </si>
  <si>
    <r>
      <t>1</t>
    </r>
    <r>
      <rPr>
        <sz val="12"/>
        <rFont val="ＭＳ 明朝"/>
        <family val="1"/>
      </rPr>
      <t>9</t>
    </r>
    <r>
      <rPr>
        <sz val="12"/>
        <rFont val="ＭＳ 明朝"/>
        <family val="1"/>
      </rPr>
      <t>　～　　</t>
    </r>
    <r>
      <rPr>
        <sz val="12"/>
        <rFont val="ＭＳ 明朝"/>
        <family val="1"/>
      </rPr>
      <t>24</t>
    </r>
  </si>
  <si>
    <r>
      <t>2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 xml:space="preserve">　～　 </t>
    </r>
    <r>
      <rPr>
        <sz val="12"/>
        <rFont val="ＭＳ 明朝"/>
        <family val="1"/>
      </rPr>
      <t>30</t>
    </r>
  </si>
  <si>
    <r>
      <t>3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　～　　</t>
    </r>
    <r>
      <rPr>
        <sz val="12"/>
        <rFont val="ＭＳ 明朝"/>
        <family val="1"/>
      </rPr>
      <t>36</t>
    </r>
  </si>
  <si>
    <r>
      <t>3</t>
    </r>
    <r>
      <rPr>
        <sz val="12"/>
        <rFont val="ＭＳ 明朝"/>
        <family val="1"/>
      </rPr>
      <t>7</t>
    </r>
    <r>
      <rPr>
        <sz val="12"/>
        <rFont val="ＭＳ 明朝"/>
        <family val="1"/>
      </rPr>
      <t xml:space="preserve">　～　 </t>
    </r>
    <r>
      <rPr>
        <sz val="12"/>
        <rFont val="ＭＳ 明朝"/>
        <family val="1"/>
      </rPr>
      <t>42</t>
    </r>
  </si>
  <si>
    <t>-</t>
  </si>
  <si>
    <t>総 数</t>
  </si>
  <si>
    <r>
      <t>1</t>
    </r>
    <r>
      <rPr>
        <sz val="12"/>
        <rFont val="ＭＳ 明朝"/>
        <family val="1"/>
      </rPr>
      <t xml:space="preserve">人　～ </t>
    </r>
    <r>
      <rPr>
        <sz val="12"/>
        <rFont val="ＭＳ 明朝"/>
        <family val="1"/>
      </rPr>
      <t xml:space="preserve">   49</t>
    </r>
  </si>
  <si>
    <r>
      <t>50</t>
    </r>
    <r>
      <rPr>
        <sz val="12"/>
        <rFont val="ＭＳ 明朝"/>
        <family val="1"/>
      </rPr>
      <t xml:space="preserve"> 　～　</t>
    </r>
    <r>
      <rPr>
        <sz val="12"/>
        <rFont val="ＭＳ 明朝"/>
        <family val="1"/>
      </rPr>
      <t xml:space="preserve"> 99</t>
    </r>
  </si>
  <si>
    <r>
      <t>100　～　</t>
    </r>
    <r>
      <rPr>
        <sz val="12"/>
        <rFont val="ＭＳ 明朝"/>
        <family val="1"/>
      </rPr>
      <t>149</t>
    </r>
  </si>
  <si>
    <r>
      <t>150　～　</t>
    </r>
    <r>
      <rPr>
        <sz val="12"/>
        <rFont val="ＭＳ 明朝"/>
        <family val="1"/>
      </rPr>
      <t>199</t>
    </r>
  </si>
  <si>
    <r>
      <t>200　～　</t>
    </r>
    <r>
      <rPr>
        <sz val="12"/>
        <rFont val="ＭＳ 明朝"/>
        <family val="1"/>
      </rPr>
      <t>249</t>
    </r>
  </si>
  <si>
    <r>
      <t>250　～　</t>
    </r>
    <r>
      <rPr>
        <sz val="12"/>
        <rFont val="ＭＳ 明朝"/>
        <family val="1"/>
      </rPr>
      <t>299</t>
    </r>
  </si>
  <si>
    <r>
      <t>300　～　</t>
    </r>
    <r>
      <rPr>
        <sz val="12"/>
        <rFont val="ＭＳ 明朝"/>
        <family val="1"/>
      </rPr>
      <t>399</t>
    </r>
  </si>
  <si>
    <r>
      <t>400　～　</t>
    </r>
    <r>
      <rPr>
        <sz val="12"/>
        <rFont val="ＭＳ 明朝"/>
        <family val="1"/>
      </rPr>
      <t>499</t>
    </r>
  </si>
  <si>
    <r>
      <t>500　～　</t>
    </r>
    <r>
      <rPr>
        <sz val="12"/>
        <rFont val="ＭＳ 明朝"/>
        <family val="1"/>
      </rPr>
      <t>599</t>
    </r>
  </si>
  <si>
    <r>
      <t>600　～　</t>
    </r>
    <r>
      <rPr>
        <sz val="12"/>
        <rFont val="ＭＳ 明朝"/>
        <family val="1"/>
      </rPr>
      <t>699</t>
    </r>
  </si>
  <si>
    <r>
      <t>700　～　</t>
    </r>
    <r>
      <rPr>
        <sz val="12"/>
        <rFont val="ＭＳ 明朝"/>
        <family val="1"/>
      </rPr>
      <t>799</t>
    </r>
  </si>
  <si>
    <r>
      <t>800　～　</t>
    </r>
    <r>
      <rPr>
        <sz val="12"/>
        <rFont val="ＭＳ 明朝"/>
        <family val="1"/>
      </rPr>
      <t>899</t>
    </r>
  </si>
  <si>
    <r>
      <t>900　～　</t>
    </r>
    <r>
      <rPr>
        <sz val="12"/>
        <rFont val="ＭＳ 明朝"/>
        <family val="1"/>
      </rPr>
      <t>999</t>
    </r>
  </si>
  <si>
    <r>
      <t>1</t>
    </r>
    <r>
      <rPr>
        <sz val="12"/>
        <rFont val="ＭＳ 明朝"/>
        <family val="1"/>
      </rPr>
      <t>,</t>
    </r>
    <r>
      <rPr>
        <sz val="12"/>
        <rFont val="ＭＳ 明朝"/>
        <family val="1"/>
      </rPr>
      <t>000～</t>
    </r>
    <r>
      <rPr>
        <sz val="12"/>
        <rFont val="ＭＳ 明朝"/>
        <family val="1"/>
      </rPr>
      <t>1,099</t>
    </r>
  </si>
  <si>
    <r>
      <t>1</t>
    </r>
    <r>
      <rPr>
        <sz val="12"/>
        <rFont val="ＭＳ 明朝"/>
        <family val="1"/>
      </rPr>
      <t>,1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1,199</t>
    </r>
  </si>
  <si>
    <r>
      <t>1</t>
    </r>
    <r>
      <rPr>
        <sz val="12"/>
        <rFont val="ＭＳ 明朝"/>
        <family val="1"/>
      </rPr>
      <t>,2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1,299</t>
    </r>
  </si>
  <si>
    <r>
      <t>1</t>
    </r>
    <r>
      <rPr>
        <sz val="12"/>
        <rFont val="ＭＳ 明朝"/>
        <family val="1"/>
      </rPr>
      <t>,3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1,399</t>
    </r>
  </si>
  <si>
    <r>
      <t>1</t>
    </r>
    <r>
      <rPr>
        <sz val="12"/>
        <rFont val="ＭＳ 明朝"/>
        <family val="1"/>
      </rPr>
      <t>,4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1,499</t>
    </r>
  </si>
  <si>
    <r>
      <t>1</t>
    </r>
    <r>
      <rPr>
        <sz val="12"/>
        <rFont val="ＭＳ 明朝"/>
        <family val="1"/>
      </rPr>
      <t>,5</t>
    </r>
    <r>
      <rPr>
        <sz val="12"/>
        <rFont val="ＭＳ 明朝"/>
        <family val="1"/>
      </rPr>
      <t>00～</t>
    </r>
    <r>
      <rPr>
        <sz val="12"/>
        <rFont val="ＭＳ 明朝"/>
        <family val="1"/>
      </rPr>
      <t>1,999</t>
    </r>
  </si>
  <si>
    <t>１９　　　教　　　　　　育　　　　　　及　　　　　　び　　　　　　文　　　　　　化</t>
  </si>
  <si>
    <t>(1) 　学　　級　　数　　別　　小　　中　　学　　校　　数</t>
  </si>
  <si>
    <t>(2) 　児 　童、　生　 徒　 数　 別　 小　 中　 学　 校　 数</t>
  </si>
  <si>
    <t>114　　規　模　別　小　中　学　校　数  (平成8年5月1日現在）</t>
  </si>
  <si>
    <t>年    度　　    及　  び　　　　　市 郡 別</t>
  </si>
  <si>
    <t>総　          数</t>
  </si>
  <si>
    <t>公　  立</t>
  </si>
  <si>
    <t>私  　立</t>
  </si>
  <si>
    <t>国　  立</t>
  </si>
  <si>
    <t>平成4年度</t>
  </si>
  <si>
    <t>注　　児童、生徒数0の学校は休校中の学校である。</t>
  </si>
  <si>
    <t>注　　学級数0の学校は休校中の学校である。</t>
  </si>
  <si>
    <t>学 校　　　　種 別</t>
  </si>
  <si>
    <t>113 　　幼　　　　稚　　　　園  　(市郡別）（各年度5月1日現在）</t>
  </si>
  <si>
    <t>112　　学校種別設置者別学校一覧表（平成8年5月1日現在）</t>
  </si>
  <si>
    <t>43    
以上</t>
  </si>
  <si>
    <t>2,000
以上</t>
  </si>
  <si>
    <t>-</t>
  </si>
  <si>
    <t>115  　　小　　　　　　　　学　　　　　　　　　校　（市町村別）　（各年度5月1日現在）</t>
  </si>
  <si>
    <t>(1)    学　校　数、学　級　数　及　び　学　年　別　児　童　数</t>
  </si>
  <si>
    <t>年 度 及 び　　　　市 町 村 別</t>
  </si>
  <si>
    <t>平 成 4 年 度</t>
  </si>
  <si>
    <t>合　　　　　計</t>
  </si>
  <si>
    <t>学 　校　 数</t>
  </si>
  <si>
    <t>1　　学　　年</t>
  </si>
  <si>
    <t>2　　学　　年</t>
  </si>
  <si>
    <t>3　　学　　年</t>
  </si>
  <si>
    <t>4　　学　　年</t>
  </si>
  <si>
    <t>5　　学　　年</t>
  </si>
  <si>
    <t>6　　学　　年</t>
  </si>
  <si>
    <t>合　　　計</t>
  </si>
  <si>
    <t>本　　　　　　　　　　　　務　　　　　　　　　　　　者</t>
  </si>
  <si>
    <t>本 校</t>
  </si>
  <si>
    <t>分 校</t>
  </si>
  <si>
    <t>合　　　　計</t>
  </si>
  <si>
    <t>校　　　長</t>
  </si>
  <si>
    <t>教　　　頭</t>
  </si>
  <si>
    <r>
      <t>教  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・　　　　　　　　助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教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諭</t>
    </r>
  </si>
  <si>
    <r>
      <t>兼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務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</si>
  <si>
    <t>(2)　　教員数及び職員数</t>
  </si>
  <si>
    <t>116  　　中　　　　学　　　　　校　 (市町村別）　　（各年度5月1日現在）</t>
  </si>
  <si>
    <t>(1)    学校数、学級数及び生徒数</t>
  </si>
  <si>
    <t>学　校　数</t>
  </si>
  <si>
    <t>1　学　年</t>
  </si>
  <si>
    <t>2　学　年</t>
  </si>
  <si>
    <t>3　学　年</t>
  </si>
  <si>
    <t>平成4年度</t>
  </si>
  <si>
    <t>金沢市</t>
  </si>
  <si>
    <t>養護
教諭　　　　　助教諭</t>
  </si>
  <si>
    <t>-</t>
  </si>
  <si>
    <t>(2)    教員数及び職員数</t>
  </si>
  <si>
    <t>年 度 及 び　　　
市 町 村 別</t>
  </si>
  <si>
    <t>養護
教諭
助教諭</t>
  </si>
  <si>
    <t>117　　高　   　　　　等　　   　　　学　　　   　　校  (各年度5月1日現在）</t>
  </si>
  <si>
    <t>(1)　設置者別学校数及び学科数</t>
  </si>
  <si>
    <t>年    度
及    び
設置者別</t>
  </si>
  <si>
    <t>　　              (2)  　職名別教員数及び職員数</t>
  </si>
  <si>
    <t>年    度
及    び
設置者別</t>
  </si>
  <si>
    <t>総　        　数</t>
  </si>
  <si>
    <t>教　  頭</t>
  </si>
  <si>
    <t>校　  長</t>
  </si>
  <si>
    <t>講　 師</t>
  </si>
  <si>
    <t>総   　数</t>
  </si>
  <si>
    <t>養  護
教諭・
助教諭</t>
  </si>
  <si>
    <t>公
立</t>
  </si>
  <si>
    <t>私
立</t>
  </si>
  <si>
    <t>国
立</t>
  </si>
  <si>
    <t>(3)　 生　　　徒　　　数　（平成8年5月1日現在）</t>
  </si>
  <si>
    <t>公　　立</t>
  </si>
  <si>
    <t>私　　立</t>
  </si>
  <si>
    <t>国 　立</t>
  </si>
  <si>
    <t>公　 立</t>
  </si>
  <si>
    <t>定 時 制</t>
  </si>
  <si>
    <t>本　　　　　　校</t>
  </si>
  <si>
    <t>分　　　　　　校</t>
  </si>
  <si>
    <t>イ　市　　郡　　別　　学　　年　　別　　生　　徒　　数（各年度5月1日現在）</t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</si>
  <si>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び　　　　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</si>
  <si>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r>
      <t xml:space="preserve">合　　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計</t>
    </r>
  </si>
  <si>
    <t>1  学  年</t>
  </si>
  <si>
    <r>
      <t>2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年</t>
    </r>
  </si>
  <si>
    <r>
      <t>3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年</t>
    </r>
  </si>
  <si>
    <r>
      <t xml:space="preserve">専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科</t>
    </r>
  </si>
  <si>
    <r>
      <t>4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年</t>
    </r>
  </si>
  <si>
    <r>
      <t>専  攻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科</t>
    </r>
  </si>
  <si>
    <t>定時制</t>
  </si>
  <si>
    <r>
      <t>平成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年度</t>
    </r>
  </si>
  <si>
    <t>注　　教員数には兼務者を含む。</t>
  </si>
  <si>
    <t>総　　　　　　数</t>
  </si>
  <si>
    <t>小  学  部</t>
  </si>
  <si>
    <t>中  学  部</t>
  </si>
  <si>
    <t>高　    　等　    　部</t>
  </si>
  <si>
    <t>小 学 部</t>
  </si>
  <si>
    <t>中 学 部</t>
  </si>
  <si>
    <t>高 等 部</t>
  </si>
  <si>
    <t>教　　員 　数</t>
  </si>
  <si>
    <t>職　　員　　数</t>
  </si>
  <si>
    <t>学　　　　　　　　科　　　　　　　　数</t>
  </si>
  <si>
    <t>昼 間</t>
  </si>
  <si>
    <t>昼 間</t>
  </si>
  <si>
    <t>118　　盲　　　　学　　　　校　（各年度5月1日現在）</t>
  </si>
  <si>
    <t>(1)  　教員数、職員数及び学級数</t>
  </si>
  <si>
    <t>120　　養　　　護　　　学　　　校　　（各年度5年1月現在）</t>
  </si>
  <si>
    <t>(1)　教員数、 職員数及び学級数</t>
  </si>
  <si>
    <t>119　　ろ　　う　　学　　校　　（各年度5月1日現在）</t>
  </si>
  <si>
    <t>(2)  　幼  　児 ・ 児　  童 ・ 生 　 徒　  数</t>
  </si>
  <si>
    <t>121　　専　　修　　学　　校　（平成8年5月1日現在）</t>
  </si>
  <si>
    <t>(1) 　学　校　数　及　び　学　科　数</t>
  </si>
  <si>
    <t>(2)  　児　 童　・　生 　徒　 数</t>
  </si>
  <si>
    <t>年     度</t>
  </si>
  <si>
    <t>年　  　度</t>
  </si>
  <si>
    <t>年　    　度</t>
  </si>
  <si>
    <t>教 　 員  　数</t>
  </si>
  <si>
    <t>学   　　　　　　級  　　　　　 　数</t>
  </si>
  <si>
    <t>職　　員　　数</t>
  </si>
  <si>
    <t>学　　　　　級　　　　　数</t>
  </si>
  <si>
    <t>教　　員　　数</t>
  </si>
  <si>
    <t>学　　  　級　 　 　数</t>
  </si>
  <si>
    <t>(2)　幼 児・児 童・生 徒 数</t>
  </si>
  <si>
    <t>一 般 課 程</t>
  </si>
  <si>
    <t>高 等 課 程</t>
  </si>
  <si>
    <t>専 門 課 程</t>
  </si>
  <si>
    <t>総    　　　数</t>
  </si>
  <si>
    <r>
      <rPr>
        <sz val="12"/>
        <rFont val="ＭＳ 明朝"/>
        <family val="1"/>
      </rPr>
      <t>(2)</t>
    </r>
    <r>
      <rPr>
        <sz val="12"/>
        <rFont val="ＭＳ 明朝"/>
        <family val="1"/>
      </rPr>
      <t xml:space="preserve">　 生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徒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数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及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び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入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者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</si>
  <si>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t>ア　  専 　門　 課　　程</t>
  </si>
  <si>
    <r>
      <t>(</t>
    </r>
    <r>
      <rPr>
        <sz val="12"/>
        <rFont val="ＭＳ 明朝"/>
        <family val="1"/>
      </rPr>
      <t>3)</t>
    </r>
    <r>
      <rPr>
        <sz val="12"/>
        <rFont val="ＭＳ 明朝"/>
        <family val="1"/>
      </rPr>
      <t>　教員数及び職員数</t>
    </r>
  </si>
  <si>
    <t>122　　各　　　  　種　 　　 　学　  　　　校　　（各年度5月1日現在）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</si>
  <si>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学校数、課程数及び男女別教職員数</t>
    </r>
  </si>
  <si>
    <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度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び　　設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置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別</t>
    </r>
  </si>
  <si>
    <r>
      <t xml:space="preserve">学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数</t>
    </r>
  </si>
  <si>
    <r>
      <t xml:space="preserve">課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程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数</t>
    </r>
  </si>
  <si>
    <r>
      <t xml:space="preserve">教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員　　</t>
    </r>
    <r>
      <rPr>
        <sz val="12"/>
        <rFont val="ＭＳ 明朝"/>
        <family val="1"/>
      </rPr>
      <t xml:space="preserve">    </t>
    </r>
    <r>
      <rPr>
        <sz val="12"/>
        <rFont val="ＭＳ 明朝"/>
        <family val="1"/>
      </rPr>
      <t>　  数</t>
    </r>
  </si>
  <si>
    <r>
      <t>職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　　　員　　　　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数</t>
    </r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</si>
  <si>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>　生　　　　　徒　　　　　数　　（平成8年5月1日現在）</t>
    </r>
  </si>
  <si>
    <t>ア　 設置者別生徒数</t>
  </si>
  <si>
    <r>
      <t>イ　　学科別生徒数（平成</t>
    </r>
    <r>
      <rPr>
        <sz val="12"/>
        <rFont val="ＭＳ 明朝"/>
        <family val="1"/>
      </rPr>
      <t>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5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1</t>
    </r>
    <r>
      <rPr>
        <sz val="12"/>
        <rFont val="ＭＳ 明朝"/>
        <family val="1"/>
      </rPr>
      <t>日現在）</t>
    </r>
  </si>
  <si>
    <t>自動車操縦</t>
  </si>
  <si>
    <t>123    高等専門学校（国立及び私立）（平成8年5月1日現在）</t>
  </si>
  <si>
    <t>性
別</t>
  </si>
  <si>
    <t>設置　　
者名</t>
  </si>
  <si>
    <t>学科別在学者数</t>
  </si>
  <si>
    <t>学科別志願者数</t>
  </si>
  <si>
    <t>学科別入学者数</t>
  </si>
  <si>
    <t>124　　大　  学、　短   期　  大　  学  (平成8年5月1日現在）</t>
  </si>
  <si>
    <r>
      <t>(</t>
    </r>
    <r>
      <rPr>
        <sz val="12"/>
        <rFont val="ＭＳ 明朝"/>
        <family val="1"/>
      </rPr>
      <t>1)</t>
    </r>
    <r>
      <rPr>
        <sz val="12"/>
        <rFont val="ＭＳ 明朝"/>
        <family val="1"/>
      </rPr>
      <t>　職名別教員数、職員数</t>
    </r>
  </si>
  <si>
    <t>ア　　教　　  員　　  数</t>
  </si>
  <si>
    <r>
      <t xml:space="preserve">職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別</t>
    </r>
  </si>
  <si>
    <r>
      <t>職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名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別</t>
    </r>
  </si>
  <si>
    <t>再　掲</t>
  </si>
  <si>
    <t>学 生 の
健康管理</t>
  </si>
  <si>
    <t xml:space="preserve"> 資料　当該学校調</t>
  </si>
  <si>
    <r>
      <t>(</t>
    </r>
    <r>
      <rPr>
        <sz val="12"/>
        <rFont val="ＭＳ 明朝"/>
        <family val="1"/>
      </rPr>
      <t xml:space="preserve">2) </t>
    </r>
    <r>
      <rPr>
        <sz val="12"/>
        <rFont val="ＭＳ 明朝"/>
        <family val="1"/>
      </rPr>
      <t>　　学　　　　　生　　　　　数</t>
    </r>
  </si>
  <si>
    <t>大　　　　　　　　　　　　　　学</t>
  </si>
  <si>
    <r>
      <t xml:space="preserve">総　　 </t>
    </r>
    <r>
      <rPr>
        <sz val="12"/>
        <rFont val="ＭＳ 明朝"/>
        <family val="1"/>
      </rPr>
      <t xml:space="preserve">             </t>
    </r>
    <r>
      <rPr>
        <sz val="12"/>
        <rFont val="ＭＳ 明朝"/>
        <family val="1"/>
      </rPr>
      <t>　　数</t>
    </r>
  </si>
  <si>
    <r>
      <t xml:space="preserve">学　　      </t>
    </r>
    <r>
      <rPr>
        <sz val="12"/>
        <rFont val="ＭＳ 明朝"/>
        <family val="1"/>
      </rPr>
      <t>部</t>
    </r>
  </si>
  <si>
    <r>
      <t>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期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大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学</t>
    </r>
  </si>
  <si>
    <r>
      <t xml:space="preserve">総  </t>
    </r>
    <r>
      <rPr>
        <sz val="12"/>
        <rFont val="ＭＳ 明朝"/>
        <family val="1"/>
      </rPr>
      <t xml:space="preserve">        </t>
    </r>
    <r>
      <rPr>
        <sz val="12"/>
        <rFont val="ＭＳ 明朝"/>
        <family val="1"/>
      </rPr>
      <t xml:space="preserve">  　　数</t>
    </r>
  </si>
  <si>
    <r>
      <t>(</t>
    </r>
    <r>
      <rPr>
        <sz val="12"/>
        <rFont val="ＭＳ 明朝"/>
        <family val="1"/>
      </rPr>
      <t xml:space="preserve">3)  </t>
    </r>
    <r>
      <rPr>
        <sz val="12"/>
        <rFont val="ＭＳ 明朝"/>
        <family val="1"/>
      </rPr>
      <t>学部(科)別入学志願者、入学者及び卒業者数</t>
    </r>
  </si>
  <si>
    <t>本表において入学志願者数、入学者数は、平成8年度の募集によるもの、卒業者数は平成8年3月のものである。</t>
  </si>
  <si>
    <r>
      <t xml:space="preserve">総　　 </t>
    </r>
    <r>
      <rPr>
        <sz val="12"/>
        <rFont val="ＭＳ 明朝"/>
        <family val="1"/>
      </rPr>
      <t xml:space="preserve">       </t>
    </r>
    <r>
      <rPr>
        <sz val="12"/>
        <rFont val="ＭＳ 明朝"/>
        <family val="1"/>
      </rPr>
      <t>数</t>
    </r>
  </si>
  <si>
    <r>
      <t xml:space="preserve">総　　 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>　　数</t>
    </r>
  </si>
  <si>
    <r>
      <t xml:space="preserve">教 養 </t>
    </r>
    <r>
      <rPr>
        <sz val="12"/>
        <rFont val="ＭＳ 明朝"/>
        <family val="1"/>
      </rPr>
      <t>科</t>
    </r>
  </si>
  <si>
    <r>
      <t>美 術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科</t>
    </r>
  </si>
  <si>
    <t>125　　卒　　　　業　　　　者</t>
  </si>
  <si>
    <t>年次及び
男 女 別</t>
  </si>
  <si>
    <r>
      <t>無 業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</si>
  <si>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t>専 修 学 校
等進入学者</t>
  </si>
  <si>
    <r>
      <t>専 修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校
等進入学者</t>
    </r>
  </si>
  <si>
    <r>
      <t xml:space="preserve">そ の 他
</t>
    </r>
    <r>
      <rPr>
        <sz val="10"/>
        <rFont val="ＭＳ 明朝"/>
        <family val="1"/>
      </rPr>
      <t>（死亡・不詳）</t>
    </r>
  </si>
  <si>
    <r>
      <t>5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年</t>
    </r>
  </si>
  <si>
    <r>
      <t>6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年</t>
    </r>
  </si>
  <si>
    <r>
      <t>7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年</t>
    </r>
  </si>
  <si>
    <r>
      <t>8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年</t>
    </r>
  </si>
  <si>
    <t>第　1　次　産　業</t>
  </si>
  <si>
    <t>第　2　次　産　業</t>
  </si>
  <si>
    <t>第　3　次　産　業</t>
  </si>
  <si>
    <r>
      <t>(</t>
    </r>
    <r>
      <rPr>
        <sz val="12"/>
        <rFont val="ＭＳ 明朝"/>
        <family val="1"/>
      </rPr>
      <t xml:space="preserve">4)  </t>
    </r>
    <r>
      <rPr>
        <sz val="12"/>
        <rFont val="ＭＳ 明朝"/>
        <family val="1"/>
      </rPr>
      <t>　盲学校卒業者の卒業後の状況</t>
    </r>
  </si>
  <si>
    <r>
      <t xml:space="preserve">(1) </t>
    </r>
    <r>
      <rPr>
        <sz val="12"/>
        <rFont val="ＭＳ 明朝"/>
        <family val="1"/>
      </rPr>
      <t>　 中学校卒業者の卒業後の状況</t>
    </r>
  </si>
  <si>
    <r>
      <t xml:space="preserve">(3)   </t>
    </r>
    <r>
      <rPr>
        <sz val="12"/>
        <rFont val="ＭＳ 明朝"/>
        <family val="1"/>
      </rPr>
      <t>　高等学校卒業者の産業別就職状況</t>
    </r>
  </si>
  <si>
    <t>（2）    高等学校卒業者の卒業後の状況</t>
  </si>
  <si>
    <r>
      <t xml:space="preserve">年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次</t>
    </r>
    <r>
      <rPr>
        <sz val="12"/>
        <rFont val="ＭＳ 明朝"/>
        <family val="1"/>
      </rPr>
      <t xml:space="preserve">
及び</t>
    </r>
    <r>
      <rPr>
        <sz val="12"/>
        <rFont val="ＭＳ 明朝"/>
        <family val="1"/>
      </rPr>
      <t>男女別</t>
    </r>
  </si>
  <si>
    <t>大学等進学者</t>
  </si>
  <si>
    <t>そ　の　他</t>
  </si>
  <si>
    <t>無　業　者</t>
  </si>
  <si>
    <r>
      <t xml:space="preserve">就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職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者</t>
    </r>
  </si>
  <si>
    <r>
      <t>専修学校等　　　進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入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者</t>
    </r>
  </si>
  <si>
    <r>
      <t>(6)　　養</t>
    </r>
    <r>
      <rPr>
        <sz val="12"/>
        <rFont val="ＭＳ 明朝"/>
        <family val="1"/>
      </rPr>
      <t>護</t>
    </r>
    <r>
      <rPr>
        <sz val="12"/>
        <rFont val="ＭＳ 明朝"/>
        <family val="1"/>
      </rPr>
      <t>学</t>
    </r>
    <r>
      <rPr>
        <sz val="12"/>
        <rFont val="ＭＳ 明朝"/>
        <family val="1"/>
      </rPr>
      <t>校卒</t>
    </r>
    <r>
      <rPr>
        <sz val="12"/>
        <rFont val="ＭＳ 明朝"/>
        <family val="1"/>
      </rPr>
      <t>業</t>
    </r>
    <r>
      <rPr>
        <sz val="12"/>
        <rFont val="ＭＳ 明朝"/>
        <family val="1"/>
      </rPr>
      <t>者</t>
    </r>
    <r>
      <rPr>
        <sz val="12"/>
        <rFont val="ＭＳ 明朝"/>
        <family val="1"/>
      </rPr>
      <t>の</t>
    </r>
    <r>
      <rPr>
        <sz val="12"/>
        <rFont val="ＭＳ 明朝"/>
        <family val="1"/>
      </rPr>
      <t>卒</t>
    </r>
    <r>
      <rPr>
        <sz val="12"/>
        <rFont val="ＭＳ 明朝"/>
        <family val="1"/>
      </rPr>
      <t>業の状況</t>
    </r>
  </si>
  <si>
    <r>
      <t>(</t>
    </r>
    <r>
      <rPr>
        <sz val="12"/>
        <rFont val="ＭＳ 明朝"/>
        <family val="1"/>
      </rPr>
      <t xml:space="preserve">5)  </t>
    </r>
    <r>
      <rPr>
        <sz val="12"/>
        <rFont val="ＭＳ 明朝"/>
        <family val="1"/>
      </rPr>
      <t>　ろう学校卒業者の卒業後の状況</t>
    </r>
  </si>
  <si>
    <t>126   　　図　　　　　　　　　　書　　　　　　　　　　館</t>
  </si>
  <si>
    <r>
      <t>(</t>
    </r>
    <r>
      <rPr>
        <sz val="12"/>
        <rFont val="ＭＳ 明朝"/>
        <family val="1"/>
      </rPr>
      <t xml:space="preserve">1)   </t>
    </r>
    <r>
      <rPr>
        <sz val="12"/>
        <rFont val="ＭＳ 明朝"/>
        <family val="1"/>
      </rPr>
      <t>　県　　　  　　立　 　　 　　図　  　　　　書　 　　 　　館</t>
    </r>
  </si>
  <si>
    <r>
      <t xml:space="preserve">年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 xml:space="preserve">  度</t>
    </r>
  </si>
  <si>
    <t>年度及び月別</t>
  </si>
  <si>
    <t>開  館
日  数</t>
  </si>
  <si>
    <r>
      <t xml:space="preserve">複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写　　　申込件数</t>
    </r>
  </si>
  <si>
    <r>
      <t xml:space="preserve">こ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ど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も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室</t>
    </r>
  </si>
  <si>
    <t>よ  み 　も　 の　 室</t>
  </si>
  <si>
    <t>閲 　　　覧　 　　室</t>
  </si>
  <si>
    <t>合     　　　　　計</t>
  </si>
  <si>
    <t>利  　　　用　　　  者　  　　数</t>
  </si>
  <si>
    <r>
      <t>平 成</t>
    </r>
    <r>
      <rPr>
        <sz val="12"/>
        <rFont val="ＭＳ 明朝"/>
        <family val="1"/>
      </rPr>
      <t xml:space="preserve"> 4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</si>
  <si>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平成8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>4</t>
    </r>
    <r>
      <rPr>
        <sz val="12"/>
        <rFont val="ＭＳ 明朝"/>
        <family val="1"/>
      </rPr>
      <t>月</t>
    </r>
  </si>
  <si>
    <t xml:space="preserve">   '9 年 1 月</t>
  </si>
  <si>
    <r>
      <t>注　平成9年</t>
    </r>
    <r>
      <rPr>
        <sz val="12"/>
        <rFont val="ＭＳ 明朝"/>
        <family val="1"/>
      </rPr>
      <t>2、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月は都合により貸出業務停止</t>
    </r>
  </si>
  <si>
    <t>注　平成9年2、3月は都合により貸出業務停止</t>
  </si>
  <si>
    <r>
      <t>(2)　市町村立図書館（各年度</t>
    </r>
    <r>
      <rPr>
        <sz val="12"/>
        <rFont val="ＭＳ 明朝"/>
        <family val="1"/>
      </rPr>
      <t>3</t>
    </r>
    <r>
      <rPr>
        <sz val="12"/>
        <rFont val="ＭＳ 明朝"/>
        <family val="1"/>
      </rPr>
      <t>月</t>
    </r>
    <r>
      <rPr>
        <sz val="12"/>
        <rFont val="ＭＳ 明朝"/>
        <family val="1"/>
      </rPr>
      <t>31</t>
    </r>
    <r>
      <rPr>
        <sz val="12"/>
        <rFont val="ＭＳ 明朝"/>
        <family val="1"/>
      </rPr>
      <t>日現在）</t>
    </r>
  </si>
  <si>
    <r>
      <t xml:space="preserve">平 成 4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度</t>
    </r>
  </si>
  <si>
    <r>
      <t>5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</si>
  <si>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6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</si>
  <si>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7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</si>
  <si>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r>
      <t>8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年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度</t>
    </r>
  </si>
  <si>
    <t>年度</t>
  </si>
  <si>
    <t>項目</t>
  </si>
  <si>
    <t>127　　公共社会体育施設等（各年度3月31日現在）</t>
  </si>
  <si>
    <t>施設名</t>
  </si>
  <si>
    <t>128　　新聞発行部数及び普及度（10月1日現在）</t>
  </si>
  <si>
    <t>年　　　　次</t>
  </si>
  <si>
    <t>平  成  8  年</t>
  </si>
  <si>
    <t>1部当たり人口</t>
  </si>
  <si>
    <t>1世帯当たり部数</t>
  </si>
  <si>
    <t>129　　テレビ受信契約数（各年度3月31日現在）</t>
  </si>
  <si>
    <t>130　　社寺・教会数（宗教法人）（各年度3月31日現在）</t>
  </si>
  <si>
    <t>項目</t>
  </si>
  <si>
    <t>総　　　　数</t>
  </si>
  <si>
    <t>131　　市町村別各種学級（各年度3月31日現在）</t>
  </si>
  <si>
    <t>年度及び市町村別</t>
  </si>
  <si>
    <t>132　　市町村別公民館、青年団、婦人会及び各種団体（各年度3月31日現在）</t>
  </si>
  <si>
    <t>年 度 及 び　
市 町 村 別</t>
  </si>
  <si>
    <t>職　　　員　　　数（常　勤）</t>
  </si>
  <si>
    <r>
      <t>公　　　　　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　民　　　　　　　　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館</t>
    </r>
  </si>
  <si>
    <r>
      <t xml:space="preserve">各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　　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>　　種　　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　　団　　　　　</t>
    </r>
    <r>
      <rPr>
        <sz val="12"/>
        <rFont val="ＭＳ 明朝"/>
        <family val="1"/>
      </rPr>
      <t xml:space="preserve">     </t>
    </r>
    <r>
      <rPr>
        <sz val="12"/>
        <rFont val="ＭＳ 明朝"/>
        <family val="1"/>
      </rPr>
      <t>　体</t>
    </r>
  </si>
  <si>
    <t>運輸・通信業、電気・ガス・水道業</t>
  </si>
  <si>
    <t>…</t>
  </si>
  <si>
    <t>-</t>
  </si>
  <si>
    <t>―</t>
  </si>
  <si>
    <t>-</t>
  </si>
  <si>
    <t>―</t>
  </si>
  <si>
    <t>…</t>
  </si>
  <si>
    <t>-</t>
  </si>
  <si>
    <t>…</t>
  </si>
  <si>
    <t>…</t>
  </si>
  <si>
    <t>-</t>
  </si>
  <si>
    <t>-</t>
  </si>
  <si>
    <t>-</t>
  </si>
  <si>
    <t>―</t>
  </si>
  <si>
    <t>―</t>
  </si>
  <si>
    <t>―</t>
  </si>
  <si>
    <t>…</t>
  </si>
  <si>
    <t>―</t>
  </si>
  <si>
    <t>…</t>
  </si>
  <si>
    <t>-</t>
  </si>
  <si>
    <t xml:space="preserve">   ' 9 年 1 月</t>
  </si>
  <si>
    <t>-</t>
  </si>
  <si>
    <t>-</t>
  </si>
  <si>
    <t>-</t>
  </si>
  <si>
    <t>-</t>
  </si>
  <si>
    <t>-</t>
  </si>
  <si>
    <t>-</t>
  </si>
  <si>
    <t>-</t>
  </si>
  <si>
    <t>-</t>
  </si>
  <si>
    <t>…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</si>
</sst>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.0;\-#,##0.0"/>
    <numFmt numFmtId="201" formatCode="0.0"/>
    <numFmt numFmtId="202" formatCode="#,##0.0;[Red]\-#,##0.0"/>
    <numFmt numFmtId="203" formatCode="\(#,##0\)"/>
    <numFmt numFmtId="204" formatCode="0.0_ "/>
    <numFmt numFmtId="205" formatCode="#,##0_);[Red]\(#,##0\)"/>
    <numFmt numFmtId="206" formatCode="#,##0_ "/>
    <numFmt numFmtId="207" formatCode="#,##0_ ;[Red]\-#,##0\ "/>
    <numFmt numFmtId="208" formatCode="#,##0;[Red]#,##0"/>
    <numFmt numFmtId="209" formatCode="0_ 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</numFmts>
  <fonts count="61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12"/>
      <color indexed="12"/>
      <name val="ＭＳ ゴシック"/>
      <family val="3"/>
    </font>
    <font>
      <sz val="12"/>
      <color indexed="12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4"/>
      <name val="ＭＳ 明朝"/>
      <family val="1"/>
    </font>
    <font>
      <sz val="12"/>
      <color indexed="56"/>
      <name val="ＭＳ 明朝"/>
      <family val="1"/>
    </font>
    <font>
      <b/>
      <sz val="12"/>
      <name val="ＭＳ ゴシック"/>
      <family val="3"/>
    </font>
    <font>
      <b/>
      <sz val="12"/>
      <color indexed="56"/>
      <name val="ＭＳ 明朝"/>
      <family val="1"/>
    </font>
    <font>
      <b/>
      <sz val="12"/>
      <color indexed="56"/>
      <name val="ＭＳ 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b/>
      <sz val="12"/>
      <color indexed="8"/>
      <name val="ＭＳ 明朝"/>
      <family val="1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0"/>
      <color indexed="8"/>
      <name val="ＭＳ 明朝"/>
      <family val="1"/>
    </font>
    <font>
      <sz val="12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theme="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1" borderId="4" applyNumberFormat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60" fillId="32" borderId="0" applyNumberFormat="0" applyBorder="0" applyAlignment="0" applyProtection="0"/>
  </cellStyleXfs>
  <cellXfs count="106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 applyProtection="1">
      <alignment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38" fontId="0" fillId="0" borderId="0" xfId="49" applyFont="1" applyFill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 applyProtection="1" quotePrefix="1">
      <alignment horizontal="center" vertical="center"/>
      <protection/>
    </xf>
    <xf numFmtId="0" fontId="8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1" fillId="0" borderId="11" xfId="0" applyFont="1" applyFill="1" applyBorder="1" applyAlignment="1" applyProtection="1">
      <alignment horizontal="left" vertical="center"/>
      <protection/>
    </xf>
    <xf numFmtId="37" fontId="0" fillId="0" borderId="11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8" fillId="0" borderId="0" xfId="0" applyFont="1" applyFill="1" applyBorder="1" applyAlignment="1" quotePrefix="1">
      <alignment horizontal="center" vertical="center"/>
    </xf>
    <xf numFmtId="0" fontId="8" fillId="0" borderId="10" xfId="0" applyFont="1" applyFill="1" applyBorder="1" applyAlignment="1" quotePrefix="1">
      <alignment horizontal="center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Alignment="1">
      <alignment/>
    </xf>
    <xf numFmtId="0" fontId="12" fillId="0" borderId="0" xfId="0" applyFont="1" applyFill="1" applyAlignment="1">
      <alignment vertical="top"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37" fontId="1" fillId="0" borderId="0" xfId="0" applyNumberFormat="1" applyFont="1" applyFill="1" applyAlignment="1" applyProtection="1">
      <alignment horizontal="right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>
      <alignment horizontal="center" vertical="center"/>
    </xf>
    <xf numFmtId="0" fontId="0" fillId="0" borderId="10" xfId="0" applyFont="1" applyFill="1" applyBorder="1" applyAlignment="1" applyProtection="1">
      <alignment horizontal="centerContinuous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left" vertical="center"/>
      <protection/>
    </xf>
    <xf numFmtId="38" fontId="6" fillId="0" borderId="0" xfId="49" applyFont="1" applyFill="1" applyAlignment="1">
      <alignment vertical="top"/>
    </xf>
    <xf numFmtId="38" fontId="0" fillId="0" borderId="0" xfId="49" applyFont="1" applyFill="1" applyAlignment="1">
      <alignment vertical="top"/>
    </xf>
    <xf numFmtId="38" fontId="6" fillId="0" borderId="0" xfId="49" applyFont="1" applyFill="1" applyAlignment="1">
      <alignment horizontal="right" vertical="top"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left" vertical="center"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Continuous" vertical="center"/>
      <protection/>
    </xf>
    <xf numFmtId="38" fontId="0" fillId="0" borderId="0" xfId="49" applyFont="1" applyFill="1" applyBorder="1" applyAlignment="1" applyProtection="1">
      <alignment vertical="center" textRotation="255"/>
      <protection/>
    </xf>
    <xf numFmtId="38" fontId="0" fillId="0" borderId="0" xfId="49" applyFont="1" applyFill="1" applyAlignment="1" applyProtection="1" quotePrefix="1">
      <alignment horizontal="right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38" fontId="0" fillId="0" borderId="20" xfId="49" applyFont="1" applyFill="1" applyBorder="1" applyAlignment="1">
      <alignment vertical="center"/>
    </xf>
    <xf numFmtId="38" fontId="0" fillId="0" borderId="10" xfId="49" applyFont="1" applyFill="1" applyBorder="1" applyAlignment="1" applyProtection="1" quotePrefix="1">
      <alignment horizontal="center" vertical="center"/>
      <protection/>
    </xf>
    <xf numFmtId="38" fontId="0" fillId="0" borderId="10" xfId="49" applyFont="1" applyFill="1" applyBorder="1" applyAlignment="1" applyProtection="1">
      <alignment horizontal="left"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10" fillId="0" borderId="0" xfId="49" applyFont="1" applyFill="1" applyBorder="1" applyAlignment="1">
      <alignment vertical="center"/>
    </xf>
    <xf numFmtId="38" fontId="0" fillId="0" borderId="10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top"/>
      <protection/>
    </xf>
    <xf numFmtId="38" fontId="0" fillId="0" borderId="0" xfId="49" applyFont="1" applyFill="1" applyBorder="1" applyAlignment="1" applyProtection="1">
      <alignment horizontal="distributed" vertical="top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21" xfId="49" applyFont="1" applyFill="1" applyBorder="1" applyAlignment="1">
      <alignment vertical="center"/>
    </xf>
    <xf numFmtId="38" fontId="0" fillId="0" borderId="11" xfId="49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38" fontId="0" fillId="0" borderId="22" xfId="49" applyFont="1" applyFill="1" applyBorder="1" applyAlignment="1" applyProtection="1">
      <alignment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0" fillId="0" borderId="10" xfId="49" applyFont="1" applyFill="1" applyBorder="1" applyAlignment="1">
      <alignment vertical="center"/>
    </xf>
    <xf numFmtId="38" fontId="0" fillId="0" borderId="0" xfId="49" applyFont="1" applyFill="1" applyAlignment="1" applyProtection="1">
      <alignment horizontal="righ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11" xfId="49" applyFont="1" applyFill="1" applyBorder="1" applyAlignment="1">
      <alignment horizontal="right" vertical="center"/>
    </xf>
    <xf numFmtId="38" fontId="13" fillId="0" borderId="0" xfId="49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16" xfId="0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distributed" vertical="center"/>
      <protection/>
    </xf>
    <xf numFmtId="0" fontId="12" fillId="0" borderId="10" xfId="0" applyFont="1" applyFill="1" applyBorder="1" applyAlignment="1" applyProtection="1">
      <alignment horizontal="distributed" vertical="center"/>
      <protection/>
    </xf>
    <xf numFmtId="38" fontId="6" fillId="0" borderId="0" xfId="49" applyFont="1" applyFill="1" applyAlignment="1">
      <alignment vertical="center"/>
    </xf>
    <xf numFmtId="38" fontId="6" fillId="0" borderId="0" xfId="49" applyFont="1" applyFill="1" applyAlignment="1">
      <alignment horizontal="right" vertical="center"/>
    </xf>
    <xf numFmtId="38" fontId="0" fillId="0" borderId="23" xfId="49" applyFont="1" applyFill="1" applyBorder="1" applyAlignment="1">
      <alignment horizontal="right" vertical="center"/>
    </xf>
    <xf numFmtId="38" fontId="0" fillId="0" borderId="24" xfId="49" applyFont="1" applyBorder="1" applyAlignment="1">
      <alignment horizontal="center" vertical="center"/>
    </xf>
    <xf numFmtId="38" fontId="0" fillId="0" borderId="16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38" fontId="0" fillId="0" borderId="26" xfId="49" applyFont="1" applyBorder="1" applyAlignment="1">
      <alignment horizontal="center" vertical="center"/>
    </xf>
    <xf numFmtId="38" fontId="0" fillId="0" borderId="19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27" xfId="49" applyFont="1" applyFill="1" applyBorder="1" applyAlignment="1" applyProtection="1">
      <alignment vertical="center"/>
      <protection/>
    </xf>
    <xf numFmtId="38" fontId="0" fillId="0" borderId="28" xfId="49" applyFont="1" applyBorder="1" applyAlignment="1">
      <alignment horizontal="right" vertical="center"/>
    </xf>
    <xf numFmtId="38" fontId="0" fillId="0" borderId="13" xfId="49" applyFont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5" xfId="49" applyFont="1" applyBorder="1" applyAlignment="1">
      <alignment horizontal="center" vertical="center"/>
    </xf>
    <xf numFmtId="38" fontId="0" fillId="0" borderId="25" xfId="49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horizontal="centerContinuous"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0" fillId="0" borderId="20" xfId="0" applyFont="1" applyFill="1" applyBorder="1" applyAlignment="1" applyProtection="1">
      <alignment horizontal="right" vertical="center"/>
      <protection/>
    </xf>
    <xf numFmtId="0" fontId="12" fillId="0" borderId="11" xfId="0" applyFont="1" applyFill="1" applyBorder="1" applyAlignment="1" applyProtection="1">
      <alignment horizontal="center" vertical="center"/>
      <protection/>
    </xf>
    <xf numFmtId="37" fontId="0" fillId="0" borderId="17" xfId="0" applyNumberFormat="1" applyFont="1" applyFill="1" applyBorder="1" applyAlignment="1" applyProtection="1">
      <alignment vertical="center"/>
      <protection/>
    </xf>
    <xf numFmtId="39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NumberFormat="1" applyFont="1" applyFill="1" applyBorder="1" applyAlignment="1" applyProtection="1">
      <alignment vertical="center"/>
      <protection/>
    </xf>
    <xf numFmtId="37" fontId="0" fillId="0" borderId="21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6" fillId="0" borderId="0" xfId="0" applyFont="1" applyFill="1" applyBorder="1" applyAlignment="1" applyProtection="1">
      <alignment horizontal="centerContinuous" vertical="center"/>
      <protection/>
    </xf>
    <xf numFmtId="0" fontId="0" fillId="0" borderId="19" xfId="0" applyFont="1" applyFill="1" applyBorder="1" applyAlignment="1" applyProtection="1">
      <alignment horizontal="centerContinuous" vertical="center"/>
      <protection/>
    </xf>
    <xf numFmtId="0" fontId="0" fillId="0" borderId="14" xfId="0" applyFont="1" applyFill="1" applyBorder="1" applyAlignment="1" applyProtection="1">
      <alignment horizontal="centerContinuous" vertical="center"/>
      <protection/>
    </xf>
    <xf numFmtId="0" fontId="0" fillId="0" borderId="10" xfId="0" applyFill="1" applyBorder="1" applyAlignment="1" applyProtection="1" quotePrefix="1">
      <alignment horizontal="center" vertical="center"/>
      <protection/>
    </xf>
    <xf numFmtId="37" fontId="14" fillId="0" borderId="0" xfId="0" applyNumberFormat="1" applyFont="1" applyFill="1" applyBorder="1" applyAlignment="1" applyProtection="1">
      <alignment vertical="center"/>
      <protection/>
    </xf>
    <xf numFmtId="37" fontId="14" fillId="0" borderId="0" xfId="0" applyNumberFormat="1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horizontal="right" vertical="center"/>
      <protection/>
    </xf>
    <xf numFmtId="37" fontId="16" fillId="0" borderId="0" xfId="0" applyNumberFormat="1" applyFont="1" applyFill="1" applyBorder="1" applyAlignment="1" applyProtection="1">
      <alignment horizontal="right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38" fontId="15" fillId="0" borderId="0" xfId="49" applyFont="1" applyFill="1" applyBorder="1" applyAlignment="1" applyProtection="1">
      <alignment horizontal="right" vertical="center"/>
      <protection/>
    </xf>
    <xf numFmtId="37" fontId="15" fillId="0" borderId="0" xfId="0" applyNumberFormat="1" applyFont="1" applyFill="1" applyBorder="1" applyAlignment="1" applyProtection="1">
      <alignment vertical="center"/>
      <protection/>
    </xf>
    <xf numFmtId="38" fontId="14" fillId="0" borderId="0" xfId="49" applyFont="1" applyBorder="1" applyAlignment="1">
      <alignment vertical="center"/>
    </xf>
    <xf numFmtId="38" fontId="15" fillId="0" borderId="20" xfId="49" applyFont="1" applyFill="1" applyBorder="1" applyAlignment="1">
      <alignment vertical="center"/>
    </xf>
    <xf numFmtId="38" fontId="16" fillId="0" borderId="0" xfId="49" applyFont="1" applyBorder="1" applyAlignment="1">
      <alignment vertical="center"/>
    </xf>
    <xf numFmtId="0" fontId="15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>
      <alignment horizontal="right" vertical="center"/>
    </xf>
    <xf numFmtId="37" fontId="15" fillId="0" borderId="0" xfId="0" applyNumberFormat="1" applyFont="1" applyFill="1" applyAlignment="1" applyProtection="1">
      <alignment horizontal="right" vertical="center"/>
      <protection/>
    </xf>
    <xf numFmtId="38" fontId="15" fillId="0" borderId="0" xfId="49" applyFont="1" applyFill="1" applyAlignment="1">
      <alignment vertical="center"/>
    </xf>
    <xf numFmtId="38" fontId="15" fillId="0" borderId="13" xfId="49" applyFont="1" applyFill="1" applyBorder="1" applyAlignment="1" applyProtection="1">
      <alignment horizontal="center" vertical="center"/>
      <protection/>
    </xf>
    <xf numFmtId="38" fontId="15" fillId="0" borderId="27" xfId="49" applyFont="1" applyFill="1" applyBorder="1" applyAlignment="1" applyProtection="1">
      <alignment horizontal="center" vertical="center"/>
      <protection/>
    </xf>
    <xf numFmtId="38" fontId="15" fillId="0" borderId="0" xfId="49" applyFont="1" applyFill="1" applyBorder="1" applyAlignment="1" applyProtection="1">
      <alignment horizontal="center" vertical="center"/>
      <protection/>
    </xf>
    <xf numFmtId="38" fontId="15" fillId="0" borderId="10" xfId="49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>
      <alignment horizontal="distributed" vertical="center"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1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>
      <alignment horizontal="right" vertical="center"/>
    </xf>
    <xf numFmtId="0" fontId="0" fillId="0" borderId="30" xfId="0" applyFont="1" applyFill="1" applyBorder="1" applyAlignment="1">
      <alignment vertical="center"/>
    </xf>
    <xf numFmtId="0" fontId="0" fillId="0" borderId="30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5" fillId="0" borderId="10" xfId="0" applyFont="1" applyFill="1" applyBorder="1" applyAlignment="1" applyProtection="1">
      <alignment horizontal="left" vertical="center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vertical="center"/>
    </xf>
    <xf numFmtId="38" fontId="15" fillId="0" borderId="0" xfId="49" applyFont="1" applyFill="1" applyBorder="1" applyAlignment="1">
      <alignment horizontal="right" vertical="center"/>
    </xf>
    <xf numFmtId="37" fontId="16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Border="1" applyAlignment="1">
      <alignment horizontal="right" vertical="center"/>
    </xf>
    <xf numFmtId="0" fontId="15" fillId="0" borderId="0" xfId="0" applyFont="1" applyFill="1" applyBorder="1" applyAlignment="1">
      <alignment horizontal="right" vertical="center"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16" fillId="0" borderId="0" xfId="0" applyFont="1" applyFill="1" applyAlignment="1">
      <alignment horizontal="right" vertical="center"/>
    </xf>
    <xf numFmtId="38" fontId="14" fillId="0" borderId="0" xfId="49" applyFont="1" applyBorder="1" applyAlignment="1">
      <alignment horizontal="right" vertical="center"/>
    </xf>
    <xf numFmtId="38" fontId="0" fillId="0" borderId="30" xfId="49" applyFont="1" applyFill="1" applyBorder="1" applyAlignment="1" applyProtection="1">
      <alignment vertical="center"/>
      <protection/>
    </xf>
    <xf numFmtId="38" fontId="0" fillId="0" borderId="30" xfId="49" applyFont="1" applyFill="1" applyBorder="1" applyAlignment="1">
      <alignment vertical="center"/>
    </xf>
    <xf numFmtId="0" fontId="14" fillId="0" borderId="0" xfId="0" applyFont="1" applyFill="1" applyBorder="1" applyAlignment="1">
      <alignment horizontal="right" vertical="center"/>
    </xf>
    <xf numFmtId="38" fontId="0" fillId="0" borderId="21" xfId="49" applyFont="1" applyBorder="1" applyAlignment="1">
      <alignment horizontal="center" vertical="center"/>
    </xf>
    <xf numFmtId="38" fontId="0" fillId="0" borderId="31" xfId="49" applyFont="1" applyFill="1" applyBorder="1" applyAlignment="1">
      <alignment vertical="center"/>
    </xf>
    <xf numFmtId="38" fontId="20" fillId="0" borderId="0" xfId="49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38" fontId="0" fillId="0" borderId="32" xfId="49" applyFont="1" applyFill="1" applyBorder="1" applyAlignment="1" applyProtection="1">
      <alignment horizontal="right" vertical="center"/>
      <protection/>
    </xf>
    <xf numFmtId="37" fontId="20" fillId="0" borderId="0" xfId="0" applyNumberFormat="1" applyFont="1" applyFill="1" applyAlignment="1" applyProtection="1">
      <alignment horizontal="right" vertical="center"/>
      <protection/>
    </xf>
    <xf numFmtId="0" fontId="15" fillId="0" borderId="32" xfId="0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15" fillId="0" borderId="13" xfId="49" applyFont="1" applyFill="1" applyBorder="1" applyAlignment="1" applyProtection="1">
      <alignment horizontal="distributed" vertical="center"/>
      <protection/>
    </xf>
    <xf numFmtId="38" fontId="15" fillId="0" borderId="27" xfId="49" applyFont="1" applyFill="1" applyBorder="1" applyAlignment="1" applyProtection="1">
      <alignment horizontal="distributed" vertical="center"/>
      <protection/>
    </xf>
    <xf numFmtId="38" fontId="0" fillId="0" borderId="0" xfId="49" applyFont="1" applyFill="1" applyAlignment="1" applyProtection="1">
      <alignment horizontal="distributed" vertical="center"/>
      <protection/>
    </xf>
    <xf numFmtId="189" fontId="0" fillId="0" borderId="0" xfId="58" applyFont="1" applyFill="1" applyAlignment="1" applyProtection="1">
      <alignment horizontal="distributed" vertical="center"/>
      <protection/>
    </xf>
    <xf numFmtId="38" fontId="0" fillId="0" borderId="31" xfId="49" applyFont="1" applyFill="1" applyBorder="1" applyAlignment="1" applyProtection="1" quotePrefix="1">
      <alignment horizontal="right" vertical="center"/>
      <protection/>
    </xf>
    <xf numFmtId="0" fontId="1" fillId="0" borderId="0" xfId="0" applyFont="1" applyBorder="1" applyAlignment="1">
      <alignment horizontal="distributed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0" xfId="49" applyFont="1" applyFill="1" applyBorder="1" applyAlignment="1">
      <alignment horizontal="center" vertical="center"/>
    </xf>
    <xf numFmtId="38" fontId="15" fillId="0" borderId="20" xfId="49" applyFont="1" applyFill="1" applyBorder="1" applyAlignment="1" applyProtection="1">
      <alignment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Continuous"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38" fontId="9" fillId="0" borderId="0" xfId="49" applyFont="1" applyFill="1" applyBorder="1" applyAlignment="1">
      <alignment vertical="center"/>
    </xf>
    <xf numFmtId="38" fontId="0" fillId="0" borderId="33" xfId="49" applyFont="1" applyBorder="1" applyAlignment="1">
      <alignment horizontal="center" vertical="center" wrapText="1"/>
    </xf>
    <xf numFmtId="38" fontId="0" fillId="0" borderId="33" xfId="49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38" fontId="0" fillId="0" borderId="35" xfId="49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distributed" vertical="center"/>
    </xf>
    <xf numFmtId="203" fontId="0" fillId="0" borderId="0" xfId="49" applyNumberFormat="1" applyFont="1" applyBorder="1" applyAlignment="1" quotePrefix="1">
      <alignment horizontal="right" vertical="center"/>
    </xf>
    <xf numFmtId="38" fontId="0" fillId="0" borderId="0" xfId="49" applyFont="1" applyBorder="1" applyAlignment="1">
      <alignment/>
    </xf>
    <xf numFmtId="38" fontId="20" fillId="0" borderId="0" xfId="49" applyFont="1" applyAlignment="1">
      <alignment horizontal="right" vertical="center"/>
    </xf>
    <xf numFmtId="37" fontId="20" fillId="0" borderId="13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Alignment="1">
      <alignment vertical="center"/>
    </xf>
    <xf numFmtId="37" fontId="20" fillId="0" borderId="0" xfId="0" applyNumberFormat="1" applyFont="1" applyFill="1" applyBorder="1" applyAlignment="1" applyProtection="1">
      <alignment horizontal="right" vertical="center"/>
      <protection/>
    </xf>
    <xf numFmtId="37" fontId="22" fillId="0" borderId="0" xfId="0" applyNumberFormat="1" applyFont="1" applyFill="1" applyBorder="1" applyAlignment="1" applyProtection="1">
      <alignment horizontal="right" vertical="center"/>
      <protection/>
    </xf>
    <xf numFmtId="0" fontId="20" fillId="0" borderId="0" xfId="0" applyFont="1" applyFill="1" applyBorder="1" applyAlignment="1">
      <alignment horizontal="right" vertical="center"/>
    </xf>
    <xf numFmtId="38" fontId="20" fillId="0" borderId="32" xfId="49" applyFont="1" applyBorder="1" applyAlignment="1">
      <alignment horizontal="right" vertical="center"/>
    </xf>
    <xf numFmtId="0" fontId="20" fillId="0" borderId="32" xfId="0" applyFont="1" applyFill="1" applyBorder="1" applyAlignment="1">
      <alignment horizontal="right" vertical="center"/>
    </xf>
    <xf numFmtId="38" fontId="20" fillId="0" borderId="36" xfId="49" applyFont="1" applyBorder="1" applyAlignment="1">
      <alignment horizontal="right" vertical="center"/>
    </xf>
    <xf numFmtId="38" fontId="20" fillId="0" borderId="37" xfId="49" applyFont="1" applyBorder="1" applyAlignment="1">
      <alignment horizontal="right" vertical="center"/>
    </xf>
    <xf numFmtId="38" fontId="20" fillId="0" borderId="38" xfId="49" applyFont="1" applyBorder="1" applyAlignment="1">
      <alignment horizontal="right" vertical="center"/>
    </xf>
    <xf numFmtId="38" fontId="20" fillId="0" borderId="39" xfId="49" applyFont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vertical="center"/>
    </xf>
    <xf numFmtId="0" fontId="8" fillId="0" borderId="11" xfId="0" applyFont="1" applyFill="1" applyBorder="1" applyAlignment="1" applyProtection="1">
      <alignment horizontal="left" vertical="center"/>
      <protection/>
    </xf>
    <xf numFmtId="38" fontId="0" fillId="0" borderId="31" xfId="49" applyFont="1" applyFill="1" applyBorder="1" applyAlignment="1" applyProtection="1">
      <alignment horizontal="left" vertical="center"/>
      <protection/>
    </xf>
    <xf numFmtId="38" fontId="0" fillId="0" borderId="32" xfId="49" applyFont="1" applyFill="1" applyBorder="1" applyAlignment="1">
      <alignment horizontal="right" vertical="center"/>
    </xf>
    <xf numFmtId="38" fontId="0" fillId="0" borderId="40" xfId="49" applyFont="1" applyFill="1" applyBorder="1" applyAlignment="1" applyProtection="1">
      <alignment horizontal="left" vertical="center"/>
      <protection/>
    </xf>
    <xf numFmtId="38" fontId="0" fillId="0" borderId="32" xfId="49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41" xfId="0" applyFont="1" applyFill="1" applyBorder="1" applyAlignment="1" applyProtection="1">
      <alignment vertical="center"/>
      <protection/>
    </xf>
    <xf numFmtId="38" fontId="0" fillId="0" borderId="42" xfId="49" applyFont="1" applyFill="1" applyBorder="1" applyAlignment="1">
      <alignment horizontal="center" vertical="center"/>
    </xf>
    <xf numFmtId="37" fontId="0" fillId="0" borderId="0" xfId="0" applyNumberFormat="1" applyFont="1" applyFill="1" applyAlignment="1" applyProtection="1">
      <alignment horizontal="right" vertical="center"/>
      <protection/>
    </xf>
    <xf numFmtId="37" fontId="0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37" fontId="0" fillId="0" borderId="13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38" fontId="15" fillId="0" borderId="0" xfId="49" applyFont="1" applyFill="1" applyAlignment="1">
      <alignment horizontal="right" vertical="center"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right" vertical="center"/>
    </xf>
    <xf numFmtId="0" fontId="0" fillId="0" borderId="32" xfId="0" applyFont="1" applyFill="1" applyBorder="1" applyAlignment="1">
      <alignment vertical="center"/>
    </xf>
    <xf numFmtId="38" fontId="0" fillId="0" borderId="32" xfId="49" applyFont="1" applyFill="1" applyBorder="1" applyAlignment="1" applyProtection="1">
      <alignment vertical="center"/>
      <protection/>
    </xf>
    <xf numFmtId="38" fontId="7" fillId="0" borderId="0" xfId="49" applyFont="1" applyFill="1" applyBorder="1" applyAlignment="1" applyProtection="1">
      <alignment vertical="center"/>
      <protection/>
    </xf>
    <xf numFmtId="37" fontId="1" fillId="0" borderId="32" xfId="0" applyNumberFormat="1" applyFont="1" applyFill="1" applyBorder="1" applyAlignment="1" applyProtection="1">
      <alignment horizontal="right" vertical="center"/>
      <protection/>
    </xf>
    <xf numFmtId="0" fontId="0" fillId="0" borderId="21" xfId="0" applyFont="1" applyFill="1" applyBorder="1" applyAlignment="1">
      <alignment horizontal="right" vertical="center"/>
    </xf>
    <xf numFmtId="38" fontId="0" fillId="0" borderId="13" xfId="49" applyFont="1" applyBorder="1" applyAlignment="1">
      <alignment vertical="center"/>
    </xf>
    <xf numFmtId="38" fontId="0" fillId="0" borderId="0" xfId="49" applyFont="1" applyBorder="1" applyAlignment="1">
      <alignment vertical="center"/>
    </xf>
    <xf numFmtId="38" fontId="15" fillId="0" borderId="32" xfId="49" applyFont="1" applyFill="1" applyBorder="1" applyAlignment="1">
      <alignment vertical="center"/>
    </xf>
    <xf numFmtId="38" fontId="0" fillId="0" borderId="0" xfId="49" applyFont="1" applyBorder="1" applyAlignment="1">
      <alignment horizontal="right" vertical="center"/>
    </xf>
    <xf numFmtId="38" fontId="1" fillId="0" borderId="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/>
    </xf>
    <xf numFmtId="38" fontId="0" fillId="0" borderId="40" xfId="49" applyFont="1" applyBorder="1" applyAlignment="1">
      <alignment horizontal="right" vertical="center"/>
    </xf>
    <xf numFmtId="206" fontId="0" fillId="0" borderId="28" xfId="0" applyNumberFormat="1" applyFont="1" applyFill="1" applyBorder="1" applyAlignment="1" applyProtection="1">
      <alignment vertical="center"/>
      <protection/>
    </xf>
    <xf numFmtId="206" fontId="0" fillId="0" borderId="13" xfId="0" applyNumberFormat="1" applyFont="1" applyFill="1" applyBorder="1" applyAlignment="1" applyProtection="1">
      <alignment vertical="center"/>
      <protection/>
    </xf>
    <xf numFmtId="206" fontId="0" fillId="0" borderId="20" xfId="0" applyNumberFormat="1" applyFont="1" applyFill="1" applyBorder="1" applyAlignment="1" applyProtection="1">
      <alignment vertical="center"/>
      <protection/>
    </xf>
    <xf numFmtId="206" fontId="0" fillId="0" borderId="0" xfId="0" applyNumberFormat="1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207" fontId="0" fillId="0" borderId="28" xfId="0" applyNumberFormat="1" applyFont="1" applyFill="1" applyBorder="1" applyAlignment="1" applyProtection="1">
      <alignment vertical="center"/>
      <protection/>
    </xf>
    <xf numFmtId="207" fontId="0" fillId="0" borderId="13" xfId="0" applyNumberFormat="1" applyFont="1" applyFill="1" applyBorder="1" applyAlignment="1" applyProtection="1">
      <alignment vertical="center"/>
      <protection/>
    </xf>
    <xf numFmtId="207" fontId="0" fillId="0" borderId="20" xfId="0" applyNumberFormat="1" applyFont="1" applyFill="1" applyBorder="1" applyAlignment="1" applyProtection="1">
      <alignment vertical="center"/>
      <protection/>
    </xf>
    <xf numFmtId="207" fontId="0" fillId="0" borderId="0" xfId="0" applyNumberFormat="1" applyFont="1" applyFill="1" applyBorder="1" applyAlignment="1" applyProtection="1">
      <alignment vertical="center"/>
      <protection/>
    </xf>
    <xf numFmtId="206" fontId="0" fillId="0" borderId="21" xfId="0" applyNumberFormat="1" applyFont="1" applyFill="1" applyBorder="1" applyAlignment="1" applyProtection="1">
      <alignment vertical="center"/>
      <protection/>
    </xf>
    <xf numFmtId="206" fontId="0" fillId="0" borderId="11" xfId="0" applyNumberFormat="1" applyFont="1" applyFill="1" applyBorder="1" applyAlignment="1" applyProtection="1">
      <alignment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20" xfId="0" applyNumberFormat="1" applyFont="1" applyFill="1" applyBorder="1" applyAlignment="1" applyProtection="1">
      <alignment vertical="center"/>
      <protection/>
    </xf>
    <xf numFmtId="37" fontId="15" fillId="0" borderId="20" xfId="0" applyNumberFormat="1" applyFont="1" applyFill="1" applyBorder="1" applyAlignment="1" applyProtection="1">
      <alignment vertical="center"/>
      <protection/>
    </xf>
    <xf numFmtId="37" fontId="15" fillId="0" borderId="20" xfId="0" applyNumberFormat="1" applyFont="1" applyFill="1" applyBorder="1" applyAlignment="1" applyProtection="1">
      <alignment horizontal="right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20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top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 applyProtection="1">
      <alignment horizontal="centerContinuous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Continuous" vertical="center"/>
      <protection/>
    </xf>
    <xf numFmtId="0" fontId="0" fillId="0" borderId="12" xfId="0" applyFont="1" applyFill="1" applyBorder="1" applyAlignment="1" applyProtection="1">
      <alignment horizontal="centerContinuous" vertical="center"/>
      <protection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3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38" fontId="0" fillId="0" borderId="0" xfId="49" applyFont="1" applyFill="1" applyAlignment="1">
      <alignment horizontal="right" vertical="center"/>
    </xf>
    <xf numFmtId="38" fontId="0" fillId="0" borderId="13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 applyProtection="1">
      <alignment horizontal="distributed" vertical="center"/>
      <protection/>
    </xf>
    <xf numFmtId="0" fontId="1" fillId="0" borderId="0" xfId="0" applyFont="1" applyFill="1" applyBorder="1" applyAlignment="1" applyProtection="1">
      <alignment horizontal="distributed" vertical="center"/>
      <protection/>
    </xf>
    <xf numFmtId="38" fontId="16" fillId="0" borderId="0" xfId="49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distributed" vertical="top"/>
    </xf>
    <xf numFmtId="0" fontId="0" fillId="0" borderId="32" xfId="0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>
      <alignment vertical="center"/>
    </xf>
    <xf numFmtId="0" fontId="0" fillId="0" borderId="44" xfId="0" applyFont="1" applyFill="1" applyBorder="1" applyAlignment="1">
      <alignment horizontal="right" vertical="center"/>
    </xf>
    <xf numFmtId="37" fontId="0" fillId="0" borderId="44" xfId="0" applyNumberFormat="1" applyFont="1" applyFill="1" applyBorder="1" applyAlignment="1" applyProtection="1">
      <alignment vertical="center"/>
      <protection/>
    </xf>
    <xf numFmtId="0" fontId="0" fillId="0" borderId="44" xfId="0" applyFont="1" applyFill="1" applyBorder="1" applyAlignment="1" applyProtection="1">
      <alignment horizontal="right" vertical="center"/>
      <protection/>
    </xf>
    <xf numFmtId="38" fontId="0" fillId="0" borderId="32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 applyProtection="1">
      <alignment vertical="center"/>
      <protection/>
    </xf>
    <xf numFmtId="200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3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distributed" vertical="center"/>
    </xf>
    <xf numFmtId="0" fontId="0" fillId="0" borderId="11" xfId="0" applyFont="1" applyFill="1" applyBorder="1" applyAlignment="1" applyProtection="1">
      <alignment horizontal="left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 applyProtection="1">
      <alignment vertical="center"/>
      <protection/>
    </xf>
    <xf numFmtId="0" fontId="17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/>
      <protection/>
    </xf>
    <xf numFmtId="0" fontId="0" fillId="0" borderId="3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1" xfId="0" applyFont="1" applyFill="1" applyBorder="1" applyAlignment="1">
      <alignment horizontal="centerContinuous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45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30" xfId="0" applyFont="1" applyFill="1" applyBorder="1" applyAlignment="1">
      <alignment horizontal="left" vertical="top"/>
    </xf>
    <xf numFmtId="37" fontId="0" fillId="0" borderId="30" xfId="0" applyNumberFormat="1" applyFont="1" applyFill="1" applyBorder="1" applyAlignment="1" applyProtection="1">
      <alignment vertical="center"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Border="1" applyAlignment="1">
      <alignment horizontal="centerContinuous" vertical="center"/>
    </xf>
    <xf numFmtId="0" fontId="0" fillId="0" borderId="31" xfId="0" applyFont="1" applyFill="1" applyBorder="1" applyAlignment="1">
      <alignment vertical="center"/>
    </xf>
    <xf numFmtId="0" fontId="0" fillId="0" borderId="31" xfId="0" applyFont="1" applyFill="1" applyBorder="1" applyAlignment="1">
      <alignment horizontal="right" vertical="center"/>
    </xf>
    <xf numFmtId="0" fontId="0" fillId="0" borderId="47" xfId="0" applyFont="1" applyFill="1" applyBorder="1" applyAlignment="1">
      <alignment horizontal="center" vertical="center"/>
    </xf>
    <xf numFmtId="38" fontId="22" fillId="0" borderId="0" xfId="49" applyFont="1" applyAlignment="1">
      <alignment horizontal="right" vertical="center"/>
    </xf>
    <xf numFmtId="203" fontId="1" fillId="0" borderId="0" xfId="49" applyNumberFormat="1" applyFont="1" applyBorder="1" applyAlignment="1" quotePrefix="1">
      <alignment horizontal="right" vertical="center"/>
    </xf>
    <xf numFmtId="38" fontId="20" fillId="0" borderId="36" xfId="49" applyFont="1" applyBorder="1" applyAlignment="1">
      <alignment horizontal="center" vertical="center"/>
    </xf>
    <xf numFmtId="38" fontId="20" fillId="0" borderId="48" xfId="49" applyFont="1" applyBorder="1" applyAlignment="1">
      <alignment horizontal="center" vertical="center"/>
    </xf>
    <xf numFmtId="38" fontId="20" fillId="0" borderId="32" xfId="49" applyFont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32" xfId="0" applyFont="1" applyFill="1" applyBorder="1" applyAlignment="1">
      <alignment horizontal="left" vertical="center"/>
    </xf>
    <xf numFmtId="0" fontId="0" fillId="0" borderId="32" xfId="0" applyFont="1" applyFill="1" applyBorder="1" applyAlignment="1">
      <alignment horizontal="distributed" vertical="center"/>
    </xf>
    <xf numFmtId="38" fontId="20" fillId="0" borderId="49" xfId="49" applyFont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203" fontId="16" fillId="0" borderId="0" xfId="49" applyNumberFormat="1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/>
    </xf>
    <xf numFmtId="38" fontId="0" fillId="0" borderId="0" xfId="49" applyFont="1" applyFill="1" applyAlignment="1">
      <alignment vertical="center"/>
    </xf>
    <xf numFmtId="0" fontId="6" fillId="0" borderId="21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37" fontId="21" fillId="0" borderId="0" xfId="0" applyNumberFormat="1" applyFont="1" applyFill="1" applyAlignment="1" applyProtection="1">
      <alignment horizontal="right" vertical="center"/>
      <protection/>
    </xf>
    <xf numFmtId="37" fontId="21" fillId="0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0" fontId="0" fillId="0" borderId="0" xfId="0" applyFont="1" applyFill="1" applyAlignment="1" applyProtection="1" quotePrefix="1">
      <alignment horizontal="right" vertical="center"/>
      <protection/>
    </xf>
    <xf numFmtId="0" fontId="0" fillId="0" borderId="31" xfId="0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right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quotePrefix="1">
      <alignment horizontal="right" vertical="center"/>
    </xf>
    <xf numFmtId="0" fontId="0" fillId="0" borderId="33" xfId="0" applyFont="1" applyFill="1" applyBorder="1" applyAlignment="1" applyProtection="1" quotePrefix="1">
      <alignment horizontal="center" vertical="center"/>
      <protection/>
    </xf>
    <xf numFmtId="0" fontId="0" fillId="0" borderId="3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horizontal="left" vertical="center"/>
    </xf>
    <xf numFmtId="0" fontId="15" fillId="0" borderId="12" xfId="0" applyFont="1" applyFill="1" applyBorder="1" applyAlignment="1" applyProtection="1" quotePrefix="1">
      <alignment horizontal="center" vertical="center"/>
      <protection/>
    </xf>
    <xf numFmtId="0" fontId="15" fillId="0" borderId="32" xfId="0" applyFont="1" applyFill="1" applyBorder="1" applyAlignment="1" applyProtection="1">
      <alignment vertical="center"/>
      <protection/>
    </xf>
    <xf numFmtId="0" fontId="15" fillId="0" borderId="14" xfId="0" applyFont="1" applyFill="1" applyBorder="1" applyAlignment="1" applyProtection="1" quotePrefix="1">
      <alignment horizontal="center" vertical="center"/>
      <protection/>
    </xf>
    <xf numFmtId="0" fontId="0" fillId="0" borderId="27" xfId="0" applyFill="1" applyBorder="1" applyAlignment="1" applyProtection="1">
      <alignment horizontal="distributed" vertical="center"/>
      <protection/>
    </xf>
    <xf numFmtId="0" fontId="0" fillId="0" borderId="53" xfId="0" applyFill="1" applyBorder="1" applyAlignment="1" applyProtection="1">
      <alignment horizontal="distributed" vertical="center"/>
      <protection/>
    </xf>
    <xf numFmtId="38" fontId="15" fillId="0" borderId="0" xfId="49" applyFont="1" applyFill="1" applyBorder="1" applyAlignment="1" applyProtection="1">
      <alignment vertical="center"/>
      <protection/>
    </xf>
    <xf numFmtId="38" fontId="15" fillId="0" borderId="10" xfId="49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distributed" vertical="center" indent="1"/>
      <protection/>
    </xf>
    <xf numFmtId="0" fontId="7" fillId="0" borderId="0" xfId="0" applyFont="1" applyFill="1" applyBorder="1" applyAlignment="1" applyProtection="1">
      <alignment vertical="center"/>
      <protection/>
    </xf>
    <xf numFmtId="38" fontId="15" fillId="0" borderId="0" xfId="49" applyFont="1" applyBorder="1" applyAlignment="1">
      <alignment vertical="center"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 quotePrefix="1">
      <alignment horizontal="left" vertical="center" indent="3"/>
      <protection/>
    </xf>
    <xf numFmtId="38" fontId="0" fillId="0" borderId="10" xfId="49" applyFont="1" applyFill="1" applyBorder="1" applyAlignment="1" applyProtection="1" quotePrefix="1">
      <alignment horizontal="right" vertical="center" indent="1"/>
      <protection/>
    </xf>
    <xf numFmtId="38" fontId="0" fillId="0" borderId="10" xfId="49" applyFont="1" applyFill="1" applyBorder="1" applyAlignment="1" applyProtection="1">
      <alignment horizontal="left" vertical="center"/>
      <protection/>
    </xf>
    <xf numFmtId="38" fontId="0" fillId="0" borderId="12" xfId="49" applyFont="1" applyFill="1" applyBorder="1" applyAlignment="1" applyProtection="1" quotePrefix="1">
      <alignment horizontal="left" vertical="center" indent="3"/>
      <protection/>
    </xf>
    <xf numFmtId="0" fontId="0" fillId="0" borderId="41" xfId="0" applyFill="1" applyBorder="1" applyAlignment="1" applyProtection="1">
      <alignment horizontal="right"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15" fillId="0" borderId="20" xfId="0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0" xfId="0" applyNumberFormat="1" applyFont="1" applyFill="1" applyAlignment="1">
      <alignment horizontal="right" vertical="center"/>
    </xf>
    <xf numFmtId="200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20" xfId="49" applyFont="1" applyFill="1" applyBorder="1" applyAlignment="1">
      <alignment horizontal="right" vertical="center"/>
    </xf>
    <xf numFmtId="38" fontId="0" fillId="0" borderId="0" xfId="49" applyNumberFormat="1" applyFont="1" applyFill="1" applyBorder="1" applyAlignment="1">
      <alignment horizontal="right" vertical="center"/>
    </xf>
    <xf numFmtId="38" fontId="0" fillId="0" borderId="54" xfId="49" applyFont="1" applyFill="1" applyBorder="1" applyAlignment="1">
      <alignment horizontal="right" vertical="center"/>
    </xf>
    <xf numFmtId="38" fontId="0" fillId="0" borderId="44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15" fillId="0" borderId="0" xfId="0" applyNumberFormat="1" applyFont="1" applyFill="1" applyAlignment="1">
      <alignment horizontal="right" vertical="center"/>
    </xf>
    <xf numFmtId="0" fontId="0" fillId="0" borderId="54" xfId="0" applyFont="1" applyFill="1" applyBorder="1" applyAlignment="1" applyProtection="1">
      <alignment vertical="center"/>
      <protection/>
    </xf>
    <xf numFmtId="37" fontId="15" fillId="0" borderId="0" xfId="0" applyNumberFormat="1" applyFont="1" applyFill="1" applyAlignment="1" applyProtection="1">
      <alignment vertical="center"/>
      <protection/>
    </xf>
    <xf numFmtId="0" fontId="15" fillId="0" borderId="0" xfId="0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 applyProtection="1">
      <alignment horizontal="right" vertical="center"/>
      <protection/>
    </xf>
    <xf numFmtId="0" fontId="0" fillId="0" borderId="0" xfId="49" applyNumberFormat="1" applyFont="1" applyFill="1" applyAlignment="1" quotePrefix="1">
      <alignment horizontal="right" vertical="center"/>
    </xf>
    <xf numFmtId="0" fontId="0" fillId="0" borderId="55" xfId="0" applyFont="1" applyFill="1" applyBorder="1" applyAlignment="1">
      <alignment vertical="center"/>
    </xf>
    <xf numFmtId="37" fontId="0" fillId="0" borderId="55" xfId="0" applyNumberFormat="1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37" fontId="0" fillId="0" borderId="32" xfId="0" applyNumberFormat="1" applyFont="1" applyFill="1" applyBorder="1" applyAlignment="1" applyProtection="1">
      <alignment horizontal="right" vertical="center"/>
      <protection/>
    </xf>
    <xf numFmtId="38" fontId="0" fillId="0" borderId="55" xfId="49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 applyProtection="1">
      <alignment vertical="center"/>
      <protection/>
    </xf>
    <xf numFmtId="37" fontId="0" fillId="0" borderId="32" xfId="0" applyNumberFormat="1" applyFont="1" applyFill="1" applyBorder="1" applyAlignment="1" applyProtection="1">
      <alignment vertical="center"/>
      <protection/>
    </xf>
    <xf numFmtId="0" fontId="15" fillId="0" borderId="32" xfId="0" applyFont="1" applyFill="1" applyBorder="1" applyAlignment="1">
      <alignment vertical="center"/>
    </xf>
    <xf numFmtId="0" fontId="15" fillId="0" borderId="40" xfId="0" applyFont="1" applyFill="1" applyBorder="1" applyAlignment="1">
      <alignment vertical="center"/>
    </xf>
    <xf numFmtId="0" fontId="0" fillId="0" borderId="40" xfId="0" applyFont="1" applyFill="1" applyBorder="1" applyAlignment="1" applyProtection="1">
      <alignment vertical="center"/>
      <protection/>
    </xf>
    <xf numFmtId="38" fontId="15" fillId="0" borderId="0" xfId="49" applyFont="1" applyFill="1" applyBorder="1" applyAlignment="1">
      <alignment vertical="center"/>
    </xf>
    <xf numFmtId="38" fontId="0" fillId="0" borderId="40" xfId="49" applyFont="1" applyFill="1" applyBorder="1" applyAlignment="1" applyProtection="1">
      <alignment vertical="center"/>
      <protection/>
    </xf>
    <xf numFmtId="38" fontId="15" fillId="0" borderId="13" xfId="49" applyFont="1" applyFill="1" applyBorder="1" applyAlignment="1" applyProtection="1">
      <alignment horizontal="right" vertical="center"/>
      <protection/>
    </xf>
    <xf numFmtId="38" fontId="15" fillId="0" borderId="0" xfId="49" applyFont="1" applyFill="1" applyAlignment="1" applyProtection="1">
      <alignment horizontal="right" vertical="center"/>
      <protection/>
    </xf>
    <xf numFmtId="38" fontId="15" fillId="0" borderId="13" xfId="49" applyFont="1" applyFill="1" applyBorder="1" applyAlignment="1">
      <alignment vertical="center"/>
    </xf>
    <xf numFmtId="38" fontId="0" fillId="0" borderId="0" xfId="0" applyNumberFormat="1" applyFont="1" applyFill="1" applyAlignment="1">
      <alignment vertical="center"/>
    </xf>
    <xf numFmtId="38" fontId="0" fillId="0" borderId="0" xfId="0" applyNumberFormat="1" applyFont="1" applyFill="1" applyAlignment="1" applyProtection="1">
      <alignment horizontal="right" vertical="center"/>
      <protection/>
    </xf>
    <xf numFmtId="38" fontId="0" fillId="0" borderId="0" xfId="49" applyFont="1" applyFill="1" applyAlignment="1" applyProtection="1">
      <alignment vertical="center"/>
      <protection/>
    </xf>
    <xf numFmtId="38" fontId="0" fillId="0" borderId="11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Alignment="1">
      <alignment vertical="center"/>
    </xf>
    <xf numFmtId="37" fontId="0" fillId="0" borderId="20" xfId="0" applyNumberFormat="1" applyFont="1" applyFill="1" applyBorder="1" applyAlignment="1">
      <alignment horizontal="right" vertical="center"/>
    </xf>
    <xf numFmtId="37" fontId="0" fillId="0" borderId="40" xfId="0" applyNumberFormat="1" applyFont="1" applyFill="1" applyBorder="1" applyAlignment="1">
      <alignment vertical="center"/>
    </xf>
    <xf numFmtId="38" fontId="0" fillId="0" borderId="20" xfId="49" applyFont="1" applyFill="1" applyBorder="1" applyAlignment="1">
      <alignment horizontal="right" vertical="center"/>
    </xf>
    <xf numFmtId="37" fontId="0" fillId="0" borderId="26" xfId="0" applyNumberFormat="1" applyFont="1" applyFill="1" applyBorder="1" applyAlignment="1" applyProtection="1">
      <alignment vertical="center"/>
      <protection/>
    </xf>
    <xf numFmtId="37" fontId="15" fillId="0" borderId="13" xfId="0" applyNumberFormat="1" applyFont="1" applyFill="1" applyBorder="1" applyAlignment="1" applyProtection="1">
      <alignment vertical="center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5" fillId="0" borderId="20" xfId="0" applyFont="1" applyFill="1" applyBorder="1" applyAlignment="1">
      <alignment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7" fontId="0" fillId="0" borderId="40" xfId="0" applyNumberFormat="1" applyFont="1" applyFill="1" applyBorder="1" applyAlignment="1" applyProtection="1">
      <alignment horizontal="right" vertical="center"/>
      <protection/>
    </xf>
    <xf numFmtId="38" fontId="0" fillId="0" borderId="11" xfId="49" applyFont="1" applyFill="1" applyBorder="1" applyAlignment="1" applyProtection="1">
      <alignment horizontal="right" vertical="center"/>
      <protection/>
    </xf>
    <xf numFmtId="38" fontId="26" fillId="0" borderId="20" xfId="49" applyFont="1" applyFill="1" applyBorder="1" applyAlignment="1">
      <alignment vertical="center"/>
    </xf>
    <xf numFmtId="38" fontId="26" fillId="0" borderId="13" xfId="49" applyFont="1" applyFill="1" applyBorder="1" applyAlignment="1">
      <alignment vertical="center"/>
    </xf>
    <xf numFmtId="38" fontId="26" fillId="0" borderId="0" xfId="49" applyFont="1" applyFill="1" applyBorder="1" applyAlignment="1">
      <alignment vertical="center"/>
    </xf>
    <xf numFmtId="38" fontId="27" fillId="0" borderId="0" xfId="49" applyFont="1" applyFill="1" applyBorder="1" applyAlignment="1">
      <alignment vertical="center"/>
    </xf>
    <xf numFmtId="38" fontId="26" fillId="0" borderId="0" xfId="49" applyFont="1" applyFill="1" applyBorder="1" applyAlignment="1" applyProtection="1">
      <alignment vertical="center"/>
      <protection/>
    </xf>
    <xf numFmtId="0" fontId="0" fillId="0" borderId="56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57" xfId="0" applyFill="1" applyBorder="1" applyAlignment="1" applyProtection="1">
      <alignment horizontal="center" vertical="center"/>
      <protection/>
    </xf>
    <xf numFmtId="0" fontId="0" fillId="0" borderId="58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13" xfId="0" applyFont="1" applyBorder="1" applyAlignment="1">
      <alignment horizontal="distributed" vertical="center"/>
    </xf>
    <xf numFmtId="0" fontId="0" fillId="0" borderId="27" xfId="0" applyFont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Alignment="1">
      <alignment horizontal="distributed" vertical="center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15" fillId="0" borderId="0" xfId="0" applyFont="1" applyFill="1" applyBorder="1" applyAlignment="1" applyProtection="1" quotePrefix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distributed" vertical="center"/>
      <protection/>
    </xf>
    <xf numFmtId="0" fontId="1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Alignment="1">
      <alignment horizontal="distributed" vertical="center" wrapText="1"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59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56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Border="1" applyAlignment="1" applyProtection="1">
      <alignment horizontal="center" vertical="center"/>
      <protection/>
    </xf>
    <xf numFmtId="0" fontId="0" fillId="0" borderId="60" xfId="0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37" fontId="0" fillId="0" borderId="56" xfId="0" applyNumberFormat="1" applyFont="1" applyFill="1" applyBorder="1" applyAlignment="1" applyProtection="1">
      <alignment horizontal="center" vertical="center" wrapText="1"/>
      <protection/>
    </xf>
    <xf numFmtId="37" fontId="0" fillId="0" borderId="14" xfId="0" applyNumberFormat="1" applyFont="1" applyFill="1" applyBorder="1" applyAlignment="1" applyProtection="1">
      <alignment horizontal="center" vertical="center" wrapText="1"/>
      <protection/>
    </xf>
    <xf numFmtId="37" fontId="0" fillId="0" borderId="60" xfId="0" applyNumberFormat="1" applyFill="1" applyBorder="1" applyAlignment="1" applyProtection="1">
      <alignment horizontal="center" vertical="center" wrapText="1"/>
      <protection/>
    </xf>
    <xf numFmtId="37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42" xfId="0" applyFont="1" applyFill="1" applyBorder="1" applyAlignment="1">
      <alignment horizontal="distributed" vertical="center" indent="5"/>
    </xf>
    <xf numFmtId="0" fontId="0" fillId="0" borderId="62" xfId="0" applyFont="1" applyFill="1" applyBorder="1" applyAlignment="1">
      <alignment horizontal="distributed" vertical="center" indent="5"/>
    </xf>
    <xf numFmtId="0" fontId="0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distributed" vertical="distributed"/>
      <protection/>
    </xf>
    <xf numFmtId="0" fontId="0" fillId="0" borderId="10" xfId="0" applyFont="1" applyFill="1" applyBorder="1" applyAlignment="1" applyProtection="1">
      <alignment horizontal="distributed" vertical="distributed"/>
      <protection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40" xfId="0" applyFont="1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center"/>
      <protection/>
    </xf>
    <xf numFmtId="0" fontId="0" fillId="0" borderId="55" xfId="0" applyFont="1" applyFill="1" applyBorder="1" applyAlignment="1" applyProtection="1">
      <alignment horizontal="center" vertical="center"/>
      <protection/>
    </xf>
    <xf numFmtId="0" fontId="0" fillId="0" borderId="61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27" xfId="0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distributed" vertical="center"/>
    </xf>
    <xf numFmtId="0" fontId="15" fillId="0" borderId="10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 applyProtection="1" quotePrefix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15" fillId="0" borderId="10" xfId="0" applyFont="1" applyFill="1" applyBorder="1" applyAlignment="1" applyProtection="1" quotePrefix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6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 wrapText="1"/>
    </xf>
    <xf numFmtId="0" fontId="0" fillId="0" borderId="6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6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7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right" vertical="center"/>
    </xf>
    <xf numFmtId="38" fontId="0" fillId="0" borderId="36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55" xfId="49" applyFont="1" applyFill="1" applyBorder="1" applyAlignment="1">
      <alignment horizontal="right" vertical="center"/>
    </xf>
    <xf numFmtId="38" fontId="20" fillId="0" borderId="70" xfId="49" applyFont="1" applyBorder="1" applyAlignment="1">
      <alignment horizontal="center" vertical="center"/>
    </xf>
    <xf numFmtId="38" fontId="20" fillId="0" borderId="71" xfId="49" applyFont="1" applyBorder="1" applyAlignment="1">
      <alignment horizontal="center" vertical="center"/>
    </xf>
    <xf numFmtId="37" fontId="15" fillId="0" borderId="72" xfId="0" applyNumberFormat="1" applyFont="1" applyFill="1" applyBorder="1" applyAlignment="1" applyProtection="1">
      <alignment horizontal="right" vertical="center"/>
      <protection/>
    </xf>
    <xf numFmtId="37" fontId="15" fillId="0" borderId="30" xfId="0" applyNumberFormat="1" applyFont="1" applyFill="1" applyBorder="1" applyAlignment="1" applyProtection="1">
      <alignment horizontal="right" vertical="center"/>
      <protection/>
    </xf>
    <xf numFmtId="0" fontId="20" fillId="0" borderId="70" xfId="0" applyFont="1" applyFill="1" applyBorder="1" applyAlignment="1">
      <alignment horizontal="center" vertical="center"/>
    </xf>
    <xf numFmtId="0" fontId="20" fillId="0" borderId="71" xfId="0" applyFont="1" applyFill="1" applyBorder="1" applyAlignment="1">
      <alignment horizontal="center" vertical="center"/>
    </xf>
    <xf numFmtId="37" fontId="20" fillId="0" borderId="70" xfId="0" applyNumberFormat="1" applyFont="1" applyFill="1" applyBorder="1" applyAlignment="1" applyProtection="1">
      <alignment horizontal="center" vertical="center"/>
      <protection/>
    </xf>
    <xf numFmtId="37" fontId="20" fillId="0" borderId="73" xfId="0" applyNumberFormat="1" applyFont="1" applyFill="1" applyBorder="1" applyAlignment="1" applyProtection="1">
      <alignment horizontal="center" vertical="center"/>
      <protection/>
    </xf>
    <xf numFmtId="37" fontId="20" fillId="0" borderId="34" xfId="0" applyNumberFormat="1" applyFont="1" applyFill="1" applyBorder="1" applyAlignment="1" applyProtection="1">
      <alignment horizontal="center" vertical="center"/>
      <protection/>
    </xf>
    <xf numFmtId="37" fontId="20" fillId="0" borderId="35" xfId="0" applyNumberFormat="1" applyFont="1" applyFill="1" applyBorder="1" applyAlignment="1" applyProtection="1">
      <alignment horizontal="center" vertical="center"/>
      <protection/>
    </xf>
    <xf numFmtId="37" fontId="20" fillId="0" borderId="74" xfId="0" applyNumberFormat="1" applyFont="1" applyFill="1" applyBorder="1" applyAlignment="1" applyProtection="1">
      <alignment horizontal="center" vertical="center"/>
      <protection/>
    </xf>
    <xf numFmtId="37" fontId="20" fillId="0" borderId="71" xfId="0" applyNumberFormat="1" applyFont="1" applyFill="1" applyBorder="1" applyAlignment="1" applyProtection="1">
      <alignment horizontal="center" vertical="center"/>
      <protection/>
    </xf>
    <xf numFmtId="38" fontId="25" fillId="0" borderId="75" xfId="49" applyFont="1" applyBorder="1" applyAlignment="1">
      <alignment horizontal="center" vertical="center" wrapText="1"/>
    </xf>
    <xf numFmtId="38" fontId="25" fillId="0" borderId="49" xfId="49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38" fontId="20" fillId="0" borderId="73" xfId="49" applyFont="1" applyBorder="1" applyAlignment="1">
      <alignment horizontal="center" vertical="center"/>
    </xf>
    <xf numFmtId="38" fontId="20" fillId="0" borderId="37" xfId="49" applyFont="1" applyBorder="1" applyAlignment="1">
      <alignment horizontal="distributed" vertical="center"/>
    </xf>
    <xf numFmtId="38" fontId="20" fillId="0" borderId="32" xfId="49" applyFont="1" applyBorder="1" applyAlignment="1">
      <alignment horizontal="distributed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20" fillId="0" borderId="73" xfId="0" applyFont="1" applyFill="1" applyBorder="1" applyAlignment="1">
      <alignment horizontal="center" vertical="center"/>
    </xf>
    <xf numFmtId="0" fontId="12" fillId="0" borderId="72" xfId="0" applyFont="1" applyFill="1" applyBorder="1" applyAlignment="1">
      <alignment horizontal="center" vertical="center"/>
    </xf>
    <xf numFmtId="0" fontId="12" fillId="0" borderId="36" xfId="0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72" xfId="0" applyFont="1" applyBorder="1" applyAlignment="1">
      <alignment horizontal="center" vertical="center"/>
    </xf>
    <xf numFmtId="0" fontId="6" fillId="0" borderId="78" xfId="0" applyFont="1" applyBorder="1" applyAlignment="1">
      <alignment horizontal="center" vertical="center"/>
    </xf>
    <xf numFmtId="0" fontId="12" fillId="0" borderId="72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79" xfId="0" applyFont="1" applyBorder="1" applyAlignment="1">
      <alignment horizontal="center" vertical="center"/>
    </xf>
    <xf numFmtId="0" fontId="12" fillId="0" borderId="8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4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0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38" fontId="1" fillId="0" borderId="0" xfId="49" applyFont="1" applyFill="1" applyBorder="1" applyAlignment="1">
      <alignment horizontal="distributed" vertical="center"/>
    </xf>
    <xf numFmtId="38" fontId="1" fillId="0" borderId="10" xfId="49" applyFont="1" applyFill="1" applyBorder="1" applyAlignment="1">
      <alignment horizontal="distributed" vertical="center"/>
    </xf>
    <xf numFmtId="0" fontId="0" fillId="0" borderId="37" xfId="0" applyFill="1" applyBorder="1" applyAlignment="1">
      <alignment horizontal="center" vertical="center" wrapText="1"/>
    </xf>
    <xf numFmtId="0" fontId="0" fillId="0" borderId="37" xfId="0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distributed" vertical="center" indent="1"/>
    </xf>
    <xf numFmtId="38" fontId="0" fillId="0" borderId="10" xfId="49" applyFont="1" applyFill="1" applyBorder="1" applyAlignment="1">
      <alignment horizontal="distributed" vertical="center" indent="1"/>
    </xf>
    <xf numFmtId="38" fontId="0" fillId="0" borderId="32" xfId="49" applyFont="1" applyFill="1" applyBorder="1" applyAlignment="1">
      <alignment horizontal="distributed" vertical="center" indent="1"/>
    </xf>
    <xf numFmtId="38" fontId="0" fillId="0" borderId="59" xfId="49" applyFont="1" applyFill="1" applyBorder="1" applyAlignment="1">
      <alignment horizontal="distributed" vertical="center" indent="1"/>
    </xf>
    <xf numFmtId="38" fontId="0" fillId="0" borderId="0" xfId="49" applyFont="1" applyBorder="1" applyAlignment="1">
      <alignment horizontal="center" vertical="center"/>
    </xf>
    <xf numFmtId="0" fontId="0" fillId="0" borderId="30" xfId="0" applyFill="1" applyBorder="1" applyAlignment="1" applyProtection="1">
      <alignment horizontal="center" vertical="center"/>
      <protection/>
    </xf>
    <xf numFmtId="0" fontId="0" fillId="0" borderId="3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distributed" vertical="center" indent="1"/>
    </xf>
    <xf numFmtId="0" fontId="0" fillId="0" borderId="32" xfId="0" applyFont="1" applyFill="1" applyBorder="1" applyAlignment="1">
      <alignment horizontal="distributed" vertical="center" indent="1"/>
    </xf>
    <xf numFmtId="0" fontId="15" fillId="0" borderId="30" xfId="0" applyFont="1" applyFill="1" applyBorder="1" applyAlignment="1">
      <alignment horizontal="distributed" vertical="center" indent="1"/>
    </xf>
    <xf numFmtId="0" fontId="20" fillId="0" borderId="37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32" xfId="0" applyFont="1" applyFill="1" applyBorder="1" applyAlignment="1">
      <alignment horizontal="center" vertical="center"/>
    </xf>
    <xf numFmtId="38" fontId="20" fillId="0" borderId="34" xfId="49" applyFont="1" applyBorder="1" applyAlignment="1">
      <alignment horizontal="distributed" vertical="center" indent="4"/>
    </xf>
    <xf numFmtId="38" fontId="20" fillId="0" borderId="35" xfId="49" applyFont="1" applyBorder="1" applyAlignment="1">
      <alignment horizontal="distributed" vertical="center" indent="4"/>
    </xf>
    <xf numFmtId="38" fontId="20" fillId="0" borderId="74" xfId="49" applyFont="1" applyBorder="1" applyAlignment="1">
      <alignment horizontal="distributed" vertical="center" indent="4"/>
    </xf>
    <xf numFmtId="38" fontId="20" fillId="0" borderId="34" xfId="49" applyFont="1" applyBorder="1" applyAlignment="1">
      <alignment horizontal="distributed" vertical="center" indent="2"/>
    </xf>
    <xf numFmtId="38" fontId="20" fillId="0" borderId="35" xfId="49" applyFont="1" applyBorder="1" applyAlignment="1">
      <alignment horizontal="distributed" vertical="center" indent="2"/>
    </xf>
    <xf numFmtId="0" fontId="0" fillId="0" borderId="0" xfId="0" applyFill="1" applyBorder="1" applyAlignment="1">
      <alignment horizontal="center" vertical="center" wrapText="1"/>
    </xf>
    <xf numFmtId="49" fontId="20" fillId="0" borderId="0" xfId="49" applyNumberFormat="1" applyFont="1" applyBorder="1" applyAlignment="1">
      <alignment horizontal="center" vertical="center"/>
    </xf>
    <xf numFmtId="0" fontId="0" fillId="0" borderId="25" xfId="0" applyFill="1" applyBorder="1" applyAlignment="1" applyProtection="1">
      <alignment horizontal="distributed" vertical="center" indent="8"/>
      <protection/>
    </xf>
    <xf numFmtId="0" fontId="0" fillId="0" borderId="15" xfId="0" applyFont="1" applyFill="1" applyBorder="1" applyAlignment="1" applyProtection="1">
      <alignment horizontal="distributed" vertical="center" indent="8"/>
      <protection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5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/>
    </xf>
    <xf numFmtId="0" fontId="0" fillId="0" borderId="26" xfId="0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Alignment="1" applyProtection="1">
      <alignment horizontal="center" vertical="center"/>
      <protection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25" xfId="0" applyFill="1" applyBorder="1" applyAlignment="1" applyProtection="1">
      <alignment horizontal="distributed" vertical="center" indent="10"/>
      <protection/>
    </xf>
    <xf numFmtId="0" fontId="0" fillId="0" borderId="15" xfId="0" applyFont="1" applyFill="1" applyBorder="1" applyAlignment="1" applyProtection="1">
      <alignment horizontal="distributed" vertical="center" indent="10"/>
      <protection/>
    </xf>
    <xf numFmtId="0" fontId="0" fillId="0" borderId="16" xfId="0" applyFont="1" applyFill="1" applyBorder="1" applyAlignment="1" applyProtection="1">
      <alignment horizontal="distributed" vertical="center" indent="10"/>
      <protection/>
    </xf>
    <xf numFmtId="0" fontId="0" fillId="0" borderId="0" xfId="0" applyFill="1" applyBorder="1" applyAlignment="1" applyProtection="1" quotePrefix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0" fontId="8" fillId="0" borderId="0" xfId="0" applyFont="1" applyFill="1" applyBorder="1" applyAlignment="1" applyProtection="1">
      <alignment horizontal="distributed" vertical="center"/>
      <protection/>
    </xf>
    <xf numFmtId="0" fontId="8" fillId="0" borderId="10" xfId="0" applyFont="1" applyFill="1" applyBorder="1" applyAlignment="1" applyProtection="1">
      <alignment horizontal="distributed" vertical="center"/>
      <protection/>
    </xf>
    <xf numFmtId="0" fontId="8" fillId="0" borderId="11" xfId="0" applyFont="1" applyFill="1" applyBorder="1" applyAlignment="1" applyProtection="1">
      <alignment horizontal="distributed" vertical="center"/>
      <protection/>
    </xf>
    <xf numFmtId="0" fontId="8" fillId="0" borderId="12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>
      <alignment horizontal="distributed" vertical="center"/>
    </xf>
    <xf numFmtId="0" fontId="0" fillId="0" borderId="41" xfId="0" applyFill="1" applyBorder="1" applyAlignment="1" applyProtection="1">
      <alignment horizontal="center" vertical="center"/>
      <protection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24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32" xfId="0" applyFont="1" applyFill="1" applyBorder="1" applyAlignment="1" applyProtection="1" quotePrefix="1">
      <alignment horizontal="center" vertical="center"/>
      <protection/>
    </xf>
    <xf numFmtId="0" fontId="15" fillId="0" borderId="59" xfId="0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24" xfId="0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84" xfId="0" applyFont="1" applyFill="1" applyBorder="1" applyAlignment="1" applyProtection="1">
      <alignment horizontal="center" vertical="center"/>
      <protection/>
    </xf>
    <xf numFmtId="0" fontId="0" fillId="0" borderId="50" xfId="0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/>
    </xf>
    <xf numFmtId="0" fontId="6" fillId="0" borderId="53" xfId="0" applyFont="1" applyFill="1" applyBorder="1" applyAlignment="1" applyProtection="1">
      <alignment horizontal="center" vertical="center"/>
      <protection/>
    </xf>
    <xf numFmtId="0" fontId="15" fillId="0" borderId="13" xfId="0" applyFont="1" applyFill="1" applyBorder="1" applyAlignment="1" applyProtection="1">
      <alignment horizontal="distributed" vertical="center"/>
      <protection/>
    </xf>
    <xf numFmtId="0" fontId="15" fillId="0" borderId="27" xfId="0" applyFont="1" applyFill="1" applyBorder="1" applyAlignment="1" applyProtection="1">
      <alignment horizontal="distributed" vertical="center"/>
      <protection/>
    </xf>
    <xf numFmtId="0" fontId="6" fillId="0" borderId="28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1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25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6" fillId="0" borderId="11" xfId="0" applyFont="1" applyFill="1" applyBorder="1" applyAlignment="1">
      <alignment horizontal="distributed" vertical="center"/>
    </xf>
    <xf numFmtId="0" fontId="6" fillId="0" borderId="12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distributed" vertical="center"/>
    </xf>
    <xf numFmtId="0" fontId="15" fillId="0" borderId="27" xfId="0" applyFont="1" applyFill="1" applyBorder="1" applyAlignment="1">
      <alignment horizontal="distributed" vertical="center"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15" xfId="49" applyFont="1" applyFill="1" applyBorder="1" applyAlignment="1" applyProtection="1">
      <alignment horizontal="center" vertical="center"/>
      <protection/>
    </xf>
    <xf numFmtId="38" fontId="24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center" vertical="center"/>
      <protection/>
    </xf>
    <xf numFmtId="38" fontId="0" fillId="0" borderId="26" xfId="49" applyFont="1" applyFill="1" applyBorder="1" applyAlignment="1" applyProtection="1">
      <alignment horizontal="center" vertical="center"/>
      <protection/>
    </xf>
    <xf numFmtId="38" fontId="0" fillId="0" borderId="18" xfId="49" applyFont="1" applyFill="1" applyBorder="1" applyAlignment="1" applyProtection="1">
      <alignment horizontal="center" vertical="center"/>
      <protection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32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32" xfId="49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Border="1" applyAlignment="1" applyProtection="1">
      <alignment horizontal="left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7" fillId="0" borderId="0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horizontal="center" vertical="center"/>
      <protection/>
    </xf>
    <xf numFmtId="38" fontId="15" fillId="0" borderId="13" xfId="49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>
      <alignment horizontal="center" vertical="center"/>
    </xf>
    <xf numFmtId="38" fontId="0" fillId="0" borderId="29" xfId="49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53" xfId="0" applyBorder="1" applyAlignment="1">
      <alignment horizontal="center" vertical="distributed" textRotation="255"/>
    </xf>
    <xf numFmtId="0" fontId="0" fillId="0" borderId="33" xfId="0" applyBorder="1" applyAlignment="1">
      <alignment horizontal="center" vertical="distributed" textRotation="255"/>
    </xf>
    <xf numFmtId="0" fontId="0" fillId="0" borderId="14" xfId="0" applyBorder="1" applyAlignment="1">
      <alignment horizontal="center" vertical="distributed" textRotation="255"/>
    </xf>
    <xf numFmtId="38" fontId="15" fillId="0" borderId="0" xfId="49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 textRotation="255"/>
    </xf>
    <xf numFmtId="0" fontId="0" fillId="0" borderId="14" xfId="0" applyBorder="1" applyAlignment="1">
      <alignment horizontal="center" vertical="center" textRotation="255"/>
    </xf>
    <xf numFmtId="38" fontId="0" fillId="0" borderId="29" xfId="49" applyFont="1" applyFill="1" applyBorder="1" applyAlignment="1" applyProtection="1">
      <alignment horizontal="center" vertical="center" wrapText="1"/>
      <protection/>
    </xf>
    <xf numFmtId="0" fontId="0" fillId="0" borderId="85" xfId="0" applyBorder="1" applyAlignment="1">
      <alignment wrapText="1"/>
    </xf>
    <xf numFmtId="0" fontId="0" fillId="0" borderId="0" xfId="0" applyAlignment="1">
      <alignment wrapText="1"/>
    </xf>
    <xf numFmtId="0" fontId="0" fillId="0" borderId="82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86" xfId="0" applyBorder="1" applyAlignment="1">
      <alignment wrapText="1"/>
    </xf>
    <xf numFmtId="0" fontId="0" fillId="0" borderId="87" xfId="0" applyFill="1" applyBorder="1" applyAlignment="1">
      <alignment horizontal="center" vertical="center" wrapText="1"/>
    </xf>
    <xf numFmtId="0" fontId="0" fillId="0" borderId="88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71" xfId="49" applyFont="1" applyFill="1" applyBorder="1" applyAlignment="1" applyProtection="1">
      <alignment horizontal="center" vertical="center" textRotation="255"/>
      <protection/>
    </xf>
    <xf numFmtId="38" fontId="0" fillId="0" borderId="71" xfId="49" applyFont="1" applyFill="1" applyBorder="1" applyAlignment="1" applyProtection="1">
      <alignment horizontal="center" vertical="center" textRotation="255"/>
      <protection/>
    </xf>
    <xf numFmtId="0" fontId="0" fillId="0" borderId="48" xfId="0" applyFont="1" applyFill="1" applyBorder="1" applyAlignment="1">
      <alignment horizontal="center" vertical="center" textRotation="255"/>
    </xf>
    <xf numFmtId="38" fontId="6" fillId="0" borderId="48" xfId="49" applyFont="1" applyFill="1" applyBorder="1" applyAlignment="1" applyProtection="1">
      <alignment horizontal="center" vertical="center" wrapText="1"/>
      <protection/>
    </xf>
    <xf numFmtId="38" fontId="6" fillId="0" borderId="48" xfId="49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8" fontId="0" fillId="0" borderId="12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38" fontId="0" fillId="0" borderId="11" xfId="49" applyFont="1" applyFill="1" applyBorder="1" applyAlignment="1" applyProtection="1">
      <alignment vertical="center"/>
      <protection/>
    </xf>
    <xf numFmtId="189" fontId="0" fillId="0" borderId="0" xfId="58" applyFont="1" applyFill="1" applyAlignment="1" applyProtection="1">
      <alignment horizontal="center" vertical="center"/>
      <protection/>
    </xf>
    <xf numFmtId="38" fontId="0" fillId="0" borderId="55" xfId="49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38" fontId="15" fillId="0" borderId="27" xfId="49" applyFont="1" applyFill="1" applyBorder="1" applyAlignment="1" applyProtection="1">
      <alignment horizontal="center" vertical="center"/>
      <protection/>
    </xf>
    <xf numFmtId="38" fontId="15" fillId="0" borderId="28" xfId="49" applyFont="1" applyFill="1" applyBorder="1" applyAlignment="1" applyProtection="1">
      <alignment vertical="center"/>
      <protection/>
    </xf>
    <xf numFmtId="0" fontId="15" fillId="0" borderId="13" xfId="0" applyFont="1" applyFill="1" applyBorder="1" applyAlignment="1">
      <alignment vertical="center"/>
    </xf>
    <xf numFmtId="38" fontId="15" fillId="0" borderId="13" xfId="49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38" fontId="0" fillId="0" borderId="0" xfId="49" applyFont="1" applyFill="1" applyAlignment="1" applyProtection="1">
      <alignment vertical="center"/>
      <protection/>
    </xf>
    <xf numFmtId="38" fontId="0" fillId="0" borderId="55" xfId="49" applyFont="1" applyFill="1" applyBorder="1" applyAlignment="1" applyProtection="1">
      <alignment horizontal="center" vertical="distributed" textRotation="255"/>
      <protection/>
    </xf>
    <xf numFmtId="38" fontId="0" fillId="0" borderId="82" xfId="49" applyFont="1" applyFill="1" applyBorder="1" applyAlignment="1" applyProtection="1">
      <alignment horizontal="center" vertical="distributed" textRotation="255"/>
      <protection/>
    </xf>
    <xf numFmtId="38" fontId="0" fillId="0" borderId="36" xfId="49" applyFont="1" applyFill="1" applyBorder="1" applyAlignment="1" applyProtection="1">
      <alignment horizontal="center" vertical="distributed" textRotation="255"/>
      <protection/>
    </xf>
    <xf numFmtId="38" fontId="0" fillId="0" borderId="38" xfId="49" applyFont="1" applyFill="1" applyBorder="1" applyAlignment="1" applyProtection="1">
      <alignment horizontal="center" vertical="distributed" textRotation="255"/>
      <protection/>
    </xf>
    <xf numFmtId="38" fontId="0" fillId="0" borderId="0" xfId="49" applyFont="1" applyFill="1" applyBorder="1" applyAlignment="1" applyProtection="1">
      <alignment horizontal="center" vertical="distributed" textRotation="255"/>
      <protection/>
    </xf>
    <xf numFmtId="38" fontId="0" fillId="0" borderId="11" xfId="49" applyFont="1" applyFill="1" applyBorder="1" applyAlignment="1" applyProtection="1">
      <alignment horizontal="center" vertical="distributed" textRotation="255"/>
      <protection/>
    </xf>
    <xf numFmtId="38" fontId="0" fillId="0" borderId="89" xfId="49" applyFont="1" applyFill="1" applyBorder="1" applyAlignment="1" applyProtection="1">
      <alignment horizontal="center" vertical="center"/>
      <protection/>
    </xf>
    <xf numFmtId="38" fontId="0" fillId="0" borderId="90" xfId="49" applyFont="1" applyFill="1" applyBorder="1" applyAlignment="1" applyProtection="1">
      <alignment horizontal="center" vertical="center"/>
      <protection/>
    </xf>
    <xf numFmtId="38" fontId="0" fillId="0" borderId="61" xfId="49" applyFont="1" applyFill="1" applyBorder="1" applyAlignment="1" applyProtection="1">
      <alignment horizontal="center" vertical="center"/>
      <protection/>
    </xf>
    <xf numFmtId="38" fontId="0" fillId="0" borderId="86" xfId="49" applyFont="1" applyFill="1" applyBorder="1" applyAlignment="1" applyProtection="1">
      <alignment horizontal="center" vertical="center"/>
      <protection/>
    </xf>
    <xf numFmtId="38" fontId="0" fillId="0" borderId="0" xfId="49" applyFont="1" applyFill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distributed" textRotation="255"/>
      <protection/>
    </xf>
    <xf numFmtId="38" fontId="0" fillId="0" borderId="10" xfId="49" applyFont="1" applyFill="1" applyBorder="1" applyAlignment="1" applyProtection="1">
      <alignment horizontal="center" vertical="distributed" textRotation="255"/>
      <protection/>
    </xf>
    <xf numFmtId="38" fontId="0" fillId="0" borderId="21" xfId="49" applyFont="1" applyFill="1" applyBorder="1" applyAlignment="1" applyProtection="1">
      <alignment horizontal="center" vertical="distributed" textRotation="255"/>
      <protection/>
    </xf>
    <xf numFmtId="38" fontId="0" fillId="0" borderId="12" xfId="49" applyFont="1" applyFill="1" applyBorder="1" applyAlignment="1" applyProtection="1">
      <alignment horizontal="center" vertical="distributed" textRotation="255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38" fontId="0" fillId="0" borderId="29" xfId="49" applyFont="1" applyFill="1" applyBorder="1" applyAlignment="1" applyProtection="1">
      <alignment horizontal="center" vertical="center"/>
      <protection/>
    </xf>
    <xf numFmtId="38" fontId="0" fillId="0" borderId="60" xfId="49" applyFont="1" applyFill="1" applyBorder="1" applyAlignment="1" applyProtection="1">
      <alignment horizontal="center" vertical="center"/>
      <protection/>
    </xf>
    <xf numFmtId="38" fontId="0" fillId="0" borderId="20" xfId="49" applyFont="1" applyFill="1" applyBorder="1" applyAlignment="1" applyProtection="1">
      <alignment horizontal="center" vertical="center"/>
      <protection/>
    </xf>
    <xf numFmtId="38" fontId="0" fillId="0" borderId="21" xfId="49" applyFont="1" applyFill="1" applyBorder="1" applyAlignment="1" applyProtection="1">
      <alignment horizontal="center" vertical="center"/>
      <protection/>
    </xf>
    <xf numFmtId="38" fontId="15" fillId="0" borderId="40" xfId="49" applyFont="1" applyFill="1" applyBorder="1" applyAlignment="1" applyProtection="1">
      <alignment vertical="center"/>
      <protection/>
    </xf>
    <xf numFmtId="0" fontId="15" fillId="0" borderId="32" xfId="0" applyFont="1" applyFill="1" applyBorder="1" applyAlignment="1">
      <alignment vertical="center"/>
    </xf>
    <xf numFmtId="38" fontId="15" fillId="0" borderId="32" xfId="49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38" fontId="15" fillId="0" borderId="32" xfId="49" applyFont="1" applyFill="1" applyBorder="1" applyAlignment="1" applyProtection="1">
      <alignment horizontal="right" vertical="center"/>
      <protection/>
    </xf>
    <xf numFmtId="0" fontId="15" fillId="0" borderId="32" xfId="0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vertical="center"/>
      <protection/>
    </xf>
    <xf numFmtId="0" fontId="0" fillId="0" borderId="13" xfId="0" applyFont="1" applyBorder="1" applyAlignment="1">
      <alignment vertical="center"/>
    </xf>
    <xf numFmtId="38" fontId="0" fillId="0" borderId="13" xfId="49" applyFont="1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right" vertical="center"/>
    </xf>
    <xf numFmtId="38" fontId="0" fillId="0" borderId="25" xfId="49" applyFont="1" applyFill="1" applyBorder="1" applyAlignment="1" applyProtection="1">
      <alignment horizontal="center" vertical="center"/>
      <protection/>
    </xf>
    <xf numFmtId="38" fontId="0" fillId="0" borderId="16" xfId="49" applyFont="1" applyFill="1" applyBorder="1" applyAlignment="1" applyProtection="1">
      <alignment horizontal="center" vertical="center"/>
      <protection/>
    </xf>
    <xf numFmtId="38" fontId="0" fillId="0" borderId="60" xfId="49" applyFont="1" applyFill="1" applyBorder="1" applyAlignment="1" applyProtection="1">
      <alignment horizontal="center" vertical="center"/>
      <protection/>
    </xf>
    <xf numFmtId="38" fontId="0" fillId="0" borderId="41" xfId="49" applyFont="1" applyFill="1" applyBorder="1" applyAlignment="1" applyProtection="1">
      <alignment horizontal="center" vertical="center"/>
      <protection/>
    </xf>
    <xf numFmtId="38" fontId="0" fillId="0" borderId="17" xfId="49" applyFont="1" applyFill="1" applyBorder="1" applyAlignment="1" applyProtection="1">
      <alignment horizontal="center" vertical="center"/>
      <protection/>
    </xf>
    <xf numFmtId="38" fontId="0" fillId="0" borderId="11" xfId="49" applyFont="1" applyFill="1" applyBorder="1" applyAlignment="1" applyProtection="1">
      <alignment horizontal="distributed" vertical="center"/>
      <protection/>
    </xf>
    <xf numFmtId="38" fontId="0" fillId="0" borderId="12" xfId="49" applyFont="1" applyFill="1" applyBorder="1" applyAlignment="1" applyProtection="1">
      <alignment horizontal="distributed" vertical="center"/>
      <protection/>
    </xf>
    <xf numFmtId="0" fontId="0" fillId="0" borderId="18" xfId="0" applyBorder="1" applyAlignment="1">
      <alignment horizontal="center" vertical="center"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15" fillId="0" borderId="13" xfId="49" applyFont="1" applyFill="1" applyBorder="1" applyAlignment="1" applyProtection="1">
      <alignment horizontal="distributed" vertical="center"/>
      <protection/>
    </xf>
    <xf numFmtId="38" fontId="0" fillId="0" borderId="25" xfId="49" applyFont="1" applyFill="1" applyBorder="1" applyAlignment="1">
      <alignment horizontal="center" vertical="center"/>
    </xf>
    <xf numFmtId="38" fontId="0" fillId="0" borderId="15" xfId="49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8" fontId="0" fillId="0" borderId="0" xfId="49" applyFont="1" applyFill="1" applyBorder="1" applyAlignment="1" applyProtection="1">
      <alignment horizontal="distributed" vertical="center"/>
      <protection/>
    </xf>
    <xf numFmtId="38" fontId="0" fillId="0" borderId="10" xfId="49" applyFont="1" applyFill="1" applyBorder="1" applyAlignment="1" applyProtection="1">
      <alignment horizontal="distributed" vertical="center"/>
      <protection/>
    </xf>
    <xf numFmtId="0" fontId="0" fillId="0" borderId="2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38" fontId="1" fillId="0" borderId="11" xfId="49" applyFont="1" applyFill="1" applyBorder="1" applyAlignment="1" applyProtection="1">
      <alignment horizontal="right" vertical="center"/>
      <protection/>
    </xf>
    <xf numFmtId="0" fontId="1" fillId="0" borderId="11" xfId="0" applyFont="1" applyBorder="1" applyAlignment="1">
      <alignment horizontal="right" vertical="center"/>
    </xf>
    <xf numFmtId="38" fontId="0" fillId="0" borderId="55" xfId="49" applyFont="1" applyFill="1" applyBorder="1" applyAlignment="1" applyProtection="1">
      <alignment horizontal="center" vertical="distributed" textRotation="255"/>
      <protection/>
    </xf>
    <xf numFmtId="38" fontId="0" fillId="0" borderId="61" xfId="49" applyFont="1" applyFill="1" applyBorder="1" applyAlignment="1" applyProtection="1">
      <alignment horizontal="center" vertical="distributed" textRotation="255"/>
      <protection/>
    </xf>
    <xf numFmtId="38" fontId="0" fillId="0" borderId="55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61" xfId="49" applyFont="1" applyFill="1" applyBorder="1" applyAlignment="1">
      <alignment horizontal="center" vertical="center"/>
    </xf>
    <xf numFmtId="38" fontId="0" fillId="0" borderId="11" xfId="49" applyFont="1" applyFill="1" applyBorder="1" applyAlignment="1">
      <alignment horizontal="center" vertical="center"/>
    </xf>
    <xf numFmtId="0" fontId="0" fillId="0" borderId="53" xfId="0" applyBorder="1" applyAlignment="1">
      <alignment horizontal="center" vertical="center" textRotation="255"/>
    </xf>
    <xf numFmtId="38" fontId="0" fillId="0" borderId="89" xfId="49" applyFont="1" applyFill="1" applyBorder="1" applyAlignment="1">
      <alignment horizontal="center" vertical="center"/>
    </xf>
    <xf numFmtId="38" fontId="0" fillId="0" borderId="13" xfId="49" applyFont="1" applyFill="1" applyBorder="1" applyAlignment="1">
      <alignment horizontal="center" vertical="center"/>
    </xf>
    <xf numFmtId="38" fontId="0" fillId="0" borderId="13" xfId="49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distributed" textRotation="255"/>
    </xf>
    <xf numFmtId="38" fontId="0" fillId="0" borderId="30" xfId="49" applyFont="1" applyFill="1" applyBorder="1" applyAlignment="1" applyProtection="1">
      <alignment horizontal="left" vertical="center"/>
      <protection/>
    </xf>
    <xf numFmtId="38" fontId="0" fillId="0" borderId="30" xfId="49" applyFont="1" applyFill="1" applyBorder="1" applyAlignment="1" applyProtection="1">
      <alignment horizontal="left" vertical="center"/>
      <protection/>
    </xf>
    <xf numFmtId="38" fontId="0" fillId="0" borderId="91" xfId="49" applyFont="1" applyFill="1" applyBorder="1" applyAlignment="1">
      <alignment horizontal="center" vertical="center"/>
    </xf>
    <xf numFmtId="38" fontId="0" fillId="0" borderId="92" xfId="49" applyFont="1" applyFill="1" applyBorder="1" applyAlignment="1">
      <alignment horizontal="center" vertical="center"/>
    </xf>
    <xf numFmtId="38" fontId="0" fillId="0" borderId="37" xfId="49" applyFont="1" applyFill="1" applyBorder="1" applyAlignment="1" applyProtection="1">
      <alignment horizontal="center" vertical="center" textRotation="255"/>
      <protection/>
    </xf>
    <xf numFmtId="38" fontId="0" fillId="0" borderId="81" xfId="49" applyFont="1" applyFill="1" applyBorder="1" applyAlignment="1" applyProtection="1">
      <alignment horizontal="center" vertical="center" textRotation="255"/>
      <protection/>
    </xf>
    <xf numFmtId="38" fontId="0" fillId="0" borderId="0" xfId="49" applyFont="1" applyFill="1" applyBorder="1" applyAlignment="1" applyProtection="1">
      <alignment horizontal="center" vertical="center" textRotation="255"/>
      <protection/>
    </xf>
    <xf numFmtId="38" fontId="0" fillId="0" borderId="82" xfId="49" applyFont="1" applyFill="1" applyBorder="1" applyAlignment="1" applyProtection="1">
      <alignment horizontal="center" vertical="center" textRotation="255"/>
      <protection/>
    </xf>
    <xf numFmtId="38" fontId="0" fillId="0" borderId="11" xfId="49" applyFont="1" applyFill="1" applyBorder="1" applyAlignment="1" applyProtection="1">
      <alignment horizontal="center" vertical="center" textRotation="255"/>
      <protection/>
    </xf>
    <xf numFmtId="38" fontId="0" fillId="0" borderId="86" xfId="49" applyFont="1" applyFill="1" applyBorder="1" applyAlignment="1" applyProtection="1">
      <alignment horizontal="center" vertical="center" textRotation="255"/>
      <protection/>
    </xf>
    <xf numFmtId="38" fontId="0" fillId="0" borderId="39" xfId="49" applyFont="1" applyFill="1" applyBorder="1" applyAlignment="1" applyProtection="1">
      <alignment horizontal="center" vertical="center" textRotation="255"/>
      <protection/>
    </xf>
    <xf numFmtId="38" fontId="0" fillId="0" borderId="93" xfId="49" applyFont="1" applyFill="1" applyBorder="1" applyAlignment="1" applyProtection="1">
      <alignment horizontal="center" vertical="center" textRotation="255"/>
      <protection/>
    </xf>
    <xf numFmtId="38" fontId="0" fillId="0" borderId="55" xfId="49" applyFont="1" applyFill="1" applyBorder="1" applyAlignment="1" applyProtection="1">
      <alignment horizontal="center" vertical="center" textRotation="255"/>
      <protection/>
    </xf>
    <xf numFmtId="38" fontId="0" fillId="0" borderId="10" xfId="49" applyFont="1" applyFill="1" applyBorder="1" applyAlignment="1" applyProtection="1">
      <alignment horizontal="center" vertical="center" textRotation="255"/>
      <protection/>
    </xf>
    <xf numFmtId="38" fontId="0" fillId="0" borderId="61" xfId="49" applyFont="1" applyFill="1" applyBorder="1" applyAlignment="1" applyProtection="1">
      <alignment horizontal="center" vertical="center" textRotation="255"/>
      <protection/>
    </xf>
    <xf numFmtId="38" fontId="0" fillId="0" borderId="12" xfId="49" applyFont="1" applyFill="1" applyBorder="1" applyAlignment="1" applyProtection="1">
      <alignment horizontal="center" vertical="center" textRotation="255"/>
      <protection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horizontal="center" vertical="distributed" textRotation="255"/>
    </xf>
    <xf numFmtId="0" fontId="0" fillId="0" borderId="20" xfId="0" applyBorder="1" applyAlignment="1">
      <alignment horizontal="center" vertical="distributed" textRotation="255"/>
    </xf>
    <xf numFmtId="0" fontId="0" fillId="0" borderId="21" xfId="0" applyBorder="1" applyAlignment="1">
      <alignment horizontal="center" vertical="distributed" textRotation="255"/>
    </xf>
    <xf numFmtId="0" fontId="0" fillId="0" borderId="16" xfId="0" applyBorder="1" applyAlignment="1">
      <alignment horizontal="center" vertical="center"/>
    </xf>
    <xf numFmtId="38" fontId="0" fillId="0" borderId="19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>
      <alignment horizontal="center" vertical="center"/>
    </xf>
    <xf numFmtId="38" fontId="0" fillId="0" borderId="24" xfId="49" applyFont="1" applyFill="1" applyBorder="1" applyAlignment="1" applyProtection="1">
      <alignment horizontal="center" vertical="center"/>
      <protection/>
    </xf>
    <xf numFmtId="38" fontId="0" fillId="0" borderId="24" xfId="49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>
      <alignment horizontal="right" vertical="top"/>
    </xf>
    <xf numFmtId="0" fontId="0" fillId="0" borderId="60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41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1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 textRotation="255"/>
      <protection/>
    </xf>
    <xf numFmtId="0" fontId="0" fillId="0" borderId="60" xfId="0" applyFont="1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60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vertical="center"/>
      <protection/>
    </xf>
    <xf numFmtId="0" fontId="0" fillId="0" borderId="13" xfId="0" applyBorder="1" applyAlignment="1">
      <alignment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 vertical="center"/>
      <protection/>
    </xf>
    <xf numFmtId="0" fontId="0" fillId="0" borderId="81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Font="1" applyFill="1" applyBorder="1" applyAlignment="1" applyProtection="1">
      <alignment horizontal="center" vertical="center"/>
      <protection/>
    </xf>
    <xf numFmtId="0" fontId="0" fillId="0" borderId="3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21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6" fillId="0" borderId="56" xfId="0" applyFont="1" applyFill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0" fillId="0" borderId="56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5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53" xfId="0" applyFont="1" applyFill="1" applyBorder="1" applyAlignment="1" applyProtection="1">
      <alignment horizontal="center" vertical="center" wrapText="1"/>
      <protection/>
    </xf>
    <xf numFmtId="0" fontId="6" fillId="0" borderId="53" xfId="0" applyFont="1" applyFill="1" applyBorder="1" applyAlignment="1" applyProtection="1">
      <alignment horizontal="distributed" vertical="center" wrapText="1"/>
      <protection/>
    </xf>
    <xf numFmtId="0" fontId="6" fillId="0" borderId="14" xfId="0" applyFont="1" applyFill="1" applyBorder="1" applyAlignment="1">
      <alignment horizontal="distributed" vertical="center" wrapText="1"/>
    </xf>
    <xf numFmtId="0" fontId="0" fillId="0" borderId="56" xfId="0" applyFont="1" applyFill="1" applyBorder="1" applyAlignment="1" applyProtection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/>
    </xf>
    <xf numFmtId="0" fontId="0" fillId="0" borderId="13" xfId="0" applyFill="1" applyBorder="1" applyAlignment="1" applyProtection="1">
      <alignment horizontal="distributed" vertical="center" indent="2"/>
      <protection/>
    </xf>
    <xf numFmtId="0" fontId="0" fillId="0" borderId="27" xfId="0" applyBorder="1" applyAlignment="1">
      <alignment horizontal="distributed" vertical="center" indent="2"/>
    </xf>
    <xf numFmtId="0" fontId="0" fillId="0" borderId="2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38" fontId="0" fillId="0" borderId="21" xfId="49" applyFont="1" applyBorder="1" applyAlignment="1">
      <alignment horizontal="center" vertical="center"/>
    </xf>
    <xf numFmtId="38" fontId="0" fillId="0" borderId="21" xfId="49" applyFont="1" applyFill="1" applyBorder="1" applyAlignment="1">
      <alignment horizontal="center" vertical="center"/>
    </xf>
    <xf numFmtId="38" fontId="0" fillId="0" borderId="65" xfId="49" applyFont="1" applyFill="1" applyBorder="1" applyAlignment="1">
      <alignment horizontal="center" vertical="center" wrapText="1"/>
    </xf>
    <xf numFmtId="38" fontId="0" fillId="0" borderId="55" xfId="49" applyFont="1" applyFill="1" applyBorder="1" applyAlignment="1">
      <alignment horizontal="center" vertical="center" wrapText="1"/>
    </xf>
    <xf numFmtId="38" fontId="0" fillId="0" borderId="61" xfId="49" applyFont="1" applyFill="1" applyBorder="1" applyAlignment="1">
      <alignment horizontal="center" vertical="center" wrapText="1"/>
    </xf>
    <xf numFmtId="38" fontId="0" fillId="0" borderId="94" xfId="49" applyFont="1" applyBorder="1" applyAlignment="1">
      <alignment horizontal="center" vertical="center"/>
    </xf>
    <xf numFmtId="38" fontId="0" fillId="0" borderId="37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38" fontId="0" fillId="0" borderId="32" xfId="49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38" fontId="0" fillId="0" borderId="41" xfId="49" applyFont="1" applyFill="1" applyBorder="1" applyAlignment="1" applyProtection="1">
      <alignment horizontal="center" vertical="center" wrapText="1"/>
      <protection/>
    </xf>
    <xf numFmtId="38" fontId="0" fillId="0" borderId="10" xfId="49" applyFont="1" applyFill="1" applyBorder="1" applyAlignment="1">
      <alignment horizontal="center" vertical="center" wrapText="1"/>
    </xf>
    <xf numFmtId="38" fontId="0" fillId="0" borderId="12" xfId="49" applyFont="1" applyFill="1" applyBorder="1" applyAlignment="1">
      <alignment horizontal="center" vertical="center" wrapText="1"/>
    </xf>
    <xf numFmtId="38" fontId="0" fillId="0" borderId="56" xfId="49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 indent="1"/>
      <protection/>
    </xf>
    <xf numFmtId="0" fontId="0" fillId="0" borderId="10" xfId="0" applyFont="1" applyFill="1" applyBorder="1" applyAlignment="1" applyProtection="1">
      <alignment horizontal="distributed" vertical="center" indent="1"/>
      <protection/>
    </xf>
    <xf numFmtId="0" fontId="0" fillId="0" borderId="11" xfId="0" applyFont="1" applyFill="1" applyBorder="1" applyAlignment="1" applyProtection="1">
      <alignment horizontal="distributed" vertical="center" indent="1"/>
      <protection/>
    </xf>
    <xf numFmtId="0" fontId="0" fillId="0" borderId="12" xfId="0" applyFont="1" applyFill="1" applyBorder="1" applyAlignment="1" applyProtection="1">
      <alignment horizontal="distributed" vertical="center" indent="1"/>
      <protection/>
    </xf>
    <xf numFmtId="0" fontId="15" fillId="0" borderId="13" xfId="0" applyFont="1" applyFill="1" applyBorder="1" applyAlignment="1" applyProtection="1">
      <alignment horizontal="distributed" vertical="center" indent="1"/>
      <protection/>
    </xf>
    <xf numFmtId="0" fontId="1" fillId="0" borderId="13" xfId="0" applyFont="1" applyBorder="1" applyAlignment="1">
      <alignment horizontal="distributed" vertical="center" indent="1"/>
    </xf>
    <xf numFmtId="0" fontId="1" fillId="0" borderId="27" xfId="0" applyFont="1" applyBorder="1" applyAlignment="1">
      <alignment horizontal="distributed" vertical="center" indent="1"/>
    </xf>
    <xf numFmtId="0" fontId="0" fillId="0" borderId="0" xfId="0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27" xfId="0" applyFont="1" applyFill="1" applyBorder="1" applyAlignment="1" applyProtection="1">
      <alignment horizontal="distributed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 applyProtection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12" fillId="0" borderId="21" xfId="0" applyFont="1" applyFill="1" applyBorder="1" applyAlignment="1" applyProtection="1">
      <alignment horizontal="left" vertical="center"/>
      <protection/>
    </xf>
    <xf numFmtId="0" fontId="12" fillId="0" borderId="11" xfId="0" applyFont="1" applyFill="1" applyBorder="1" applyAlignment="1">
      <alignment horizontal="left" vertical="center"/>
    </xf>
    <xf numFmtId="0" fontId="0" fillId="0" borderId="28" xfId="0" applyFont="1" applyFill="1" applyBorder="1" applyAlignment="1" applyProtection="1">
      <alignment horizontal="center" vertical="center"/>
      <protection/>
    </xf>
    <xf numFmtId="0" fontId="0" fillId="0" borderId="27" xfId="0" applyFont="1" applyFill="1" applyBorder="1" applyAlignment="1">
      <alignment horizontal="center" vertical="center"/>
    </xf>
    <xf numFmtId="0" fontId="6" fillId="0" borderId="53" xfId="0" applyFont="1" applyFill="1" applyBorder="1" applyAlignment="1" applyProtection="1">
      <alignment horizontal="center" vertical="center" wrapText="1"/>
      <protection/>
    </xf>
    <xf numFmtId="0" fontId="0" fillId="0" borderId="28" xfId="0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8</xdr:row>
      <xdr:rowOff>161925</xdr:rowOff>
    </xdr:from>
    <xdr:to>
      <xdr:col>2</xdr:col>
      <xdr:colOff>9525</xdr:colOff>
      <xdr:row>11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266825" y="2314575"/>
          <a:ext cx="95250" cy="8953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12</xdr:row>
      <xdr:rowOff>161925</xdr:rowOff>
    </xdr:from>
    <xdr:to>
      <xdr:col>2</xdr:col>
      <xdr:colOff>9525</xdr:colOff>
      <xdr:row>15</xdr:row>
      <xdr:rowOff>152400</xdr:rowOff>
    </xdr:to>
    <xdr:sp>
      <xdr:nvSpPr>
        <xdr:cNvPr id="2" name="AutoShape 2"/>
        <xdr:cNvSpPr>
          <a:spLocks/>
        </xdr:cNvSpPr>
      </xdr:nvSpPr>
      <xdr:spPr>
        <a:xfrm>
          <a:off x="1266825" y="3533775"/>
          <a:ext cx="95250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16</xdr:row>
      <xdr:rowOff>171450</xdr:rowOff>
    </xdr:from>
    <xdr:to>
      <xdr:col>2</xdr:col>
      <xdr:colOff>9525</xdr:colOff>
      <xdr:row>19</xdr:row>
      <xdr:rowOff>219075</xdr:rowOff>
    </xdr:to>
    <xdr:sp>
      <xdr:nvSpPr>
        <xdr:cNvPr id="3" name="AutoShape 3"/>
        <xdr:cNvSpPr>
          <a:spLocks/>
        </xdr:cNvSpPr>
      </xdr:nvSpPr>
      <xdr:spPr>
        <a:xfrm>
          <a:off x="1266825" y="4762500"/>
          <a:ext cx="95250" cy="9620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20</xdr:row>
      <xdr:rowOff>152400</xdr:rowOff>
    </xdr:from>
    <xdr:to>
      <xdr:col>2</xdr:col>
      <xdr:colOff>28575</xdr:colOff>
      <xdr:row>23</xdr:row>
      <xdr:rowOff>190500</xdr:rowOff>
    </xdr:to>
    <xdr:sp>
      <xdr:nvSpPr>
        <xdr:cNvPr id="4" name="AutoShape 4"/>
        <xdr:cNvSpPr>
          <a:spLocks/>
        </xdr:cNvSpPr>
      </xdr:nvSpPr>
      <xdr:spPr>
        <a:xfrm>
          <a:off x="1285875" y="59626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24</xdr:row>
      <xdr:rowOff>152400</xdr:rowOff>
    </xdr:from>
    <xdr:to>
      <xdr:col>2</xdr:col>
      <xdr:colOff>28575</xdr:colOff>
      <xdr:row>27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1285875" y="7181850"/>
          <a:ext cx="95250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32</xdr:row>
      <xdr:rowOff>161925</xdr:rowOff>
    </xdr:from>
    <xdr:to>
      <xdr:col>2</xdr:col>
      <xdr:colOff>28575</xdr:colOff>
      <xdr:row>35</xdr:row>
      <xdr:rowOff>190500</xdr:rowOff>
    </xdr:to>
    <xdr:sp>
      <xdr:nvSpPr>
        <xdr:cNvPr id="6" name="AutoShape 6"/>
        <xdr:cNvSpPr>
          <a:spLocks/>
        </xdr:cNvSpPr>
      </xdr:nvSpPr>
      <xdr:spPr>
        <a:xfrm>
          <a:off x="1285875" y="9629775"/>
          <a:ext cx="952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36</xdr:row>
      <xdr:rowOff>142875</xdr:rowOff>
    </xdr:from>
    <xdr:to>
      <xdr:col>2</xdr:col>
      <xdr:colOff>28575</xdr:colOff>
      <xdr:row>39</xdr:row>
      <xdr:rowOff>171450</xdr:rowOff>
    </xdr:to>
    <xdr:sp>
      <xdr:nvSpPr>
        <xdr:cNvPr id="7" name="AutoShape 7"/>
        <xdr:cNvSpPr>
          <a:spLocks/>
        </xdr:cNvSpPr>
      </xdr:nvSpPr>
      <xdr:spPr>
        <a:xfrm>
          <a:off x="1285875" y="10829925"/>
          <a:ext cx="95250" cy="942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66675</xdr:colOff>
      <xdr:row>40</xdr:row>
      <xdr:rowOff>171450</xdr:rowOff>
    </xdr:from>
    <xdr:to>
      <xdr:col>2</xdr:col>
      <xdr:colOff>9525</xdr:colOff>
      <xdr:row>43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1266825" y="12077700"/>
          <a:ext cx="95250" cy="9144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48</xdr:row>
      <xdr:rowOff>171450</xdr:rowOff>
    </xdr:from>
    <xdr:to>
      <xdr:col>2</xdr:col>
      <xdr:colOff>28575</xdr:colOff>
      <xdr:row>51</xdr:row>
      <xdr:rowOff>209550</xdr:rowOff>
    </xdr:to>
    <xdr:sp>
      <xdr:nvSpPr>
        <xdr:cNvPr id="9" name="AutoShape 9"/>
        <xdr:cNvSpPr>
          <a:spLocks/>
        </xdr:cNvSpPr>
      </xdr:nvSpPr>
      <xdr:spPr>
        <a:xfrm>
          <a:off x="1285875" y="1451610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52</xdr:row>
      <xdr:rowOff>152400</xdr:rowOff>
    </xdr:from>
    <xdr:to>
      <xdr:col>2</xdr:col>
      <xdr:colOff>28575</xdr:colOff>
      <xdr:row>55</xdr:row>
      <xdr:rowOff>190500</xdr:rowOff>
    </xdr:to>
    <xdr:sp>
      <xdr:nvSpPr>
        <xdr:cNvPr id="10" name="AutoShape 10"/>
        <xdr:cNvSpPr>
          <a:spLocks/>
        </xdr:cNvSpPr>
      </xdr:nvSpPr>
      <xdr:spPr>
        <a:xfrm>
          <a:off x="1285875" y="157162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57150</xdr:colOff>
      <xdr:row>44</xdr:row>
      <xdr:rowOff>152400</xdr:rowOff>
    </xdr:from>
    <xdr:to>
      <xdr:col>2</xdr:col>
      <xdr:colOff>0</xdr:colOff>
      <xdr:row>47</xdr:row>
      <xdr:rowOff>190500</xdr:rowOff>
    </xdr:to>
    <xdr:sp>
      <xdr:nvSpPr>
        <xdr:cNvPr id="11" name="AutoShape 11"/>
        <xdr:cNvSpPr>
          <a:spLocks/>
        </xdr:cNvSpPr>
      </xdr:nvSpPr>
      <xdr:spPr>
        <a:xfrm>
          <a:off x="1257300" y="13277850"/>
          <a:ext cx="95250" cy="9525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85725</xdr:colOff>
      <xdr:row>28</xdr:row>
      <xdr:rowOff>142875</xdr:rowOff>
    </xdr:from>
    <xdr:to>
      <xdr:col>2</xdr:col>
      <xdr:colOff>38100</xdr:colOff>
      <xdr:row>31</xdr:row>
      <xdr:rowOff>161925</xdr:rowOff>
    </xdr:to>
    <xdr:sp>
      <xdr:nvSpPr>
        <xdr:cNvPr id="12" name="AutoShape 12"/>
        <xdr:cNvSpPr>
          <a:spLocks/>
        </xdr:cNvSpPr>
      </xdr:nvSpPr>
      <xdr:spPr>
        <a:xfrm>
          <a:off x="1285875" y="8391525"/>
          <a:ext cx="104775" cy="9334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31</xdr:row>
      <xdr:rowOff>19050</xdr:rowOff>
    </xdr:from>
    <xdr:to>
      <xdr:col>21</xdr:col>
      <xdr:colOff>200025</xdr:colOff>
      <xdr:row>33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16344900" y="7239000"/>
          <a:ext cx="200025" cy="647700"/>
        </a:xfrm>
        <a:prstGeom prst="leftBrace">
          <a:avLst>
            <a:gd name="adj" fmla="val -44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47625</xdr:colOff>
      <xdr:row>35</xdr:row>
      <xdr:rowOff>19050</xdr:rowOff>
    </xdr:from>
    <xdr:to>
      <xdr:col>22</xdr:col>
      <xdr:colOff>9525</xdr:colOff>
      <xdr:row>37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6392525" y="8153400"/>
          <a:ext cx="209550" cy="628650"/>
        </a:xfrm>
        <a:prstGeom prst="leftBrace">
          <a:avLst>
            <a:gd name="adj" fmla="val -4448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66675</xdr:colOff>
      <xdr:row>39</xdr:row>
      <xdr:rowOff>28575</xdr:rowOff>
    </xdr:from>
    <xdr:to>
      <xdr:col>22</xdr:col>
      <xdr:colOff>19050</xdr:colOff>
      <xdr:row>41</xdr:row>
      <xdr:rowOff>200025</xdr:rowOff>
    </xdr:to>
    <xdr:sp>
      <xdr:nvSpPr>
        <xdr:cNvPr id="3" name="AutoShape 3"/>
        <xdr:cNvSpPr>
          <a:spLocks/>
        </xdr:cNvSpPr>
      </xdr:nvSpPr>
      <xdr:spPr>
        <a:xfrm>
          <a:off x="16411575" y="9077325"/>
          <a:ext cx="200025" cy="628650"/>
        </a:xfrm>
        <a:prstGeom prst="leftBrace">
          <a:avLst>
            <a:gd name="adj" fmla="val -4474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46</xdr:row>
      <xdr:rowOff>142875</xdr:rowOff>
    </xdr:from>
    <xdr:to>
      <xdr:col>10</xdr:col>
      <xdr:colOff>180975</xdr:colOff>
      <xdr:row>48</xdr:row>
      <xdr:rowOff>180975</xdr:rowOff>
    </xdr:to>
    <xdr:sp>
      <xdr:nvSpPr>
        <xdr:cNvPr id="1" name="AutoShape 1"/>
        <xdr:cNvSpPr>
          <a:spLocks/>
        </xdr:cNvSpPr>
      </xdr:nvSpPr>
      <xdr:spPr>
        <a:xfrm>
          <a:off x="10915650" y="9934575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95250</xdr:colOff>
      <xdr:row>50</xdr:row>
      <xdr:rowOff>142875</xdr:rowOff>
    </xdr:from>
    <xdr:to>
      <xdr:col>10</xdr:col>
      <xdr:colOff>190500</xdr:colOff>
      <xdr:row>52</xdr:row>
      <xdr:rowOff>180975</xdr:rowOff>
    </xdr:to>
    <xdr:sp>
      <xdr:nvSpPr>
        <xdr:cNvPr id="2" name="AutoShape 2"/>
        <xdr:cNvSpPr>
          <a:spLocks/>
        </xdr:cNvSpPr>
      </xdr:nvSpPr>
      <xdr:spPr>
        <a:xfrm>
          <a:off x="10925175" y="10772775"/>
          <a:ext cx="95250" cy="4572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247650</xdr:colOff>
      <xdr:row>8</xdr:row>
      <xdr:rowOff>0</xdr:rowOff>
    </xdr:from>
    <xdr:to>
      <xdr:col>26</xdr:col>
      <xdr:colOff>85725</xdr:colOff>
      <xdr:row>18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1953875" y="1962150"/>
          <a:ext cx="276225" cy="2590800"/>
        </a:xfrm>
        <a:prstGeom prst="leftBrace">
          <a:avLst>
            <a:gd name="adj1" fmla="val -35291"/>
            <a:gd name="adj2" fmla="val -59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60</xdr:row>
      <xdr:rowOff>114300</xdr:rowOff>
    </xdr:from>
    <xdr:to>
      <xdr:col>2</xdr:col>
      <xdr:colOff>9525</xdr:colOff>
      <xdr:row>61</xdr:row>
      <xdr:rowOff>200025</xdr:rowOff>
    </xdr:to>
    <xdr:sp>
      <xdr:nvSpPr>
        <xdr:cNvPr id="2" name="AutoShape 3"/>
        <xdr:cNvSpPr>
          <a:spLocks/>
        </xdr:cNvSpPr>
      </xdr:nvSpPr>
      <xdr:spPr>
        <a:xfrm>
          <a:off x="590550" y="149542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63</xdr:row>
      <xdr:rowOff>114300</xdr:rowOff>
    </xdr:from>
    <xdr:to>
      <xdr:col>2</xdr:col>
      <xdr:colOff>9525</xdr:colOff>
      <xdr:row>64</xdr:row>
      <xdr:rowOff>200025</xdr:rowOff>
    </xdr:to>
    <xdr:sp>
      <xdr:nvSpPr>
        <xdr:cNvPr id="3" name="AutoShape 4"/>
        <xdr:cNvSpPr>
          <a:spLocks/>
        </xdr:cNvSpPr>
      </xdr:nvSpPr>
      <xdr:spPr>
        <a:xfrm>
          <a:off x="590550" y="1569720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104775</xdr:colOff>
      <xdr:row>66</xdr:row>
      <xdr:rowOff>114300</xdr:rowOff>
    </xdr:from>
    <xdr:to>
      <xdr:col>2</xdr:col>
      <xdr:colOff>9525</xdr:colOff>
      <xdr:row>67</xdr:row>
      <xdr:rowOff>200025</xdr:rowOff>
    </xdr:to>
    <xdr:sp>
      <xdr:nvSpPr>
        <xdr:cNvPr id="4" name="AutoShape 5"/>
        <xdr:cNvSpPr>
          <a:spLocks/>
        </xdr:cNvSpPr>
      </xdr:nvSpPr>
      <xdr:spPr>
        <a:xfrm>
          <a:off x="590550" y="16440150"/>
          <a:ext cx="104775" cy="3333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114300</xdr:colOff>
      <xdr:row>28</xdr:row>
      <xdr:rowOff>228600</xdr:rowOff>
    </xdr:from>
    <xdr:to>
      <xdr:col>27</xdr:col>
      <xdr:colOff>295275</xdr:colOff>
      <xdr:row>31</xdr:row>
      <xdr:rowOff>28575</xdr:rowOff>
    </xdr:to>
    <xdr:sp>
      <xdr:nvSpPr>
        <xdr:cNvPr id="5" name="AutoShape 9"/>
        <xdr:cNvSpPr>
          <a:spLocks/>
        </xdr:cNvSpPr>
      </xdr:nvSpPr>
      <xdr:spPr>
        <a:xfrm>
          <a:off x="12696825" y="7143750"/>
          <a:ext cx="180975" cy="542925"/>
        </a:xfrm>
        <a:prstGeom prst="leftBrace">
          <a:avLst>
            <a:gd name="adj" fmla="val -37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190500</xdr:colOff>
      <xdr:row>35</xdr:row>
      <xdr:rowOff>228600</xdr:rowOff>
    </xdr:from>
    <xdr:to>
      <xdr:col>27</xdr:col>
      <xdr:colOff>285750</xdr:colOff>
      <xdr:row>37</xdr:row>
      <xdr:rowOff>161925</xdr:rowOff>
    </xdr:to>
    <xdr:sp>
      <xdr:nvSpPr>
        <xdr:cNvPr id="6" name="AutoShape 10"/>
        <xdr:cNvSpPr>
          <a:spLocks/>
        </xdr:cNvSpPr>
      </xdr:nvSpPr>
      <xdr:spPr>
        <a:xfrm>
          <a:off x="12773025" y="8877300"/>
          <a:ext cx="95250" cy="428625"/>
        </a:xfrm>
        <a:prstGeom prst="leftBrace">
          <a:avLst>
            <a:gd name="adj" fmla="val -4518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180975</xdr:colOff>
      <xdr:row>34</xdr:row>
      <xdr:rowOff>66675</xdr:rowOff>
    </xdr:from>
    <xdr:to>
      <xdr:col>27</xdr:col>
      <xdr:colOff>342900</xdr:colOff>
      <xdr:row>36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12763500" y="8467725"/>
          <a:ext cx="161925" cy="428625"/>
        </a:xfrm>
        <a:prstGeom prst="leftBrace">
          <a:avLst>
            <a:gd name="adj" fmla="val -4291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200025</xdr:colOff>
      <xdr:row>32</xdr:row>
      <xdr:rowOff>190500</xdr:rowOff>
    </xdr:from>
    <xdr:to>
      <xdr:col>27</xdr:col>
      <xdr:colOff>333375</xdr:colOff>
      <xdr:row>34</xdr:row>
      <xdr:rowOff>133350</xdr:rowOff>
    </xdr:to>
    <xdr:sp>
      <xdr:nvSpPr>
        <xdr:cNvPr id="8" name="AutoShape 12"/>
        <xdr:cNvSpPr>
          <a:spLocks/>
        </xdr:cNvSpPr>
      </xdr:nvSpPr>
      <xdr:spPr>
        <a:xfrm>
          <a:off x="12782550" y="8096250"/>
          <a:ext cx="133350" cy="438150"/>
        </a:xfrm>
        <a:prstGeom prst="leftBrace">
          <a:avLst>
            <a:gd name="adj" fmla="val -4213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161925</xdr:colOff>
      <xdr:row>31</xdr:row>
      <xdr:rowOff>28575</xdr:rowOff>
    </xdr:from>
    <xdr:to>
      <xdr:col>27</xdr:col>
      <xdr:colOff>342900</xdr:colOff>
      <xdr:row>32</xdr:row>
      <xdr:rowOff>209550</xdr:rowOff>
    </xdr:to>
    <xdr:sp>
      <xdr:nvSpPr>
        <xdr:cNvPr id="9" name="AutoShape 13"/>
        <xdr:cNvSpPr>
          <a:spLocks/>
        </xdr:cNvSpPr>
      </xdr:nvSpPr>
      <xdr:spPr>
        <a:xfrm>
          <a:off x="12744450" y="7686675"/>
          <a:ext cx="180975" cy="428625"/>
        </a:xfrm>
        <a:prstGeom prst="leftBrace">
          <a:avLst>
            <a:gd name="adj" fmla="val -3956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190500</xdr:colOff>
      <xdr:row>37</xdr:row>
      <xdr:rowOff>133350</xdr:rowOff>
    </xdr:from>
    <xdr:to>
      <xdr:col>27</xdr:col>
      <xdr:colOff>323850</xdr:colOff>
      <xdr:row>39</xdr:row>
      <xdr:rowOff>57150</xdr:rowOff>
    </xdr:to>
    <xdr:sp>
      <xdr:nvSpPr>
        <xdr:cNvPr id="10" name="AutoShape 14"/>
        <xdr:cNvSpPr>
          <a:spLocks/>
        </xdr:cNvSpPr>
      </xdr:nvSpPr>
      <xdr:spPr>
        <a:xfrm>
          <a:off x="12773025" y="9277350"/>
          <a:ext cx="133350" cy="419100"/>
        </a:xfrm>
        <a:prstGeom prst="leftBrace">
          <a:avLst>
            <a:gd name="adj" fmla="val -4075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8</xdr:row>
      <xdr:rowOff>57150</xdr:rowOff>
    </xdr:from>
    <xdr:to>
      <xdr:col>1</xdr:col>
      <xdr:colOff>161925</xdr:colOff>
      <xdr:row>15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295275" y="1876425"/>
          <a:ext cx="209550" cy="1352550"/>
        </a:xfrm>
        <a:prstGeom prst="leftBrace">
          <a:avLst>
            <a:gd name="adj" fmla="val -3331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17</xdr:row>
      <xdr:rowOff>95250</xdr:rowOff>
    </xdr:from>
    <xdr:to>
      <xdr:col>1</xdr:col>
      <xdr:colOff>200025</xdr:colOff>
      <xdr:row>23</xdr:row>
      <xdr:rowOff>161925</xdr:rowOff>
    </xdr:to>
    <xdr:sp>
      <xdr:nvSpPr>
        <xdr:cNvPr id="2" name="AutoShape 2"/>
        <xdr:cNvSpPr>
          <a:spLocks/>
        </xdr:cNvSpPr>
      </xdr:nvSpPr>
      <xdr:spPr>
        <a:xfrm>
          <a:off x="352425" y="3714750"/>
          <a:ext cx="190500" cy="1266825"/>
        </a:xfrm>
        <a:prstGeom prst="leftBrace">
          <a:avLst>
            <a:gd name="adj" fmla="val -32296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323850</xdr:colOff>
      <xdr:row>47</xdr:row>
      <xdr:rowOff>104775</xdr:rowOff>
    </xdr:from>
    <xdr:to>
      <xdr:col>1</xdr:col>
      <xdr:colOff>152400</xdr:colOff>
      <xdr:row>54</xdr:row>
      <xdr:rowOff>0</xdr:rowOff>
    </xdr:to>
    <xdr:sp>
      <xdr:nvSpPr>
        <xdr:cNvPr id="3" name="AutoShape 3"/>
        <xdr:cNvSpPr>
          <a:spLocks/>
        </xdr:cNvSpPr>
      </xdr:nvSpPr>
      <xdr:spPr>
        <a:xfrm>
          <a:off x="323850" y="9829800"/>
          <a:ext cx="171450" cy="1295400"/>
        </a:xfrm>
        <a:prstGeom prst="leftBrace">
          <a:avLst>
            <a:gd name="adj" fmla="val -3546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9525</xdr:colOff>
      <xdr:row>26</xdr:row>
      <xdr:rowOff>57150</xdr:rowOff>
    </xdr:from>
    <xdr:to>
      <xdr:col>1</xdr:col>
      <xdr:colOff>180975</xdr:colOff>
      <xdr:row>32</xdr:row>
      <xdr:rowOff>161925</xdr:rowOff>
    </xdr:to>
    <xdr:sp>
      <xdr:nvSpPr>
        <xdr:cNvPr id="4" name="AutoShape 4"/>
        <xdr:cNvSpPr>
          <a:spLocks/>
        </xdr:cNvSpPr>
      </xdr:nvSpPr>
      <xdr:spPr>
        <a:xfrm>
          <a:off x="352425" y="5476875"/>
          <a:ext cx="161925" cy="1304925"/>
        </a:xfrm>
        <a:prstGeom prst="leftBrace">
          <a:avLst>
            <a:gd name="adj" fmla="val -3794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38100</xdr:colOff>
      <xdr:row>56</xdr:row>
      <xdr:rowOff>66675</xdr:rowOff>
    </xdr:from>
    <xdr:to>
      <xdr:col>1</xdr:col>
      <xdr:colOff>180975</xdr:colOff>
      <xdr:row>62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381000" y="11591925"/>
          <a:ext cx="142875" cy="1304925"/>
        </a:xfrm>
        <a:prstGeom prst="leftBrace">
          <a:avLst>
            <a:gd name="adj" fmla="val -38324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65</xdr:row>
      <xdr:rowOff>95250</xdr:rowOff>
    </xdr:from>
    <xdr:to>
      <xdr:col>1</xdr:col>
      <xdr:colOff>180975</xdr:colOff>
      <xdr:row>71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342900" y="13420725"/>
          <a:ext cx="180975" cy="1257300"/>
        </a:xfrm>
        <a:prstGeom prst="leftBrace">
          <a:avLst>
            <a:gd name="adj" fmla="val -36425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238125</xdr:rowOff>
    </xdr:from>
    <xdr:to>
      <xdr:col>2</xdr:col>
      <xdr:colOff>476250</xdr:colOff>
      <xdr:row>4</xdr:row>
      <xdr:rowOff>38100</xdr:rowOff>
    </xdr:to>
    <xdr:sp>
      <xdr:nvSpPr>
        <xdr:cNvPr id="1" name="Line 1"/>
        <xdr:cNvSpPr>
          <a:spLocks/>
        </xdr:cNvSpPr>
      </xdr:nvSpPr>
      <xdr:spPr>
        <a:xfrm>
          <a:off x="0" y="733425"/>
          <a:ext cx="220980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11</xdr:row>
      <xdr:rowOff>152400</xdr:rowOff>
    </xdr:from>
    <xdr:to>
      <xdr:col>2</xdr:col>
      <xdr:colOff>466725</xdr:colOff>
      <xdr:row>13</xdr:row>
      <xdr:rowOff>38100</xdr:rowOff>
    </xdr:to>
    <xdr:sp>
      <xdr:nvSpPr>
        <xdr:cNvPr id="2" name="Line 2"/>
        <xdr:cNvSpPr>
          <a:spLocks/>
        </xdr:cNvSpPr>
      </xdr:nvSpPr>
      <xdr:spPr>
        <a:xfrm>
          <a:off x="0" y="2457450"/>
          <a:ext cx="2200275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37</xdr:row>
      <xdr:rowOff>180975</xdr:rowOff>
    </xdr:from>
    <xdr:to>
      <xdr:col>2</xdr:col>
      <xdr:colOff>466725</xdr:colOff>
      <xdr:row>39</xdr:row>
      <xdr:rowOff>95250</xdr:rowOff>
    </xdr:to>
    <xdr:sp>
      <xdr:nvSpPr>
        <xdr:cNvPr id="3" name="Line 3"/>
        <xdr:cNvSpPr>
          <a:spLocks/>
        </xdr:cNvSpPr>
      </xdr:nvSpPr>
      <xdr:spPr>
        <a:xfrm>
          <a:off x="0" y="7439025"/>
          <a:ext cx="22002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47625</xdr:rowOff>
    </xdr:from>
    <xdr:to>
      <xdr:col>2</xdr:col>
      <xdr:colOff>466725</xdr:colOff>
      <xdr:row>47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0" y="9020175"/>
          <a:ext cx="22002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3"/>
  <sheetViews>
    <sheetView tabSelected="1" zoomScale="70" zoomScaleNormal="70" zoomScaleSheetLayoutView="75" zoomScalePageLayoutView="0" workbookViewId="0" topLeftCell="A1">
      <selection activeCell="A1" sqref="A1"/>
    </sheetView>
  </sheetViews>
  <sheetFormatPr defaultColWidth="10.59765625" defaultRowHeight="15"/>
  <cols>
    <col min="1" max="1" width="12.59765625" style="264" customWidth="1"/>
    <col min="2" max="2" width="1.59765625" style="264" customWidth="1"/>
    <col min="3" max="3" width="8.59765625" style="264" customWidth="1"/>
    <col min="4" max="13" width="12.09765625" style="264" customWidth="1"/>
    <col min="14" max="14" width="9.19921875" style="264" customWidth="1"/>
    <col min="15" max="15" width="2.59765625" style="264" customWidth="1"/>
    <col min="16" max="16" width="4.59765625" style="264" customWidth="1"/>
    <col min="17" max="17" width="8.69921875" style="264" customWidth="1"/>
    <col min="18" max="21" width="6.59765625" style="264" customWidth="1"/>
    <col min="22" max="23" width="7.09765625" style="264" customWidth="1"/>
    <col min="24" max="24" width="7.5" style="264" customWidth="1"/>
    <col min="25" max="27" width="7.09765625" style="264" customWidth="1"/>
    <col min="28" max="28" width="7.59765625" style="264" customWidth="1"/>
    <col min="29" max="29" width="7.3984375" style="264" customWidth="1"/>
    <col min="30" max="30" width="7.09765625" style="264" customWidth="1"/>
    <col min="31" max="37" width="6.59765625" style="264" customWidth="1"/>
    <col min="38" max="38" width="6.19921875" style="264" customWidth="1"/>
    <col min="39" max="39" width="6" style="264" customWidth="1"/>
    <col min="40" max="40" width="5.69921875" style="264" customWidth="1"/>
    <col min="41" max="41" width="5.59765625" style="264" customWidth="1"/>
    <col min="42" max="16384" width="10.59765625" style="264" customWidth="1"/>
  </cols>
  <sheetData>
    <row r="1" spans="1:41" s="302" customFormat="1" ht="19.5" customHeight="1">
      <c r="A1" s="25" t="s">
        <v>473</v>
      </c>
      <c r="B1" s="25"/>
      <c r="AF1" s="26" t="s">
        <v>474</v>
      </c>
      <c r="AM1" s="26"/>
      <c r="AO1" s="26" t="s">
        <v>474</v>
      </c>
    </row>
    <row r="2" spans="1:39" ht="24.75" customHeight="1">
      <c r="A2" s="495" t="s">
        <v>573</v>
      </c>
      <c r="B2" s="495"/>
      <c r="C2" s="495"/>
      <c r="D2" s="495"/>
      <c r="E2" s="495"/>
      <c r="F2" s="495"/>
      <c r="G2" s="495"/>
      <c r="H2" s="495"/>
      <c r="I2" s="495"/>
      <c r="J2" s="495"/>
      <c r="K2" s="495"/>
      <c r="L2" s="495"/>
      <c r="M2" s="495"/>
      <c r="N2" s="495"/>
      <c r="O2" s="495"/>
      <c r="P2" s="495"/>
      <c r="Q2" s="495"/>
      <c r="R2" s="495"/>
      <c r="S2" s="495"/>
      <c r="T2" s="495"/>
      <c r="U2" s="495"/>
      <c r="V2" s="495"/>
      <c r="W2" s="495"/>
      <c r="X2" s="495"/>
      <c r="Y2" s="495"/>
      <c r="Z2" s="495"/>
      <c r="AA2" s="495"/>
      <c r="AB2" s="495"/>
      <c r="AC2" s="495"/>
      <c r="AD2" s="495"/>
      <c r="AE2" s="495"/>
      <c r="AF2" s="495"/>
      <c r="AG2" s="303"/>
      <c r="AH2" s="303"/>
      <c r="AI2" s="304"/>
      <c r="AJ2" s="304"/>
      <c r="AK2" s="304"/>
      <c r="AL2" s="304"/>
      <c r="AM2" s="304"/>
    </row>
    <row r="3" spans="1:39" ht="15.75" customHeight="1">
      <c r="A3" s="353"/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353"/>
      <c r="T3" s="353"/>
      <c r="U3" s="353"/>
      <c r="V3" s="353"/>
      <c r="W3" s="353"/>
      <c r="X3" s="353"/>
      <c r="Y3" s="353"/>
      <c r="Z3" s="353"/>
      <c r="AA3" s="353"/>
      <c r="AB3" s="353"/>
      <c r="AC3" s="353"/>
      <c r="AD3" s="353"/>
      <c r="AE3" s="353"/>
      <c r="AF3" s="353"/>
      <c r="AG3" s="303"/>
      <c r="AH3" s="303"/>
      <c r="AI3" s="304"/>
      <c r="AJ3" s="304"/>
      <c r="AK3" s="304"/>
      <c r="AL3" s="304"/>
      <c r="AM3" s="304"/>
    </row>
    <row r="4" spans="1:47" ht="19.5" customHeight="1">
      <c r="A4" s="354"/>
      <c r="B4" s="543" t="s">
        <v>587</v>
      </c>
      <c r="C4" s="543"/>
      <c r="D4" s="543"/>
      <c r="E4" s="543"/>
      <c r="F4" s="543"/>
      <c r="G4" s="543"/>
      <c r="H4" s="543"/>
      <c r="I4" s="543"/>
      <c r="J4" s="543"/>
      <c r="K4" s="543"/>
      <c r="L4" s="543"/>
      <c r="M4" s="543"/>
      <c r="N4" s="355"/>
      <c r="O4" s="543" t="s">
        <v>586</v>
      </c>
      <c r="P4" s="543"/>
      <c r="Q4" s="543"/>
      <c r="R4" s="543"/>
      <c r="S4" s="543"/>
      <c r="T4" s="543"/>
      <c r="U4" s="543"/>
      <c r="V4" s="543"/>
      <c r="W4" s="543"/>
      <c r="X4" s="543"/>
      <c r="Y4" s="543"/>
      <c r="Z4" s="543"/>
      <c r="AA4" s="543"/>
      <c r="AB4" s="543"/>
      <c r="AC4" s="543"/>
      <c r="AD4" s="543"/>
      <c r="AE4" s="543"/>
      <c r="AF4" s="543"/>
      <c r="AG4" s="305"/>
      <c r="AH4" s="305"/>
      <c r="AI4" s="305"/>
      <c r="AJ4" s="305"/>
      <c r="AK4" s="305"/>
      <c r="AL4" s="303"/>
      <c r="AM4" s="303"/>
      <c r="AN4" s="306"/>
      <c r="AO4" s="306"/>
      <c r="AP4" s="306"/>
      <c r="AQ4" s="306"/>
      <c r="AR4" s="306"/>
      <c r="AS4" s="306"/>
      <c r="AT4" s="306"/>
      <c r="AU4" s="306"/>
    </row>
    <row r="5" spans="32:37" ht="18" customHeight="1" thickBot="1">
      <c r="AF5" s="254"/>
      <c r="AK5" s="254"/>
    </row>
    <row r="6" spans="1:37" ht="24" customHeight="1">
      <c r="A6" s="496" t="s">
        <v>27</v>
      </c>
      <c r="B6" s="497"/>
      <c r="C6" s="498"/>
      <c r="D6" s="307"/>
      <c r="E6" s="503" t="s">
        <v>529</v>
      </c>
      <c r="F6" s="308" t="s">
        <v>1</v>
      </c>
      <c r="G6" s="308"/>
      <c r="H6" s="309"/>
      <c r="I6" s="308" t="s">
        <v>2</v>
      </c>
      <c r="J6" s="308"/>
      <c r="K6" s="308"/>
      <c r="L6" s="308"/>
      <c r="M6" s="308"/>
      <c r="N6" s="262"/>
      <c r="O6" s="505" t="s">
        <v>577</v>
      </c>
      <c r="P6" s="496"/>
      <c r="Q6" s="506"/>
      <c r="R6" s="572" t="s">
        <v>39</v>
      </c>
      <c r="S6" s="573"/>
      <c r="T6" s="573"/>
      <c r="U6" s="574"/>
      <c r="V6" s="569" t="s">
        <v>443</v>
      </c>
      <c r="W6" s="578" t="s">
        <v>444</v>
      </c>
      <c r="X6" s="563" t="s">
        <v>546</v>
      </c>
      <c r="Y6" s="564"/>
      <c r="Z6" s="564"/>
      <c r="AA6" s="564"/>
      <c r="AB6" s="564"/>
      <c r="AC6" s="564"/>
      <c r="AD6" s="564"/>
      <c r="AE6" s="564"/>
      <c r="AF6" s="564"/>
      <c r="AG6" s="259"/>
      <c r="AH6" s="259"/>
      <c r="AI6" s="507"/>
      <c r="AJ6" s="511"/>
      <c r="AK6" s="511"/>
    </row>
    <row r="7" spans="1:37" ht="24" customHeight="1">
      <c r="A7" s="499"/>
      <c r="B7" s="499"/>
      <c r="C7" s="500"/>
      <c r="D7" s="311" t="s">
        <v>3</v>
      </c>
      <c r="E7" s="504"/>
      <c r="F7" s="524" t="s">
        <v>4</v>
      </c>
      <c r="G7" s="524" t="s">
        <v>5</v>
      </c>
      <c r="H7" s="524" t="s">
        <v>6</v>
      </c>
      <c r="I7" s="524" t="s">
        <v>4</v>
      </c>
      <c r="J7" s="312" t="s">
        <v>7</v>
      </c>
      <c r="K7" s="313"/>
      <c r="L7" s="312" t="s">
        <v>8</v>
      </c>
      <c r="M7" s="312"/>
      <c r="N7" s="262"/>
      <c r="O7" s="507"/>
      <c r="P7" s="507"/>
      <c r="Q7" s="508"/>
      <c r="R7" s="575"/>
      <c r="S7" s="576"/>
      <c r="T7" s="576"/>
      <c r="U7" s="577"/>
      <c r="V7" s="570"/>
      <c r="W7" s="579"/>
      <c r="X7" s="556" t="s">
        <v>578</v>
      </c>
      <c r="Y7" s="557"/>
      <c r="Z7" s="557"/>
      <c r="AA7" s="558" t="s">
        <v>579</v>
      </c>
      <c r="AB7" s="559"/>
      <c r="AC7" s="512" t="s">
        <v>580</v>
      </c>
      <c r="AD7" s="513"/>
      <c r="AE7" s="514" t="s">
        <v>581</v>
      </c>
      <c r="AF7" s="515"/>
      <c r="AG7" s="259"/>
      <c r="AH7" s="259"/>
      <c r="AI7" s="511"/>
      <c r="AJ7" s="511"/>
      <c r="AK7" s="511"/>
    </row>
    <row r="8" spans="1:37" ht="24" customHeight="1">
      <c r="A8" s="501"/>
      <c r="B8" s="501"/>
      <c r="C8" s="502"/>
      <c r="D8" s="316"/>
      <c r="E8" s="494"/>
      <c r="F8" s="525"/>
      <c r="G8" s="525"/>
      <c r="H8" s="525"/>
      <c r="I8" s="525"/>
      <c r="J8" s="318" t="s">
        <v>5</v>
      </c>
      <c r="K8" s="318" t="s">
        <v>6</v>
      </c>
      <c r="L8" s="318" t="s">
        <v>5</v>
      </c>
      <c r="M8" s="315" t="s">
        <v>6</v>
      </c>
      <c r="N8" s="262"/>
      <c r="O8" s="509"/>
      <c r="P8" s="509"/>
      <c r="Q8" s="510"/>
      <c r="R8" s="319" t="s">
        <v>29</v>
      </c>
      <c r="S8" s="317" t="s">
        <v>441</v>
      </c>
      <c r="T8" s="317" t="s">
        <v>445</v>
      </c>
      <c r="U8" s="317" t="s">
        <v>446</v>
      </c>
      <c r="V8" s="571"/>
      <c r="W8" s="580"/>
      <c r="X8" s="320" t="s">
        <v>29</v>
      </c>
      <c r="Y8" s="318" t="s">
        <v>30</v>
      </c>
      <c r="Z8" s="321" t="s">
        <v>31</v>
      </c>
      <c r="AA8" s="318" t="s">
        <v>30</v>
      </c>
      <c r="AB8" s="321" t="s">
        <v>31</v>
      </c>
      <c r="AC8" s="318" t="s">
        <v>30</v>
      </c>
      <c r="AD8" s="321" t="s">
        <v>31</v>
      </c>
      <c r="AE8" s="318" t="s">
        <v>30</v>
      </c>
      <c r="AF8" s="358" t="s">
        <v>31</v>
      </c>
      <c r="AG8" s="259"/>
      <c r="AH8" s="259"/>
      <c r="AI8" s="259"/>
      <c r="AJ8" s="259"/>
      <c r="AK8" s="259"/>
    </row>
    <row r="9" spans="1:37" ht="24" customHeight="1">
      <c r="A9" s="322"/>
      <c r="B9" s="322"/>
      <c r="C9" s="181" t="s">
        <v>4</v>
      </c>
      <c r="D9" s="162">
        <f>SUM(D10:D12)</f>
        <v>79</v>
      </c>
      <c r="E9" s="162">
        <f>SUM(E10:E12)</f>
        <v>429</v>
      </c>
      <c r="F9" s="162">
        <f aca="true" t="shared" si="0" ref="F9:M9">SUM(F10:F12)</f>
        <v>9765</v>
      </c>
      <c r="G9" s="162">
        <f t="shared" si="0"/>
        <v>4891</v>
      </c>
      <c r="H9" s="162">
        <f t="shared" si="0"/>
        <v>4874</v>
      </c>
      <c r="I9" s="162">
        <f t="shared" si="0"/>
        <v>665</v>
      </c>
      <c r="J9" s="162">
        <f t="shared" si="0"/>
        <v>39</v>
      </c>
      <c r="K9" s="162">
        <f t="shared" si="0"/>
        <v>580</v>
      </c>
      <c r="L9" s="162">
        <f t="shared" si="0"/>
        <v>30</v>
      </c>
      <c r="M9" s="162">
        <f t="shared" si="0"/>
        <v>16</v>
      </c>
      <c r="N9" s="262"/>
      <c r="O9" s="516" t="s">
        <v>582</v>
      </c>
      <c r="P9" s="517"/>
      <c r="Q9" s="518"/>
      <c r="R9" s="256">
        <f>SUM(S9:U9)</f>
        <v>79</v>
      </c>
      <c r="S9" s="254">
        <v>13</v>
      </c>
      <c r="T9" s="254">
        <v>65</v>
      </c>
      <c r="U9" s="254">
        <v>1</v>
      </c>
      <c r="V9" s="255">
        <v>459</v>
      </c>
      <c r="W9" s="254">
        <v>665</v>
      </c>
      <c r="X9" s="323">
        <f>SUM(Y9:Z9)</f>
        <v>10694</v>
      </c>
      <c r="Y9" s="256">
        <f aca="true" t="shared" si="1" ref="Y9:Z12">SUM(AA9,AC9,AE9)</f>
        <v>5396</v>
      </c>
      <c r="Z9" s="256">
        <f t="shared" si="1"/>
        <v>5298</v>
      </c>
      <c r="AA9" s="323">
        <v>341</v>
      </c>
      <c r="AB9" s="323">
        <v>348</v>
      </c>
      <c r="AC9" s="324">
        <v>5009</v>
      </c>
      <c r="AD9" s="323">
        <v>4904</v>
      </c>
      <c r="AE9" s="323">
        <v>46</v>
      </c>
      <c r="AF9" s="324">
        <v>46</v>
      </c>
      <c r="AG9" s="199"/>
      <c r="AH9" s="199"/>
      <c r="AI9" s="160"/>
      <c r="AJ9" s="199"/>
      <c r="AK9" s="199"/>
    </row>
    <row r="10" spans="1:37" ht="24" customHeight="1">
      <c r="A10" s="519" t="s">
        <v>12</v>
      </c>
      <c r="B10" s="325"/>
      <c r="C10" s="326" t="s">
        <v>11</v>
      </c>
      <c r="D10" s="252">
        <v>1</v>
      </c>
      <c r="E10" s="252">
        <v>5</v>
      </c>
      <c r="F10" s="252">
        <f>SUM(G10:H10)</f>
        <v>142</v>
      </c>
      <c r="G10" s="252">
        <v>71</v>
      </c>
      <c r="H10" s="252">
        <v>71</v>
      </c>
      <c r="I10" s="252">
        <f>SUM(J10:M10)</f>
        <v>10</v>
      </c>
      <c r="J10" s="252">
        <v>1</v>
      </c>
      <c r="K10" s="252">
        <v>6</v>
      </c>
      <c r="L10" s="252">
        <v>2</v>
      </c>
      <c r="M10" s="252">
        <v>1</v>
      </c>
      <c r="N10" s="262"/>
      <c r="O10" s="521">
        <v>5</v>
      </c>
      <c r="P10" s="522"/>
      <c r="Q10" s="523"/>
      <c r="R10" s="256">
        <f>SUM(S10:U10)</f>
        <v>79</v>
      </c>
      <c r="S10" s="254">
        <v>13</v>
      </c>
      <c r="T10" s="254">
        <v>65</v>
      </c>
      <c r="U10" s="254">
        <v>1</v>
      </c>
      <c r="V10" s="256">
        <v>453</v>
      </c>
      <c r="W10" s="254">
        <v>672</v>
      </c>
      <c r="X10" s="323">
        <f>SUM(Y10:Z10)</f>
        <v>10557</v>
      </c>
      <c r="Y10" s="256">
        <f t="shared" si="1"/>
        <v>5309</v>
      </c>
      <c r="Z10" s="256">
        <f t="shared" si="1"/>
        <v>5248</v>
      </c>
      <c r="AA10" s="323">
        <v>374</v>
      </c>
      <c r="AB10" s="323">
        <v>339</v>
      </c>
      <c r="AC10" s="301">
        <v>4882</v>
      </c>
      <c r="AD10" s="323">
        <v>4855</v>
      </c>
      <c r="AE10" s="323">
        <v>53</v>
      </c>
      <c r="AF10" s="301">
        <v>54</v>
      </c>
      <c r="AG10" s="182"/>
      <c r="AH10" s="182"/>
      <c r="AI10" s="160"/>
      <c r="AJ10" s="182"/>
      <c r="AK10" s="182"/>
    </row>
    <row r="11" spans="1:37" ht="24" customHeight="1">
      <c r="A11" s="520"/>
      <c r="B11" s="327"/>
      <c r="C11" s="326" t="s">
        <v>9</v>
      </c>
      <c r="D11" s="252">
        <v>13</v>
      </c>
      <c r="E11" s="252">
        <v>40</v>
      </c>
      <c r="F11" s="252">
        <f>SUM(G11:H11)</f>
        <v>675</v>
      </c>
      <c r="G11" s="252">
        <v>343</v>
      </c>
      <c r="H11" s="252">
        <v>332</v>
      </c>
      <c r="I11" s="252">
        <f>SUM(J11:M11)</f>
        <v>59</v>
      </c>
      <c r="J11" s="252">
        <v>2</v>
      </c>
      <c r="K11" s="252">
        <v>53</v>
      </c>
      <c r="L11" s="252">
        <v>3</v>
      </c>
      <c r="M11" s="252">
        <v>1</v>
      </c>
      <c r="N11" s="262"/>
      <c r="O11" s="521">
        <v>6</v>
      </c>
      <c r="P11" s="522"/>
      <c r="Q11" s="523"/>
      <c r="R11" s="256">
        <f>SUM(S11:U11)</f>
        <v>79</v>
      </c>
      <c r="S11" s="254">
        <v>13</v>
      </c>
      <c r="T11" s="254">
        <v>65</v>
      </c>
      <c r="U11" s="254">
        <v>1</v>
      </c>
      <c r="V11" s="256">
        <v>453</v>
      </c>
      <c r="W11" s="254">
        <v>655</v>
      </c>
      <c r="X11" s="323">
        <f>SUM(Y11:Z11)</f>
        <v>10439</v>
      </c>
      <c r="Y11" s="256">
        <f t="shared" si="1"/>
        <v>5197</v>
      </c>
      <c r="Z11" s="256">
        <f t="shared" si="1"/>
        <v>5242</v>
      </c>
      <c r="AA11" s="323">
        <v>391</v>
      </c>
      <c r="AB11" s="323">
        <v>379</v>
      </c>
      <c r="AC11" s="301">
        <v>4739</v>
      </c>
      <c r="AD11" s="323">
        <v>4800</v>
      </c>
      <c r="AE11" s="323">
        <v>67</v>
      </c>
      <c r="AF11" s="301">
        <v>63</v>
      </c>
      <c r="AG11" s="182"/>
      <c r="AH11" s="182"/>
      <c r="AI11" s="160"/>
      <c r="AJ11" s="182"/>
      <c r="AK11" s="182"/>
    </row>
    <row r="12" spans="1:37" ht="24" customHeight="1">
      <c r="A12" s="327"/>
      <c r="B12" s="328"/>
      <c r="C12" s="326" t="s">
        <v>10</v>
      </c>
      <c r="D12" s="252">
        <v>65</v>
      </c>
      <c r="E12" s="252">
        <v>384</v>
      </c>
      <c r="F12" s="252">
        <f>SUM(G12:H12)</f>
        <v>8948</v>
      </c>
      <c r="G12" s="252">
        <v>4477</v>
      </c>
      <c r="H12" s="252">
        <v>4471</v>
      </c>
      <c r="I12" s="252">
        <f>SUM(J12:M12)</f>
        <v>596</v>
      </c>
      <c r="J12" s="252">
        <v>36</v>
      </c>
      <c r="K12" s="252">
        <v>521</v>
      </c>
      <c r="L12" s="252">
        <v>25</v>
      </c>
      <c r="M12" s="252">
        <v>14</v>
      </c>
      <c r="N12" s="262"/>
      <c r="O12" s="521">
        <v>7</v>
      </c>
      <c r="P12" s="522"/>
      <c r="Q12" s="523"/>
      <c r="R12" s="256">
        <f>SUM(S12:U12)</f>
        <v>79</v>
      </c>
      <c r="S12" s="254">
        <v>13</v>
      </c>
      <c r="T12" s="254">
        <v>65</v>
      </c>
      <c r="U12" s="254">
        <v>1</v>
      </c>
      <c r="V12" s="256">
        <v>433</v>
      </c>
      <c r="W12" s="254">
        <v>656</v>
      </c>
      <c r="X12" s="323">
        <f>SUM(Y12:Z12)</f>
        <v>10018</v>
      </c>
      <c r="Y12" s="256">
        <f t="shared" si="1"/>
        <v>5020</v>
      </c>
      <c r="Z12" s="256">
        <f t="shared" si="1"/>
        <v>4998</v>
      </c>
      <c r="AA12" s="323">
        <v>382</v>
      </c>
      <c r="AB12" s="323">
        <v>346</v>
      </c>
      <c r="AC12" s="301">
        <v>4569</v>
      </c>
      <c r="AD12" s="323">
        <v>4588</v>
      </c>
      <c r="AE12" s="323">
        <v>69</v>
      </c>
      <c r="AF12" s="301">
        <v>64</v>
      </c>
      <c r="AG12" s="182"/>
      <c r="AH12" s="182"/>
      <c r="AI12" s="160"/>
      <c r="AJ12" s="182"/>
      <c r="AK12" s="182"/>
    </row>
    <row r="13" spans="1:37" ht="24" customHeight="1">
      <c r="A13" s="328"/>
      <c r="B13" s="328"/>
      <c r="C13" s="181" t="s">
        <v>4</v>
      </c>
      <c r="D13" s="162">
        <f aca="true" t="shared" si="2" ref="D13:M13">SUM(D14:D16)</f>
        <v>286</v>
      </c>
      <c r="E13" s="162">
        <f t="shared" si="2"/>
        <v>2821</v>
      </c>
      <c r="F13" s="162">
        <f t="shared" si="2"/>
        <v>76863</v>
      </c>
      <c r="G13" s="162">
        <f t="shared" si="2"/>
        <v>39254</v>
      </c>
      <c r="H13" s="162">
        <f t="shared" si="2"/>
        <v>37609</v>
      </c>
      <c r="I13" s="162">
        <f t="shared" si="2"/>
        <v>4326</v>
      </c>
      <c r="J13" s="162">
        <f t="shared" si="2"/>
        <v>1514</v>
      </c>
      <c r="K13" s="162">
        <f t="shared" si="2"/>
        <v>2763</v>
      </c>
      <c r="L13" s="162">
        <f t="shared" si="2"/>
        <v>16</v>
      </c>
      <c r="M13" s="162">
        <f t="shared" si="2"/>
        <v>33</v>
      </c>
      <c r="N13" s="262"/>
      <c r="O13" s="527">
        <v>8</v>
      </c>
      <c r="P13" s="528"/>
      <c r="Q13" s="529"/>
      <c r="R13" s="451">
        <f aca="true" t="shared" si="3" ref="R13:AF13">SUM(R15:R22,R25:R32)</f>
        <v>79</v>
      </c>
      <c r="S13" s="451">
        <f t="shared" si="3"/>
        <v>13</v>
      </c>
      <c r="T13" s="451">
        <f t="shared" si="3"/>
        <v>65</v>
      </c>
      <c r="U13" s="451">
        <f t="shared" si="3"/>
        <v>1</v>
      </c>
      <c r="V13" s="451">
        <f t="shared" si="3"/>
        <v>429</v>
      </c>
      <c r="W13" s="451">
        <f t="shared" si="3"/>
        <v>665</v>
      </c>
      <c r="X13" s="451">
        <f t="shared" si="3"/>
        <v>9765</v>
      </c>
      <c r="Y13" s="451">
        <f t="shared" si="3"/>
        <v>4891</v>
      </c>
      <c r="Z13" s="451">
        <f t="shared" si="3"/>
        <v>4874</v>
      </c>
      <c r="AA13" s="451">
        <f t="shared" si="3"/>
        <v>343</v>
      </c>
      <c r="AB13" s="451">
        <f t="shared" si="3"/>
        <v>332</v>
      </c>
      <c r="AC13" s="451">
        <f t="shared" si="3"/>
        <v>4477</v>
      </c>
      <c r="AD13" s="451">
        <f t="shared" si="3"/>
        <v>4471</v>
      </c>
      <c r="AE13" s="451">
        <f t="shared" si="3"/>
        <v>71</v>
      </c>
      <c r="AF13" s="451">
        <f t="shared" si="3"/>
        <v>71</v>
      </c>
      <c r="AG13" s="356"/>
      <c r="AH13" s="195"/>
      <c r="AI13" s="190"/>
      <c r="AJ13" s="195"/>
      <c r="AK13" s="195"/>
    </row>
    <row r="14" spans="1:37" ht="24" customHeight="1">
      <c r="A14" s="519" t="s">
        <v>13</v>
      </c>
      <c r="B14" s="325"/>
      <c r="C14" s="326" t="s">
        <v>11</v>
      </c>
      <c r="D14" s="252">
        <v>1</v>
      </c>
      <c r="E14" s="252">
        <v>19</v>
      </c>
      <c r="F14" s="252">
        <f>SUM(G14:H14)</f>
        <v>666</v>
      </c>
      <c r="G14" s="252">
        <v>334</v>
      </c>
      <c r="H14" s="252">
        <v>332</v>
      </c>
      <c r="I14" s="252">
        <f>SUM(J14:M14)</f>
        <v>30</v>
      </c>
      <c r="J14" s="252">
        <v>18</v>
      </c>
      <c r="K14" s="252">
        <v>10</v>
      </c>
      <c r="L14" s="252">
        <v>1</v>
      </c>
      <c r="M14" s="252">
        <v>1</v>
      </c>
      <c r="N14" s="262"/>
      <c r="O14" s="530"/>
      <c r="P14" s="530"/>
      <c r="Q14" s="531"/>
      <c r="R14" s="295"/>
      <c r="S14" s="331"/>
      <c r="T14" s="332"/>
      <c r="U14" s="257"/>
      <c r="V14" s="256"/>
      <c r="W14" s="257"/>
      <c r="X14" s="257"/>
      <c r="Y14" s="256"/>
      <c r="Z14" s="331"/>
      <c r="AA14" s="331"/>
      <c r="AB14" s="445"/>
      <c r="AC14" s="256"/>
      <c r="AD14" s="257"/>
      <c r="AE14" s="257"/>
      <c r="AF14" s="256"/>
      <c r="AG14" s="298"/>
      <c r="AH14" s="298"/>
      <c r="AI14" s="190"/>
      <c r="AJ14" s="298"/>
      <c r="AK14" s="298"/>
    </row>
    <row r="15" spans="1:37" ht="24" customHeight="1">
      <c r="A15" s="520"/>
      <c r="B15" s="327"/>
      <c r="C15" s="326" t="s">
        <v>9</v>
      </c>
      <c r="D15" s="252">
        <v>284</v>
      </c>
      <c r="E15" s="252">
        <v>2796</v>
      </c>
      <c r="F15" s="252">
        <f>SUM(G15:H15)</f>
        <v>76001</v>
      </c>
      <c r="G15" s="252">
        <v>38870</v>
      </c>
      <c r="H15" s="252">
        <v>37131</v>
      </c>
      <c r="I15" s="252">
        <f>SUM(J15:M15)</f>
        <v>4281</v>
      </c>
      <c r="J15" s="252">
        <v>1492</v>
      </c>
      <c r="K15" s="252">
        <v>2749</v>
      </c>
      <c r="L15" s="252">
        <v>13</v>
      </c>
      <c r="M15" s="252">
        <v>27</v>
      </c>
      <c r="N15" s="262"/>
      <c r="O15" s="329"/>
      <c r="P15" s="567" t="s">
        <v>447</v>
      </c>
      <c r="Q15" s="568"/>
      <c r="R15" s="446">
        <f>SUM(S15:U15)</f>
        <v>40</v>
      </c>
      <c r="S15" s="390" t="s">
        <v>14</v>
      </c>
      <c r="T15" s="390">
        <v>39</v>
      </c>
      <c r="U15" s="390">
        <v>1</v>
      </c>
      <c r="V15" s="390">
        <v>240</v>
      </c>
      <c r="W15" s="390">
        <v>383</v>
      </c>
      <c r="X15" s="390">
        <f>SUM(Y15:Z15)</f>
        <v>5683</v>
      </c>
      <c r="Y15" s="390">
        <f>SUM(AA15,AC15,AE15)</f>
        <v>2838</v>
      </c>
      <c r="Z15" s="390">
        <f>SUM(AB15,AD15,AF15)</f>
        <v>2845</v>
      </c>
      <c r="AA15" s="390" t="s">
        <v>14</v>
      </c>
      <c r="AB15" s="390" t="s">
        <v>14</v>
      </c>
      <c r="AC15" s="390">
        <v>2767</v>
      </c>
      <c r="AD15" s="390">
        <v>2774</v>
      </c>
      <c r="AE15" s="390">
        <v>71</v>
      </c>
      <c r="AF15" s="390">
        <v>71</v>
      </c>
      <c r="AG15" s="330"/>
      <c r="AH15" s="330"/>
      <c r="AI15" s="330"/>
      <c r="AJ15" s="330"/>
      <c r="AK15" s="330"/>
    </row>
    <row r="16" spans="1:37" ht="24" customHeight="1">
      <c r="A16" s="327"/>
      <c r="B16" s="328"/>
      <c r="C16" s="326" t="s">
        <v>10</v>
      </c>
      <c r="D16" s="252">
        <v>1</v>
      </c>
      <c r="E16" s="252">
        <v>6</v>
      </c>
      <c r="F16" s="252">
        <f>SUM(G16:H16)</f>
        <v>196</v>
      </c>
      <c r="G16" s="252">
        <v>50</v>
      </c>
      <c r="H16" s="252">
        <v>146</v>
      </c>
      <c r="I16" s="252">
        <f>SUM(J16:M16)</f>
        <v>15</v>
      </c>
      <c r="J16" s="252">
        <v>4</v>
      </c>
      <c r="K16" s="252">
        <v>4</v>
      </c>
      <c r="L16" s="252">
        <v>2</v>
      </c>
      <c r="M16" s="252">
        <v>5</v>
      </c>
      <c r="N16" s="262"/>
      <c r="O16" s="286"/>
      <c r="P16" s="519" t="s">
        <v>15</v>
      </c>
      <c r="Q16" s="526"/>
      <c r="R16" s="446">
        <f aca="true" t="shared" si="4" ref="R16:R32">SUM(S16:U16)</f>
        <v>5</v>
      </c>
      <c r="S16" s="331">
        <v>2</v>
      </c>
      <c r="T16" s="332">
        <v>3</v>
      </c>
      <c r="U16" s="332" t="s">
        <v>14</v>
      </c>
      <c r="V16" s="256">
        <v>21</v>
      </c>
      <c r="W16" s="287">
        <v>28</v>
      </c>
      <c r="X16" s="390">
        <f aca="true" t="shared" si="5" ref="X16:X32">SUM(Y16:Z16)</f>
        <v>325</v>
      </c>
      <c r="Y16" s="390">
        <f aca="true" t="shared" si="6" ref="Y16:Y32">SUM(AA16,AC16,AE16)</f>
        <v>155</v>
      </c>
      <c r="Z16" s="390">
        <f aca="true" t="shared" si="7" ref="Z16:Z32">SUM(AB16,AD16,AF16)</f>
        <v>170</v>
      </c>
      <c r="AA16" s="331">
        <v>37</v>
      </c>
      <c r="AB16" s="333">
        <v>41</v>
      </c>
      <c r="AC16" s="256">
        <v>118</v>
      </c>
      <c r="AD16" s="287">
        <v>129</v>
      </c>
      <c r="AE16" s="390" t="s">
        <v>14</v>
      </c>
      <c r="AF16" s="390" t="s">
        <v>14</v>
      </c>
      <c r="AG16" s="287"/>
      <c r="AH16" s="287"/>
      <c r="AI16" s="160"/>
      <c r="AJ16" s="287"/>
      <c r="AK16" s="287"/>
    </row>
    <row r="17" spans="1:37" ht="24" customHeight="1">
      <c r="A17" s="328"/>
      <c r="B17" s="328"/>
      <c r="C17" s="181" t="s">
        <v>4</v>
      </c>
      <c r="D17" s="162">
        <f aca="true" t="shared" si="8" ref="D17:M17">SUM(D18:D20)</f>
        <v>113</v>
      </c>
      <c r="E17" s="162">
        <f t="shared" si="8"/>
        <v>1256</v>
      </c>
      <c r="F17" s="162">
        <f t="shared" si="8"/>
        <v>42793</v>
      </c>
      <c r="G17" s="162">
        <f t="shared" si="8"/>
        <v>21830</v>
      </c>
      <c r="H17" s="162">
        <f t="shared" si="8"/>
        <v>20963</v>
      </c>
      <c r="I17" s="162">
        <f t="shared" si="8"/>
        <v>2634</v>
      </c>
      <c r="J17" s="162">
        <f t="shared" si="8"/>
        <v>1455</v>
      </c>
      <c r="K17" s="162">
        <f t="shared" si="8"/>
        <v>1089</v>
      </c>
      <c r="L17" s="162">
        <f t="shared" si="8"/>
        <v>37</v>
      </c>
      <c r="M17" s="162">
        <f t="shared" si="8"/>
        <v>53</v>
      </c>
      <c r="N17" s="262"/>
      <c r="O17" s="286"/>
      <c r="P17" s="519" t="s">
        <v>448</v>
      </c>
      <c r="Q17" s="526"/>
      <c r="R17" s="446">
        <f t="shared" si="4"/>
        <v>8</v>
      </c>
      <c r="S17" s="332" t="s">
        <v>14</v>
      </c>
      <c r="T17" s="332">
        <v>8</v>
      </c>
      <c r="U17" s="332" t="s">
        <v>14</v>
      </c>
      <c r="V17" s="256">
        <v>42</v>
      </c>
      <c r="W17" s="287">
        <v>62</v>
      </c>
      <c r="X17" s="390">
        <f t="shared" si="5"/>
        <v>998</v>
      </c>
      <c r="Y17" s="390">
        <f t="shared" si="6"/>
        <v>514</v>
      </c>
      <c r="Z17" s="390">
        <f t="shared" si="7"/>
        <v>484</v>
      </c>
      <c r="AA17" s="390" t="s">
        <v>14</v>
      </c>
      <c r="AB17" s="390" t="s">
        <v>14</v>
      </c>
      <c r="AC17" s="256">
        <v>514</v>
      </c>
      <c r="AD17" s="287">
        <v>484</v>
      </c>
      <c r="AE17" s="390" t="s">
        <v>14</v>
      </c>
      <c r="AF17" s="390" t="s">
        <v>14</v>
      </c>
      <c r="AG17" s="287"/>
      <c r="AH17" s="287"/>
      <c r="AI17" s="160"/>
      <c r="AJ17" s="287"/>
      <c r="AK17" s="287"/>
    </row>
    <row r="18" spans="1:37" ht="24" customHeight="1">
      <c r="A18" s="519" t="s">
        <v>16</v>
      </c>
      <c r="B18" s="325"/>
      <c r="C18" s="326" t="s">
        <v>11</v>
      </c>
      <c r="D18" s="252">
        <v>1</v>
      </c>
      <c r="E18" s="252">
        <v>12</v>
      </c>
      <c r="F18" s="252">
        <f>SUM(G18:H18)</f>
        <v>470</v>
      </c>
      <c r="G18" s="252">
        <v>234</v>
      </c>
      <c r="H18" s="252">
        <v>236</v>
      </c>
      <c r="I18" s="252">
        <f>SUM(J18:M18)</f>
        <v>30</v>
      </c>
      <c r="J18" s="252">
        <v>16</v>
      </c>
      <c r="K18" s="252">
        <v>7</v>
      </c>
      <c r="L18" s="252">
        <v>4</v>
      </c>
      <c r="M18" s="252">
        <v>3</v>
      </c>
      <c r="N18" s="262"/>
      <c r="O18" s="286"/>
      <c r="P18" s="519" t="s">
        <v>449</v>
      </c>
      <c r="Q18" s="526"/>
      <c r="R18" s="446">
        <f t="shared" si="4"/>
        <v>2</v>
      </c>
      <c r="S18" s="332" t="s">
        <v>14</v>
      </c>
      <c r="T18" s="332">
        <v>2</v>
      </c>
      <c r="U18" s="332" t="s">
        <v>14</v>
      </c>
      <c r="V18" s="256">
        <v>12</v>
      </c>
      <c r="W18" s="287">
        <v>17</v>
      </c>
      <c r="X18" s="390">
        <f t="shared" si="5"/>
        <v>290</v>
      </c>
      <c r="Y18" s="390">
        <f t="shared" si="6"/>
        <v>151</v>
      </c>
      <c r="Z18" s="390">
        <f t="shared" si="7"/>
        <v>139</v>
      </c>
      <c r="AA18" s="390" t="s">
        <v>14</v>
      </c>
      <c r="AB18" s="390" t="s">
        <v>14</v>
      </c>
      <c r="AC18" s="256">
        <v>151</v>
      </c>
      <c r="AD18" s="287">
        <v>139</v>
      </c>
      <c r="AE18" s="390" t="s">
        <v>14</v>
      </c>
      <c r="AF18" s="390" t="s">
        <v>14</v>
      </c>
      <c r="AG18" s="287"/>
      <c r="AH18" s="287"/>
      <c r="AI18" s="160"/>
      <c r="AJ18" s="287"/>
      <c r="AK18" s="287"/>
    </row>
    <row r="19" spans="1:37" ht="24" customHeight="1">
      <c r="A19" s="520"/>
      <c r="B19" s="327"/>
      <c r="C19" s="326" t="s">
        <v>9</v>
      </c>
      <c r="D19" s="252">
        <v>109</v>
      </c>
      <c r="E19" s="252">
        <v>1236</v>
      </c>
      <c r="F19" s="252">
        <f>SUM(G19:H19)</f>
        <v>42091</v>
      </c>
      <c r="G19" s="252">
        <v>21511</v>
      </c>
      <c r="H19" s="252">
        <v>20580</v>
      </c>
      <c r="I19" s="252">
        <f>SUM(J19:M19)</f>
        <v>2554</v>
      </c>
      <c r="J19" s="252">
        <v>1429</v>
      </c>
      <c r="K19" s="252">
        <v>1074</v>
      </c>
      <c r="L19" s="252">
        <v>16</v>
      </c>
      <c r="M19" s="252">
        <v>35</v>
      </c>
      <c r="N19" s="262"/>
      <c r="O19" s="286"/>
      <c r="P19" s="519" t="s">
        <v>38</v>
      </c>
      <c r="Q19" s="526"/>
      <c r="R19" s="446">
        <f t="shared" si="4"/>
        <v>1</v>
      </c>
      <c r="S19" s="332" t="s">
        <v>14</v>
      </c>
      <c r="T19" s="332">
        <v>1</v>
      </c>
      <c r="U19" s="332" t="s">
        <v>14</v>
      </c>
      <c r="V19" s="256">
        <v>3</v>
      </c>
      <c r="W19" s="287">
        <v>5</v>
      </c>
      <c r="X19" s="390">
        <f t="shared" si="5"/>
        <v>55</v>
      </c>
      <c r="Y19" s="390">
        <f t="shared" si="6"/>
        <v>26</v>
      </c>
      <c r="Z19" s="390">
        <f t="shared" si="7"/>
        <v>29</v>
      </c>
      <c r="AA19" s="390" t="s">
        <v>14</v>
      </c>
      <c r="AB19" s="390" t="s">
        <v>14</v>
      </c>
      <c r="AC19" s="256">
        <v>26</v>
      </c>
      <c r="AD19" s="287">
        <v>29</v>
      </c>
      <c r="AE19" s="390" t="s">
        <v>14</v>
      </c>
      <c r="AF19" s="390" t="s">
        <v>14</v>
      </c>
      <c r="AG19" s="287"/>
      <c r="AH19" s="287"/>
      <c r="AI19" s="160"/>
      <c r="AJ19" s="287"/>
      <c r="AK19" s="287"/>
    </row>
    <row r="20" spans="1:37" ht="24" customHeight="1">
      <c r="A20" s="327"/>
      <c r="B20" s="328"/>
      <c r="C20" s="326" t="s">
        <v>10</v>
      </c>
      <c r="D20" s="252">
        <v>3</v>
      </c>
      <c r="E20" s="252">
        <v>8</v>
      </c>
      <c r="F20" s="252">
        <f>SUM(G20:H20)</f>
        <v>232</v>
      </c>
      <c r="G20" s="252">
        <v>85</v>
      </c>
      <c r="H20" s="252">
        <v>147</v>
      </c>
      <c r="I20" s="252">
        <f>SUM(J20:M20)</f>
        <v>50</v>
      </c>
      <c r="J20" s="252">
        <v>10</v>
      </c>
      <c r="K20" s="252">
        <v>8</v>
      </c>
      <c r="L20" s="252">
        <v>17</v>
      </c>
      <c r="M20" s="252">
        <v>15</v>
      </c>
      <c r="N20" s="262"/>
      <c r="O20" s="286"/>
      <c r="P20" s="519" t="s">
        <v>35</v>
      </c>
      <c r="Q20" s="526"/>
      <c r="R20" s="446">
        <f t="shared" si="4"/>
        <v>3</v>
      </c>
      <c r="S20" s="331">
        <v>2</v>
      </c>
      <c r="T20" s="332">
        <v>1</v>
      </c>
      <c r="U20" s="332" t="s">
        <v>14</v>
      </c>
      <c r="V20" s="256">
        <v>11</v>
      </c>
      <c r="W20" s="287">
        <v>16</v>
      </c>
      <c r="X20" s="390">
        <f t="shared" si="5"/>
        <v>220</v>
      </c>
      <c r="Y20" s="390">
        <f t="shared" si="6"/>
        <v>116</v>
      </c>
      <c r="Z20" s="390">
        <f t="shared" si="7"/>
        <v>104</v>
      </c>
      <c r="AA20" s="331">
        <v>54</v>
      </c>
      <c r="AB20" s="333">
        <v>32</v>
      </c>
      <c r="AC20" s="256">
        <v>62</v>
      </c>
      <c r="AD20" s="287">
        <v>72</v>
      </c>
      <c r="AE20" s="390" t="s">
        <v>14</v>
      </c>
      <c r="AF20" s="390" t="s">
        <v>14</v>
      </c>
      <c r="AG20" s="287"/>
      <c r="AH20" s="287"/>
      <c r="AI20" s="160"/>
      <c r="AJ20" s="287"/>
      <c r="AK20" s="287"/>
    </row>
    <row r="21" spans="1:37" ht="24" customHeight="1">
      <c r="A21" s="328"/>
      <c r="B21" s="328"/>
      <c r="C21" s="181" t="s">
        <v>4</v>
      </c>
      <c r="D21" s="162">
        <f aca="true" t="shared" si="9" ref="D21:M21">SUM(D22:D24)</f>
        <v>66</v>
      </c>
      <c r="E21" s="162">
        <f t="shared" si="9"/>
        <v>83</v>
      </c>
      <c r="F21" s="162">
        <f t="shared" si="9"/>
        <v>44600</v>
      </c>
      <c r="G21" s="162">
        <f t="shared" si="9"/>
        <v>22375</v>
      </c>
      <c r="H21" s="162">
        <f t="shared" si="9"/>
        <v>22225</v>
      </c>
      <c r="I21" s="162">
        <f t="shared" si="9"/>
        <v>3572</v>
      </c>
      <c r="J21" s="162">
        <f t="shared" si="9"/>
        <v>2258</v>
      </c>
      <c r="K21" s="162">
        <f t="shared" si="9"/>
        <v>688</v>
      </c>
      <c r="L21" s="162">
        <f t="shared" si="9"/>
        <v>332</v>
      </c>
      <c r="M21" s="162">
        <f t="shared" si="9"/>
        <v>294</v>
      </c>
      <c r="N21" s="262"/>
      <c r="O21" s="286"/>
      <c r="P21" s="519" t="s">
        <v>450</v>
      </c>
      <c r="Q21" s="526"/>
      <c r="R21" s="446">
        <f t="shared" si="4"/>
        <v>2</v>
      </c>
      <c r="S21" s="332" t="s">
        <v>14</v>
      </c>
      <c r="T21" s="332">
        <v>2</v>
      </c>
      <c r="U21" s="332" t="s">
        <v>14</v>
      </c>
      <c r="V21" s="256">
        <v>9</v>
      </c>
      <c r="W21" s="287">
        <v>13</v>
      </c>
      <c r="X21" s="390">
        <f t="shared" si="5"/>
        <v>150</v>
      </c>
      <c r="Y21" s="390">
        <f t="shared" si="6"/>
        <v>80</v>
      </c>
      <c r="Z21" s="390">
        <f t="shared" si="7"/>
        <v>70</v>
      </c>
      <c r="AA21" s="390" t="s">
        <v>14</v>
      </c>
      <c r="AB21" s="390" t="s">
        <v>14</v>
      </c>
      <c r="AC21" s="256">
        <v>80</v>
      </c>
      <c r="AD21" s="287">
        <v>70</v>
      </c>
      <c r="AE21" s="390" t="s">
        <v>14</v>
      </c>
      <c r="AF21" s="390" t="s">
        <v>14</v>
      </c>
      <c r="AG21" s="287"/>
      <c r="AH21" s="287"/>
      <c r="AI21" s="160"/>
      <c r="AJ21" s="287"/>
      <c r="AK21" s="287"/>
    </row>
    <row r="22" spans="1:37" ht="24" customHeight="1">
      <c r="A22" s="519" t="s">
        <v>17</v>
      </c>
      <c r="B22" s="325"/>
      <c r="C22" s="326" t="s">
        <v>11</v>
      </c>
      <c r="D22" s="252">
        <v>1</v>
      </c>
      <c r="E22" s="252">
        <v>1</v>
      </c>
      <c r="F22" s="252">
        <f>SUM(G22:H22)</f>
        <v>381</v>
      </c>
      <c r="G22" s="252">
        <v>213</v>
      </c>
      <c r="H22" s="252">
        <v>168</v>
      </c>
      <c r="I22" s="252">
        <f>SUM(J22:M22)</f>
        <v>32</v>
      </c>
      <c r="J22" s="252">
        <v>18</v>
      </c>
      <c r="K22" s="252">
        <v>6</v>
      </c>
      <c r="L22" s="252">
        <v>5</v>
      </c>
      <c r="M22" s="252">
        <v>3</v>
      </c>
      <c r="N22" s="262"/>
      <c r="O22" s="286"/>
      <c r="P22" s="519" t="s">
        <v>36</v>
      </c>
      <c r="Q22" s="526"/>
      <c r="R22" s="446">
        <f t="shared" si="4"/>
        <v>5</v>
      </c>
      <c r="S22" s="331">
        <v>3</v>
      </c>
      <c r="T22" s="332">
        <v>2</v>
      </c>
      <c r="U22" s="332" t="s">
        <v>14</v>
      </c>
      <c r="V22" s="256">
        <v>29</v>
      </c>
      <c r="W22" s="287">
        <v>42</v>
      </c>
      <c r="X22" s="390">
        <f t="shared" si="5"/>
        <v>589</v>
      </c>
      <c r="Y22" s="390">
        <f t="shared" si="6"/>
        <v>288</v>
      </c>
      <c r="Z22" s="390">
        <f t="shared" si="7"/>
        <v>301</v>
      </c>
      <c r="AA22" s="331">
        <v>114</v>
      </c>
      <c r="AB22" s="333">
        <v>128</v>
      </c>
      <c r="AC22" s="256">
        <v>174</v>
      </c>
      <c r="AD22" s="287">
        <v>173</v>
      </c>
      <c r="AE22" s="390" t="s">
        <v>14</v>
      </c>
      <c r="AF22" s="390" t="s">
        <v>14</v>
      </c>
      <c r="AG22" s="286"/>
      <c r="AH22" s="287"/>
      <c r="AI22" s="160"/>
      <c r="AJ22" s="287"/>
      <c r="AK22" s="287"/>
    </row>
    <row r="23" spans="1:37" ht="24" customHeight="1">
      <c r="A23" s="520"/>
      <c r="B23" s="327"/>
      <c r="C23" s="326" t="s">
        <v>9</v>
      </c>
      <c r="D23" s="252">
        <v>56</v>
      </c>
      <c r="E23" s="252">
        <v>70</v>
      </c>
      <c r="F23" s="252">
        <f>SUM(G23:H23)</f>
        <v>35081</v>
      </c>
      <c r="G23" s="252">
        <v>17575</v>
      </c>
      <c r="H23" s="252">
        <v>17506</v>
      </c>
      <c r="I23" s="252">
        <f>SUM(J23:M23)</f>
        <v>2917</v>
      </c>
      <c r="J23" s="252">
        <v>1931</v>
      </c>
      <c r="K23" s="252">
        <v>594</v>
      </c>
      <c r="L23" s="252">
        <v>199</v>
      </c>
      <c r="M23" s="252">
        <v>193</v>
      </c>
      <c r="N23" s="262"/>
      <c r="O23" s="286"/>
      <c r="P23" s="519"/>
      <c r="Q23" s="526"/>
      <c r="R23" s="331"/>
      <c r="S23" s="331"/>
      <c r="T23" s="332"/>
      <c r="U23" s="286"/>
      <c r="V23" s="256"/>
      <c r="W23" s="287"/>
      <c r="X23" s="331"/>
      <c r="Y23" s="331"/>
      <c r="Z23" s="331"/>
      <c r="AA23" s="331"/>
      <c r="AB23" s="333"/>
      <c r="AC23" s="256"/>
      <c r="AD23" s="256"/>
      <c r="AE23" s="256"/>
      <c r="AF23" s="256"/>
      <c r="AG23" s="287"/>
      <c r="AH23" s="287"/>
      <c r="AI23" s="160"/>
      <c r="AJ23" s="287"/>
      <c r="AK23" s="287"/>
    </row>
    <row r="24" spans="1:37" ht="24" customHeight="1">
      <c r="A24" s="327"/>
      <c r="B24" s="328"/>
      <c r="C24" s="326" t="s">
        <v>10</v>
      </c>
      <c r="D24" s="252">
        <v>9</v>
      </c>
      <c r="E24" s="252">
        <v>12</v>
      </c>
      <c r="F24" s="252">
        <f>SUM(G24:H24)</f>
        <v>9138</v>
      </c>
      <c r="G24" s="252">
        <v>4587</v>
      </c>
      <c r="H24" s="252">
        <v>4551</v>
      </c>
      <c r="I24" s="252">
        <f>SUM(J24:M24)</f>
        <v>623</v>
      </c>
      <c r="J24" s="252">
        <v>309</v>
      </c>
      <c r="K24" s="252">
        <v>88</v>
      </c>
      <c r="L24" s="252">
        <v>128</v>
      </c>
      <c r="M24" s="252">
        <v>98</v>
      </c>
      <c r="N24" s="262"/>
      <c r="O24" s="530"/>
      <c r="P24" s="530"/>
      <c r="Q24" s="531"/>
      <c r="R24" s="331"/>
      <c r="S24" s="331"/>
      <c r="T24" s="390"/>
      <c r="U24" s="390"/>
      <c r="V24" s="390"/>
      <c r="W24" s="390"/>
      <c r="X24" s="331"/>
      <c r="Y24" s="331"/>
      <c r="Z24" s="331"/>
      <c r="AA24" s="331"/>
      <c r="AB24" s="447"/>
      <c r="AC24" s="390"/>
      <c r="AD24" s="390"/>
      <c r="AE24" s="390"/>
      <c r="AF24" s="390"/>
      <c r="AG24" s="330"/>
      <c r="AH24" s="330"/>
      <c r="AI24" s="330"/>
      <c r="AJ24" s="330"/>
      <c r="AK24" s="330"/>
    </row>
    <row r="25" spans="1:37" ht="24" customHeight="1">
      <c r="A25" s="328"/>
      <c r="B25" s="328"/>
      <c r="C25" s="181" t="s">
        <v>4</v>
      </c>
      <c r="D25" s="162">
        <f aca="true" t="shared" si="10" ref="D25:M25">SUM(D26:D28)</f>
        <v>2</v>
      </c>
      <c r="E25" s="162">
        <f t="shared" si="10"/>
        <v>7</v>
      </c>
      <c r="F25" s="162">
        <f t="shared" si="10"/>
        <v>1841</v>
      </c>
      <c r="G25" s="162">
        <f t="shared" si="10"/>
        <v>1369</v>
      </c>
      <c r="H25" s="162">
        <f t="shared" si="10"/>
        <v>472</v>
      </c>
      <c r="I25" s="162">
        <f t="shared" si="10"/>
        <v>189</v>
      </c>
      <c r="J25" s="162">
        <f t="shared" si="10"/>
        <v>121</v>
      </c>
      <c r="K25" s="162">
        <f t="shared" si="10"/>
        <v>7</v>
      </c>
      <c r="L25" s="162">
        <f t="shared" si="10"/>
        <v>57</v>
      </c>
      <c r="M25" s="162">
        <f t="shared" si="10"/>
        <v>4</v>
      </c>
      <c r="N25" s="262"/>
      <c r="O25" s="286"/>
      <c r="P25" s="519" t="s">
        <v>451</v>
      </c>
      <c r="Q25" s="526"/>
      <c r="R25" s="446">
        <f t="shared" si="4"/>
        <v>1</v>
      </c>
      <c r="S25" s="331">
        <v>1</v>
      </c>
      <c r="T25" s="332" t="s">
        <v>14</v>
      </c>
      <c r="U25" s="332" t="s">
        <v>14</v>
      </c>
      <c r="V25" s="256">
        <v>3</v>
      </c>
      <c r="W25" s="334">
        <v>6</v>
      </c>
      <c r="X25" s="390">
        <f t="shared" si="5"/>
        <v>51</v>
      </c>
      <c r="Y25" s="390">
        <f t="shared" si="6"/>
        <v>28</v>
      </c>
      <c r="Z25" s="390">
        <f t="shared" si="7"/>
        <v>23</v>
      </c>
      <c r="AA25" s="335">
        <v>28</v>
      </c>
      <c r="AB25" s="333">
        <v>23</v>
      </c>
      <c r="AC25" s="390" t="s">
        <v>14</v>
      </c>
      <c r="AD25" s="390" t="s">
        <v>14</v>
      </c>
      <c r="AE25" s="390" t="s">
        <v>14</v>
      </c>
      <c r="AF25" s="390" t="s">
        <v>14</v>
      </c>
      <c r="AG25" s="287"/>
      <c r="AH25" s="286"/>
      <c r="AI25" s="160"/>
      <c r="AJ25" s="287"/>
      <c r="AK25" s="287"/>
    </row>
    <row r="26" spans="1:37" ht="24" customHeight="1">
      <c r="A26" s="532" t="s">
        <v>43</v>
      </c>
      <c r="B26" s="325"/>
      <c r="C26" s="326" t="s">
        <v>11</v>
      </c>
      <c r="D26" s="252">
        <v>1</v>
      </c>
      <c r="E26" s="252">
        <v>5</v>
      </c>
      <c r="F26" s="252">
        <f>SUM(G26:H26)</f>
        <v>1041</v>
      </c>
      <c r="G26" s="252">
        <v>684</v>
      </c>
      <c r="H26" s="252">
        <v>357</v>
      </c>
      <c r="I26" s="252">
        <f>SUM(J26:M26)</f>
        <v>128</v>
      </c>
      <c r="J26" s="252">
        <v>75</v>
      </c>
      <c r="K26" s="252">
        <v>1</v>
      </c>
      <c r="L26" s="252">
        <v>49</v>
      </c>
      <c r="M26" s="252">
        <v>3</v>
      </c>
      <c r="N26" s="262"/>
      <c r="O26" s="286"/>
      <c r="P26" s="519" t="s">
        <v>452</v>
      </c>
      <c r="Q26" s="526"/>
      <c r="R26" s="332" t="s">
        <v>14</v>
      </c>
      <c r="S26" s="332" t="s">
        <v>14</v>
      </c>
      <c r="T26" s="332" t="s">
        <v>14</v>
      </c>
      <c r="U26" s="332" t="s">
        <v>14</v>
      </c>
      <c r="V26" s="390" t="s">
        <v>14</v>
      </c>
      <c r="W26" s="390" t="s">
        <v>14</v>
      </c>
      <c r="X26" s="390" t="s">
        <v>14</v>
      </c>
      <c r="Y26" s="390" t="s">
        <v>14</v>
      </c>
      <c r="Z26" s="390" t="s">
        <v>14</v>
      </c>
      <c r="AA26" s="390" t="s">
        <v>14</v>
      </c>
      <c r="AB26" s="390" t="s">
        <v>14</v>
      </c>
      <c r="AC26" s="390" t="s">
        <v>14</v>
      </c>
      <c r="AD26" s="390" t="s">
        <v>14</v>
      </c>
      <c r="AE26" s="390" t="s">
        <v>14</v>
      </c>
      <c r="AF26" s="390" t="s">
        <v>14</v>
      </c>
      <c r="AG26" s="287"/>
      <c r="AH26" s="287"/>
      <c r="AI26" s="160"/>
      <c r="AJ26" s="287"/>
      <c r="AK26" s="287"/>
    </row>
    <row r="27" spans="1:37" ht="24" customHeight="1">
      <c r="A27" s="533"/>
      <c r="B27" s="325"/>
      <c r="C27" s="326" t="s">
        <v>9</v>
      </c>
      <c r="D27" s="252" t="s">
        <v>14</v>
      </c>
      <c r="E27" s="252" t="s">
        <v>14</v>
      </c>
      <c r="F27" s="252" t="s">
        <v>14</v>
      </c>
      <c r="G27" s="252" t="s">
        <v>14</v>
      </c>
      <c r="H27" s="252" t="s">
        <v>14</v>
      </c>
      <c r="I27" s="252" t="s">
        <v>14</v>
      </c>
      <c r="J27" s="252" t="s">
        <v>14</v>
      </c>
      <c r="K27" s="252" t="s">
        <v>14</v>
      </c>
      <c r="L27" s="252" t="s">
        <v>14</v>
      </c>
      <c r="M27" s="252" t="s">
        <v>14</v>
      </c>
      <c r="N27" s="262"/>
      <c r="O27" s="286"/>
      <c r="P27" s="519" t="s">
        <v>453</v>
      </c>
      <c r="Q27" s="526"/>
      <c r="R27" s="446">
        <f t="shared" si="4"/>
        <v>5</v>
      </c>
      <c r="S27" s="331">
        <v>1</v>
      </c>
      <c r="T27" s="332">
        <v>4</v>
      </c>
      <c r="U27" s="332" t="s">
        <v>14</v>
      </c>
      <c r="V27" s="256">
        <v>28</v>
      </c>
      <c r="W27" s="287">
        <v>44</v>
      </c>
      <c r="X27" s="390">
        <f t="shared" si="5"/>
        <v>672</v>
      </c>
      <c r="Y27" s="390">
        <f t="shared" si="6"/>
        <v>329</v>
      </c>
      <c r="Z27" s="390">
        <f t="shared" si="7"/>
        <v>343</v>
      </c>
      <c r="AA27" s="331">
        <v>21</v>
      </c>
      <c r="AB27" s="336">
        <v>13</v>
      </c>
      <c r="AC27" s="256">
        <v>308</v>
      </c>
      <c r="AD27" s="287">
        <v>330</v>
      </c>
      <c r="AE27" s="390" t="s">
        <v>14</v>
      </c>
      <c r="AF27" s="390" t="s">
        <v>14</v>
      </c>
      <c r="AG27" s="287"/>
      <c r="AH27" s="287"/>
      <c r="AI27" s="160"/>
      <c r="AJ27" s="287"/>
      <c r="AK27" s="287"/>
    </row>
    <row r="28" spans="1:37" ht="24" customHeight="1">
      <c r="A28" s="337"/>
      <c r="B28" s="328"/>
      <c r="C28" s="326" t="s">
        <v>10</v>
      </c>
      <c r="D28" s="252">
        <v>1</v>
      </c>
      <c r="E28" s="252">
        <v>2</v>
      </c>
      <c r="F28" s="252">
        <f>SUM(G28:H28)</f>
        <v>800</v>
      </c>
      <c r="G28" s="252">
        <v>685</v>
      </c>
      <c r="H28" s="252">
        <v>115</v>
      </c>
      <c r="I28" s="252">
        <f>SUM(J28:M28)</f>
        <v>61</v>
      </c>
      <c r="J28" s="252">
        <v>46</v>
      </c>
      <c r="K28" s="252">
        <v>6</v>
      </c>
      <c r="L28" s="252">
        <v>8</v>
      </c>
      <c r="M28" s="252">
        <v>1</v>
      </c>
      <c r="N28" s="262"/>
      <c r="O28" s="286"/>
      <c r="P28" s="519" t="s">
        <v>454</v>
      </c>
      <c r="Q28" s="526"/>
      <c r="R28" s="446">
        <f t="shared" si="4"/>
        <v>3</v>
      </c>
      <c r="S28" s="331">
        <v>1</v>
      </c>
      <c r="T28" s="332">
        <v>2</v>
      </c>
      <c r="U28" s="332" t="s">
        <v>14</v>
      </c>
      <c r="V28" s="256">
        <v>21</v>
      </c>
      <c r="W28" s="287">
        <v>31</v>
      </c>
      <c r="X28" s="390">
        <f t="shared" si="5"/>
        <v>550</v>
      </c>
      <c r="Y28" s="390">
        <f t="shared" si="6"/>
        <v>274</v>
      </c>
      <c r="Z28" s="390">
        <f t="shared" si="7"/>
        <v>276</v>
      </c>
      <c r="AA28" s="331">
        <v>39</v>
      </c>
      <c r="AB28" s="333">
        <v>45</v>
      </c>
      <c r="AC28" s="256">
        <v>235</v>
      </c>
      <c r="AD28" s="256">
        <v>231</v>
      </c>
      <c r="AE28" s="390" t="s">
        <v>14</v>
      </c>
      <c r="AF28" s="390" t="s">
        <v>14</v>
      </c>
      <c r="AG28" s="287"/>
      <c r="AH28" s="287"/>
      <c r="AI28" s="160"/>
      <c r="AJ28" s="287"/>
      <c r="AK28" s="287"/>
    </row>
    <row r="29" spans="1:37" ht="24" customHeight="1">
      <c r="A29" s="328"/>
      <c r="B29" s="328"/>
      <c r="C29" s="181" t="s">
        <v>4</v>
      </c>
      <c r="D29" s="162">
        <f aca="true" t="shared" si="11" ref="D29:M29">SUM(D30:D32)</f>
        <v>8</v>
      </c>
      <c r="E29" s="162">
        <f t="shared" si="11"/>
        <v>14</v>
      </c>
      <c r="F29" s="162">
        <f t="shared" si="11"/>
        <v>4355</v>
      </c>
      <c r="G29" s="162">
        <f t="shared" si="11"/>
        <v>745</v>
      </c>
      <c r="H29" s="162">
        <f t="shared" si="11"/>
        <v>3610</v>
      </c>
      <c r="I29" s="162">
        <f t="shared" si="11"/>
        <v>539</v>
      </c>
      <c r="J29" s="162">
        <f t="shared" si="11"/>
        <v>159</v>
      </c>
      <c r="K29" s="162">
        <f t="shared" si="11"/>
        <v>55</v>
      </c>
      <c r="L29" s="162">
        <f t="shared" si="11"/>
        <v>226</v>
      </c>
      <c r="M29" s="162">
        <f t="shared" si="11"/>
        <v>99</v>
      </c>
      <c r="N29" s="262"/>
      <c r="O29" s="286"/>
      <c r="P29" s="519" t="s">
        <v>455</v>
      </c>
      <c r="Q29" s="526"/>
      <c r="R29" s="332" t="s">
        <v>14</v>
      </c>
      <c r="S29" s="332" t="s">
        <v>14</v>
      </c>
      <c r="T29" s="332" t="s">
        <v>14</v>
      </c>
      <c r="U29" s="332" t="s">
        <v>14</v>
      </c>
      <c r="V29" s="390" t="s">
        <v>14</v>
      </c>
      <c r="W29" s="390" t="s">
        <v>14</v>
      </c>
      <c r="X29" s="390" t="s">
        <v>14</v>
      </c>
      <c r="Y29" s="390" t="s">
        <v>14</v>
      </c>
      <c r="Z29" s="390" t="s">
        <v>14</v>
      </c>
      <c r="AA29" s="390" t="s">
        <v>14</v>
      </c>
      <c r="AB29" s="390" t="s">
        <v>14</v>
      </c>
      <c r="AC29" s="390" t="s">
        <v>14</v>
      </c>
      <c r="AD29" s="390" t="s">
        <v>14</v>
      </c>
      <c r="AE29" s="390" t="s">
        <v>14</v>
      </c>
      <c r="AF29" s="390" t="s">
        <v>14</v>
      </c>
      <c r="AG29" s="287"/>
      <c r="AH29" s="287"/>
      <c r="AI29" s="160"/>
      <c r="AJ29" s="287"/>
      <c r="AK29" s="287"/>
    </row>
    <row r="30" spans="1:37" ht="24" customHeight="1">
      <c r="A30" s="519" t="s">
        <v>18</v>
      </c>
      <c r="B30" s="325"/>
      <c r="C30" s="326" t="s">
        <v>11</v>
      </c>
      <c r="D30" s="252">
        <v>1</v>
      </c>
      <c r="E30" s="252">
        <v>1</v>
      </c>
      <c r="F30" s="252">
        <f>SUM(G30:H30)</f>
        <v>439</v>
      </c>
      <c r="G30" s="252">
        <v>37</v>
      </c>
      <c r="H30" s="252">
        <v>402</v>
      </c>
      <c r="I30" s="252">
        <f>SUM(J30:M30)</f>
        <v>108</v>
      </c>
      <c r="J30" s="252" t="s">
        <v>14</v>
      </c>
      <c r="K30" s="252" t="s">
        <v>14</v>
      </c>
      <c r="L30" s="252">
        <v>71</v>
      </c>
      <c r="M30" s="252">
        <v>37</v>
      </c>
      <c r="N30" s="262"/>
      <c r="O30" s="286"/>
      <c r="P30" s="519" t="s">
        <v>456</v>
      </c>
      <c r="Q30" s="526"/>
      <c r="R30" s="446">
        <f t="shared" si="4"/>
        <v>1</v>
      </c>
      <c r="S30" s="332" t="s">
        <v>14</v>
      </c>
      <c r="T30" s="332">
        <v>1</v>
      </c>
      <c r="U30" s="332" t="s">
        <v>14</v>
      </c>
      <c r="V30" s="256">
        <v>4</v>
      </c>
      <c r="W30" s="287">
        <v>6</v>
      </c>
      <c r="X30" s="390">
        <f t="shared" si="5"/>
        <v>82</v>
      </c>
      <c r="Y30" s="390">
        <f t="shared" si="6"/>
        <v>42</v>
      </c>
      <c r="Z30" s="390">
        <f t="shared" si="7"/>
        <v>40</v>
      </c>
      <c r="AA30" s="390" t="s">
        <v>14</v>
      </c>
      <c r="AB30" s="390" t="s">
        <v>14</v>
      </c>
      <c r="AC30" s="256">
        <v>42</v>
      </c>
      <c r="AD30" s="256">
        <v>40</v>
      </c>
      <c r="AE30" s="390" t="s">
        <v>14</v>
      </c>
      <c r="AF30" s="390" t="s">
        <v>14</v>
      </c>
      <c r="AG30" s="287"/>
      <c r="AH30" s="287"/>
      <c r="AI30" s="160"/>
      <c r="AJ30" s="287"/>
      <c r="AK30" s="287"/>
    </row>
    <row r="31" spans="1:37" ht="24" customHeight="1">
      <c r="A31" s="519"/>
      <c r="B31" s="327"/>
      <c r="C31" s="326" t="s">
        <v>9</v>
      </c>
      <c r="D31" s="252">
        <v>1</v>
      </c>
      <c r="E31" s="252">
        <v>1</v>
      </c>
      <c r="F31" s="252">
        <f>SUM(G31:H31)</f>
        <v>247</v>
      </c>
      <c r="G31" s="252">
        <v>83</v>
      </c>
      <c r="H31" s="252">
        <v>164</v>
      </c>
      <c r="I31" s="252">
        <f>SUM(J31:M31)</f>
        <v>74</v>
      </c>
      <c r="J31" s="252">
        <v>44</v>
      </c>
      <c r="K31" s="252">
        <v>2</v>
      </c>
      <c r="L31" s="252">
        <v>27</v>
      </c>
      <c r="M31" s="252">
        <v>1</v>
      </c>
      <c r="N31" s="262"/>
      <c r="O31" s="286"/>
      <c r="P31" s="519" t="s">
        <v>457</v>
      </c>
      <c r="Q31" s="526"/>
      <c r="R31" s="446">
        <f t="shared" si="4"/>
        <v>1</v>
      </c>
      <c r="S31" s="331">
        <v>1</v>
      </c>
      <c r="T31" s="332" t="s">
        <v>14</v>
      </c>
      <c r="U31" s="332" t="s">
        <v>14</v>
      </c>
      <c r="V31" s="256">
        <v>3</v>
      </c>
      <c r="W31" s="287">
        <v>5</v>
      </c>
      <c r="X31" s="390">
        <f t="shared" si="5"/>
        <v>48</v>
      </c>
      <c r="Y31" s="390">
        <f t="shared" si="6"/>
        <v>24</v>
      </c>
      <c r="Z31" s="390">
        <f t="shared" si="7"/>
        <v>24</v>
      </c>
      <c r="AA31" s="331">
        <v>24</v>
      </c>
      <c r="AB31" s="333">
        <v>24</v>
      </c>
      <c r="AC31" s="257" t="s">
        <v>14</v>
      </c>
      <c r="AD31" s="390" t="s">
        <v>14</v>
      </c>
      <c r="AE31" s="390" t="s">
        <v>14</v>
      </c>
      <c r="AF31" s="390" t="s">
        <v>14</v>
      </c>
      <c r="AG31" s="287"/>
      <c r="AH31" s="287"/>
      <c r="AI31" s="160"/>
      <c r="AJ31" s="287"/>
      <c r="AK31" s="287"/>
    </row>
    <row r="32" spans="1:37" ht="24" customHeight="1">
      <c r="A32" s="327"/>
      <c r="B32" s="328"/>
      <c r="C32" s="326" t="s">
        <v>10</v>
      </c>
      <c r="D32" s="252">
        <v>6</v>
      </c>
      <c r="E32" s="252">
        <v>12</v>
      </c>
      <c r="F32" s="252">
        <f>SUM(G32:H32)</f>
        <v>3669</v>
      </c>
      <c r="G32" s="252">
        <v>625</v>
      </c>
      <c r="H32" s="252">
        <v>3044</v>
      </c>
      <c r="I32" s="252">
        <f>SUM(J32:M32)</f>
        <v>357</v>
      </c>
      <c r="J32" s="252">
        <v>115</v>
      </c>
      <c r="K32" s="252">
        <v>53</v>
      </c>
      <c r="L32" s="252">
        <v>128</v>
      </c>
      <c r="M32" s="252">
        <v>61</v>
      </c>
      <c r="N32" s="262"/>
      <c r="O32" s="338"/>
      <c r="P32" s="534" t="s">
        <v>458</v>
      </c>
      <c r="Q32" s="535"/>
      <c r="R32" s="448">
        <f t="shared" si="4"/>
        <v>2</v>
      </c>
      <c r="S32" s="339">
        <v>2</v>
      </c>
      <c r="T32" s="340" t="s">
        <v>14</v>
      </c>
      <c r="U32" s="340" t="s">
        <v>14</v>
      </c>
      <c r="V32" s="341">
        <v>3</v>
      </c>
      <c r="W32" s="342">
        <v>7</v>
      </c>
      <c r="X32" s="449">
        <f t="shared" si="5"/>
        <v>52</v>
      </c>
      <c r="Y32" s="449">
        <f t="shared" si="6"/>
        <v>26</v>
      </c>
      <c r="Z32" s="449">
        <f t="shared" si="7"/>
        <v>26</v>
      </c>
      <c r="AA32" s="267">
        <v>26</v>
      </c>
      <c r="AB32" s="343">
        <v>26</v>
      </c>
      <c r="AC32" s="261" t="s">
        <v>14</v>
      </c>
      <c r="AD32" s="450" t="s">
        <v>14</v>
      </c>
      <c r="AE32" s="450" t="s">
        <v>14</v>
      </c>
      <c r="AF32" s="450" t="s">
        <v>14</v>
      </c>
      <c r="AG32" s="287"/>
      <c r="AH32" s="287"/>
      <c r="AI32" s="160"/>
      <c r="AJ32" s="287"/>
      <c r="AK32" s="287"/>
    </row>
    <row r="33" spans="1:37" ht="24" customHeight="1">
      <c r="A33" s="328"/>
      <c r="B33" s="328"/>
      <c r="C33" s="181" t="s">
        <v>4</v>
      </c>
      <c r="D33" s="162">
        <f aca="true" t="shared" si="12" ref="D33:M33">SUM(D34:D36)</f>
        <v>8</v>
      </c>
      <c r="E33" s="162">
        <f t="shared" si="12"/>
        <v>21</v>
      </c>
      <c r="F33" s="162">
        <f t="shared" si="12"/>
        <v>28840</v>
      </c>
      <c r="G33" s="162">
        <f t="shared" si="12"/>
        <v>21307</v>
      </c>
      <c r="H33" s="162">
        <f t="shared" si="12"/>
        <v>7533</v>
      </c>
      <c r="I33" s="162">
        <f t="shared" si="12"/>
        <v>3030</v>
      </c>
      <c r="J33" s="162">
        <f t="shared" si="12"/>
        <v>1915</v>
      </c>
      <c r="K33" s="162">
        <f t="shared" si="12"/>
        <v>219</v>
      </c>
      <c r="L33" s="162">
        <f t="shared" si="12"/>
        <v>787</v>
      </c>
      <c r="M33" s="162">
        <f t="shared" si="12"/>
        <v>109</v>
      </c>
      <c r="N33" s="262"/>
      <c r="O33" s="566" t="s">
        <v>459</v>
      </c>
      <c r="P33" s="566"/>
      <c r="Q33" s="566"/>
      <c r="R33" s="566"/>
      <c r="S33" s="566"/>
      <c r="T33" s="566"/>
      <c r="U33" s="566"/>
      <c r="V33" s="160"/>
      <c r="W33" s="287"/>
      <c r="X33" s="286"/>
      <c r="Y33" s="160"/>
      <c r="Z33" s="331"/>
      <c r="AA33" s="331"/>
      <c r="AB33" s="344"/>
      <c r="AC33" s="160"/>
      <c r="AD33" s="287"/>
      <c r="AE33" s="256"/>
      <c r="AF33" s="160"/>
      <c r="AG33" s="287"/>
      <c r="AH33" s="287"/>
      <c r="AI33" s="160"/>
      <c r="AJ33" s="287"/>
      <c r="AK33" s="287"/>
    </row>
    <row r="34" spans="1:37" ht="24" customHeight="1">
      <c r="A34" s="519" t="s">
        <v>20</v>
      </c>
      <c r="B34" s="325"/>
      <c r="C34" s="326" t="s">
        <v>11</v>
      </c>
      <c r="D34" s="252">
        <v>2</v>
      </c>
      <c r="E34" s="252">
        <v>12</v>
      </c>
      <c r="F34" s="252">
        <f>SUM(G34:H34)</f>
        <v>10907</v>
      </c>
      <c r="G34" s="252">
        <v>7892</v>
      </c>
      <c r="H34" s="252">
        <v>3015</v>
      </c>
      <c r="I34" s="252">
        <f>SUM(J34:M34)</f>
        <v>1588</v>
      </c>
      <c r="J34" s="252">
        <v>1028</v>
      </c>
      <c r="K34" s="252">
        <v>105</v>
      </c>
      <c r="L34" s="252">
        <v>381</v>
      </c>
      <c r="M34" s="252">
        <v>74</v>
      </c>
      <c r="N34" s="262"/>
      <c r="O34" s="565" t="s">
        <v>19</v>
      </c>
      <c r="P34" s="565"/>
      <c r="Q34" s="565"/>
      <c r="R34" s="565"/>
      <c r="S34" s="565"/>
      <c r="T34" s="565"/>
      <c r="U34" s="565"/>
      <c r="V34" s="565"/>
      <c r="W34" s="565"/>
      <c r="X34" s="331"/>
      <c r="Y34" s="160"/>
      <c r="Z34" s="331"/>
      <c r="AA34" s="331"/>
      <c r="AB34" s="345"/>
      <c r="AC34" s="160"/>
      <c r="AD34" s="287"/>
      <c r="AE34" s="331"/>
      <c r="AF34" s="160"/>
      <c r="AG34" s="287"/>
      <c r="AH34" s="287"/>
      <c r="AI34" s="160"/>
      <c r="AJ34" s="287"/>
      <c r="AK34" s="287"/>
    </row>
    <row r="35" spans="1:37" ht="24" customHeight="1">
      <c r="A35" s="519"/>
      <c r="B35" s="327"/>
      <c r="C35" s="326" t="s">
        <v>9</v>
      </c>
      <c r="D35" s="252">
        <v>1</v>
      </c>
      <c r="E35" s="252">
        <v>1</v>
      </c>
      <c r="F35" s="252">
        <f>SUM(G35:H35)</f>
        <v>659</v>
      </c>
      <c r="G35" s="252">
        <v>321</v>
      </c>
      <c r="H35" s="252">
        <v>338</v>
      </c>
      <c r="I35" s="252">
        <f>SUM(J35:M35)</f>
        <v>212</v>
      </c>
      <c r="J35" s="252">
        <v>53</v>
      </c>
      <c r="K35" s="252">
        <v>5</v>
      </c>
      <c r="L35" s="252">
        <v>144</v>
      </c>
      <c r="M35" s="252">
        <v>10</v>
      </c>
      <c r="N35" s="262"/>
      <c r="O35" s="286"/>
      <c r="P35" s="536"/>
      <c r="Q35" s="536"/>
      <c r="R35" s="160"/>
      <c r="S35" s="331"/>
      <c r="T35" s="332"/>
      <c r="U35" s="286"/>
      <c r="V35" s="160"/>
      <c r="W35" s="287"/>
      <c r="X35" s="286"/>
      <c r="Y35" s="160"/>
      <c r="Z35" s="331"/>
      <c r="AA35" s="331"/>
      <c r="AB35" s="344"/>
      <c r="AC35" s="160"/>
      <c r="AD35" s="286"/>
      <c r="AE35" s="286"/>
      <c r="AF35" s="160"/>
      <c r="AG35" s="286"/>
      <c r="AH35" s="287"/>
      <c r="AI35" s="160"/>
      <c r="AJ35" s="287"/>
      <c r="AK35" s="287"/>
    </row>
    <row r="36" spans="1:37" ht="24" customHeight="1">
      <c r="A36" s="327"/>
      <c r="B36" s="328"/>
      <c r="C36" s="326" t="s">
        <v>10</v>
      </c>
      <c r="D36" s="252">
        <v>5</v>
      </c>
      <c r="E36" s="252">
        <v>8</v>
      </c>
      <c r="F36" s="252">
        <f>SUM(G36:H36)</f>
        <v>17274</v>
      </c>
      <c r="G36" s="252">
        <v>13094</v>
      </c>
      <c r="H36" s="252">
        <v>4180</v>
      </c>
      <c r="I36" s="252">
        <f>SUM(J36:M36)</f>
        <v>1230</v>
      </c>
      <c r="J36" s="252">
        <v>834</v>
      </c>
      <c r="K36" s="252">
        <v>109</v>
      </c>
      <c r="L36" s="252">
        <v>262</v>
      </c>
      <c r="M36" s="252">
        <v>25</v>
      </c>
      <c r="N36" s="262"/>
      <c r="O36" s="286"/>
      <c r="P36" s="346"/>
      <c r="Q36" s="346"/>
      <c r="R36" s="160"/>
      <c r="S36" s="331"/>
      <c r="T36" s="332"/>
      <c r="U36" s="286"/>
      <c r="V36" s="160"/>
      <c r="W36" s="287"/>
      <c r="X36" s="286"/>
      <c r="Y36" s="160"/>
      <c r="Z36" s="331"/>
      <c r="AA36" s="331"/>
      <c r="AB36" s="344"/>
      <c r="AC36" s="160"/>
      <c r="AD36" s="286"/>
      <c r="AE36" s="286"/>
      <c r="AF36" s="160"/>
      <c r="AG36" s="286"/>
      <c r="AH36" s="287"/>
      <c r="AI36" s="160"/>
      <c r="AJ36" s="287"/>
      <c r="AK36" s="287"/>
    </row>
    <row r="37" spans="1:39" ht="24" customHeight="1">
      <c r="A37" s="328"/>
      <c r="B37" s="328"/>
      <c r="C37" s="181" t="s">
        <v>4</v>
      </c>
      <c r="D37" s="162">
        <f aca="true" t="shared" si="13" ref="D37:M37">SUM(D38:D40)</f>
        <v>42</v>
      </c>
      <c r="E37" s="162">
        <f t="shared" si="13"/>
        <v>124</v>
      </c>
      <c r="F37" s="162">
        <f t="shared" si="13"/>
        <v>6451</v>
      </c>
      <c r="G37" s="162">
        <f t="shared" si="13"/>
        <v>2407</v>
      </c>
      <c r="H37" s="162">
        <f t="shared" si="13"/>
        <v>4044</v>
      </c>
      <c r="I37" s="162">
        <f t="shared" si="13"/>
        <v>1761</v>
      </c>
      <c r="J37" s="162">
        <f t="shared" si="13"/>
        <v>144</v>
      </c>
      <c r="K37" s="162">
        <f t="shared" si="13"/>
        <v>220</v>
      </c>
      <c r="L37" s="162">
        <f t="shared" si="13"/>
        <v>901</v>
      </c>
      <c r="M37" s="162">
        <f t="shared" si="13"/>
        <v>496</v>
      </c>
      <c r="N37" s="262"/>
      <c r="Q37" s="302"/>
      <c r="AG37" s="262"/>
      <c r="AH37" s="262"/>
      <c r="AI37" s="262"/>
      <c r="AJ37" s="262"/>
      <c r="AK37" s="262"/>
      <c r="AL37" s="262"/>
      <c r="AM37" s="304"/>
    </row>
    <row r="38" spans="1:15" ht="24" customHeight="1">
      <c r="A38" s="519" t="s">
        <v>21</v>
      </c>
      <c r="B38" s="325"/>
      <c r="C38" s="326" t="s">
        <v>11</v>
      </c>
      <c r="D38" s="252">
        <v>3</v>
      </c>
      <c r="E38" s="252">
        <v>3</v>
      </c>
      <c r="F38" s="252">
        <f>SUM(G38:H38)</f>
        <v>433</v>
      </c>
      <c r="G38" s="252">
        <v>8</v>
      </c>
      <c r="H38" s="252">
        <v>425</v>
      </c>
      <c r="I38" s="252">
        <f>SUM(J38:M38)</f>
        <v>199</v>
      </c>
      <c r="J38" s="252" t="s">
        <v>14</v>
      </c>
      <c r="K38" s="252">
        <v>14</v>
      </c>
      <c r="L38" s="252">
        <v>105</v>
      </c>
      <c r="M38" s="252">
        <v>80</v>
      </c>
      <c r="O38" s="322"/>
    </row>
    <row r="39" spans="1:15" ht="24" customHeight="1">
      <c r="A39" s="519"/>
      <c r="B39" s="327"/>
      <c r="C39" s="326" t="s">
        <v>9</v>
      </c>
      <c r="D39" s="252">
        <v>4</v>
      </c>
      <c r="E39" s="252">
        <v>9</v>
      </c>
      <c r="F39" s="252">
        <f>SUM(G39:H39)</f>
        <v>933</v>
      </c>
      <c r="G39" s="252">
        <v>72</v>
      </c>
      <c r="H39" s="252">
        <v>861</v>
      </c>
      <c r="I39" s="252">
        <f>SUM(J39:M39)</f>
        <v>440</v>
      </c>
      <c r="J39" s="252">
        <v>7</v>
      </c>
      <c r="K39" s="252">
        <v>60</v>
      </c>
      <c r="L39" s="252">
        <v>243</v>
      </c>
      <c r="M39" s="252">
        <v>130</v>
      </c>
      <c r="N39" s="262"/>
      <c r="O39" s="262"/>
    </row>
    <row r="40" spans="1:41" ht="24" customHeight="1">
      <c r="A40" s="327"/>
      <c r="B40" s="328"/>
      <c r="C40" s="326" t="s">
        <v>10</v>
      </c>
      <c r="D40" s="252">
        <v>35</v>
      </c>
      <c r="E40" s="252">
        <v>112</v>
      </c>
      <c r="F40" s="252">
        <f>SUM(G40:H40)</f>
        <v>5085</v>
      </c>
      <c r="G40" s="252">
        <v>2327</v>
      </c>
      <c r="H40" s="252">
        <v>2758</v>
      </c>
      <c r="I40" s="252">
        <f>SUM(J40:M40)</f>
        <v>1122</v>
      </c>
      <c r="J40" s="252">
        <v>137</v>
      </c>
      <c r="K40" s="252">
        <v>146</v>
      </c>
      <c r="L40" s="252">
        <v>553</v>
      </c>
      <c r="M40" s="252">
        <v>286</v>
      </c>
      <c r="N40" s="262"/>
      <c r="O40" s="543" t="s">
        <v>576</v>
      </c>
      <c r="P40" s="543"/>
      <c r="Q40" s="543"/>
      <c r="R40" s="543"/>
      <c r="S40" s="543"/>
      <c r="T40" s="543"/>
      <c r="U40" s="543"/>
      <c r="V40" s="543"/>
      <c r="W40" s="543"/>
      <c r="X40" s="543"/>
      <c r="Y40" s="543"/>
      <c r="Z40" s="543"/>
      <c r="AA40" s="543"/>
      <c r="AB40" s="543"/>
      <c r="AC40" s="543"/>
      <c r="AD40" s="543"/>
      <c r="AE40" s="543"/>
      <c r="AF40" s="543"/>
      <c r="AG40" s="543"/>
      <c r="AH40" s="543"/>
      <c r="AI40" s="543"/>
      <c r="AJ40" s="543"/>
      <c r="AK40" s="543"/>
      <c r="AL40" s="543"/>
      <c r="AM40" s="543"/>
      <c r="AN40" s="543"/>
      <c r="AO40" s="543"/>
    </row>
    <row r="41" spans="1:41" ht="24" customHeight="1">
      <c r="A41" s="328"/>
      <c r="B41" s="328"/>
      <c r="C41" s="181" t="s">
        <v>4</v>
      </c>
      <c r="D41" s="162">
        <f>SUM(D42:D44)</f>
        <v>35</v>
      </c>
      <c r="E41" s="173" t="s">
        <v>803</v>
      </c>
      <c r="F41" s="162">
        <f>SUM(F42:F44)</f>
        <v>7171</v>
      </c>
      <c r="G41" s="162">
        <f aca="true" t="shared" si="14" ref="G41:M41">SUM(G42:G44)</f>
        <v>3698</v>
      </c>
      <c r="H41" s="162">
        <f t="shared" si="14"/>
        <v>3473</v>
      </c>
      <c r="I41" s="162">
        <f t="shared" si="14"/>
        <v>604</v>
      </c>
      <c r="J41" s="162">
        <f t="shared" si="14"/>
        <v>415</v>
      </c>
      <c r="K41" s="162">
        <f t="shared" si="14"/>
        <v>83</v>
      </c>
      <c r="L41" s="162">
        <f t="shared" si="14"/>
        <v>78</v>
      </c>
      <c r="M41" s="162">
        <f t="shared" si="14"/>
        <v>28</v>
      </c>
      <c r="N41" s="262"/>
      <c r="O41" s="542" t="s">
        <v>574</v>
      </c>
      <c r="P41" s="522"/>
      <c r="Q41" s="522"/>
      <c r="R41" s="522"/>
      <c r="S41" s="522"/>
      <c r="T41" s="522"/>
      <c r="U41" s="522"/>
      <c r="V41" s="522"/>
      <c r="W41" s="522"/>
      <c r="X41" s="522"/>
      <c r="Y41" s="522"/>
      <c r="Z41" s="522"/>
      <c r="AA41" s="522"/>
      <c r="AB41" s="522"/>
      <c r="AC41" s="522"/>
      <c r="AD41" s="522"/>
      <c r="AE41" s="522"/>
      <c r="AF41" s="522"/>
      <c r="AG41" s="522"/>
      <c r="AH41" s="522"/>
      <c r="AI41" s="522"/>
      <c r="AJ41" s="522"/>
      <c r="AK41" s="522"/>
      <c r="AL41" s="522"/>
      <c r="AM41" s="522"/>
      <c r="AN41" s="522"/>
      <c r="AO41" s="522"/>
    </row>
    <row r="42" spans="1:15" ht="24" customHeight="1" thickBot="1">
      <c r="A42" s="519" t="s">
        <v>22</v>
      </c>
      <c r="B42" s="325"/>
      <c r="C42" s="326" t="s">
        <v>11</v>
      </c>
      <c r="D42" s="252" t="s">
        <v>14</v>
      </c>
      <c r="E42" s="252" t="s">
        <v>14</v>
      </c>
      <c r="F42" s="252" t="s">
        <v>14</v>
      </c>
      <c r="G42" s="252" t="s">
        <v>14</v>
      </c>
      <c r="H42" s="252" t="s">
        <v>14</v>
      </c>
      <c r="I42" s="252" t="s">
        <v>14</v>
      </c>
      <c r="J42" s="252" t="s">
        <v>14</v>
      </c>
      <c r="K42" s="252" t="s">
        <v>14</v>
      </c>
      <c r="L42" s="252" t="s">
        <v>14</v>
      </c>
      <c r="M42" s="252" t="s">
        <v>14</v>
      </c>
      <c r="N42" s="262"/>
      <c r="O42" s="262"/>
    </row>
    <row r="43" spans="1:41" ht="24" customHeight="1">
      <c r="A43" s="519"/>
      <c r="B43" s="327"/>
      <c r="C43" s="326" t="s">
        <v>9</v>
      </c>
      <c r="D43" s="252">
        <v>1</v>
      </c>
      <c r="E43" s="252" t="s">
        <v>215</v>
      </c>
      <c r="F43" s="252">
        <f>SUM(G43:H43)</f>
        <v>35</v>
      </c>
      <c r="G43" s="252" t="s">
        <v>14</v>
      </c>
      <c r="H43" s="252">
        <v>35</v>
      </c>
      <c r="I43" s="252">
        <f>SUM(J43:M43)</f>
        <v>1</v>
      </c>
      <c r="J43" s="252" t="s">
        <v>14</v>
      </c>
      <c r="K43" s="252">
        <v>1</v>
      </c>
      <c r="L43" s="252" t="s">
        <v>14</v>
      </c>
      <c r="M43" s="252" t="s">
        <v>14</v>
      </c>
      <c r="O43" s="505" t="s">
        <v>585</v>
      </c>
      <c r="P43" s="506"/>
      <c r="Q43" s="537" t="s">
        <v>547</v>
      </c>
      <c r="R43" s="539">
        <v>0</v>
      </c>
      <c r="S43" s="541">
        <v>1</v>
      </c>
      <c r="T43" s="541">
        <v>2</v>
      </c>
      <c r="U43" s="541">
        <v>3</v>
      </c>
      <c r="V43" s="541">
        <v>4</v>
      </c>
      <c r="W43" s="541">
        <v>5</v>
      </c>
      <c r="X43" s="541">
        <v>6</v>
      </c>
      <c r="Y43" s="541">
        <v>7</v>
      </c>
      <c r="Z43" s="541">
        <v>8</v>
      </c>
      <c r="AA43" s="541">
        <v>9</v>
      </c>
      <c r="AB43" s="541">
        <v>10</v>
      </c>
      <c r="AC43" s="541">
        <v>11</v>
      </c>
      <c r="AD43" s="541">
        <v>12</v>
      </c>
      <c r="AE43" s="541">
        <v>13</v>
      </c>
      <c r="AF43" s="541">
        <v>14</v>
      </c>
      <c r="AG43" s="541">
        <v>15</v>
      </c>
      <c r="AH43" s="541">
        <v>16</v>
      </c>
      <c r="AI43" s="541">
        <v>17</v>
      </c>
      <c r="AJ43" s="541">
        <v>18</v>
      </c>
      <c r="AK43" s="493" t="s">
        <v>548</v>
      </c>
      <c r="AL43" s="493" t="s">
        <v>549</v>
      </c>
      <c r="AM43" s="493" t="s">
        <v>550</v>
      </c>
      <c r="AN43" s="493" t="s">
        <v>551</v>
      </c>
      <c r="AO43" s="544" t="s">
        <v>588</v>
      </c>
    </row>
    <row r="44" spans="1:41" ht="24" customHeight="1">
      <c r="A44" s="327"/>
      <c r="B44" s="328"/>
      <c r="C44" s="326" t="s">
        <v>10</v>
      </c>
      <c r="D44" s="252">
        <v>34</v>
      </c>
      <c r="E44" s="252" t="s">
        <v>215</v>
      </c>
      <c r="F44" s="252">
        <f>SUM(G44:H44)</f>
        <v>7136</v>
      </c>
      <c r="G44" s="252">
        <v>3698</v>
      </c>
      <c r="H44" s="252">
        <v>3438</v>
      </c>
      <c r="I44" s="252">
        <f>SUM(J44:M44)</f>
        <v>603</v>
      </c>
      <c r="J44" s="252">
        <v>415</v>
      </c>
      <c r="K44" s="252">
        <v>82</v>
      </c>
      <c r="L44" s="252">
        <v>78</v>
      </c>
      <c r="M44" s="252">
        <v>28</v>
      </c>
      <c r="N44" s="262"/>
      <c r="O44" s="509"/>
      <c r="P44" s="510"/>
      <c r="Q44" s="538"/>
      <c r="R44" s="540"/>
      <c r="S44" s="525"/>
      <c r="T44" s="525"/>
      <c r="U44" s="525"/>
      <c r="V44" s="525"/>
      <c r="W44" s="525"/>
      <c r="X44" s="525"/>
      <c r="Y44" s="525"/>
      <c r="Z44" s="525"/>
      <c r="AA44" s="525"/>
      <c r="AB44" s="525"/>
      <c r="AC44" s="525"/>
      <c r="AD44" s="525"/>
      <c r="AE44" s="525"/>
      <c r="AF44" s="525"/>
      <c r="AG44" s="525"/>
      <c r="AH44" s="525"/>
      <c r="AI44" s="525"/>
      <c r="AJ44" s="525"/>
      <c r="AK44" s="549"/>
      <c r="AL44" s="494"/>
      <c r="AM44" s="494"/>
      <c r="AN44" s="494"/>
      <c r="AO44" s="545"/>
    </row>
    <row r="45" spans="1:41" ht="24" customHeight="1">
      <c r="A45" s="328"/>
      <c r="B45" s="328"/>
      <c r="C45" s="181" t="s">
        <v>4</v>
      </c>
      <c r="D45" s="162">
        <f aca="true" t="shared" si="15" ref="D45:L45">SUM(D46:D48)</f>
        <v>1</v>
      </c>
      <c r="E45" s="162">
        <f t="shared" si="15"/>
        <v>15</v>
      </c>
      <c r="F45" s="162">
        <f t="shared" si="15"/>
        <v>46</v>
      </c>
      <c r="G45" s="162">
        <f t="shared" si="15"/>
        <v>35</v>
      </c>
      <c r="H45" s="162">
        <f t="shared" si="15"/>
        <v>11</v>
      </c>
      <c r="I45" s="162">
        <f t="shared" si="15"/>
        <v>41</v>
      </c>
      <c r="J45" s="162">
        <f t="shared" si="15"/>
        <v>24</v>
      </c>
      <c r="K45" s="162">
        <f t="shared" si="15"/>
        <v>14</v>
      </c>
      <c r="L45" s="162">
        <f t="shared" si="15"/>
        <v>3</v>
      </c>
      <c r="M45" s="162" t="s">
        <v>14</v>
      </c>
      <c r="N45" s="262"/>
      <c r="O45" s="547" t="s">
        <v>23</v>
      </c>
      <c r="P45" s="548"/>
      <c r="Q45" s="283">
        <f>SUM(R45:AO45)</f>
        <v>286</v>
      </c>
      <c r="R45" s="284">
        <v>5</v>
      </c>
      <c r="S45" s="284">
        <v>2</v>
      </c>
      <c r="T45" s="284">
        <v>4</v>
      </c>
      <c r="U45" s="284">
        <v>19</v>
      </c>
      <c r="V45" s="284">
        <v>15</v>
      </c>
      <c r="W45" s="284">
        <v>9</v>
      </c>
      <c r="X45" s="284">
        <v>89</v>
      </c>
      <c r="Y45" s="284">
        <v>14</v>
      </c>
      <c r="Z45" s="284">
        <v>7</v>
      </c>
      <c r="AA45" s="284">
        <v>3</v>
      </c>
      <c r="AB45" s="284">
        <v>5</v>
      </c>
      <c r="AC45" s="284">
        <v>9</v>
      </c>
      <c r="AD45" s="284">
        <v>18</v>
      </c>
      <c r="AE45" s="284">
        <v>15</v>
      </c>
      <c r="AF45" s="284">
        <v>7</v>
      </c>
      <c r="AG45" s="284">
        <v>5</v>
      </c>
      <c r="AH45" s="284">
        <v>5</v>
      </c>
      <c r="AI45" s="284">
        <v>6</v>
      </c>
      <c r="AJ45" s="347">
        <v>14</v>
      </c>
      <c r="AK45" s="284">
        <v>28</v>
      </c>
      <c r="AL45" s="284">
        <v>7</v>
      </c>
      <c r="AM45" s="347" t="s">
        <v>552</v>
      </c>
      <c r="AN45" s="347" t="s">
        <v>552</v>
      </c>
      <c r="AO45" s="347" t="s">
        <v>552</v>
      </c>
    </row>
    <row r="46" spans="1:41" ht="24" customHeight="1">
      <c r="A46" s="546" t="s">
        <v>41</v>
      </c>
      <c r="C46" s="326" t="s">
        <v>40</v>
      </c>
      <c r="D46" s="252" t="s">
        <v>14</v>
      </c>
      <c r="E46" s="252" t="s">
        <v>14</v>
      </c>
      <c r="F46" s="252" t="s">
        <v>14</v>
      </c>
      <c r="G46" s="252" t="s">
        <v>14</v>
      </c>
      <c r="H46" s="252" t="s">
        <v>14</v>
      </c>
      <c r="I46" s="252" t="s">
        <v>14</v>
      </c>
      <c r="J46" s="252" t="s">
        <v>14</v>
      </c>
      <c r="K46" s="252" t="s">
        <v>14</v>
      </c>
      <c r="L46" s="252" t="s">
        <v>14</v>
      </c>
      <c r="M46" s="252" t="s">
        <v>14</v>
      </c>
      <c r="N46" s="262"/>
      <c r="O46" s="513" t="s">
        <v>24</v>
      </c>
      <c r="P46" s="550"/>
      <c r="Q46" s="452">
        <f>SUM(R46:AO46)</f>
        <v>113</v>
      </c>
      <c r="R46" s="342">
        <v>1</v>
      </c>
      <c r="S46" s="348">
        <v>2</v>
      </c>
      <c r="T46" s="348">
        <v>2</v>
      </c>
      <c r="U46" s="348">
        <v>19</v>
      </c>
      <c r="V46" s="348">
        <v>3</v>
      </c>
      <c r="W46" s="348">
        <v>4</v>
      </c>
      <c r="X46" s="348">
        <v>10</v>
      </c>
      <c r="Y46" s="348">
        <v>4</v>
      </c>
      <c r="Z46" s="348">
        <v>5</v>
      </c>
      <c r="AA46" s="348">
        <v>6</v>
      </c>
      <c r="AB46" s="348">
        <v>2</v>
      </c>
      <c r="AC46" s="348">
        <v>5</v>
      </c>
      <c r="AD46" s="348">
        <v>7</v>
      </c>
      <c r="AE46" s="342">
        <v>1</v>
      </c>
      <c r="AF46" s="348">
        <v>5</v>
      </c>
      <c r="AG46" s="348">
        <v>6</v>
      </c>
      <c r="AH46" s="348">
        <v>4</v>
      </c>
      <c r="AI46" s="348">
        <v>3</v>
      </c>
      <c r="AJ46" s="342">
        <v>5</v>
      </c>
      <c r="AK46" s="348">
        <v>12</v>
      </c>
      <c r="AL46" s="348">
        <v>6</v>
      </c>
      <c r="AM46" s="342">
        <v>1</v>
      </c>
      <c r="AN46" s="342" t="s">
        <v>552</v>
      </c>
      <c r="AO46" s="342" t="s">
        <v>552</v>
      </c>
    </row>
    <row r="47" spans="1:15" ht="24" customHeight="1">
      <c r="A47" s="546"/>
      <c r="C47" s="326" t="s">
        <v>42</v>
      </c>
      <c r="D47" s="252">
        <v>1</v>
      </c>
      <c r="E47" s="252">
        <v>15</v>
      </c>
      <c r="F47" s="252">
        <f>SUM(G47:H47)</f>
        <v>46</v>
      </c>
      <c r="G47" s="257">
        <v>35</v>
      </c>
      <c r="H47" s="252">
        <v>11</v>
      </c>
      <c r="I47" s="252">
        <f>SUM(J47:M47)</f>
        <v>41</v>
      </c>
      <c r="J47" s="252">
        <v>24</v>
      </c>
      <c r="K47" s="252">
        <v>14</v>
      </c>
      <c r="L47" s="252">
        <v>3</v>
      </c>
      <c r="M47" s="252" t="s">
        <v>14</v>
      </c>
      <c r="N47" s="262"/>
      <c r="O47" s="357" t="s">
        <v>584</v>
      </c>
    </row>
    <row r="48" spans="1:15" ht="24" customHeight="1">
      <c r="A48" s="327"/>
      <c r="B48" s="328"/>
      <c r="C48" s="326" t="s">
        <v>10</v>
      </c>
      <c r="D48" s="252" t="s">
        <v>14</v>
      </c>
      <c r="E48" s="252" t="s">
        <v>14</v>
      </c>
      <c r="F48" s="252" t="s">
        <v>14</v>
      </c>
      <c r="G48" s="252" t="s">
        <v>14</v>
      </c>
      <c r="H48" s="252" t="s">
        <v>14</v>
      </c>
      <c r="I48" s="252" t="s">
        <v>14</v>
      </c>
      <c r="J48" s="252" t="s">
        <v>14</v>
      </c>
      <c r="K48" s="252" t="s">
        <v>14</v>
      </c>
      <c r="L48" s="252" t="s">
        <v>14</v>
      </c>
      <c r="M48" s="252" t="s">
        <v>14</v>
      </c>
      <c r="N48" s="262"/>
      <c r="O48" s="322" t="s">
        <v>19</v>
      </c>
    </row>
    <row r="49" spans="1:14" ht="24" customHeight="1">
      <c r="A49" s="328"/>
      <c r="B49" s="328"/>
      <c r="C49" s="181" t="s">
        <v>4</v>
      </c>
      <c r="D49" s="162">
        <f aca="true" t="shared" si="16" ref="D49:K49">SUM(D50:D52)</f>
        <v>1</v>
      </c>
      <c r="E49" s="162">
        <f t="shared" si="16"/>
        <v>21</v>
      </c>
      <c r="F49" s="162">
        <f t="shared" si="16"/>
        <v>51</v>
      </c>
      <c r="G49" s="162">
        <f t="shared" si="16"/>
        <v>29</v>
      </c>
      <c r="H49" s="162">
        <f t="shared" si="16"/>
        <v>22</v>
      </c>
      <c r="I49" s="162">
        <f t="shared" si="16"/>
        <v>49</v>
      </c>
      <c r="J49" s="162">
        <f t="shared" si="16"/>
        <v>24</v>
      </c>
      <c r="K49" s="162">
        <f t="shared" si="16"/>
        <v>25</v>
      </c>
      <c r="L49" s="173" t="s">
        <v>14</v>
      </c>
      <c r="M49" s="173" t="s">
        <v>14</v>
      </c>
      <c r="N49" s="262"/>
    </row>
    <row r="50" spans="1:38" ht="24" customHeight="1">
      <c r="A50" s="519" t="s">
        <v>25</v>
      </c>
      <c r="B50" s="325"/>
      <c r="C50" s="326" t="s">
        <v>11</v>
      </c>
      <c r="D50" s="252" t="s">
        <v>14</v>
      </c>
      <c r="E50" s="252" t="s">
        <v>14</v>
      </c>
      <c r="F50" s="252" t="s">
        <v>14</v>
      </c>
      <c r="G50" s="252" t="s">
        <v>14</v>
      </c>
      <c r="H50" s="252" t="s">
        <v>14</v>
      </c>
      <c r="I50" s="252" t="s">
        <v>14</v>
      </c>
      <c r="J50" s="252" t="s">
        <v>14</v>
      </c>
      <c r="K50" s="252" t="s">
        <v>14</v>
      </c>
      <c r="L50" s="252" t="s">
        <v>14</v>
      </c>
      <c r="M50" s="252" t="s">
        <v>14</v>
      </c>
      <c r="N50" s="262"/>
      <c r="O50" s="551"/>
      <c r="P50" s="551"/>
      <c r="Q50" s="551"/>
      <c r="R50" s="551"/>
      <c r="S50" s="551"/>
      <c r="T50" s="551"/>
      <c r="U50" s="551"/>
      <c r="V50" s="551"/>
      <c r="W50" s="551"/>
      <c r="X50" s="551"/>
      <c r="Y50" s="551"/>
      <c r="Z50" s="551"/>
      <c r="AA50" s="551"/>
      <c r="AB50" s="551"/>
      <c r="AC50" s="551"/>
      <c r="AD50" s="551"/>
      <c r="AE50" s="551"/>
      <c r="AF50" s="551"/>
      <c r="AG50" s="551"/>
      <c r="AH50" s="305"/>
      <c r="AI50" s="305"/>
      <c r="AJ50" s="305"/>
      <c r="AK50" s="305"/>
      <c r="AL50" s="305"/>
    </row>
    <row r="51" spans="1:38" ht="24" customHeight="1">
      <c r="A51" s="519"/>
      <c r="B51" s="327"/>
      <c r="C51" s="326" t="s">
        <v>9</v>
      </c>
      <c r="D51" s="252">
        <v>1</v>
      </c>
      <c r="E51" s="252">
        <v>21</v>
      </c>
      <c r="F51" s="252">
        <f>SUM(G51:H51)</f>
        <v>51</v>
      </c>
      <c r="G51" s="252">
        <v>29</v>
      </c>
      <c r="H51" s="252">
        <v>22</v>
      </c>
      <c r="I51" s="252">
        <f>SUM(J51:K51)</f>
        <v>49</v>
      </c>
      <c r="J51" s="252">
        <v>24</v>
      </c>
      <c r="K51" s="252">
        <v>25</v>
      </c>
      <c r="L51" s="252" t="s">
        <v>14</v>
      </c>
      <c r="M51" s="252" t="s">
        <v>14</v>
      </c>
      <c r="O51" s="562" t="s">
        <v>575</v>
      </c>
      <c r="P51" s="547"/>
      <c r="Q51" s="547"/>
      <c r="R51" s="547"/>
      <c r="S51" s="547"/>
      <c r="T51" s="547"/>
      <c r="U51" s="547"/>
      <c r="V51" s="547"/>
      <c r="W51" s="547"/>
      <c r="X51" s="547"/>
      <c r="Y51" s="547"/>
      <c r="Z51" s="547"/>
      <c r="AA51" s="547"/>
      <c r="AB51" s="547"/>
      <c r="AC51" s="547"/>
      <c r="AD51" s="547"/>
      <c r="AE51" s="547"/>
      <c r="AF51" s="547"/>
      <c r="AG51" s="547"/>
      <c r="AH51" s="547"/>
      <c r="AI51" s="547"/>
      <c r="AJ51" s="547"/>
      <c r="AK51" s="547"/>
      <c r="AL51" s="547"/>
    </row>
    <row r="52" spans="1:13" ht="24" customHeight="1" thickBot="1">
      <c r="A52" s="327"/>
      <c r="B52" s="328"/>
      <c r="C52" s="326" t="s">
        <v>10</v>
      </c>
      <c r="D52" s="252" t="s">
        <v>14</v>
      </c>
      <c r="E52" s="252" t="s">
        <v>14</v>
      </c>
      <c r="F52" s="252" t="s">
        <v>14</v>
      </c>
      <c r="G52" s="252" t="s">
        <v>14</v>
      </c>
      <c r="H52" s="252" t="s">
        <v>14</v>
      </c>
      <c r="I52" s="252" t="s">
        <v>14</v>
      </c>
      <c r="J52" s="252" t="s">
        <v>14</v>
      </c>
      <c r="K52" s="252" t="s">
        <v>14</v>
      </c>
      <c r="L52" s="252" t="s">
        <v>14</v>
      </c>
      <c r="M52" s="252" t="s">
        <v>14</v>
      </c>
    </row>
    <row r="53" spans="1:38" ht="24" customHeight="1">
      <c r="A53" s="328"/>
      <c r="B53" s="328"/>
      <c r="C53" s="181" t="s">
        <v>4</v>
      </c>
      <c r="D53" s="162">
        <f aca="true" t="shared" si="17" ref="D53:M53">SUM(D54:D56)</f>
        <v>12</v>
      </c>
      <c r="E53" s="162">
        <f t="shared" si="17"/>
        <v>253</v>
      </c>
      <c r="F53" s="162">
        <f t="shared" si="17"/>
        <v>829</v>
      </c>
      <c r="G53" s="162">
        <f t="shared" si="17"/>
        <v>537</v>
      </c>
      <c r="H53" s="162">
        <f t="shared" si="17"/>
        <v>292</v>
      </c>
      <c r="I53" s="162">
        <f t="shared" si="17"/>
        <v>597</v>
      </c>
      <c r="J53" s="162">
        <f t="shared" si="17"/>
        <v>237</v>
      </c>
      <c r="K53" s="162">
        <f t="shared" si="17"/>
        <v>354</v>
      </c>
      <c r="L53" s="162">
        <f t="shared" si="17"/>
        <v>1</v>
      </c>
      <c r="M53" s="162">
        <f t="shared" si="17"/>
        <v>5</v>
      </c>
      <c r="O53" s="505" t="s">
        <v>585</v>
      </c>
      <c r="P53" s="506"/>
      <c r="Q53" s="537" t="s">
        <v>553</v>
      </c>
      <c r="R53" s="541">
        <v>0</v>
      </c>
      <c r="S53" s="493" t="s">
        <v>554</v>
      </c>
      <c r="T53" s="493" t="s">
        <v>555</v>
      </c>
      <c r="U53" s="493" t="s">
        <v>556</v>
      </c>
      <c r="V53" s="493" t="s">
        <v>557</v>
      </c>
      <c r="W53" s="493" t="s">
        <v>558</v>
      </c>
      <c r="X53" s="493" t="s">
        <v>559</v>
      </c>
      <c r="Y53" s="493" t="s">
        <v>560</v>
      </c>
      <c r="Z53" s="493" t="s">
        <v>561</v>
      </c>
      <c r="AA53" s="493" t="s">
        <v>562</v>
      </c>
      <c r="AB53" s="493" t="s">
        <v>563</v>
      </c>
      <c r="AC53" s="493" t="s">
        <v>564</v>
      </c>
      <c r="AD53" s="493" t="s">
        <v>565</v>
      </c>
      <c r="AE53" s="493" t="s">
        <v>566</v>
      </c>
      <c r="AF53" s="552" t="s">
        <v>567</v>
      </c>
      <c r="AG53" s="552" t="s">
        <v>568</v>
      </c>
      <c r="AH53" s="552" t="s">
        <v>569</v>
      </c>
      <c r="AI53" s="552" t="s">
        <v>570</v>
      </c>
      <c r="AJ53" s="552" t="s">
        <v>571</v>
      </c>
      <c r="AK53" s="552" t="s">
        <v>572</v>
      </c>
      <c r="AL53" s="554" t="s">
        <v>589</v>
      </c>
    </row>
    <row r="54" spans="1:38" ht="24" customHeight="1">
      <c r="A54" s="519" t="s">
        <v>26</v>
      </c>
      <c r="B54" s="325"/>
      <c r="C54" s="326" t="s">
        <v>11</v>
      </c>
      <c r="D54" s="257">
        <v>1</v>
      </c>
      <c r="E54" s="257">
        <v>9</v>
      </c>
      <c r="F54" s="257">
        <f>SUM(G54:H54)</f>
        <v>66</v>
      </c>
      <c r="G54" s="257">
        <v>40</v>
      </c>
      <c r="H54" s="257">
        <v>26</v>
      </c>
      <c r="I54" s="257">
        <f>SUM(J54:M54)</f>
        <v>32</v>
      </c>
      <c r="J54" s="257">
        <v>15</v>
      </c>
      <c r="K54" s="257">
        <v>13</v>
      </c>
      <c r="L54" s="257">
        <v>1</v>
      </c>
      <c r="M54" s="257">
        <v>3</v>
      </c>
      <c r="N54" s="262"/>
      <c r="O54" s="509"/>
      <c r="P54" s="510"/>
      <c r="Q54" s="538"/>
      <c r="R54" s="525"/>
      <c r="S54" s="494"/>
      <c r="T54" s="494"/>
      <c r="U54" s="494"/>
      <c r="V54" s="494"/>
      <c r="W54" s="494"/>
      <c r="X54" s="494"/>
      <c r="Y54" s="494"/>
      <c r="Z54" s="494"/>
      <c r="AA54" s="494"/>
      <c r="AB54" s="494"/>
      <c r="AC54" s="494"/>
      <c r="AD54" s="494"/>
      <c r="AE54" s="494"/>
      <c r="AF54" s="553"/>
      <c r="AG54" s="553"/>
      <c r="AH54" s="553"/>
      <c r="AI54" s="553"/>
      <c r="AJ54" s="553"/>
      <c r="AK54" s="553"/>
      <c r="AL54" s="555"/>
    </row>
    <row r="55" spans="1:38" ht="24" customHeight="1">
      <c r="A55" s="519"/>
      <c r="B55" s="346"/>
      <c r="C55" s="326" t="s">
        <v>9</v>
      </c>
      <c r="D55" s="257">
        <v>11</v>
      </c>
      <c r="E55" s="257">
        <v>244</v>
      </c>
      <c r="F55" s="257">
        <f>SUM(G55:H55)</f>
        <v>763</v>
      </c>
      <c r="G55" s="257">
        <v>497</v>
      </c>
      <c r="H55" s="257">
        <v>266</v>
      </c>
      <c r="I55" s="257">
        <f>SUM(J55:M55)</f>
        <v>565</v>
      </c>
      <c r="J55" s="257">
        <v>222</v>
      </c>
      <c r="K55" s="257">
        <v>341</v>
      </c>
      <c r="L55" s="252" t="s">
        <v>14</v>
      </c>
      <c r="M55" s="257">
        <v>2</v>
      </c>
      <c r="O55" s="560" t="s">
        <v>23</v>
      </c>
      <c r="P55" s="561"/>
      <c r="Q55" s="262">
        <f>SUM(R55:AL55)</f>
        <v>286</v>
      </c>
      <c r="R55" s="262">
        <v>5</v>
      </c>
      <c r="S55" s="262">
        <v>46</v>
      </c>
      <c r="T55" s="262">
        <v>43</v>
      </c>
      <c r="U55" s="262">
        <v>34</v>
      </c>
      <c r="V55" s="262">
        <v>24</v>
      </c>
      <c r="W55" s="262">
        <v>15</v>
      </c>
      <c r="X55" s="262">
        <v>14</v>
      </c>
      <c r="Y55" s="262">
        <v>25</v>
      </c>
      <c r="Z55" s="262">
        <v>23</v>
      </c>
      <c r="AA55" s="262">
        <v>24</v>
      </c>
      <c r="AB55" s="262">
        <v>12</v>
      </c>
      <c r="AC55" s="262">
        <v>10</v>
      </c>
      <c r="AD55" s="262">
        <v>9</v>
      </c>
      <c r="AE55" s="263">
        <v>2</v>
      </c>
      <c r="AF55" s="263" t="s">
        <v>552</v>
      </c>
      <c r="AG55" s="263" t="s">
        <v>552</v>
      </c>
      <c r="AH55" s="263" t="s">
        <v>552</v>
      </c>
      <c r="AI55" s="263" t="s">
        <v>552</v>
      </c>
      <c r="AJ55" s="263" t="s">
        <v>552</v>
      </c>
      <c r="AK55" s="263" t="s">
        <v>552</v>
      </c>
      <c r="AL55" s="263" t="s">
        <v>552</v>
      </c>
    </row>
    <row r="56" spans="1:39" ht="24" customHeight="1">
      <c r="A56" s="349"/>
      <c r="B56" s="350"/>
      <c r="C56" s="351" t="s">
        <v>10</v>
      </c>
      <c r="D56" s="253" t="s">
        <v>14</v>
      </c>
      <c r="E56" s="253" t="s">
        <v>14</v>
      </c>
      <c r="F56" s="253" t="s">
        <v>14</v>
      </c>
      <c r="G56" s="253" t="s">
        <v>14</v>
      </c>
      <c r="H56" s="253" t="s">
        <v>14</v>
      </c>
      <c r="I56" s="253" t="s">
        <v>14</v>
      </c>
      <c r="J56" s="253" t="s">
        <v>14</v>
      </c>
      <c r="K56" s="253" t="s">
        <v>14</v>
      </c>
      <c r="L56" s="253" t="s">
        <v>14</v>
      </c>
      <c r="M56" s="253" t="s">
        <v>14</v>
      </c>
      <c r="N56" s="262"/>
      <c r="O56" s="513" t="s">
        <v>24</v>
      </c>
      <c r="P56" s="550"/>
      <c r="Q56" s="452">
        <f>SUM(R56:AL56)</f>
        <v>113</v>
      </c>
      <c r="R56" s="342">
        <v>1</v>
      </c>
      <c r="S56" s="348">
        <v>16</v>
      </c>
      <c r="T56" s="348">
        <v>7</v>
      </c>
      <c r="U56" s="348">
        <v>8</v>
      </c>
      <c r="V56" s="348">
        <v>7</v>
      </c>
      <c r="W56" s="348">
        <v>8</v>
      </c>
      <c r="X56" s="348">
        <v>6</v>
      </c>
      <c r="Y56" s="348">
        <v>12</v>
      </c>
      <c r="Z56" s="348">
        <v>10</v>
      </c>
      <c r="AA56" s="348">
        <v>11</v>
      </c>
      <c r="AB56" s="348">
        <v>9</v>
      </c>
      <c r="AC56" s="348">
        <v>7</v>
      </c>
      <c r="AD56" s="342">
        <v>4</v>
      </c>
      <c r="AE56" s="348">
        <v>3</v>
      </c>
      <c r="AF56" s="342">
        <v>1</v>
      </c>
      <c r="AG56" s="342">
        <v>2</v>
      </c>
      <c r="AH56" s="352">
        <v>1</v>
      </c>
      <c r="AI56" s="352" t="s">
        <v>552</v>
      </c>
      <c r="AJ56" s="352" t="s">
        <v>552</v>
      </c>
      <c r="AK56" s="352" t="s">
        <v>552</v>
      </c>
      <c r="AL56" s="352" t="s">
        <v>552</v>
      </c>
      <c r="AM56" s="254"/>
    </row>
    <row r="57" spans="1:15" ht="18" customHeight="1">
      <c r="A57" s="262" t="s">
        <v>528</v>
      </c>
      <c r="B57" s="262"/>
      <c r="C57" s="262"/>
      <c r="D57" s="262"/>
      <c r="E57" s="262"/>
      <c r="F57" s="262"/>
      <c r="G57" s="262"/>
      <c r="H57" s="262"/>
      <c r="I57" s="262"/>
      <c r="J57" s="262"/>
      <c r="K57" s="262"/>
      <c r="L57" s="262"/>
      <c r="M57" s="262"/>
      <c r="N57" s="262"/>
      <c r="O57" s="357" t="s">
        <v>583</v>
      </c>
    </row>
    <row r="58" spans="1:15" ht="18" customHeight="1">
      <c r="A58" s="262"/>
      <c r="N58" s="262"/>
      <c r="O58" s="322" t="s">
        <v>19</v>
      </c>
    </row>
    <row r="59" ht="15" customHeight="1">
      <c r="N59" s="262"/>
    </row>
    <row r="60" spans="14:15" ht="15" customHeight="1">
      <c r="N60" s="259"/>
      <c r="O60" s="262"/>
    </row>
    <row r="61" spans="14:15" ht="24" customHeight="1">
      <c r="N61" s="262"/>
      <c r="O61" s="262"/>
    </row>
    <row r="62" ht="15" customHeight="1">
      <c r="N62" s="262"/>
    </row>
    <row r="63" ht="15" customHeight="1">
      <c r="N63" s="262"/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</sheetData>
  <sheetProtection/>
  <mergeCells count="115">
    <mergeCell ref="O51:AL51"/>
    <mergeCell ref="B4:M4"/>
    <mergeCell ref="O4:AF4"/>
    <mergeCell ref="X6:AF6"/>
    <mergeCell ref="O34:W34"/>
    <mergeCell ref="O33:U33"/>
    <mergeCell ref="P15:Q15"/>
    <mergeCell ref="V6:V8"/>
    <mergeCell ref="R6:U7"/>
    <mergeCell ref="W6:W8"/>
    <mergeCell ref="X7:Z7"/>
    <mergeCell ref="AA7:AB7"/>
    <mergeCell ref="O55:P55"/>
    <mergeCell ref="O56:P56"/>
    <mergeCell ref="AI53:AI54"/>
    <mergeCell ref="AJ53:AJ54"/>
    <mergeCell ref="AA53:AA54"/>
    <mergeCell ref="AB53:AB54"/>
    <mergeCell ref="AC53:AC54"/>
    <mergeCell ref="AD53:AD54"/>
    <mergeCell ref="AK53:AK54"/>
    <mergeCell ref="AL53:AL54"/>
    <mergeCell ref="AE53:AE54"/>
    <mergeCell ref="AF53:AF54"/>
    <mergeCell ref="AG53:AG54"/>
    <mergeCell ref="AH53:AH54"/>
    <mergeCell ref="Q53:Q54"/>
    <mergeCell ref="R53:R54"/>
    <mergeCell ref="Y53:Y54"/>
    <mergeCell ref="Z53:Z54"/>
    <mergeCell ref="S53:S54"/>
    <mergeCell ref="T53:T54"/>
    <mergeCell ref="U53:U54"/>
    <mergeCell ref="V53:V54"/>
    <mergeCell ref="W53:W54"/>
    <mergeCell ref="X53:X54"/>
    <mergeCell ref="O46:P46"/>
    <mergeCell ref="A50:A51"/>
    <mergeCell ref="O43:P44"/>
    <mergeCell ref="A54:A55"/>
    <mergeCell ref="O53:P54"/>
    <mergeCell ref="O50:AG50"/>
    <mergeCell ref="AF43:AF44"/>
    <mergeCell ref="AG43:AG44"/>
    <mergeCell ref="Z43:Z44"/>
    <mergeCell ref="AA43:AA44"/>
    <mergeCell ref="AL43:AL44"/>
    <mergeCell ref="AM43:AM44"/>
    <mergeCell ref="A46:A47"/>
    <mergeCell ref="O45:P45"/>
    <mergeCell ref="AH43:AH44"/>
    <mergeCell ref="AI43:AI44"/>
    <mergeCell ref="AJ43:AJ44"/>
    <mergeCell ref="AK43:AK44"/>
    <mergeCell ref="AD43:AD44"/>
    <mergeCell ref="AE43:AE44"/>
    <mergeCell ref="AB43:AB44"/>
    <mergeCell ref="AC43:AC44"/>
    <mergeCell ref="T43:T44"/>
    <mergeCell ref="U43:U44"/>
    <mergeCell ref="O41:AO41"/>
    <mergeCell ref="O40:AO40"/>
    <mergeCell ref="W43:W44"/>
    <mergeCell ref="X43:X44"/>
    <mergeCell ref="Y43:Y44"/>
    <mergeCell ref="AO43:AO44"/>
    <mergeCell ref="A38:A39"/>
    <mergeCell ref="A42:A43"/>
    <mergeCell ref="Q43:Q44"/>
    <mergeCell ref="R43:R44"/>
    <mergeCell ref="S43:S44"/>
    <mergeCell ref="V43:V44"/>
    <mergeCell ref="P32:Q32"/>
    <mergeCell ref="A34:A35"/>
    <mergeCell ref="P35:Q35"/>
    <mergeCell ref="P28:Q28"/>
    <mergeCell ref="P29:Q29"/>
    <mergeCell ref="A30:A31"/>
    <mergeCell ref="P30:Q30"/>
    <mergeCell ref="P31:Q31"/>
    <mergeCell ref="O24:Q24"/>
    <mergeCell ref="P25:Q25"/>
    <mergeCell ref="A26:A27"/>
    <mergeCell ref="P26:Q26"/>
    <mergeCell ref="P27:Q27"/>
    <mergeCell ref="P20:Q20"/>
    <mergeCell ref="P21:Q21"/>
    <mergeCell ref="A22:A23"/>
    <mergeCell ref="P22:Q22"/>
    <mergeCell ref="P23:Q23"/>
    <mergeCell ref="P16:Q16"/>
    <mergeCell ref="P17:Q17"/>
    <mergeCell ref="A18:A19"/>
    <mergeCell ref="P18:Q18"/>
    <mergeCell ref="P19:Q19"/>
    <mergeCell ref="O12:Q12"/>
    <mergeCell ref="O13:Q13"/>
    <mergeCell ref="A14:A15"/>
    <mergeCell ref="O14:Q14"/>
    <mergeCell ref="O10:Q10"/>
    <mergeCell ref="O11:Q11"/>
    <mergeCell ref="F7:F8"/>
    <mergeCell ref="G7:G8"/>
    <mergeCell ref="H7:H8"/>
    <mergeCell ref="I7:I8"/>
    <mergeCell ref="AN43:AN44"/>
    <mergeCell ref="A2:AF2"/>
    <mergeCell ref="A6:C8"/>
    <mergeCell ref="E6:E8"/>
    <mergeCell ref="O6:Q8"/>
    <mergeCell ref="AI6:AK7"/>
    <mergeCell ref="AC7:AD7"/>
    <mergeCell ref="AE7:AF7"/>
    <mergeCell ref="O9:Q9"/>
    <mergeCell ref="A10:A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3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1" width="3.09765625" style="4" customWidth="1"/>
    <col min="2" max="2" width="22.59765625" style="4" customWidth="1"/>
    <col min="3" max="3" width="10.59765625" style="4" customWidth="1"/>
    <col min="4" max="4" width="12.69921875" style="4" customWidth="1"/>
    <col min="5" max="5" width="10.59765625" style="4" customWidth="1"/>
    <col min="6" max="6" width="13.09765625" style="4" customWidth="1"/>
    <col min="7" max="7" width="11.19921875" style="4" customWidth="1"/>
    <col min="8" max="8" width="12" style="4" customWidth="1"/>
    <col min="9" max="9" width="10.59765625" style="4" customWidth="1"/>
    <col min="10" max="10" width="14" style="4" customWidth="1"/>
    <col min="11" max="11" width="6.59765625" style="4" customWidth="1"/>
    <col min="12" max="12" width="17.59765625" style="4" customWidth="1"/>
    <col min="13" max="18" width="13.59765625" style="4" customWidth="1"/>
    <col min="19" max="16384" width="10.59765625" style="4" customWidth="1"/>
  </cols>
  <sheetData>
    <row r="1" spans="1:18" s="24" customFormat="1" ht="19.5" customHeight="1">
      <c r="A1" s="25" t="s">
        <v>520</v>
      </c>
      <c r="R1" s="26" t="s">
        <v>519</v>
      </c>
    </row>
    <row r="2" spans="1:18" ht="19.5" customHeight="1">
      <c r="A2" s="543" t="s">
        <v>735</v>
      </c>
      <c r="B2" s="1021"/>
      <c r="C2" s="1021"/>
      <c r="D2" s="1021"/>
      <c r="E2" s="1021"/>
      <c r="F2" s="1021"/>
      <c r="G2" s="1021"/>
      <c r="H2" s="1021"/>
      <c r="I2" s="1021"/>
      <c r="J2" s="1021"/>
      <c r="K2" s="75"/>
      <c r="L2" s="1003"/>
      <c r="M2" s="1003"/>
      <c r="N2" s="1003"/>
      <c r="O2" s="1003"/>
      <c r="P2" s="1003"/>
      <c r="Q2" s="1003"/>
      <c r="R2" s="1003"/>
    </row>
    <row r="3" spans="1:18" ht="19.5" customHeight="1">
      <c r="A3" s="562" t="s">
        <v>749</v>
      </c>
      <c r="B3" s="785"/>
      <c r="C3" s="785"/>
      <c r="D3" s="785"/>
      <c r="E3" s="785"/>
      <c r="F3" s="785"/>
      <c r="G3" s="785"/>
      <c r="H3" s="785"/>
      <c r="I3" s="785"/>
      <c r="J3" s="785"/>
      <c r="K3" s="19"/>
      <c r="L3" s="983" t="s">
        <v>748</v>
      </c>
      <c r="M3" s="785"/>
      <c r="N3" s="785"/>
      <c r="O3" s="785"/>
      <c r="P3" s="785"/>
      <c r="Q3" s="785"/>
      <c r="R3" s="785"/>
    </row>
    <row r="4" spans="2:18" ht="18" customHeight="1" thickBot="1">
      <c r="B4" s="19"/>
      <c r="C4" s="19"/>
      <c r="D4" s="19"/>
      <c r="E4" s="19"/>
      <c r="F4" s="19"/>
      <c r="G4" s="19"/>
      <c r="H4" s="19"/>
      <c r="I4" s="19"/>
      <c r="J4" s="14" t="s">
        <v>98</v>
      </c>
      <c r="K4" s="19"/>
      <c r="R4" s="21" t="s">
        <v>98</v>
      </c>
    </row>
    <row r="5" spans="1:18" ht="15" customHeight="1">
      <c r="A5" s="675" t="s">
        <v>736</v>
      </c>
      <c r="B5" s="729"/>
      <c r="C5" s="991" t="s">
        <v>315</v>
      </c>
      <c r="D5" s="947" t="s">
        <v>322</v>
      </c>
      <c r="E5" s="122"/>
      <c r="F5" s="951" t="s">
        <v>738</v>
      </c>
      <c r="G5" s="122"/>
      <c r="H5" s="991" t="s">
        <v>323</v>
      </c>
      <c r="I5" s="985" t="s">
        <v>737</v>
      </c>
      <c r="J5" s="951" t="s">
        <v>740</v>
      </c>
      <c r="K5" s="8"/>
      <c r="L5" s="993" t="s">
        <v>752</v>
      </c>
      <c r="M5" s="991" t="s">
        <v>315</v>
      </c>
      <c r="N5" s="989" t="s">
        <v>753</v>
      </c>
      <c r="O5" s="987" t="s">
        <v>757</v>
      </c>
      <c r="P5" s="985" t="s">
        <v>756</v>
      </c>
      <c r="Q5" s="985" t="s">
        <v>755</v>
      </c>
      <c r="R5" s="965" t="s">
        <v>754</v>
      </c>
    </row>
    <row r="6" spans="1:18" ht="15" customHeight="1">
      <c r="A6" s="812"/>
      <c r="B6" s="731"/>
      <c r="C6" s="1011"/>
      <c r="D6" s="1020"/>
      <c r="E6" s="1006" t="s">
        <v>324</v>
      </c>
      <c r="F6" s="1019"/>
      <c r="G6" s="1007" t="s">
        <v>325</v>
      </c>
      <c r="H6" s="1011"/>
      <c r="I6" s="1011"/>
      <c r="J6" s="1014"/>
      <c r="K6" s="8"/>
      <c r="L6" s="733"/>
      <c r="M6" s="720"/>
      <c r="N6" s="621"/>
      <c r="O6" s="1005"/>
      <c r="P6" s="720"/>
      <c r="Q6" s="720"/>
      <c r="R6" s="1004"/>
    </row>
    <row r="7" spans="1:18" ht="15" customHeight="1">
      <c r="A7" s="813"/>
      <c r="B7" s="733"/>
      <c r="C7" s="720"/>
      <c r="D7" s="958"/>
      <c r="E7" s="1005"/>
      <c r="F7" s="953"/>
      <c r="G7" s="1008"/>
      <c r="H7" s="720"/>
      <c r="I7" s="720"/>
      <c r="J7" s="1015"/>
      <c r="K7" s="8"/>
      <c r="L7" s="431" t="s">
        <v>658</v>
      </c>
      <c r="M7" s="477">
        <f>SUM(N7:R7)</f>
        <v>7</v>
      </c>
      <c r="N7" s="252">
        <v>5</v>
      </c>
      <c r="O7" s="252" t="s">
        <v>14</v>
      </c>
      <c r="P7" s="252" t="s">
        <v>14</v>
      </c>
      <c r="Q7" s="252">
        <v>2</v>
      </c>
      <c r="R7" s="252" t="s">
        <v>14</v>
      </c>
    </row>
    <row r="8" spans="1:18" ht="15" customHeight="1">
      <c r="A8" s="1012" t="s">
        <v>658</v>
      </c>
      <c r="B8" s="1013"/>
      <c r="C8" s="258">
        <f aca="true" t="shared" si="0" ref="C8:C15">SUM(D8,F8,H8:J8)</f>
        <v>17702</v>
      </c>
      <c r="D8" s="252">
        <v>17232</v>
      </c>
      <c r="E8" s="252">
        <v>65</v>
      </c>
      <c r="F8" s="252">
        <v>184</v>
      </c>
      <c r="G8" s="252">
        <v>4</v>
      </c>
      <c r="H8" s="252">
        <v>199</v>
      </c>
      <c r="I8" s="252">
        <v>86</v>
      </c>
      <c r="J8" s="252">
        <v>1</v>
      </c>
      <c r="L8" s="159">
        <v>5</v>
      </c>
      <c r="M8" s="477">
        <f>SUM(N8:R8)</f>
        <v>6</v>
      </c>
      <c r="N8" s="252">
        <v>3</v>
      </c>
      <c r="O8" s="252" t="s">
        <v>14</v>
      </c>
      <c r="P8" s="252" t="s">
        <v>14</v>
      </c>
      <c r="Q8" s="252">
        <v>3</v>
      </c>
      <c r="R8" s="252" t="s">
        <v>14</v>
      </c>
    </row>
    <row r="9" spans="1:18" ht="15" customHeight="1">
      <c r="A9" s="740">
        <v>5</v>
      </c>
      <c r="B9" s="741"/>
      <c r="C9" s="258">
        <f>SUM(D9,F9,H9:J9)</f>
        <v>16941</v>
      </c>
      <c r="D9" s="252">
        <v>16588</v>
      </c>
      <c r="E9" s="252">
        <v>35</v>
      </c>
      <c r="F9" s="252">
        <v>103</v>
      </c>
      <c r="G9" s="252">
        <v>2</v>
      </c>
      <c r="H9" s="252">
        <v>178</v>
      </c>
      <c r="I9" s="252">
        <v>71</v>
      </c>
      <c r="J9" s="252">
        <v>1</v>
      </c>
      <c r="L9" s="159">
        <v>6</v>
      </c>
      <c r="M9" s="477">
        <f>SUM(N9:R9)</f>
        <v>5</v>
      </c>
      <c r="N9" s="252">
        <v>1</v>
      </c>
      <c r="O9" s="252" t="s">
        <v>14</v>
      </c>
      <c r="P9" s="252">
        <v>3</v>
      </c>
      <c r="Q9" s="252">
        <v>1</v>
      </c>
      <c r="R9" s="252" t="s">
        <v>14</v>
      </c>
    </row>
    <row r="10" spans="1:18" ht="15" customHeight="1">
      <c r="A10" s="740">
        <v>6</v>
      </c>
      <c r="B10" s="741"/>
      <c r="C10" s="258">
        <f t="shared" si="0"/>
        <v>16424</v>
      </c>
      <c r="D10" s="252">
        <v>16173</v>
      </c>
      <c r="E10" s="252">
        <v>26</v>
      </c>
      <c r="F10" s="252">
        <v>43</v>
      </c>
      <c r="G10" s="252" t="s">
        <v>14</v>
      </c>
      <c r="H10" s="252">
        <v>122</v>
      </c>
      <c r="I10" s="252">
        <v>83</v>
      </c>
      <c r="J10" s="252">
        <v>3</v>
      </c>
      <c r="L10" s="159">
        <v>7</v>
      </c>
      <c r="M10" s="477">
        <f>SUM(N10:R10)</f>
        <v>12</v>
      </c>
      <c r="N10" s="252">
        <v>4</v>
      </c>
      <c r="O10" s="252" t="s">
        <v>14</v>
      </c>
      <c r="P10" s="252">
        <v>3</v>
      </c>
      <c r="Q10" s="252">
        <v>5</v>
      </c>
      <c r="R10" s="252" t="s">
        <v>14</v>
      </c>
    </row>
    <row r="11" spans="1:18" ht="15" customHeight="1">
      <c r="A11" s="740">
        <v>7</v>
      </c>
      <c r="B11" s="741"/>
      <c r="C11" s="258">
        <f t="shared" si="0"/>
        <v>15770</v>
      </c>
      <c r="D11" s="252">
        <v>15562</v>
      </c>
      <c r="E11" s="252">
        <v>14</v>
      </c>
      <c r="F11" s="252">
        <v>49</v>
      </c>
      <c r="G11" s="252" t="s">
        <v>14</v>
      </c>
      <c r="H11" s="252">
        <v>92</v>
      </c>
      <c r="I11" s="252">
        <v>65</v>
      </c>
      <c r="J11" s="252">
        <v>2</v>
      </c>
      <c r="L11" s="380">
        <v>8</v>
      </c>
      <c r="M11" s="354">
        <f>SUM(M13:M14)</f>
        <v>2</v>
      </c>
      <c r="N11" s="173" t="s">
        <v>14</v>
      </c>
      <c r="O11" s="173" t="s">
        <v>14</v>
      </c>
      <c r="P11" s="173">
        <f>SUM(P13:P14)</f>
        <v>2</v>
      </c>
      <c r="Q11" s="173" t="s">
        <v>14</v>
      </c>
      <c r="R11" s="173" t="s">
        <v>14</v>
      </c>
    </row>
    <row r="12" spans="1:18" ht="15" customHeight="1">
      <c r="A12" s="527">
        <v>8</v>
      </c>
      <c r="B12" s="591"/>
      <c r="C12" s="173">
        <f>SUM(C14:C15)</f>
        <v>14736</v>
      </c>
      <c r="D12" s="173">
        <f>SUM(D14:D15)</f>
        <v>14574</v>
      </c>
      <c r="E12" s="173">
        <f aca="true" t="shared" si="1" ref="E12:J12">SUM(E14:E15)</f>
        <v>10</v>
      </c>
      <c r="F12" s="173">
        <f t="shared" si="1"/>
        <v>25</v>
      </c>
      <c r="G12" s="173" t="s">
        <v>14</v>
      </c>
      <c r="H12" s="173">
        <f t="shared" si="1"/>
        <v>67</v>
      </c>
      <c r="I12" s="173">
        <f t="shared" si="1"/>
        <v>66</v>
      </c>
      <c r="J12" s="173">
        <f t="shared" si="1"/>
        <v>4</v>
      </c>
      <c r="K12" s="8"/>
      <c r="L12" s="40"/>
      <c r="M12" s="259"/>
      <c r="N12" s="259"/>
      <c r="O12" s="259"/>
      <c r="P12" s="259"/>
      <c r="Q12" s="259"/>
      <c r="R12" s="259"/>
    </row>
    <row r="13" spans="1:18" ht="15" customHeight="1">
      <c r="A13" s="727"/>
      <c r="B13" s="968"/>
      <c r="C13" s="258"/>
      <c r="D13" s="259"/>
      <c r="E13" s="259"/>
      <c r="F13" s="259"/>
      <c r="G13" s="259"/>
      <c r="H13" s="259"/>
      <c r="I13" s="259"/>
      <c r="J13" s="259"/>
      <c r="K13" s="8"/>
      <c r="L13" s="430" t="s">
        <v>30</v>
      </c>
      <c r="M13" s="478">
        <f>SUM(N13:R13)</f>
        <v>2</v>
      </c>
      <c r="N13" s="252" t="s">
        <v>14</v>
      </c>
      <c r="O13" s="252" t="s">
        <v>14</v>
      </c>
      <c r="P13" s="257">
        <v>2</v>
      </c>
      <c r="Q13" s="72" t="s">
        <v>14</v>
      </c>
      <c r="R13" s="72" t="s">
        <v>14</v>
      </c>
    </row>
    <row r="14" spans="1:18" ht="15" customHeight="1">
      <c r="A14" s="562" t="s">
        <v>30</v>
      </c>
      <c r="B14" s="968"/>
      <c r="C14" s="258">
        <f t="shared" si="0"/>
        <v>7470</v>
      </c>
      <c r="D14" s="252">
        <v>7372</v>
      </c>
      <c r="E14" s="252">
        <v>8</v>
      </c>
      <c r="F14" s="252">
        <v>9</v>
      </c>
      <c r="G14" s="252" t="s">
        <v>463</v>
      </c>
      <c r="H14" s="252">
        <v>49</v>
      </c>
      <c r="I14" s="252">
        <v>38</v>
      </c>
      <c r="J14" s="252">
        <v>2</v>
      </c>
      <c r="K14" s="8"/>
      <c r="L14" s="123" t="s">
        <v>31</v>
      </c>
      <c r="M14" s="271" t="s">
        <v>14</v>
      </c>
      <c r="N14" s="270" t="s">
        <v>14</v>
      </c>
      <c r="O14" s="270" t="s">
        <v>14</v>
      </c>
      <c r="P14" s="270" t="s">
        <v>14</v>
      </c>
      <c r="Q14" s="270" t="s">
        <v>14</v>
      </c>
      <c r="R14" s="270" t="s">
        <v>14</v>
      </c>
    </row>
    <row r="15" spans="1:12" ht="15" customHeight="1">
      <c r="A15" s="512" t="s">
        <v>31</v>
      </c>
      <c r="B15" s="959"/>
      <c r="C15" s="463">
        <f t="shared" si="0"/>
        <v>7266</v>
      </c>
      <c r="D15" s="261">
        <v>7202</v>
      </c>
      <c r="E15" s="261">
        <v>2</v>
      </c>
      <c r="F15" s="261">
        <v>16</v>
      </c>
      <c r="G15" s="261" t="s">
        <v>463</v>
      </c>
      <c r="H15" s="261">
        <v>18</v>
      </c>
      <c r="I15" s="261">
        <v>28</v>
      </c>
      <c r="J15" s="261">
        <v>2</v>
      </c>
      <c r="K15" s="8"/>
      <c r="L15" s="4" t="s">
        <v>19</v>
      </c>
    </row>
    <row r="16" spans="1:11" ht="15" customHeight="1">
      <c r="A16" s="4" t="s">
        <v>326</v>
      </c>
      <c r="K16" s="8"/>
    </row>
    <row r="17" ht="15" customHeight="1"/>
    <row r="18" ht="15" customHeight="1"/>
    <row r="19" ht="15" customHeight="1">
      <c r="K19" s="19"/>
    </row>
    <row r="20" spans="1:18" ht="19.5" customHeight="1">
      <c r="A20" s="1003"/>
      <c r="B20" s="542"/>
      <c r="C20" s="542"/>
      <c r="D20" s="542"/>
      <c r="E20" s="542"/>
      <c r="F20" s="542"/>
      <c r="G20" s="542"/>
      <c r="H20" s="542"/>
      <c r="I20" s="542"/>
      <c r="J20" s="542"/>
      <c r="K20" s="19"/>
      <c r="L20" s="432"/>
      <c r="M20" s="432"/>
      <c r="N20" s="432"/>
      <c r="O20" s="432"/>
      <c r="P20" s="432"/>
      <c r="Q20" s="432"/>
      <c r="R20" s="432"/>
    </row>
    <row r="21" spans="1:11" ht="19.5" customHeight="1">
      <c r="A21" s="562" t="s">
        <v>751</v>
      </c>
      <c r="B21" s="785"/>
      <c r="C21" s="785"/>
      <c r="D21" s="785"/>
      <c r="E21" s="785"/>
      <c r="F21" s="785"/>
      <c r="G21" s="785"/>
      <c r="H21" s="785"/>
      <c r="I21" s="785"/>
      <c r="J21" s="785"/>
      <c r="K21" s="8"/>
    </row>
    <row r="22" spans="2:11" ht="18" customHeight="1" thickBot="1">
      <c r="B22" s="19"/>
      <c r="C22" s="19"/>
      <c r="D22" s="19"/>
      <c r="E22" s="19"/>
      <c r="F22" s="19"/>
      <c r="G22" s="19"/>
      <c r="H22" s="19"/>
      <c r="I22" s="19"/>
      <c r="J22" s="14" t="s">
        <v>98</v>
      </c>
      <c r="K22" s="8"/>
    </row>
    <row r="23" spans="1:11" ht="15" customHeight="1">
      <c r="A23" s="675" t="s">
        <v>736</v>
      </c>
      <c r="B23" s="729"/>
      <c r="C23" s="991" t="s">
        <v>327</v>
      </c>
      <c r="D23" s="1016" t="s">
        <v>328</v>
      </c>
      <c r="E23" s="250"/>
      <c r="F23" s="951" t="s">
        <v>739</v>
      </c>
      <c r="G23" s="250"/>
      <c r="H23" s="1009" t="s">
        <v>323</v>
      </c>
      <c r="I23" s="991" t="s">
        <v>465</v>
      </c>
      <c r="J23" s="951" t="s">
        <v>740</v>
      </c>
      <c r="K23" s="8"/>
    </row>
    <row r="24" spans="1:18" ht="15" customHeight="1">
      <c r="A24" s="812"/>
      <c r="B24" s="731"/>
      <c r="C24" s="1011"/>
      <c r="D24" s="1017"/>
      <c r="E24" s="1006" t="s">
        <v>329</v>
      </c>
      <c r="F24" s="1019"/>
      <c r="G24" s="1007" t="s">
        <v>330</v>
      </c>
      <c r="H24" s="1010"/>
      <c r="I24" s="1011"/>
      <c r="J24" s="1014"/>
      <c r="L24" s="983" t="s">
        <v>759</v>
      </c>
      <c r="M24" s="983"/>
      <c r="N24" s="983"/>
      <c r="O24" s="983"/>
      <c r="P24" s="983"/>
      <c r="Q24" s="983"/>
      <c r="R24" s="983"/>
    </row>
    <row r="25" spans="1:18" ht="15" customHeight="1" thickBot="1">
      <c r="A25" s="813"/>
      <c r="B25" s="733"/>
      <c r="C25" s="720"/>
      <c r="D25" s="1018"/>
      <c r="E25" s="1005"/>
      <c r="F25" s="953"/>
      <c r="G25" s="1008"/>
      <c r="H25" s="1005"/>
      <c r="I25" s="720"/>
      <c r="J25" s="1015"/>
      <c r="K25" s="8"/>
      <c r="M25" s="20"/>
      <c r="N25" s="20"/>
      <c r="O25" s="20"/>
      <c r="P25" s="20"/>
      <c r="Q25" s="20"/>
      <c r="R25" s="14" t="s">
        <v>98</v>
      </c>
    </row>
    <row r="26" spans="1:18" ht="15" customHeight="1">
      <c r="A26" s="1012" t="s">
        <v>658</v>
      </c>
      <c r="B26" s="1013"/>
      <c r="C26" s="258">
        <f>SUM(D26,F26,H26:J26)</f>
        <v>18077</v>
      </c>
      <c r="D26" s="252">
        <v>7441</v>
      </c>
      <c r="E26" s="252">
        <v>31</v>
      </c>
      <c r="F26" s="252">
        <v>4003</v>
      </c>
      <c r="G26" s="252">
        <v>173</v>
      </c>
      <c r="H26" s="252">
        <v>6223</v>
      </c>
      <c r="I26" s="252">
        <v>389</v>
      </c>
      <c r="J26" s="252">
        <v>21</v>
      </c>
      <c r="L26" s="993" t="s">
        <v>752</v>
      </c>
      <c r="M26" s="991" t="s">
        <v>315</v>
      </c>
      <c r="N26" s="989" t="s">
        <v>753</v>
      </c>
      <c r="O26" s="987" t="s">
        <v>757</v>
      </c>
      <c r="P26" s="985" t="s">
        <v>756</v>
      </c>
      <c r="Q26" s="985" t="s">
        <v>755</v>
      </c>
      <c r="R26" s="965" t="s">
        <v>754</v>
      </c>
    </row>
    <row r="27" spans="1:18" ht="15" customHeight="1">
      <c r="A27" s="740">
        <v>5</v>
      </c>
      <c r="B27" s="741"/>
      <c r="C27" s="258">
        <f>SUM(D27,F27,H27:J27)</f>
        <v>17638</v>
      </c>
      <c r="D27" s="252">
        <v>7609</v>
      </c>
      <c r="E27" s="252">
        <v>23</v>
      </c>
      <c r="F27" s="252">
        <v>3972</v>
      </c>
      <c r="G27" s="252">
        <v>143</v>
      </c>
      <c r="H27" s="252">
        <v>5540</v>
      </c>
      <c r="I27" s="252">
        <v>517</v>
      </c>
      <c r="J27" s="252" t="s">
        <v>14</v>
      </c>
      <c r="L27" s="994"/>
      <c r="M27" s="992"/>
      <c r="N27" s="990"/>
      <c r="O27" s="988"/>
      <c r="P27" s="986"/>
      <c r="Q27" s="986"/>
      <c r="R27" s="984"/>
    </row>
    <row r="28" spans="1:18" ht="15" customHeight="1">
      <c r="A28" s="740">
        <v>6</v>
      </c>
      <c r="B28" s="741"/>
      <c r="C28" s="258">
        <f>SUM(D28,F28,H28:J28)</f>
        <v>16901</v>
      </c>
      <c r="D28" s="252">
        <v>7417</v>
      </c>
      <c r="E28" s="252">
        <v>8</v>
      </c>
      <c r="F28" s="252">
        <v>4111</v>
      </c>
      <c r="G28" s="252">
        <v>129</v>
      </c>
      <c r="H28" s="252">
        <v>4863</v>
      </c>
      <c r="I28" s="252">
        <v>503</v>
      </c>
      <c r="J28" s="252">
        <v>7</v>
      </c>
      <c r="K28" s="8"/>
      <c r="L28" s="431" t="s">
        <v>658</v>
      </c>
      <c r="M28" s="477">
        <f>SUM(N28:R28)</f>
        <v>2</v>
      </c>
      <c r="N28" s="252">
        <v>1</v>
      </c>
      <c r="O28" s="252" t="s">
        <v>14</v>
      </c>
      <c r="P28" s="252">
        <v>1</v>
      </c>
      <c r="Q28" s="252" t="s">
        <v>14</v>
      </c>
      <c r="R28" s="252" t="s">
        <v>14</v>
      </c>
    </row>
    <row r="29" spans="1:18" ht="15" customHeight="1">
      <c r="A29" s="740">
        <v>7</v>
      </c>
      <c r="B29" s="741"/>
      <c r="C29" s="258">
        <f>SUM(D29,F29,H29:J29)</f>
        <v>16110</v>
      </c>
      <c r="D29" s="252">
        <v>7465</v>
      </c>
      <c r="E29" s="252">
        <v>17</v>
      </c>
      <c r="F29" s="252">
        <v>3826</v>
      </c>
      <c r="G29" s="252">
        <v>125</v>
      </c>
      <c r="H29" s="252">
        <v>4286</v>
      </c>
      <c r="I29" s="252">
        <v>523</v>
      </c>
      <c r="J29" s="252">
        <v>10</v>
      </c>
      <c r="K29" s="8"/>
      <c r="L29" s="159">
        <v>5</v>
      </c>
      <c r="M29" s="477">
        <f>SUM(N29:R29)</f>
        <v>5</v>
      </c>
      <c r="N29" s="252">
        <v>2</v>
      </c>
      <c r="O29" s="252" t="s">
        <v>14</v>
      </c>
      <c r="P29" s="252">
        <v>2</v>
      </c>
      <c r="Q29" s="252">
        <v>1</v>
      </c>
      <c r="R29" s="252" t="s">
        <v>14</v>
      </c>
    </row>
    <row r="30" spans="1:18" ht="15" customHeight="1">
      <c r="A30" s="527">
        <v>8</v>
      </c>
      <c r="B30" s="591"/>
      <c r="C30" s="173">
        <f>SUM(C32:C33)</f>
        <v>15462</v>
      </c>
      <c r="D30" s="173">
        <f>SUM(D32:D33)</f>
        <v>7069</v>
      </c>
      <c r="E30" s="173">
        <f aca="true" t="shared" si="2" ref="E30:J30">SUM(E32:E33)</f>
        <v>11</v>
      </c>
      <c r="F30" s="173">
        <f t="shared" si="2"/>
        <v>3811</v>
      </c>
      <c r="G30" s="173">
        <f t="shared" si="2"/>
        <v>133</v>
      </c>
      <c r="H30" s="173">
        <f t="shared" si="2"/>
        <v>4036</v>
      </c>
      <c r="I30" s="173">
        <f t="shared" si="2"/>
        <v>536</v>
      </c>
      <c r="J30" s="173">
        <f t="shared" si="2"/>
        <v>10</v>
      </c>
      <c r="K30" s="8"/>
      <c r="L30" s="159">
        <v>6</v>
      </c>
      <c r="M30" s="477">
        <f>SUM(N30:R30)</f>
        <v>6</v>
      </c>
      <c r="N30" s="252">
        <v>3</v>
      </c>
      <c r="O30" s="252">
        <v>1</v>
      </c>
      <c r="P30" s="252">
        <v>1</v>
      </c>
      <c r="Q30" s="252">
        <v>1</v>
      </c>
      <c r="R30" s="252" t="s">
        <v>14</v>
      </c>
    </row>
    <row r="31" spans="1:18" ht="15" customHeight="1">
      <c r="A31" s="727"/>
      <c r="B31" s="968"/>
      <c r="C31" s="259"/>
      <c r="D31" s="259"/>
      <c r="E31" s="259"/>
      <c r="F31" s="259"/>
      <c r="G31" s="259"/>
      <c r="H31" s="259"/>
      <c r="I31" s="259"/>
      <c r="J31" s="259"/>
      <c r="K31" s="8"/>
      <c r="L31" s="159">
        <v>7</v>
      </c>
      <c r="M31" s="477">
        <f>SUM(N31:R31)</f>
        <v>4</v>
      </c>
      <c r="N31" s="252">
        <v>2</v>
      </c>
      <c r="O31" s="252" t="s">
        <v>14</v>
      </c>
      <c r="P31" s="252">
        <v>2</v>
      </c>
      <c r="Q31" s="252" t="s">
        <v>14</v>
      </c>
      <c r="R31" s="252" t="s">
        <v>14</v>
      </c>
    </row>
    <row r="32" spans="1:18" ht="15" customHeight="1">
      <c r="A32" s="562" t="s">
        <v>30</v>
      </c>
      <c r="B32" s="968"/>
      <c r="C32" s="258">
        <f>SUM(D32,F32,H32:J32)</f>
        <v>7705</v>
      </c>
      <c r="D32" s="257">
        <v>3409</v>
      </c>
      <c r="E32" s="257">
        <v>5</v>
      </c>
      <c r="F32" s="257">
        <v>1823</v>
      </c>
      <c r="G32" s="257">
        <v>11</v>
      </c>
      <c r="H32" s="257">
        <v>2201</v>
      </c>
      <c r="I32" s="257">
        <v>268</v>
      </c>
      <c r="J32" s="257">
        <v>4</v>
      </c>
      <c r="K32" s="8"/>
      <c r="L32" s="380">
        <v>8</v>
      </c>
      <c r="M32" s="173">
        <f>SUM(M34:M35)</f>
        <v>9</v>
      </c>
      <c r="N32" s="173">
        <f>SUM(N34:N35)</f>
        <v>5</v>
      </c>
      <c r="O32" s="173">
        <f>SUM(O34:O35)</f>
        <v>1</v>
      </c>
      <c r="P32" s="173">
        <f>SUM(P34:P35)</f>
        <v>3</v>
      </c>
      <c r="Q32" s="173" t="s">
        <v>14</v>
      </c>
      <c r="R32" s="173" t="s">
        <v>14</v>
      </c>
    </row>
    <row r="33" spans="1:18" ht="15" customHeight="1">
      <c r="A33" s="512" t="s">
        <v>31</v>
      </c>
      <c r="B33" s="959"/>
      <c r="C33" s="463">
        <f>SUM(D33,F33,H33:J33)</f>
        <v>7757</v>
      </c>
      <c r="D33" s="261">
        <v>3660</v>
      </c>
      <c r="E33" s="261">
        <v>6</v>
      </c>
      <c r="F33" s="261">
        <v>1988</v>
      </c>
      <c r="G33" s="261">
        <v>122</v>
      </c>
      <c r="H33" s="261">
        <v>1835</v>
      </c>
      <c r="I33" s="261">
        <v>268</v>
      </c>
      <c r="J33" s="261">
        <v>6</v>
      </c>
      <c r="K33" s="9"/>
      <c r="L33" s="40"/>
      <c r="M33" s="259"/>
      <c r="N33" s="259"/>
      <c r="O33" s="259"/>
      <c r="P33" s="259"/>
      <c r="Q33" s="259"/>
      <c r="R33" s="259"/>
    </row>
    <row r="34" spans="1:18" ht="15" customHeight="1">
      <c r="A34" s="4" t="s">
        <v>331</v>
      </c>
      <c r="L34" s="430" t="s">
        <v>30</v>
      </c>
      <c r="M34" s="477">
        <f>SUM(N34:R34)</f>
        <v>5</v>
      </c>
      <c r="N34" s="257">
        <v>3</v>
      </c>
      <c r="O34" s="257">
        <v>1</v>
      </c>
      <c r="P34" s="257">
        <v>1</v>
      </c>
      <c r="Q34" s="72" t="s">
        <v>14</v>
      </c>
      <c r="R34" s="72" t="s">
        <v>14</v>
      </c>
    </row>
    <row r="35" spans="12:18" ht="15" customHeight="1">
      <c r="L35" s="123" t="s">
        <v>31</v>
      </c>
      <c r="M35" s="479">
        <f>SUM(N35:R35)</f>
        <v>4</v>
      </c>
      <c r="N35" s="261">
        <v>2</v>
      </c>
      <c r="O35" s="261" t="s">
        <v>14</v>
      </c>
      <c r="P35" s="261">
        <v>2</v>
      </c>
      <c r="Q35" s="261" t="s">
        <v>14</v>
      </c>
      <c r="R35" s="261" t="s">
        <v>14</v>
      </c>
    </row>
    <row r="36" ht="15" customHeight="1">
      <c r="L36" s="4" t="s">
        <v>19</v>
      </c>
    </row>
    <row r="37" ht="15" customHeight="1">
      <c r="K37" s="8"/>
    </row>
    <row r="38" spans="1:18" ht="19.5" customHeight="1">
      <c r="A38" s="1003"/>
      <c r="B38" s="1003"/>
      <c r="C38" s="1003"/>
      <c r="D38" s="1003"/>
      <c r="E38" s="1003"/>
      <c r="F38" s="1003"/>
      <c r="G38" s="1003"/>
      <c r="H38" s="1003"/>
      <c r="I38" s="1003"/>
      <c r="J38" s="542"/>
      <c r="K38" s="8"/>
      <c r="L38" s="432"/>
      <c r="M38" s="432"/>
      <c r="N38" s="432"/>
      <c r="O38" s="432"/>
      <c r="P38" s="432"/>
      <c r="Q38" s="432"/>
      <c r="R38" s="432"/>
    </row>
    <row r="39" spans="1:11" ht="19.5" customHeight="1">
      <c r="A39" s="562" t="s">
        <v>750</v>
      </c>
      <c r="B39" s="727"/>
      <c r="C39" s="727"/>
      <c r="D39" s="727"/>
      <c r="E39" s="727"/>
      <c r="F39" s="727"/>
      <c r="G39" s="727"/>
      <c r="H39" s="727"/>
      <c r="I39" s="727"/>
      <c r="J39" s="542"/>
      <c r="K39" s="8"/>
    </row>
    <row r="40" spans="3:10" ht="18" customHeight="1" thickBot="1">
      <c r="C40" s="19"/>
      <c r="D40" s="19"/>
      <c r="E40" s="19"/>
      <c r="F40" s="19"/>
      <c r="G40" s="19"/>
      <c r="H40" s="19"/>
      <c r="J40" s="20" t="s">
        <v>98</v>
      </c>
    </row>
    <row r="41" spans="1:11" ht="15" customHeight="1">
      <c r="A41" s="1000" t="s">
        <v>332</v>
      </c>
      <c r="B41" s="1000"/>
      <c r="C41" s="941"/>
      <c r="D41" s="42" t="s">
        <v>537</v>
      </c>
      <c r="E41" s="428" t="s">
        <v>741</v>
      </c>
      <c r="F41" s="428" t="s">
        <v>742</v>
      </c>
      <c r="G41" s="428" t="s">
        <v>743</v>
      </c>
      <c r="H41" s="428" t="s">
        <v>744</v>
      </c>
      <c r="I41" s="42" t="s">
        <v>5</v>
      </c>
      <c r="J41" s="41" t="s">
        <v>6</v>
      </c>
      <c r="K41" s="8"/>
    </row>
    <row r="42" spans="1:11" ht="15" customHeight="1">
      <c r="A42" s="1001" t="s">
        <v>29</v>
      </c>
      <c r="B42" s="1001"/>
      <c r="C42" s="1002"/>
      <c r="D42" s="167">
        <f aca="true" t="shared" si="3" ref="D42:J42">SUM(D44,D49,D54,D61)</f>
        <v>6427</v>
      </c>
      <c r="E42" s="167">
        <f t="shared" si="3"/>
        <v>5706</v>
      </c>
      <c r="F42" s="167">
        <f t="shared" si="3"/>
        <v>5000</v>
      </c>
      <c r="G42" s="167">
        <v>4428</v>
      </c>
      <c r="H42" s="167">
        <f t="shared" si="3"/>
        <v>4180</v>
      </c>
      <c r="I42" s="167">
        <f t="shared" si="3"/>
        <v>2217</v>
      </c>
      <c r="J42" s="167">
        <f t="shared" si="3"/>
        <v>1963</v>
      </c>
      <c r="K42" s="8"/>
    </row>
    <row r="43" spans="2:11" ht="15" customHeight="1">
      <c r="B43" s="19"/>
      <c r="C43" s="79"/>
      <c r="D43" s="259"/>
      <c r="E43" s="259"/>
      <c r="F43" s="259"/>
      <c r="G43" s="259"/>
      <c r="H43" s="287"/>
      <c r="I43" s="287"/>
      <c r="J43" s="287"/>
      <c r="K43" s="8"/>
    </row>
    <row r="44" spans="1:10" ht="15" customHeight="1">
      <c r="A44" s="999" t="s">
        <v>745</v>
      </c>
      <c r="B44" s="998"/>
      <c r="C44" s="995"/>
      <c r="D44" s="252">
        <f aca="true" t="shared" si="4" ref="D44:J44">SUM(D45:D47)</f>
        <v>30</v>
      </c>
      <c r="E44" s="252">
        <f t="shared" si="4"/>
        <v>21</v>
      </c>
      <c r="F44" s="252">
        <f t="shared" si="4"/>
        <v>31</v>
      </c>
      <c r="G44" s="252">
        <f t="shared" si="4"/>
        <v>24</v>
      </c>
      <c r="H44" s="252">
        <f t="shared" si="4"/>
        <v>17</v>
      </c>
      <c r="I44" s="252">
        <f t="shared" si="4"/>
        <v>13</v>
      </c>
      <c r="J44" s="252">
        <f t="shared" si="4"/>
        <v>4</v>
      </c>
    </row>
    <row r="45" spans="2:11" ht="15" customHeight="1">
      <c r="B45" s="779" t="s">
        <v>333</v>
      </c>
      <c r="C45" s="995"/>
      <c r="D45" s="252">
        <v>20</v>
      </c>
      <c r="E45" s="252">
        <v>15</v>
      </c>
      <c r="F45" s="252">
        <v>28</v>
      </c>
      <c r="G45" s="252">
        <v>16</v>
      </c>
      <c r="H45" s="252">
        <f aca="true" t="shared" si="5" ref="H45:H61">SUM(I45:J45)</f>
        <v>10</v>
      </c>
      <c r="I45" s="252">
        <v>7</v>
      </c>
      <c r="J45" s="252">
        <v>3</v>
      </c>
      <c r="K45" s="8"/>
    </row>
    <row r="46" spans="2:11" ht="15" customHeight="1">
      <c r="B46" s="779" t="s">
        <v>538</v>
      </c>
      <c r="C46" s="995"/>
      <c r="D46" s="252">
        <v>3</v>
      </c>
      <c r="E46" s="252">
        <v>1</v>
      </c>
      <c r="F46" s="252">
        <v>1</v>
      </c>
      <c r="G46" s="252">
        <v>2</v>
      </c>
      <c r="H46" s="252">
        <f t="shared" si="5"/>
        <v>2</v>
      </c>
      <c r="I46" s="252">
        <v>2</v>
      </c>
      <c r="J46" s="252" t="s">
        <v>463</v>
      </c>
      <c r="K46" s="8"/>
    </row>
    <row r="47" spans="2:11" ht="15" customHeight="1">
      <c r="B47" s="779" t="s">
        <v>539</v>
      </c>
      <c r="C47" s="995"/>
      <c r="D47" s="252">
        <v>7</v>
      </c>
      <c r="E47" s="252">
        <v>5</v>
      </c>
      <c r="F47" s="252">
        <v>2</v>
      </c>
      <c r="G47" s="252">
        <v>6</v>
      </c>
      <c r="H47" s="252">
        <f t="shared" si="5"/>
        <v>5</v>
      </c>
      <c r="I47" s="252">
        <v>4</v>
      </c>
      <c r="J47" s="252">
        <v>1</v>
      </c>
      <c r="K47" s="8"/>
    </row>
    <row r="48" spans="2:11" ht="15" customHeight="1">
      <c r="B48" s="70"/>
      <c r="C48" s="46"/>
      <c r="D48" s="287"/>
      <c r="E48" s="287"/>
      <c r="F48" s="287"/>
      <c r="G48" s="287"/>
      <c r="H48" s="287"/>
      <c r="I48" s="287"/>
      <c r="J48" s="287"/>
      <c r="K48" s="8"/>
    </row>
    <row r="49" spans="1:11" ht="15" customHeight="1">
      <c r="A49" s="997" t="s">
        <v>746</v>
      </c>
      <c r="B49" s="998"/>
      <c r="C49" s="995"/>
      <c r="D49" s="252">
        <f aca="true" t="shared" si="6" ref="D49:J49">SUM(D50:D52)</f>
        <v>2926</v>
      </c>
      <c r="E49" s="252">
        <f t="shared" si="6"/>
        <v>2521</v>
      </c>
      <c r="F49" s="252">
        <f t="shared" si="6"/>
        <v>2139</v>
      </c>
      <c r="G49" s="252">
        <f t="shared" si="6"/>
        <v>2095</v>
      </c>
      <c r="H49" s="252">
        <f t="shared" si="6"/>
        <v>1943</v>
      </c>
      <c r="I49" s="252">
        <f t="shared" si="6"/>
        <v>1289</v>
      </c>
      <c r="J49" s="252">
        <f t="shared" si="6"/>
        <v>654</v>
      </c>
      <c r="K49" s="8"/>
    </row>
    <row r="50" spans="2:18" ht="15" customHeight="1">
      <c r="B50" s="779" t="s">
        <v>334</v>
      </c>
      <c r="C50" s="995"/>
      <c r="D50" s="252" t="s">
        <v>14</v>
      </c>
      <c r="E50" s="252">
        <v>1</v>
      </c>
      <c r="F50" s="252" t="s">
        <v>14</v>
      </c>
      <c r="G50" s="252">
        <v>10</v>
      </c>
      <c r="H50" s="252">
        <f t="shared" si="5"/>
        <v>5</v>
      </c>
      <c r="I50" s="252">
        <v>1</v>
      </c>
      <c r="J50" s="252">
        <v>4</v>
      </c>
      <c r="K50" s="8"/>
      <c r="L50" s="983" t="s">
        <v>758</v>
      </c>
      <c r="M50" s="785"/>
      <c r="N50" s="785"/>
      <c r="O50" s="785"/>
      <c r="P50" s="785"/>
      <c r="Q50" s="785"/>
      <c r="R50" s="785"/>
    </row>
    <row r="51" spans="2:18" ht="15" customHeight="1" thickBot="1">
      <c r="B51" s="779" t="s">
        <v>335</v>
      </c>
      <c r="C51" s="995"/>
      <c r="D51" s="252">
        <v>497</v>
      </c>
      <c r="E51" s="252">
        <v>513</v>
      </c>
      <c r="F51" s="252">
        <v>519</v>
      </c>
      <c r="G51" s="252">
        <v>534</v>
      </c>
      <c r="H51" s="252">
        <f t="shared" si="5"/>
        <v>538</v>
      </c>
      <c r="I51" s="252">
        <v>435</v>
      </c>
      <c r="J51" s="252">
        <v>103</v>
      </c>
      <c r="K51" s="8"/>
      <c r="M51" s="19"/>
      <c r="N51" s="19"/>
      <c r="O51" s="19"/>
      <c r="P51" s="19"/>
      <c r="Q51" s="19"/>
      <c r="R51" s="20" t="s">
        <v>98</v>
      </c>
    </row>
    <row r="52" spans="2:18" ht="15" customHeight="1">
      <c r="B52" s="779" t="s">
        <v>336</v>
      </c>
      <c r="C52" s="995"/>
      <c r="D52" s="252">
        <v>2429</v>
      </c>
      <c r="E52" s="252">
        <v>2007</v>
      </c>
      <c r="F52" s="252">
        <v>1620</v>
      </c>
      <c r="G52" s="252">
        <v>1551</v>
      </c>
      <c r="H52" s="252">
        <f t="shared" si="5"/>
        <v>1400</v>
      </c>
      <c r="I52" s="252">
        <v>853</v>
      </c>
      <c r="J52" s="252">
        <v>547</v>
      </c>
      <c r="K52" s="8"/>
      <c r="L52" s="993" t="s">
        <v>752</v>
      </c>
      <c r="M52" s="991" t="s">
        <v>315</v>
      </c>
      <c r="N52" s="989" t="s">
        <v>753</v>
      </c>
      <c r="O52" s="987" t="s">
        <v>757</v>
      </c>
      <c r="P52" s="985" t="s">
        <v>756</v>
      </c>
      <c r="Q52" s="985" t="s">
        <v>755</v>
      </c>
      <c r="R52" s="965" t="s">
        <v>754</v>
      </c>
    </row>
    <row r="53" spans="2:18" ht="15" customHeight="1">
      <c r="B53" s="70"/>
      <c r="C53" s="46"/>
      <c r="D53" s="287"/>
      <c r="E53" s="287"/>
      <c r="F53" s="287"/>
      <c r="G53" s="287"/>
      <c r="H53" s="287"/>
      <c r="I53" s="287"/>
      <c r="J53" s="287"/>
      <c r="K53" s="8"/>
      <c r="L53" s="733"/>
      <c r="M53" s="720"/>
      <c r="N53" s="621"/>
      <c r="O53" s="1005"/>
      <c r="P53" s="720"/>
      <c r="Q53" s="720"/>
      <c r="R53" s="1004"/>
    </row>
    <row r="54" spans="1:19" ht="15" customHeight="1">
      <c r="A54" s="997" t="s">
        <v>747</v>
      </c>
      <c r="B54" s="998"/>
      <c r="C54" s="995"/>
      <c r="D54" s="252">
        <f aca="true" t="shared" si="7" ref="D54:J54">SUM(D55:D59)</f>
        <v>3420</v>
      </c>
      <c r="E54" s="252">
        <f t="shared" si="7"/>
        <v>3120</v>
      </c>
      <c r="F54" s="252">
        <f t="shared" si="7"/>
        <v>2778</v>
      </c>
      <c r="G54" s="252">
        <f t="shared" si="7"/>
        <v>2266</v>
      </c>
      <c r="H54" s="252">
        <f t="shared" si="7"/>
        <v>2180</v>
      </c>
      <c r="I54" s="252">
        <f t="shared" si="7"/>
        <v>896</v>
      </c>
      <c r="J54" s="252">
        <f t="shared" si="7"/>
        <v>1284</v>
      </c>
      <c r="K54" s="8"/>
      <c r="L54" s="431" t="s">
        <v>658</v>
      </c>
      <c r="M54" s="477">
        <f>SUM(N54:R54)</f>
        <v>124</v>
      </c>
      <c r="N54" s="252" t="s">
        <v>14</v>
      </c>
      <c r="O54" s="252">
        <v>3</v>
      </c>
      <c r="P54" s="252">
        <v>50</v>
      </c>
      <c r="Q54" s="252">
        <v>71</v>
      </c>
      <c r="R54" s="252" t="s">
        <v>14</v>
      </c>
      <c r="S54" s="8"/>
    </row>
    <row r="55" spans="2:19" ht="15" customHeight="1">
      <c r="B55" s="779" t="s">
        <v>337</v>
      </c>
      <c r="C55" s="995"/>
      <c r="D55" s="252">
        <v>1448</v>
      </c>
      <c r="E55" s="252">
        <v>1240</v>
      </c>
      <c r="F55" s="252">
        <v>1113</v>
      </c>
      <c r="G55" s="252">
        <v>913</v>
      </c>
      <c r="H55" s="252">
        <f t="shared" si="5"/>
        <v>866</v>
      </c>
      <c r="I55" s="252">
        <v>326</v>
      </c>
      <c r="J55" s="252">
        <v>540</v>
      </c>
      <c r="K55" s="8"/>
      <c r="L55" s="159">
        <v>5</v>
      </c>
      <c r="M55" s="477">
        <f>SUM(N55:R55)</f>
        <v>115</v>
      </c>
      <c r="N55" s="252" t="s">
        <v>14</v>
      </c>
      <c r="O55" s="252">
        <v>1</v>
      </c>
      <c r="P55" s="252">
        <v>45</v>
      </c>
      <c r="Q55" s="252">
        <v>69</v>
      </c>
      <c r="R55" s="252" t="s">
        <v>14</v>
      </c>
      <c r="S55" s="8"/>
    </row>
    <row r="56" spans="2:19" ht="15" customHeight="1">
      <c r="B56" s="779" t="s">
        <v>338</v>
      </c>
      <c r="C56" s="780"/>
      <c r="D56" s="252">
        <v>261</v>
      </c>
      <c r="E56" s="252">
        <v>221</v>
      </c>
      <c r="F56" s="252">
        <v>141</v>
      </c>
      <c r="G56" s="252">
        <v>80</v>
      </c>
      <c r="H56" s="252">
        <f t="shared" si="5"/>
        <v>69</v>
      </c>
      <c r="I56" s="252">
        <v>2</v>
      </c>
      <c r="J56" s="252">
        <v>67</v>
      </c>
      <c r="K56" s="8"/>
      <c r="L56" s="159">
        <v>6</v>
      </c>
      <c r="M56" s="477">
        <f aca="true" t="shared" si="8" ref="M56:M61">SUM(N56:R56)</f>
        <v>117</v>
      </c>
      <c r="N56" s="252" t="s">
        <v>14</v>
      </c>
      <c r="O56" s="252">
        <v>7</v>
      </c>
      <c r="P56" s="252">
        <v>30</v>
      </c>
      <c r="Q56" s="252">
        <v>79</v>
      </c>
      <c r="R56" s="252">
        <v>1</v>
      </c>
      <c r="S56" s="8"/>
    </row>
    <row r="57" spans="2:19" ht="15" customHeight="1">
      <c r="B57" s="999" t="s">
        <v>802</v>
      </c>
      <c r="C57" s="780"/>
      <c r="D57" s="252">
        <v>266</v>
      </c>
      <c r="E57" s="252">
        <v>280</v>
      </c>
      <c r="F57" s="252">
        <v>319</v>
      </c>
      <c r="G57" s="252">
        <v>249</v>
      </c>
      <c r="H57" s="252">
        <f t="shared" si="5"/>
        <v>240</v>
      </c>
      <c r="I57" s="252">
        <v>176</v>
      </c>
      <c r="J57" s="252">
        <v>64</v>
      </c>
      <c r="K57" s="8"/>
      <c r="L57" s="159">
        <v>7</v>
      </c>
      <c r="M57" s="477">
        <f t="shared" si="8"/>
        <v>137</v>
      </c>
      <c r="N57" s="252" t="s">
        <v>14</v>
      </c>
      <c r="O57" s="252">
        <v>7</v>
      </c>
      <c r="P57" s="252">
        <v>31</v>
      </c>
      <c r="Q57" s="252">
        <v>98</v>
      </c>
      <c r="R57" s="252">
        <v>1</v>
      </c>
      <c r="S57" s="8"/>
    </row>
    <row r="58" spans="2:19" ht="15" customHeight="1">
      <c r="B58" s="779" t="s">
        <v>339</v>
      </c>
      <c r="C58" s="780"/>
      <c r="D58" s="252">
        <v>1039</v>
      </c>
      <c r="E58" s="252">
        <v>991</v>
      </c>
      <c r="F58" s="252">
        <v>944</v>
      </c>
      <c r="G58" s="252">
        <v>848</v>
      </c>
      <c r="H58" s="252">
        <f t="shared" si="5"/>
        <v>817</v>
      </c>
      <c r="I58" s="252">
        <v>234</v>
      </c>
      <c r="J58" s="252">
        <v>583</v>
      </c>
      <c r="K58" s="8"/>
      <c r="L58" s="380">
        <v>8</v>
      </c>
      <c r="M58" s="173">
        <f>SUM(M60:M61)</f>
        <v>117</v>
      </c>
      <c r="N58" s="173">
        <f>SUM(N60:N61)</f>
        <v>1</v>
      </c>
      <c r="O58" s="173">
        <f>SUM(O60:O61)</f>
        <v>11</v>
      </c>
      <c r="P58" s="173">
        <f>SUM(P60:P61)</f>
        <v>17</v>
      </c>
      <c r="Q58" s="173">
        <f>SUM(Q60:Q61)</f>
        <v>88</v>
      </c>
      <c r="R58" s="173" t="s">
        <v>14</v>
      </c>
      <c r="S58" s="8"/>
    </row>
    <row r="59" spans="2:19" ht="15" customHeight="1">
      <c r="B59" s="779" t="s">
        <v>340</v>
      </c>
      <c r="C59" s="995"/>
      <c r="D59" s="252">
        <v>406</v>
      </c>
      <c r="E59" s="252">
        <v>388</v>
      </c>
      <c r="F59" s="252">
        <v>261</v>
      </c>
      <c r="G59" s="252">
        <v>176</v>
      </c>
      <c r="H59" s="252">
        <f t="shared" si="5"/>
        <v>188</v>
      </c>
      <c r="I59" s="252">
        <v>158</v>
      </c>
      <c r="J59" s="252">
        <v>30</v>
      </c>
      <c r="K59" s="8"/>
      <c r="L59" s="40"/>
      <c r="M59" s="259"/>
      <c r="N59" s="259"/>
      <c r="O59" s="259"/>
      <c r="P59" s="259"/>
      <c r="Q59" s="259"/>
      <c r="R59" s="259"/>
      <c r="S59" s="8"/>
    </row>
    <row r="60" spans="2:19" ht="15" customHeight="1">
      <c r="B60" s="125"/>
      <c r="C60" s="126"/>
      <c r="D60" s="252"/>
      <c r="E60" s="252"/>
      <c r="F60" s="252"/>
      <c r="G60" s="252"/>
      <c r="H60" s="252"/>
      <c r="I60" s="252"/>
      <c r="J60" s="252"/>
      <c r="K60" s="8"/>
      <c r="L60" s="430" t="s">
        <v>30</v>
      </c>
      <c r="M60" s="477">
        <f t="shared" si="8"/>
        <v>70</v>
      </c>
      <c r="N60" s="252" t="s">
        <v>14</v>
      </c>
      <c r="O60" s="257">
        <v>9</v>
      </c>
      <c r="P60" s="257">
        <v>13</v>
      </c>
      <c r="Q60" s="257">
        <v>48</v>
      </c>
      <c r="R60" s="252" t="s">
        <v>14</v>
      </c>
      <c r="S60" s="8"/>
    </row>
    <row r="61" spans="1:18" ht="15" customHeight="1">
      <c r="A61" s="774" t="s">
        <v>341</v>
      </c>
      <c r="B61" s="774"/>
      <c r="C61" s="996"/>
      <c r="D61" s="252">
        <v>51</v>
      </c>
      <c r="E61" s="252">
        <v>44</v>
      </c>
      <c r="F61" s="252">
        <v>52</v>
      </c>
      <c r="G61" s="252">
        <v>40</v>
      </c>
      <c r="H61" s="252">
        <f t="shared" si="5"/>
        <v>40</v>
      </c>
      <c r="I61" s="252">
        <v>19</v>
      </c>
      <c r="J61" s="252">
        <v>21</v>
      </c>
      <c r="K61" s="8"/>
      <c r="L61" s="123" t="s">
        <v>31</v>
      </c>
      <c r="M61" s="479">
        <f t="shared" si="8"/>
        <v>47</v>
      </c>
      <c r="N61" s="261">
        <v>1</v>
      </c>
      <c r="O61" s="261">
        <v>2</v>
      </c>
      <c r="P61" s="261">
        <v>4</v>
      </c>
      <c r="Q61" s="261">
        <v>40</v>
      </c>
      <c r="R61" s="261" t="s">
        <v>14</v>
      </c>
    </row>
    <row r="62" spans="1:18" ht="15" customHeight="1">
      <c r="A62" s="70" t="s">
        <v>466</v>
      </c>
      <c r="C62" s="8"/>
      <c r="D62" s="184"/>
      <c r="E62" s="184"/>
      <c r="F62" s="193"/>
      <c r="G62" s="193"/>
      <c r="H62" s="193"/>
      <c r="I62" s="193"/>
      <c r="J62" s="184"/>
      <c r="L62" s="4" t="s">
        <v>19</v>
      </c>
      <c r="M62" s="8"/>
      <c r="N62" s="8"/>
      <c r="O62" s="8"/>
      <c r="P62" s="8"/>
      <c r="Q62" s="8"/>
      <c r="R62" s="8"/>
    </row>
    <row r="63" spans="1:9" ht="15" customHeight="1">
      <c r="A63" s="8" t="s">
        <v>19</v>
      </c>
      <c r="C63" s="8"/>
      <c r="D63" s="15"/>
      <c r="E63" s="15"/>
      <c r="F63" s="15"/>
      <c r="G63" s="15"/>
      <c r="H63" s="15"/>
      <c r="I63" s="15"/>
    </row>
  </sheetData>
  <sheetProtection/>
  <mergeCells count="82">
    <mergeCell ref="A2:J2"/>
    <mergeCell ref="L2:R2"/>
    <mergeCell ref="A3:J3"/>
    <mergeCell ref="L3:R3"/>
    <mergeCell ref="A5:B7"/>
    <mergeCell ref="C5:C7"/>
    <mergeCell ref="O5:O6"/>
    <mergeCell ref="P5:P6"/>
    <mergeCell ref="Q5:Q6"/>
    <mergeCell ref="R5:R6"/>
    <mergeCell ref="M5:M6"/>
    <mergeCell ref="N5:N6"/>
    <mergeCell ref="A8:B8"/>
    <mergeCell ref="A9:B9"/>
    <mergeCell ref="D5:D7"/>
    <mergeCell ref="F5:F7"/>
    <mergeCell ref="J5:J7"/>
    <mergeCell ref="L5:L6"/>
    <mergeCell ref="H5:H7"/>
    <mergeCell ref="I5:I7"/>
    <mergeCell ref="A10:B10"/>
    <mergeCell ref="A11:B11"/>
    <mergeCell ref="A12:B12"/>
    <mergeCell ref="A13:B13"/>
    <mergeCell ref="E6:E7"/>
    <mergeCell ref="G6:G7"/>
    <mergeCell ref="J23:J25"/>
    <mergeCell ref="A23:B25"/>
    <mergeCell ref="C23:C25"/>
    <mergeCell ref="D23:D25"/>
    <mergeCell ref="F23:F25"/>
    <mergeCell ref="A14:B14"/>
    <mergeCell ref="A15:B15"/>
    <mergeCell ref="A20:J20"/>
    <mergeCell ref="A21:J21"/>
    <mergeCell ref="A32:B32"/>
    <mergeCell ref="A33:B33"/>
    <mergeCell ref="E24:E25"/>
    <mergeCell ref="G24:G25"/>
    <mergeCell ref="H23:H25"/>
    <mergeCell ref="I23:I25"/>
    <mergeCell ref="A26:B26"/>
    <mergeCell ref="A27:B27"/>
    <mergeCell ref="A28:B28"/>
    <mergeCell ref="A29:B29"/>
    <mergeCell ref="A30:B30"/>
    <mergeCell ref="A31:B31"/>
    <mergeCell ref="A38:J38"/>
    <mergeCell ref="A39:J39"/>
    <mergeCell ref="L50:R50"/>
    <mergeCell ref="R52:R53"/>
    <mergeCell ref="A44:C44"/>
    <mergeCell ref="O52:O53"/>
    <mergeCell ref="P52:P53"/>
    <mergeCell ref="Q52:Q53"/>
    <mergeCell ref="B45:C45"/>
    <mergeCell ref="B46:C46"/>
    <mergeCell ref="A41:C41"/>
    <mergeCell ref="L52:L53"/>
    <mergeCell ref="M52:M53"/>
    <mergeCell ref="N52:N53"/>
    <mergeCell ref="A42:C42"/>
    <mergeCell ref="B47:C47"/>
    <mergeCell ref="A49:C49"/>
    <mergeCell ref="B50:C50"/>
    <mergeCell ref="B51:C51"/>
    <mergeCell ref="B52:C52"/>
    <mergeCell ref="B58:C58"/>
    <mergeCell ref="B59:C59"/>
    <mergeCell ref="A61:C61"/>
    <mergeCell ref="A54:C54"/>
    <mergeCell ref="B55:C55"/>
    <mergeCell ref="B56:C56"/>
    <mergeCell ref="B57:C57"/>
    <mergeCell ref="L24:R24"/>
    <mergeCell ref="R26:R27"/>
    <mergeCell ref="Q26:Q27"/>
    <mergeCell ref="P26:P27"/>
    <mergeCell ref="O26:O27"/>
    <mergeCell ref="N26:N27"/>
    <mergeCell ref="M26:M27"/>
    <mergeCell ref="L26:L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75" zoomScaleNormal="75" zoomScalePageLayoutView="0" workbookViewId="0" topLeftCell="A44">
      <selection activeCell="A1" sqref="A1"/>
    </sheetView>
  </sheetViews>
  <sheetFormatPr defaultColWidth="10.59765625" defaultRowHeight="15"/>
  <cols>
    <col min="1" max="1" width="16.09765625" style="30" customWidth="1"/>
    <col min="2" max="19" width="12.59765625" style="30" customWidth="1"/>
    <col min="20" max="20" width="13.8984375" style="30" customWidth="1"/>
    <col min="21" max="16384" width="10.59765625" style="30" customWidth="1"/>
  </cols>
  <sheetData>
    <row r="1" spans="1:20" ht="19.5" customHeight="1">
      <c r="A1" s="127" t="s">
        <v>521</v>
      </c>
      <c r="C1" s="30">
        <v>3</v>
      </c>
      <c r="T1" s="128" t="s">
        <v>522</v>
      </c>
    </row>
    <row r="2" spans="1:19" ht="19.5" customHeight="1">
      <c r="A2" s="793" t="s">
        <v>760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86"/>
      <c r="O2" s="86"/>
      <c r="P2" s="86"/>
      <c r="Q2" s="86"/>
      <c r="R2" s="86"/>
      <c r="S2" s="86"/>
    </row>
    <row r="3" spans="1:19" ht="19.5" customHeight="1">
      <c r="A3" s="794" t="s">
        <v>761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90"/>
      <c r="O3" s="90"/>
      <c r="P3" s="90"/>
      <c r="Q3" s="90"/>
      <c r="R3" s="90"/>
      <c r="S3" s="90"/>
    </row>
    <row r="4" spans="1:19" ht="18" customHeight="1">
      <c r="A4" s="795" t="s">
        <v>342</v>
      </c>
      <c r="B4" s="795"/>
      <c r="C4" s="795"/>
      <c r="D4" s="795"/>
      <c r="E4" s="795"/>
      <c r="F4" s="795"/>
      <c r="G4" s="795"/>
      <c r="H4" s="795"/>
      <c r="I4" s="795"/>
      <c r="J4" s="795"/>
      <c r="K4" s="795"/>
      <c r="L4" s="795"/>
      <c r="M4" s="795"/>
      <c r="N4" s="90"/>
      <c r="O4" s="90"/>
      <c r="P4" s="90"/>
      <c r="Q4" s="90"/>
      <c r="R4" s="90"/>
      <c r="S4" s="90"/>
    </row>
    <row r="5" spans="12:16" ht="18" customHeight="1" thickBot="1">
      <c r="L5" s="129"/>
      <c r="M5" s="129"/>
      <c r="N5" s="64"/>
      <c r="O5" s="64"/>
      <c r="P5" s="64"/>
    </row>
    <row r="6" spans="1:18" ht="15.75" customHeight="1">
      <c r="A6" s="434" t="s">
        <v>762</v>
      </c>
      <c r="B6" s="130" t="s">
        <v>343</v>
      </c>
      <c r="C6" s="130" t="s">
        <v>344</v>
      </c>
      <c r="D6" s="130" t="s">
        <v>345</v>
      </c>
      <c r="E6" s="130" t="s">
        <v>346</v>
      </c>
      <c r="F6" s="130" t="s">
        <v>347</v>
      </c>
      <c r="G6" s="130" t="s">
        <v>348</v>
      </c>
      <c r="H6" s="131" t="s">
        <v>349</v>
      </c>
      <c r="I6" s="130" t="s">
        <v>350</v>
      </c>
      <c r="J6" s="130" t="s">
        <v>351</v>
      </c>
      <c r="K6" s="130" t="s">
        <v>352</v>
      </c>
      <c r="L6" s="132" t="s">
        <v>353</v>
      </c>
      <c r="M6" s="251" t="s">
        <v>426</v>
      </c>
      <c r="N6" s="133"/>
      <c r="O6" s="133"/>
      <c r="P6" s="133"/>
      <c r="Q6" s="134"/>
      <c r="R6" s="134"/>
    </row>
    <row r="7" spans="1:18" ht="15.75" customHeight="1">
      <c r="A7" s="429" t="s">
        <v>594</v>
      </c>
      <c r="B7" s="99">
        <f>SUM(C7:M7)</f>
        <v>348896</v>
      </c>
      <c r="C7" s="272">
        <v>39151</v>
      </c>
      <c r="D7" s="272">
        <v>24276</v>
      </c>
      <c r="E7" s="272">
        <v>45782</v>
      </c>
      <c r="F7" s="272">
        <v>63022</v>
      </c>
      <c r="G7" s="272">
        <v>23611</v>
      </c>
      <c r="H7" s="272">
        <v>16434</v>
      </c>
      <c r="I7" s="272">
        <v>22462</v>
      </c>
      <c r="J7" s="272">
        <v>27227</v>
      </c>
      <c r="K7" s="272">
        <v>5500</v>
      </c>
      <c r="L7" s="272">
        <v>49935</v>
      </c>
      <c r="M7" s="95">
        <v>31496</v>
      </c>
      <c r="N7" s="103"/>
      <c r="O7" s="103"/>
      <c r="P7" s="103"/>
      <c r="Q7" s="95"/>
      <c r="R7" s="95"/>
    </row>
    <row r="8" spans="1:18" ht="15.75" customHeight="1">
      <c r="A8" s="159">
        <v>5</v>
      </c>
      <c r="B8" s="99">
        <f>SUM(C8:M8)</f>
        <v>364058</v>
      </c>
      <c r="C8" s="273">
        <v>40536</v>
      </c>
      <c r="D8" s="273">
        <v>25039</v>
      </c>
      <c r="E8" s="273">
        <v>47195</v>
      </c>
      <c r="F8" s="273">
        <v>65804</v>
      </c>
      <c r="G8" s="273">
        <v>24652</v>
      </c>
      <c r="H8" s="273">
        <v>17505</v>
      </c>
      <c r="I8" s="273">
        <v>23122</v>
      </c>
      <c r="J8" s="273">
        <v>28170</v>
      </c>
      <c r="K8" s="273">
        <v>5720</v>
      </c>
      <c r="L8" s="273">
        <v>51850</v>
      </c>
      <c r="M8" s="95">
        <v>34465</v>
      </c>
      <c r="N8" s="103"/>
      <c r="O8" s="103"/>
      <c r="P8" s="103"/>
      <c r="Q8" s="95"/>
      <c r="R8" s="95"/>
    </row>
    <row r="9" spans="1:18" ht="15.75" customHeight="1">
      <c r="A9" s="159">
        <v>6</v>
      </c>
      <c r="B9" s="99">
        <f>SUM(C9:M9)</f>
        <v>378566</v>
      </c>
      <c r="C9" s="273">
        <v>41875</v>
      </c>
      <c r="D9" s="273">
        <v>25559</v>
      </c>
      <c r="E9" s="273">
        <v>48718</v>
      </c>
      <c r="F9" s="273">
        <v>68175</v>
      </c>
      <c r="G9" s="273">
        <v>25447</v>
      </c>
      <c r="H9" s="273">
        <v>18492</v>
      </c>
      <c r="I9" s="273">
        <v>23879</v>
      </c>
      <c r="J9" s="273">
        <v>29029</v>
      </c>
      <c r="K9" s="273">
        <v>5908</v>
      </c>
      <c r="L9" s="273">
        <v>53650</v>
      </c>
      <c r="M9" s="95">
        <v>37834</v>
      </c>
      <c r="N9" s="103"/>
      <c r="O9" s="103"/>
      <c r="P9" s="103"/>
      <c r="Q9" s="95"/>
      <c r="R9" s="95"/>
    </row>
    <row r="10" spans="1:18" ht="15.75" customHeight="1">
      <c r="A10" s="159">
        <v>7</v>
      </c>
      <c r="B10" s="99">
        <f>SUM(C10:M10)</f>
        <v>394778</v>
      </c>
      <c r="C10" s="273">
        <v>43077</v>
      </c>
      <c r="D10" s="273">
        <v>26162</v>
      </c>
      <c r="E10" s="273">
        <v>50390</v>
      </c>
      <c r="F10" s="273">
        <v>71047</v>
      </c>
      <c r="G10" s="273">
        <v>26376</v>
      </c>
      <c r="H10" s="273">
        <v>19485</v>
      </c>
      <c r="I10" s="273">
        <v>24757</v>
      </c>
      <c r="J10" s="273">
        <v>30250</v>
      </c>
      <c r="K10" s="273">
        <v>6058</v>
      </c>
      <c r="L10" s="273">
        <v>55960</v>
      </c>
      <c r="M10" s="95">
        <v>41216</v>
      </c>
      <c r="N10" s="103"/>
      <c r="O10" s="103"/>
      <c r="P10" s="103"/>
      <c r="Q10" s="95"/>
      <c r="R10" s="95"/>
    </row>
    <row r="11" spans="1:18" ht="15.75" customHeight="1">
      <c r="A11" s="380">
        <v>8</v>
      </c>
      <c r="B11" s="169">
        <f>SUM(C11:M11)</f>
        <v>408362</v>
      </c>
      <c r="C11" s="433">
        <v>44162</v>
      </c>
      <c r="D11" s="433">
        <v>26501</v>
      </c>
      <c r="E11" s="433">
        <v>51920</v>
      </c>
      <c r="F11" s="433">
        <v>73670</v>
      </c>
      <c r="G11" s="433">
        <v>27195</v>
      </c>
      <c r="H11" s="433">
        <v>20376</v>
      </c>
      <c r="I11" s="433">
        <v>25449</v>
      </c>
      <c r="J11" s="433">
        <v>31163</v>
      </c>
      <c r="K11" s="433">
        <v>6217</v>
      </c>
      <c r="L11" s="433">
        <v>57397</v>
      </c>
      <c r="M11" s="274">
        <v>44312</v>
      </c>
      <c r="N11" s="220"/>
      <c r="O11" s="220"/>
      <c r="P11" s="220"/>
      <c r="Q11" s="135"/>
      <c r="R11" s="135"/>
    </row>
    <row r="12" spans="1:12" ht="15" customHeight="1">
      <c r="A12" s="198" t="s">
        <v>354</v>
      </c>
      <c r="B12" s="198"/>
      <c r="C12" s="198"/>
      <c r="D12" s="198"/>
      <c r="E12" s="198"/>
      <c r="F12" s="198"/>
      <c r="G12" s="198"/>
      <c r="H12" s="198"/>
      <c r="I12" s="198"/>
      <c r="J12" s="198"/>
      <c r="K12" s="198"/>
      <c r="L12" s="198"/>
    </row>
    <row r="13" spans="1:12" ht="15" customHeight="1">
      <c r="A13" s="95"/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ht="15" customHeight="1"/>
    <row r="15" ht="15" customHeight="1"/>
    <row r="16" spans="1:19" ht="19.5" customHeight="1">
      <c r="A16" s="806"/>
      <c r="B16" s="806"/>
      <c r="C16" s="806"/>
      <c r="D16" s="806"/>
      <c r="E16" s="806"/>
      <c r="F16" s="806"/>
      <c r="G16" s="806"/>
      <c r="H16" s="806"/>
      <c r="I16" s="806"/>
      <c r="J16" s="806"/>
      <c r="K16" s="806"/>
      <c r="L16" s="806"/>
      <c r="M16" s="806"/>
      <c r="N16" s="806"/>
      <c r="O16" s="806"/>
      <c r="P16" s="806"/>
      <c r="Q16" s="806"/>
      <c r="R16" s="806"/>
      <c r="S16" s="806"/>
    </row>
    <row r="17" spans="1:20" ht="19.5" customHeight="1">
      <c r="A17" s="795" t="s">
        <v>355</v>
      </c>
      <c r="B17" s="795"/>
      <c r="C17" s="795"/>
      <c r="D17" s="795"/>
      <c r="E17" s="795"/>
      <c r="F17" s="795"/>
      <c r="G17" s="795"/>
      <c r="H17" s="795"/>
      <c r="I17" s="795"/>
      <c r="J17" s="795"/>
      <c r="K17" s="795"/>
      <c r="L17" s="795"/>
      <c r="M17" s="795"/>
      <c r="N17" s="795"/>
      <c r="O17" s="795"/>
      <c r="P17" s="795"/>
      <c r="Q17" s="795"/>
      <c r="R17" s="795"/>
      <c r="S17" s="795"/>
      <c r="T17" s="795"/>
    </row>
    <row r="18" spans="1:19" ht="18" customHeight="1" thickBot="1">
      <c r="A18" s="795"/>
      <c r="B18" s="795"/>
      <c r="C18" s="795"/>
      <c r="D18" s="795"/>
      <c r="E18" s="795"/>
      <c r="F18" s="795"/>
      <c r="G18" s="795"/>
      <c r="H18" s="795"/>
      <c r="I18" s="795"/>
      <c r="J18" s="795"/>
      <c r="K18" s="795"/>
      <c r="L18" s="795"/>
      <c r="M18" s="795"/>
      <c r="N18" s="795"/>
      <c r="O18" s="795"/>
      <c r="P18" s="795"/>
      <c r="Q18" s="795"/>
      <c r="R18" s="795"/>
      <c r="S18" s="795"/>
    </row>
    <row r="19" spans="1:20" ht="18.75" customHeight="1">
      <c r="A19" s="1032" t="s">
        <v>763</v>
      </c>
      <c r="B19" s="1035" t="s">
        <v>764</v>
      </c>
      <c r="C19" s="1027" t="s">
        <v>770</v>
      </c>
      <c r="D19" s="1028"/>
      <c r="E19" s="1028"/>
      <c r="F19" s="1028"/>
      <c r="G19" s="1028"/>
      <c r="H19" s="223"/>
      <c r="I19" s="1031" t="s">
        <v>467</v>
      </c>
      <c r="J19" s="1031"/>
      <c r="K19" s="1031"/>
      <c r="L19" s="1031"/>
      <c r="M19" s="1031"/>
      <c r="N19" s="1031"/>
      <c r="O19" s="1031"/>
      <c r="P19" s="1031"/>
      <c r="Q19" s="1031"/>
      <c r="R19" s="1031"/>
      <c r="S19" s="224"/>
      <c r="T19" s="1024" t="s">
        <v>765</v>
      </c>
    </row>
    <row r="20" spans="1:20" ht="21.75" customHeight="1">
      <c r="A20" s="1033"/>
      <c r="B20" s="1036"/>
      <c r="C20" s="1029"/>
      <c r="D20" s="1030"/>
      <c r="E20" s="1030"/>
      <c r="F20" s="1030"/>
      <c r="G20" s="1030"/>
      <c r="H20" s="1022" t="s">
        <v>769</v>
      </c>
      <c r="I20" s="833"/>
      <c r="J20" s="834"/>
      <c r="K20" s="1022" t="s">
        <v>768</v>
      </c>
      <c r="L20" s="833"/>
      <c r="M20" s="834"/>
      <c r="N20" s="832" t="s">
        <v>767</v>
      </c>
      <c r="O20" s="833"/>
      <c r="P20" s="834"/>
      <c r="Q20" s="1023" t="s">
        <v>766</v>
      </c>
      <c r="R20" s="833"/>
      <c r="S20" s="833"/>
      <c r="T20" s="1025"/>
    </row>
    <row r="21" spans="1:20" ht="27.75" customHeight="1">
      <c r="A21" s="1034"/>
      <c r="B21" s="842"/>
      <c r="C21" s="222" t="s">
        <v>29</v>
      </c>
      <c r="D21" s="222" t="s">
        <v>356</v>
      </c>
      <c r="E21" s="222" t="s">
        <v>427</v>
      </c>
      <c r="F21" s="221" t="s">
        <v>540</v>
      </c>
      <c r="G21" s="222" t="s">
        <v>541</v>
      </c>
      <c r="H21" s="136" t="s">
        <v>357</v>
      </c>
      <c r="I21" s="137" t="s">
        <v>358</v>
      </c>
      <c r="J21" s="137" t="s">
        <v>428</v>
      </c>
      <c r="K21" s="138" t="s">
        <v>357</v>
      </c>
      <c r="L21" s="138" t="s">
        <v>358</v>
      </c>
      <c r="M21" s="138" t="s">
        <v>428</v>
      </c>
      <c r="N21" s="138" t="s">
        <v>357</v>
      </c>
      <c r="O21" s="138" t="s">
        <v>358</v>
      </c>
      <c r="P21" s="138" t="s">
        <v>428</v>
      </c>
      <c r="Q21" s="138" t="s">
        <v>357</v>
      </c>
      <c r="R21" s="138" t="s">
        <v>358</v>
      </c>
      <c r="S21" s="200" t="s">
        <v>428</v>
      </c>
      <c r="T21" s="1026"/>
    </row>
    <row r="22" spans="1:20" ht="15.75" customHeight="1">
      <c r="A22" s="139"/>
      <c r="B22" s="140" t="s">
        <v>359</v>
      </c>
      <c r="C22" s="141" t="s">
        <v>360</v>
      </c>
      <c r="D22" s="141" t="s">
        <v>360</v>
      </c>
      <c r="E22" s="141" t="s">
        <v>360</v>
      </c>
      <c r="F22" s="141" t="s">
        <v>360</v>
      </c>
      <c r="G22" s="141" t="s">
        <v>360</v>
      </c>
      <c r="H22" s="141" t="s">
        <v>360</v>
      </c>
      <c r="I22" s="141" t="s">
        <v>361</v>
      </c>
      <c r="J22" s="141" t="s">
        <v>360</v>
      </c>
      <c r="K22" s="141" t="s">
        <v>360</v>
      </c>
      <c r="L22" s="141" t="s">
        <v>361</v>
      </c>
      <c r="M22" s="141" t="s">
        <v>360</v>
      </c>
      <c r="N22" s="142" t="s">
        <v>360</v>
      </c>
      <c r="O22" s="142" t="s">
        <v>361</v>
      </c>
      <c r="P22" s="142" t="s">
        <v>360</v>
      </c>
      <c r="Q22" s="142" t="s">
        <v>360</v>
      </c>
      <c r="R22" s="142" t="s">
        <v>361</v>
      </c>
      <c r="S22" s="142" t="s">
        <v>360</v>
      </c>
      <c r="T22" s="142" t="s">
        <v>362</v>
      </c>
    </row>
    <row r="23" spans="1:20" ht="15.75" customHeight="1">
      <c r="A23" s="430" t="s">
        <v>771</v>
      </c>
      <c r="B23" s="99">
        <v>308</v>
      </c>
      <c r="C23" s="95">
        <f>SUM(D23:G23)</f>
        <v>303021</v>
      </c>
      <c r="D23" s="95">
        <v>246095</v>
      </c>
      <c r="E23" s="95">
        <v>14926</v>
      </c>
      <c r="F23" s="95">
        <v>26161</v>
      </c>
      <c r="G23" s="95">
        <v>15839</v>
      </c>
      <c r="H23" s="95">
        <f>SUM(K23,N23,Q23)</f>
        <v>36905</v>
      </c>
      <c r="I23" s="95">
        <f aca="true" t="shared" si="0" ref="I23:J26">SUM(L23,O23,R23)</f>
        <v>98735</v>
      </c>
      <c r="J23" s="95">
        <f t="shared" si="0"/>
        <v>10460</v>
      </c>
      <c r="K23" s="95">
        <v>17117</v>
      </c>
      <c r="L23" s="95">
        <v>43731</v>
      </c>
      <c r="M23" s="95">
        <v>5779</v>
      </c>
      <c r="N23" s="95">
        <v>8115</v>
      </c>
      <c r="O23" s="95">
        <v>22694</v>
      </c>
      <c r="P23" s="95">
        <v>2020</v>
      </c>
      <c r="Q23" s="95">
        <v>11673</v>
      </c>
      <c r="R23" s="95">
        <v>32310</v>
      </c>
      <c r="S23" s="95">
        <v>2661</v>
      </c>
      <c r="T23" s="95">
        <v>6181</v>
      </c>
    </row>
    <row r="24" spans="1:20" ht="15.75" customHeight="1">
      <c r="A24" s="159">
        <v>5</v>
      </c>
      <c r="B24" s="99">
        <v>306</v>
      </c>
      <c r="C24" s="95">
        <f aca="true" t="shared" si="1" ref="C24:C41">SUM(D24:G24)</f>
        <v>295307</v>
      </c>
      <c r="D24" s="95">
        <v>229820</v>
      </c>
      <c r="E24" s="95">
        <v>18726</v>
      </c>
      <c r="F24" s="95">
        <v>27873</v>
      </c>
      <c r="G24" s="95">
        <v>18888</v>
      </c>
      <c r="H24" s="95">
        <f>SUM(K24,N24,Q24)</f>
        <v>39487</v>
      </c>
      <c r="I24" s="95">
        <f t="shared" si="0"/>
        <v>110646</v>
      </c>
      <c r="J24" s="95">
        <f t="shared" si="0"/>
        <v>10560</v>
      </c>
      <c r="K24" s="95">
        <v>17781</v>
      </c>
      <c r="L24" s="95">
        <v>47764</v>
      </c>
      <c r="M24" s="95">
        <v>5900</v>
      </c>
      <c r="N24" s="95">
        <v>10208</v>
      </c>
      <c r="O24" s="95">
        <v>28388</v>
      </c>
      <c r="P24" s="95">
        <v>2019</v>
      </c>
      <c r="Q24" s="95">
        <v>11498</v>
      </c>
      <c r="R24" s="95">
        <v>34494</v>
      </c>
      <c r="S24" s="95">
        <v>2641</v>
      </c>
      <c r="T24" s="95">
        <v>6572</v>
      </c>
    </row>
    <row r="25" spans="1:20" ht="15.75" customHeight="1">
      <c r="A25" s="159">
        <v>6</v>
      </c>
      <c r="B25" s="99">
        <v>296</v>
      </c>
      <c r="C25" s="95">
        <f t="shared" si="1"/>
        <v>235437</v>
      </c>
      <c r="D25" s="95">
        <v>185771</v>
      </c>
      <c r="E25" s="64" t="s">
        <v>804</v>
      </c>
      <c r="F25" s="95">
        <v>33123</v>
      </c>
      <c r="G25" s="95">
        <v>16543</v>
      </c>
      <c r="H25" s="95">
        <f>SUM(K25,N25,Q25)</f>
        <v>34790</v>
      </c>
      <c r="I25" s="95">
        <f t="shared" si="0"/>
        <v>101227</v>
      </c>
      <c r="J25" s="95">
        <f t="shared" si="0"/>
        <v>9062</v>
      </c>
      <c r="K25" s="95">
        <v>23253</v>
      </c>
      <c r="L25" s="95">
        <v>66122</v>
      </c>
      <c r="M25" s="95">
        <v>6408</v>
      </c>
      <c r="N25" s="64" t="s">
        <v>463</v>
      </c>
      <c r="O25" s="64" t="s">
        <v>463</v>
      </c>
      <c r="P25" s="64" t="s">
        <v>463</v>
      </c>
      <c r="Q25" s="95">
        <v>11537</v>
      </c>
      <c r="R25" s="95">
        <v>35105</v>
      </c>
      <c r="S25" s="95">
        <v>2654</v>
      </c>
      <c r="T25" s="95">
        <v>6507</v>
      </c>
    </row>
    <row r="26" spans="1:20" ht="15.75" customHeight="1">
      <c r="A26" s="159">
        <v>7</v>
      </c>
      <c r="B26" s="99">
        <v>310</v>
      </c>
      <c r="C26" s="95">
        <f t="shared" si="1"/>
        <v>201682</v>
      </c>
      <c r="D26" s="95">
        <v>159654</v>
      </c>
      <c r="E26" s="64" t="s">
        <v>804</v>
      </c>
      <c r="F26" s="95">
        <v>23059</v>
      </c>
      <c r="G26" s="95">
        <v>18969</v>
      </c>
      <c r="H26" s="95">
        <f>SUM(K26,N26,Q26)</f>
        <v>26864</v>
      </c>
      <c r="I26" s="95">
        <f t="shared" si="0"/>
        <v>83392</v>
      </c>
      <c r="J26" s="95">
        <f t="shared" si="0"/>
        <v>7129</v>
      </c>
      <c r="K26" s="95">
        <v>19088</v>
      </c>
      <c r="L26" s="95">
        <v>54306</v>
      </c>
      <c r="M26" s="95">
        <v>5369</v>
      </c>
      <c r="N26" s="64" t="s">
        <v>463</v>
      </c>
      <c r="O26" s="64" t="s">
        <v>463</v>
      </c>
      <c r="P26" s="64" t="s">
        <v>463</v>
      </c>
      <c r="Q26" s="95">
        <v>7776</v>
      </c>
      <c r="R26" s="95">
        <v>29086</v>
      </c>
      <c r="S26" s="95">
        <v>1760</v>
      </c>
      <c r="T26" s="95">
        <v>5533</v>
      </c>
    </row>
    <row r="27" spans="1:20" ht="15.75" customHeight="1">
      <c r="A27" s="380">
        <v>8</v>
      </c>
      <c r="B27" s="468">
        <f aca="true" t="shared" si="2" ref="B27:T27">SUM(B29:B41)</f>
        <v>262</v>
      </c>
      <c r="C27" s="468">
        <f t="shared" si="2"/>
        <v>174343</v>
      </c>
      <c r="D27" s="468">
        <f>SUM(D29:D41)</f>
        <v>136939</v>
      </c>
      <c r="E27" s="189" t="s">
        <v>804</v>
      </c>
      <c r="F27" s="468">
        <f t="shared" si="2"/>
        <v>19584</v>
      </c>
      <c r="G27" s="468">
        <f t="shared" si="2"/>
        <v>17820</v>
      </c>
      <c r="H27" s="468">
        <f t="shared" si="2"/>
        <v>22637</v>
      </c>
      <c r="I27" s="468">
        <f t="shared" si="2"/>
        <v>75258</v>
      </c>
      <c r="J27" s="468">
        <f t="shared" si="2"/>
        <v>6079</v>
      </c>
      <c r="K27" s="468">
        <f t="shared" si="2"/>
        <v>15791</v>
      </c>
      <c r="L27" s="468">
        <f t="shared" si="2"/>
        <v>44719</v>
      </c>
      <c r="M27" s="468">
        <f t="shared" si="2"/>
        <v>4624</v>
      </c>
      <c r="N27" s="189" t="s">
        <v>463</v>
      </c>
      <c r="O27" s="189" t="s">
        <v>463</v>
      </c>
      <c r="P27" s="189" t="s">
        <v>463</v>
      </c>
      <c r="Q27" s="468">
        <f t="shared" si="2"/>
        <v>6846</v>
      </c>
      <c r="R27" s="468">
        <f t="shared" si="2"/>
        <v>30539</v>
      </c>
      <c r="S27" s="468">
        <f t="shared" si="2"/>
        <v>1455</v>
      </c>
      <c r="T27" s="468">
        <f t="shared" si="2"/>
        <v>4860</v>
      </c>
    </row>
    <row r="28" spans="1:20" ht="15.75" customHeight="1">
      <c r="A28" s="102"/>
      <c r="B28" s="99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</row>
    <row r="29" spans="1:25" ht="15.75" customHeight="1">
      <c r="A29" s="435" t="s">
        <v>772</v>
      </c>
      <c r="B29" s="99">
        <v>14</v>
      </c>
      <c r="C29" s="95">
        <f t="shared" si="1"/>
        <v>8147</v>
      </c>
      <c r="D29" s="95">
        <v>5897</v>
      </c>
      <c r="E29" s="64" t="s">
        <v>804</v>
      </c>
      <c r="F29" s="95">
        <v>967</v>
      </c>
      <c r="G29" s="95">
        <v>1283</v>
      </c>
      <c r="H29" s="95">
        <f aca="true" t="shared" si="3" ref="H29:H39">SUM(K29,N29,Q29)</f>
        <v>1173</v>
      </c>
      <c r="I29" s="95">
        <f aca="true" t="shared" si="4" ref="I29:I39">SUM(L29,O29,R29)</f>
        <v>4013</v>
      </c>
      <c r="J29" s="95">
        <f aca="true" t="shared" si="5" ref="J29:J39">SUM(M29,P29,S29)</f>
        <v>957</v>
      </c>
      <c r="K29" s="95">
        <v>861</v>
      </c>
      <c r="L29" s="95">
        <v>2551</v>
      </c>
      <c r="M29" s="95">
        <v>736</v>
      </c>
      <c r="N29" s="64" t="s">
        <v>463</v>
      </c>
      <c r="O29" s="64" t="s">
        <v>463</v>
      </c>
      <c r="P29" s="64" t="s">
        <v>463</v>
      </c>
      <c r="Q29" s="95">
        <v>312</v>
      </c>
      <c r="R29" s="95">
        <v>1462</v>
      </c>
      <c r="S29" s="95">
        <v>221</v>
      </c>
      <c r="T29" s="95">
        <v>222</v>
      </c>
      <c r="U29"/>
      <c r="V29"/>
      <c r="W29"/>
      <c r="X29"/>
      <c r="Y29"/>
    </row>
    <row r="30" spans="1:25" ht="15.75" customHeight="1">
      <c r="A30" s="437">
        <v>5</v>
      </c>
      <c r="B30" s="99">
        <v>26</v>
      </c>
      <c r="C30" s="95">
        <f t="shared" si="1"/>
        <v>16695</v>
      </c>
      <c r="D30" s="95">
        <v>13388</v>
      </c>
      <c r="E30" s="64" t="s">
        <v>804</v>
      </c>
      <c r="F30" s="95">
        <v>1836</v>
      </c>
      <c r="G30" s="95">
        <v>1471</v>
      </c>
      <c r="H30" s="95">
        <f t="shared" si="3"/>
        <v>2300</v>
      </c>
      <c r="I30" s="95">
        <f t="shared" si="4"/>
        <v>7546</v>
      </c>
      <c r="J30" s="95">
        <f t="shared" si="5"/>
        <v>907</v>
      </c>
      <c r="K30" s="95">
        <v>1713</v>
      </c>
      <c r="L30" s="95">
        <v>4794</v>
      </c>
      <c r="M30" s="95">
        <v>733</v>
      </c>
      <c r="N30" s="64" t="s">
        <v>463</v>
      </c>
      <c r="O30" s="64" t="s">
        <v>463</v>
      </c>
      <c r="P30" s="64" t="s">
        <v>463</v>
      </c>
      <c r="Q30" s="95">
        <v>587</v>
      </c>
      <c r="R30" s="95">
        <v>2752</v>
      </c>
      <c r="S30" s="95">
        <v>174</v>
      </c>
      <c r="T30" s="95">
        <v>505</v>
      </c>
      <c r="U30"/>
      <c r="V30"/>
      <c r="W30"/>
      <c r="X30"/>
      <c r="Y30"/>
    </row>
    <row r="31" spans="1:25" ht="15.75" customHeight="1">
      <c r="A31" s="437">
        <v>6</v>
      </c>
      <c r="B31" s="99">
        <v>30</v>
      </c>
      <c r="C31" s="95">
        <f t="shared" si="1"/>
        <v>17336</v>
      </c>
      <c r="D31" s="95">
        <v>13516</v>
      </c>
      <c r="E31" s="64" t="s">
        <v>804</v>
      </c>
      <c r="F31" s="95">
        <v>2087</v>
      </c>
      <c r="G31" s="95">
        <v>1733</v>
      </c>
      <c r="H31" s="95">
        <f t="shared" si="3"/>
        <v>2384</v>
      </c>
      <c r="I31" s="95">
        <f t="shared" si="4"/>
        <v>7934</v>
      </c>
      <c r="J31" s="95">
        <f t="shared" si="5"/>
        <v>643</v>
      </c>
      <c r="K31" s="95">
        <v>1675</v>
      </c>
      <c r="L31" s="95">
        <v>4779</v>
      </c>
      <c r="M31" s="95">
        <v>496</v>
      </c>
      <c r="N31" s="64" t="s">
        <v>463</v>
      </c>
      <c r="O31" s="64" t="s">
        <v>463</v>
      </c>
      <c r="P31" s="64" t="s">
        <v>463</v>
      </c>
      <c r="Q31" s="95">
        <v>709</v>
      </c>
      <c r="R31" s="95">
        <v>3155</v>
      </c>
      <c r="S31" s="95">
        <v>147</v>
      </c>
      <c r="T31" s="95">
        <v>517</v>
      </c>
      <c r="U31"/>
      <c r="V31"/>
      <c r="W31"/>
      <c r="X31"/>
      <c r="Y31"/>
    </row>
    <row r="32" spans="1:25" ht="15.75" customHeight="1">
      <c r="A32" s="437">
        <v>7</v>
      </c>
      <c r="B32" s="99">
        <v>28</v>
      </c>
      <c r="C32" s="95">
        <f t="shared" si="1"/>
        <v>20421</v>
      </c>
      <c r="D32" s="95">
        <v>16310</v>
      </c>
      <c r="E32" s="64" t="s">
        <v>804</v>
      </c>
      <c r="F32" s="95">
        <v>2230</v>
      </c>
      <c r="G32" s="95">
        <v>1881</v>
      </c>
      <c r="H32" s="95">
        <f t="shared" si="3"/>
        <v>2645</v>
      </c>
      <c r="I32" s="95">
        <f t="shared" si="4"/>
        <v>8489</v>
      </c>
      <c r="J32" s="95">
        <f t="shared" si="5"/>
        <v>730</v>
      </c>
      <c r="K32" s="95">
        <v>1844</v>
      </c>
      <c r="L32" s="95">
        <v>5016</v>
      </c>
      <c r="M32" s="95">
        <v>518</v>
      </c>
      <c r="N32" s="64" t="s">
        <v>463</v>
      </c>
      <c r="O32" s="64" t="s">
        <v>463</v>
      </c>
      <c r="P32" s="64" t="s">
        <v>463</v>
      </c>
      <c r="Q32" s="95">
        <v>801</v>
      </c>
      <c r="R32" s="95">
        <v>3473</v>
      </c>
      <c r="S32" s="95">
        <v>212</v>
      </c>
      <c r="T32" s="95">
        <v>477</v>
      </c>
      <c r="U32"/>
      <c r="V32"/>
      <c r="W32"/>
      <c r="X32"/>
      <c r="Y32"/>
    </row>
    <row r="33" spans="1:25" ht="15.75" customHeight="1">
      <c r="A33" s="437">
        <v>8</v>
      </c>
      <c r="B33" s="99">
        <v>31</v>
      </c>
      <c r="C33" s="95">
        <f t="shared" si="1"/>
        <v>27806</v>
      </c>
      <c r="D33" s="95">
        <v>22212</v>
      </c>
      <c r="E33" s="64" t="s">
        <v>804</v>
      </c>
      <c r="F33" s="95">
        <v>3162</v>
      </c>
      <c r="G33" s="95">
        <v>2432</v>
      </c>
      <c r="H33" s="95">
        <f t="shared" si="3"/>
        <v>2991</v>
      </c>
      <c r="I33" s="95">
        <f t="shared" si="4"/>
        <v>9445</v>
      </c>
      <c r="J33" s="95">
        <f t="shared" si="5"/>
        <v>865</v>
      </c>
      <c r="K33" s="95">
        <v>1884</v>
      </c>
      <c r="L33" s="95">
        <v>5354</v>
      </c>
      <c r="M33" s="95">
        <v>514</v>
      </c>
      <c r="N33" s="64" t="s">
        <v>463</v>
      </c>
      <c r="O33" s="64" t="s">
        <v>463</v>
      </c>
      <c r="P33" s="64" t="s">
        <v>463</v>
      </c>
      <c r="Q33" s="95">
        <v>1107</v>
      </c>
      <c r="R33" s="95">
        <v>4091</v>
      </c>
      <c r="S33" s="95">
        <v>351</v>
      </c>
      <c r="T33" s="95">
        <v>615</v>
      </c>
      <c r="U33"/>
      <c r="V33"/>
      <c r="W33"/>
      <c r="X33"/>
      <c r="Y33"/>
    </row>
    <row r="34" spans="1:25" ht="15.75" customHeight="1">
      <c r="A34" s="437">
        <v>9</v>
      </c>
      <c r="B34" s="99">
        <v>27</v>
      </c>
      <c r="C34" s="95">
        <f t="shared" si="1"/>
        <v>16062</v>
      </c>
      <c r="D34" s="95">
        <v>12654</v>
      </c>
      <c r="E34" s="64" t="s">
        <v>804</v>
      </c>
      <c r="F34" s="95">
        <v>1969</v>
      </c>
      <c r="G34" s="95">
        <v>1439</v>
      </c>
      <c r="H34" s="95">
        <f t="shared" si="3"/>
        <v>2390</v>
      </c>
      <c r="I34" s="95">
        <f t="shared" si="4"/>
        <v>8055</v>
      </c>
      <c r="J34" s="95">
        <f t="shared" si="5"/>
        <v>452</v>
      </c>
      <c r="K34" s="95">
        <v>1679</v>
      </c>
      <c r="L34" s="95">
        <v>4779</v>
      </c>
      <c r="M34" s="95">
        <v>370</v>
      </c>
      <c r="N34" s="64" t="s">
        <v>463</v>
      </c>
      <c r="O34" s="64" t="s">
        <v>463</v>
      </c>
      <c r="P34" s="64" t="s">
        <v>463</v>
      </c>
      <c r="Q34" s="95">
        <v>711</v>
      </c>
      <c r="R34" s="95">
        <v>3276</v>
      </c>
      <c r="S34" s="95">
        <v>82</v>
      </c>
      <c r="T34" s="95">
        <v>533</v>
      </c>
      <c r="U34"/>
      <c r="V34"/>
      <c r="W34"/>
      <c r="X34"/>
      <c r="Y34"/>
    </row>
    <row r="35" spans="1:25" ht="15.75" customHeight="1">
      <c r="A35" s="437">
        <v>10</v>
      </c>
      <c r="B35" s="99">
        <v>29</v>
      </c>
      <c r="C35" s="95">
        <f t="shared" si="1"/>
        <v>21127</v>
      </c>
      <c r="D35" s="95">
        <v>17151</v>
      </c>
      <c r="E35" s="64" t="s">
        <v>804</v>
      </c>
      <c r="F35" s="95">
        <v>2126</v>
      </c>
      <c r="G35" s="95">
        <v>1850</v>
      </c>
      <c r="H35" s="95">
        <f t="shared" si="3"/>
        <v>2841</v>
      </c>
      <c r="I35" s="95">
        <f t="shared" si="4"/>
        <v>9500</v>
      </c>
      <c r="J35" s="95">
        <f t="shared" si="5"/>
        <v>631</v>
      </c>
      <c r="K35" s="95">
        <v>1993</v>
      </c>
      <c r="L35" s="95">
        <v>5617</v>
      </c>
      <c r="M35" s="95">
        <v>504</v>
      </c>
      <c r="N35" s="64" t="s">
        <v>463</v>
      </c>
      <c r="O35" s="64" t="s">
        <v>463</v>
      </c>
      <c r="P35" s="64" t="s">
        <v>463</v>
      </c>
      <c r="Q35" s="95">
        <v>848</v>
      </c>
      <c r="R35" s="95">
        <v>3883</v>
      </c>
      <c r="S35" s="95">
        <v>127</v>
      </c>
      <c r="T35" s="95">
        <v>640</v>
      </c>
      <c r="U35"/>
      <c r="V35"/>
      <c r="W35"/>
      <c r="X35"/>
      <c r="Y35"/>
    </row>
    <row r="36" spans="1:25" ht="15.75" customHeight="1">
      <c r="A36" s="437">
        <v>11</v>
      </c>
      <c r="B36" s="99">
        <v>24</v>
      </c>
      <c r="C36" s="95">
        <f t="shared" si="1"/>
        <v>14078</v>
      </c>
      <c r="D36" s="95">
        <v>11351</v>
      </c>
      <c r="E36" s="64" t="s">
        <v>804</v>
      </c>
      <c r="F36" s="95">
        <v>1689</v>
      </c>
      <c r="G36" s="95">
        <v>1038</v>
      </c>
      <c r="H36" s="95">
        <f t="shared" si="3"/>
        <v>2218</v>
      </c>
      <c r="I36" s="95">
        <f t="shared" si="4"/>
        <v>7343</v>
      </c>
      <c r="J36" s="95">
        <f t="shared" si="5"/>
        <v>332</v>
      </c>
      <c r="K36" s="95">
        <v>1548</v>
      </c>
      <c r="L36" s="95">
        <v>4273</v>
      </c>
      <c r="M36" s="95">
        <v>270</v>
      </c>
      <c r="N36" s="64" t="s">
        <v>463</v>
      </c>
      <c r="O36" s="64" t="s">
        <v>463</v>
      </c>
      <c r="P36" s="64" t="s">
        <v>463</v>
      </c>
      <c r="Q36" s="95">
        <v>670</v>
      </c>
      <c r="R36" s="95">
        <v>3070</v>
      </c>
      <c r="S36" s="95">
        <v>62</v>
      </c>
      <c r="T36" s="95">
        <v>493</v>
      </c>
      <c r="U36"/>
      <c r="V36"/>
      <c r="W36"/>
      <c r="X36"/>
      <c r="Y36"/>
    </row>
    <row r="37" spans="1:25" ht="15.75" customHeight="1">
      <c r="A37" s="437">
        <v>12</v>
      </c>
      <c r="B37" s="99">
        <v>26</v>
      </c>
      <c r="C37" s="95">
        <f t="shared" si="1"/>
        <v>14349</v>
      </c>
      <c r="D37" s="95">
        <v>11579</v>
      </c>
      <c r="E37" s="64" t="s">
        <v>804</v>
      </c>
      <c r="F37" s="95">
        <v>1741</v>
      </c>
      <c r="G37" s="95">
        <v>1029</v>
      </c>
      <c r="H37" s="95">
        <f t="shared" si="3"/>
        <v>2001</v>
      </c>
      <c r="I37" s="95">
        <f t="shared" si="4"/>
        <v>6887</v>
      </c>
      <c r="J37" s="95">
        <f t="shared" si="5"/>
        <v>287</v>
      </c>
      <c r="K37" s="95">
        <v>1399</v>
      </c>
      <c r="L37" s="95">
        <v>4117</v>
      </c>
      <c r="M37" s="95">
        <v>239</v>
      </c>
      <c r="N37" s="64" t="s">
        <v>463</v>
      </c>
      <c r="O37" s="64" t="s">
        <v>463</v>
      </c>
      <c r="P37" s="64" t="s">
        <v>463</v>
      </c>
      <c r="Q37" s="95">
        <v>602</v>
      </c>
      <c r="R37" s="95">
        <v>2770</v>
      </c>
      <c r="S37" s="95">
        <v>48</v>
      </c>
      <c r="T37" s="95">
        <v>444</v>
      </c>
      <c r="U37"/>
      <c r="V37"/>
      <c r="W37"/>
      <c r="X37"/>
      <c r="Y37"/>
    </row>
    <row r="38" spans="1:25" ht="15.75" customHeight="1">
      <c r="A38" s="100"/>
      <c r="B38" s="99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64"/>
      <c r="O38" s="64"/>
      <c r="P38" s="64"/>
      <c r="Q38" s="95"/>
      <c r="R38" s="95"/>
      <c r="S38" s="95"/>
      <c r="T38" s="95"/>
      <c r="U38"/>
      <c r="V38"/>
      <c r="W38"/>
      <c r="X38"/>
      <c r="Y38"/>
    </row>
    <row r="39" spans="1:25" ht="15.75" customHeight="1">
      <c r="A39" s="438" t="s">
        <v>822</v>
      </c>
      <c r="B39" s="99">
        <v>27</v>
      </c>
      <c r="C39" s="95">
        <f t="shared" si="1"/>
        <v>15562</v>
      </c>
      <c r="D39" s="95">
        <v>12881</v>
      </c>
      <c r="E39" s="64" t="s">
        <v>804</v>
      </c>
      <c r="F39" s="95">
        <v>1777</v>
      </c>
      <c r="G39" s="95">
        <v>904</v>
      </c>
      <c r="H39" s="95">
        <f t="shared" si="3"/>
        <v>1694</v>
      </c>
      <c r="I39" s="95">
        <f t="shared" si="4"/>
        <v>6046</v>
      </c>
      <c r="J39" s="95">
        <f t="shared" si="5"/>
        <v>275</v>
      </c>
      <c r="K39" s="95">
        <v>1195</v>
      </c>
      <c r="L39" s="95">
        <v>3439</v>
      </c>
      <c r="M39" s="95">
        <v>244</v>
      </c>
      <c r="N39" s="64" t="s">
        <v>463</v>
      </c>
      <c r="O39" s="64" t="s">
        <v>463</v>
      </c>
      <c r="P39" s="64" t="s">
        <v>463</v>
      </c>
      <c r="Q39" s="95">
        <v>499</v>
      </c>
      <c r="R39" s="95">
        <v>2607</v>
      </c>
      <c r="S39" s="95">
        <v>31</v>
      </c>
      <c r="T39" s="95">
        <v>414</v>
      </c>
      <c r="U39"/>
      <c r="V39"/>
      <c r="W39"/>
      <c r="X39"/>
      <c r="Y39"/>
    </row>
    <row r="40" spans="1:25" ht="15.75" customHeight="1">
      <c r="A40" s="436">
        <v>2</v>
      </c>
      <c r="B40" s="480" t="s">
        <v>463</v>
      </c>
      <c r="C40" s="95">
        <f t="shared" si="1"/>
        <v>1310</v>
      </c>
      <c r="D40" s="64" t="s">
        <v>463</v>
      </c>
      <c r="E40" s="64" t="s">
        <v>804</v>
      </c>
      <c r="F40" s="64" t="s">
        <v>463</v>
      </c>
      <c r="G40" s="95">
        <v>1310</v>
      </c>
      <c r="H40" s="64" t="s">
        <v>804</v>
      </c>
      <c r="I40" s="64" t="s">
        <v>804</v>
      </c>
      <c r="J40" s="64" t="s">
        <v>804</v>
      </c>
      <c r="K40" s="64" t="s">
        <v>463</v>
      </c>
      <c r="L40" s="64" t="s">
        <v>463</v>
      </c>
      <c r="M40" s="64" t="s">
        <v>463</v>
      </c>
      <c r="N40" s="64" t="s">
        <v>463</v>
      </c>
      <c r="O40" s="64" t="s">
        <v>463</v>
      </c>
      <c r="P40" s="64" t="s">
        <v>463</v>
      </c>
      <c r="Q40" s="64" t="s">
        <v>463</v>
      </c>
      <c r="R40" s="64" t="s">
        <v>463</v>
      </c>
      <c r="S40" s="64" t="s">
        <v>463</v>
      </c>
      <c r="T40" s="64" t="s">
        <v>463</v>
      </c>
      <c r="U40"/>
      <c r="V40"/>
      <c r="W40"/>
      <c r="X40"/>
      <c r="Y40"/>
    </row>
    <row r="41" spans="1:25" ht="15.75" customHeight="1">
      <c r="A41" s="439">
        <v>3</v>
      </c>
      <c r="B41" s="448" t="s">
        <v>463</v>
      </c>
      <c r="C41" s="95">
        <f t="shared" si="1"/>
        <v>1450</v>
      </c>
      <c r="D41" s="246" t="s">
        <v>463</v>
      </c>
      <c r="E41" s="246" t="s">
        <v>804</v>
      </c>
      <c r="F41" s="246" t="s">
        <v>463</v>
      </c>
      <c r="G41" s="248">
        <v>1450</v>
      </c>
      <c r="H41" s="246" t="s">
        <v>804</v>
      </c>
      <c r="I41" s="246" t="s">
        <v>804</v>
      </c>
      <c r="J41" s="246" t="s">
        <v>804</v>
      </c>
      <c r="K41" s="246" t="s">
        <v>463</v>
      </c>
      <c r="L41" s="246" t="s">
        <v>463</v>
      </c>
      <c r="M41" s="246" t="s">
        <v>463</v>
      </c>
      <c r="N41" s="246" t="s">
        <v>463</v>
      </c>
      <c r="O41" s="246" t="s">
        <v>463</v>
      </c>
      <c r="P41" s="246" t="s">
        <v>463</v>
      </c>
      <c r="Q41" s="246" t="s">
        <v>463</v>
      </c>
      <c r="R41" s="246" t="s">
        <v>463</v>
      </c>
      <c r="S41" s="246" t="s">
        <v>463</v>
      </c>
      <c r="T41" s="246" t="s">
        <v>463</v>
      </c>
      <c r="U41"/>
      <c r="V41"/>
      <c r="W41"/>
      <c r="X41"/>
      <c r="Y41"/>
    </row>
    <row r="42" spans="1:24" ht="15" customHeight="1">
      <c r="A42" s="400" t="s">
        <v>774</v>
      </c>
      <c r="C42" s="198"/>
      <c r="T42"/>
      <c r="U42"/>
      <c r="V42"/>
      <c r="W42"/>
      <c r="X42"/>
    </row>
    <row r="43" spans="1:24" ht="15" customHeight="1">
      <c r="A43" s="30" t="s">
        <v>354</v>
      </c>
      <c r="T43"/>
      <c r="U43"/>
      <c r="V43"/>
      <c r="W43"/>
      <c r="X43"/>
    </row>
    <row r="44" ht="15" customHeight="1"/>
    <row r="45" ht="15" customHeight="1"/>
    <row r="46" spans="1:19" ht="19.5" customHeight="1">
      <c r="A46" s="806"/>
      <c r="B46" s="806"/>
      <c r="C46" s="806"/>
      <c r="D46" s="806"/>
      <c r="E46" s="806"/>
      <c r="F46" s="806"/>
      <c r="G46" s="806"/>
      <c r="H46" s="806"/>
      <c r="I46" s="806"/>
      <c r="J46" s="806"/>
      <c r="K46" s="806"/>
      <c r="L46" s="806"/>
      <c r="M46" s="806"/>
      <c r="N46" s="86"/>
      <c r="O46" s="86"/>
      <c r="P46" s="86"/>
      <c r="Q46" s="86"/>
      <c r="R46" s="86"/>
      <c r="S46" s="86"/>
    </row>
    <row r="47" spans="1:19" ht="19.5" customHeight="1">
      <c r="A47" s="795"/>
      <c r="B47" s="795"/>
      <c r="C47" s="795"/>
      <c r="D47" s="795"/>
      <c r="E47" s="795"/>
      <c r="F47" s="795"/>
      <c r="G47" s="795"/>
      <c r="H47" s="795"/>
      <c r="I47" s="795"/>
      <c r="J47" s="795"/>
      <c r="K47" s="795"/>
      <c r="L47" s="795"/>
      <c r="M47" s="795"/>
      <c r="N47" s="90"/>
      <c r="O47" s="90"/>
      <c r="P47" s="90"/>
      <c r="Q47" s="90"/>
      <c r="R47" s="90"/>
      <c r="S47" s="90"/>
    </row>
    <row r="48" spans="1:19" ht="18" customHeight="1">
      <c r="A48" s="795" t="s">
        <v>363</v>
      </c>
      <c r="B48" s="795"/>
      <c r="C48" s="795"/>
      <c r="D48" s="795"/>
      <c r="E48" s="795"/>
      <c r="F48" s="795"/>
      <c r="G48" s="795"/>
      <c r="H48" s="795"/>
      <c r="I48" s="795"/>
      <c r="J48" s="795"/>
      <c r="K48" s="795"/>
      <c r="L48" s="795"/>
      <c r="M48" s="795"/>
      <c r="N48" s="90"/>
      <c r="O48" s="90"/>
      <c r="P48" s="90"/>
      <c r="Q48" s="90"/>
      <c r="R48" s="90"/>
      <c r="S48" s="90"/>
    </row>
    <row r="49" spans="2:16" ht="18" customHeight="1" thickBot="1">
      <c r="B49" s="91"/>
      <c r="C49" s="91"/>
      <c r="D49" s="91"/>
      <c r="M49" s="129"/>
      <c r="N49" s="64"/>
      <c r="O49" s="64"/>
      <c r="P49" s="64"/>
    </row>
    <row r="50" spans="1:18" ht="15.75" customHeight="1">
      <c r="A50" s="94" t="s">
        <v>542</v>
      </c>
      <c r="B50" s="132" t="s">
        <v>343</v>
      </c>
      <c r="C50" s="132" t="s">
        <v>344</v>
      </c>
      <c r="D50" s="132" t="s">
        <v>345</v>
      </c>
      <c r="E50" s="132" t="s">
        <v>346</v>
      </c>
      <c r="F50" s="132" t="s">
        <v>347</v>
      </c>
      <c r="G50" s="130" t="s">
        <v>348</v>
      </c>
      <c r="H50" s="143" t="s">
        <v>349</v>
      </c>
      <c r="I50" s="132" t="s">
        <v>350</v>
      </c>
      <c r="J50" s="132" t="s">
        <v>351</v>
      </c>
      <c r="K50" s="132" t="s">
        <v>352</v>
      </c>
      <c r="L50" s="132" t="s">
        <v>353</v>
      </c>
      <c r="M50" s="144" t="s">
        <v>364</v>
      </c>
      <c r="N50" s="133"/>
      <c r="O50" s="133"/>
      <c r="P50" s="133"/>
      <c r="Q50" s="134"/>
      <c r="R50" s="134"/>
    </row>
    <row r="51" spans="1:18" ht="15.75" customHeight="1">
      <c r="A51" s="430" t="s">
        <v>771</v>
      </c>
      <c r="B51" s="488">
        <f>SUM(C51:M51)</f>
        <v>98735</v>
      </c>
      <c r="C51" s="489">
        <v>3070</v>
      </c>
      <c r="D51" s="489">
        <v>4261</v>
      </c>
      <c r="E51" s="489">
        <v>7567</v>
      </c>
      <c r="F51" s="489">
        <v>12494</v>
      </c>
      <c r="G51" s="489">
        <v>7472</v>
      </c>
      <c r="H51" s="489">
        <v>5636</v>
      </c>
      <c r="I51" s="489">
        <v>2350</v>
      </c>
      <c r="J51" s="489">
        <v>19621</v>
      </c>
      <c r="K51" s="489">
        <v>1985</v>
      </c>
      <c r="L51" s="489">
        <v>33077</v>
      </c>
      <c r="M51" s="489">
        <v>1202</v>
      </c>
      <c r="N51" s="168"/>
      <c r="O51" s="168"/>
      <c r="P51" s="168"/>
      <c r="Q51" s="95"/>
      <c r="R51" s="95"/>
    </row>
    <row r="52" spans="1:18" ht="15.75" customHeight="1">
      <c r="A52" s="159">
        <v>5</v>
      </c>
      <c r="B52" s="488">
        <f>SUM(C52:M52)</f>
        <v>110646</v>
      </c>
      <c r="C52" s="490">
        <v>3454</v>
      </c>
      <c r="D52" s="490">
        <v>5276</v>
      </c>
      <c r="E52" s="490">
        <v>8464</v>
      </c>
      <c r="F52" s="490">
        <v>14033</v>
      </c>
      <c r="G52" s="490">
        <v>8490</v>
      </c>
      <c r="H52" s="490">
        <v>6221</v>
      </c>
      <c r="I52" s="490">
        <v>2741</v>
      </c>
      <c r="J52" s="490">
        <v>21168</v>
      </c>
      <c r="K52" s="490">
        <v>2190</v>
      </c>
      <c r="L52" s="490">
        <v>37110</v>
      </c>
      <c r="M52" s="490">
        <v>1499</v>
      </c>
      <c r="N52" s="168"/>
      <c r="O52" s="168"/>
      <c r="P52" s="168"/>
      <c r="Q52" s="95"/>
      <c r="R52" s="95"/>
    </row>
    <row r="53" spans="1:18" ht="15.75" customHeight="1">
      <c r="A53" s="159">
        <v>6</v>
      </c>
      <c r="B53" s="488">
        <f aca="true" t="shared" si="6" ref="B53:B67">SUM(C53:M53)</f>
        <v>101227</v>
      </c>
      <c r="C53" s="490">
        <v>4331</v>
      </c>
      <c r="D53" s="490">
        <v>3820</v>
      </c>
      <c r="E53" s="490">
        <v>7838</v>
      </c>
      <c r="F53" s="490">
        <v>12092</v>
      </c>
      <c r="G53" s="490">
        <v>7075</v>
      </c>
      <c r="H53" s="490">
        <v>5664</v>
      </c>
      <c r="I53" s="490">
        <v>2212</v>
      </c>
      <c r="J53" s="490">
        <v>20593</v>
      </c>
      <c r="K53" s="490">
        <v>2024</v>
      </c>
      <c r="L53" s="490">
        <v>33992</v>
      </c>
      <c r="M53" s="490">
        <v>1586</v>
      </c>
      <c r="N53" s="168"/>
      <c r="O53" s="168"/>
      <c r="P53" s="168"/>
      <c r="Q53" s="95"/>
      <c r="R53" s="95"/>
    </row>
    <row r="54" spans="1:18" ht="15.75" customHeight="1">
      <c r="A54" s="159">
        <v>7</v>
      </c>
      <c r="B54" s="488">
        <f t="shared" si="6"/>
        <v>83392</v>
      </c>
      <c r="C54" s="490">
        <v>3574</v>
      </c>
      <c r="D54" s="490">
        <v>3154</v>
      </c>
      <c r="E54" s="490">
        <v>7061</v>
      </c>
      <c r="F54" s="490">
        <v>9283</v>
      </c>
      <c r="G54" s="490">
        <v>6198</v>
      </c>
      <c r="H54" s="490">
        <v>4511</v>
      </c>
      <c r="I54" s="490">
        <v>1994</v>
      </c>
      <c r="J54" s="490">
        <v>16594</v>
      </c>
      <c r="K54" s="490">
        <v>1451</v>
      </c>
      <c r="L54" s="490">
        <v>27783</v>
      </c>
      <c r="M54" s="490">
        <v>1789</v>
      </c>
      <c r="N54" s="168"/>
      <c r="O54" s="168"/>
      <c r="P54" s="168"/>
      <c r="Q54" s="95"/>
      <c r="R54" s="95"/>
    </row>
    <row r="55" spans="1:18" ht="15.75" customHeight="1">
      <c r="A55" s="380">
        <v>8</v>
      </c>
      <c r="B55" s="491">
        <f>SUM(B57:B69)</f>
        <v>75258</v>
      </c>
      <c r="C55" s="491">
        <f>SUM(C57:C69)</f>
        <v>3001</v>
      </c>
      <c r="D55" s="491">
        <f aca="true" t="shared" si="7" ref="D55:M55">SUM(D57:D69)</f>
        <v>2782</v>
      </c>
      <c r="E55" s="491">
        <f t="shared" si="7"/>
        <v>6137</v>
      </c>
      <c r="F55" s="491">
        <f t="shared" si="7"/>
        <v>8086</v>
      </c>
      <c r="G55" s="491">
        <f t="shared" si="7"/>
        <v>4925</v>
      </c>
      <c r="H55" s="491">
        <f t="shared" si="7"/>
        <v>3582</v>
      </c>
      <c r="I55" s="491">
        <f t="shared" si="7"/>
        <v>1797</v>
      </c>
      <c r="J55" s="491">
        <f t="shared" si="7"/>
        <v>17093</v>
      </c>
      <c r="K55" s="491">
        <f t="shared" si="7"/>
        <v>1348</v>
      </c>
      <c r="L55" s="491">
        <f t="shared" si="7"/>
        <v>25167</v>
      </c>
      <c r="M55" s="491">
        <f t="shared" si="7"/>
        <v>1340</v>
      </c>
      <c r="N55" s="170"/>
      <c r="O55" s="170"/>
      <c r="P55" s="170"/>
      <c r="Q55" s="145"/>
      <c r="R55" s="145"/>
    </row>
    <row r="56" spans="1:18" ht="15.75" customHeight="1">
      <c r="A56" s="102"/>
      <c r="B56" s="490"/>
      <c r="C56" s="490"/>
      <c r="D56" s="492"/>
      <c r="E56" s="490"/>
      <c r="F56" s="490"/>
      <c r="G56" s="490"/>
      <c r="H56" s="490"/>
      <c r="I56" s="490"/>
      <c r="J56" s="490"/>
      <c r="K56" s="490"/>
      <c r="L56" s="490"/>
      <c r="M56" s="490"/>
      <c r="N56" s="95"/>
      <c r="O56" s="95"/>
      <c r="P56" s="95"/>
      <c r="Q56" s="95"/>
      <c r="R56" s="95"/>
    </row>
    <row r="57" spans="1:18" ht="15.75" customHeight="1">
      <c r="A57" s="435" t="s">
        <v>772</v>
      </c>
      <c r="B57" s="488">
        <f t="shared" si="6"/>
        <v>4013</v>
      </c>
      <c r="C57" s="490">
        <v>170</v>
      </c>
      <c r="D57" s="490">
        <v>144</v>
      </c>
      <c r="E57" s="490">
        <v>325</v>
      </c>
      <c r="F57" s="490">
        <v>432</v>
      </c>
      <c r="G57" s="490">
        <v>229</v>
      </c>
      <c r="H57" s="490">
        <v>201</v>
      </c>
      <c r="I57" s="490">
        <v>100</v>
      </c>
      <c r="J57" s="490">
        <v>853</v>
      </c>
      <c r="K57" s="490">
        <v>74</v>
      </c>
      <c r="L57" s="490">
        <v>1399</v>
      </c>
      <c r="M57" s="490">
        <v>86</v>
      </c>
      <c r="N57" s="168"/>
      <c r="O57" s="168"/>
      <c r="P57" s="168"/>
      <c r="Q57" s="95"/>
      <c r="R57" s="95"/>
    </row>
    <row r="58" spans="1:18" ht="15.75" customHeight="1">
      <c r="A58" s="437">
        <v>5</v>
      </c>
      <c r="B58" s="488">
        <f t="shared" si="6"/>
        <v>7546</v>
      </c>
      <c r="C58" s="490">
        <v>356</v>
      </c>
      <c r="D58" s="490">
        <v>326</v>
      </c>
      <c r="E58" s="490">
        <v>575</v>
      </c>
      <c r="F58" s="490">
        <v>771</v>
      </c>
      <c r="G58" s="490">
        <v>463</v>
      </c>
      <c r="H58" s="490">
        <v>440</v>
      </c>
      <c r="I58" s="490">
        <v>228</v>
      </c>
      <c r="J58" s="490">
        <v>1589</v>
      </c>
      <c r="K58" s="490">
        <v>158</v>
      </c>
      <c r="L58" s="490">
        <v>2473</v>
      </c>
      <c r="M58" s="490">
        <v>167</v>
      </c>
      <c r="N58" s="168"/>
      <c r="O58" s="168"/>
      <c r="P58" s="168"/>
      <c r="Q58" s="95"/>
      <c r="R58" s="95"/>
    </row>
    <row r="59" spans="1:18" ht="15.75" customHeight="1">
      <c r="A59" s="437">
        <v>6</v>
      </c>
      <c r="B59" s="488">
        <f t="shared" si="6"/>
        <v>7934</v>
      </c>
      <c r="C59" s="490">
        <v>395</v>
      </c>
      <c r="D59" s="490">
        <v>250</v>
      </c>
      <c r="E59" s="490">
        <v>632</v>
      </c>
      <c r="F59" s="490">
        <v>869</v>
      </c>
      <c r="G59" s="490">
        <v>528</v>
      </c>
      <c r="H59" s="490">
        <v>418</v>
      </c>
      <c r="I59" s="490">
        <v>149</v>
      </c>
      <c r="J59" s="490">
        <v>1887</v>
      </c>
      <c r="K59" s="490">
        <v>165</v>
      </c>
      <c r="L59" s="490">
        <v>2482</v>
      </c>
      <c r="M59" s="490">
        <v>159</v>
      </c>
      <c r="N59" s="168"/>
      <c r="O59" s="168"/>
      <c r="P59" s="168"/>
      <c r="Q59" s="95"/>
      <c r="R59" s="95"/>
    </row>
    <row r="60" spans="1:18" ht="15.75" customHeight="1">
      <c r="A60" s="437">
        <v>7</v>
      </c>
      <c r="B60" s="488">
        <f t="shared" si="6"/>
        <v>8489</v>
      </c>
      <c r="C60" s="490">
        <v>313</v>
      </c>
      <c r="D60" s="490">
        <v>362</v>
      </c>
      <c r="E60" s="490">
        <v>771</v>
      </c>
      <c r="F60" s="490">
        <v>882</v>
      </c>
      <c r="G60" s="490">
        <v>554</v>
      </c>
      <c r="H60" s="490">
        <v>408</v>
      </c>
      <c r="I60" s="490">
        <v>206</v>
      </c>
      <c r="J60" s="490">
        <v>1946</v>
      </c>
      <c r="K60" s="490">
        <v>150</v>
      </c>
      <c r="L60" s="490">
        <v>2770</v>
      </c>
      <c r="M60" s="490">
        <v>127</v>
      </c>
      <c r="N60" s="168"/>
      <c r="O60" s="168"/>
      <c r="P60" s="168"/>
      <c r="Q60" s="95"/>
      <c r="R60" s="95"/>
    </row>
    <row r="61" spans="1:18" ht="15.75" customHeight="1">
      <c r="A61" s="437">
        <v>8</v>
      </c>
      <c r="B61" s="488">
        <f t="shared" si="6"/>
        <v>9445</v>
      </c>
      <c r="C61" s="490">
        <v>339</v>
      </c>
      <c r="D61" s="490">
        <v>351</v>
      </c>
      <c r="E61" s="490">
        <v>827</v>
      </c>
      <c r="F61" s="490">
        <v>963</v>
      </c>
      <c r="G61" s="490">
        <v>784</v>
      </c>
      <c r="H61" s="490">
        <v>473</v>
      </c>
      <c r="I61" s="490">
        <v>166</v>
      </c>
      <c r="J61" s="490">
        <v>2027</v>
      </c>
      <c r="K61" s="490">
        <v>150</v>
      </c>
      <c r="L61" s="490">
        <v>3178</v>
      </c>
      <c r="M61" s="490">
        <v>187</v>
      </c>
      <c r="N61" s="168"/>
      <c r="O61" s="168"/>
      <c r="P61" s="168"/>
      <c r="Q61" s="95"/>
      <c r="R61" s="95"/>
    </row>
    <row r="62" spans="1:18" ht="15.75" customHeight="1">
      <c r="A62" s="437">
        <v>9</v>
      </c>
      <c r="B62" s="488">
        <f t="shared" si="6"/>
        <v>8055</v>
      </c>
      <c r="C62" s="490">
        <v>287</v>
      </c>
      <c r="D62" s="490">
        <v>260</v>
      </c>
      <c r="E62" s="490">
        <v>722</v>
      </c>
      <c r="F62" s="490">
        <v>886</v>
      </c>
      <c r="G62" s="490">
        <v>482</v>
      </c>
      <c r="H62" s="490">
        <v>303</v>
      </c>
      <c r="I62" s="490">
        <v>195</v>
      </c>
      <c r="J62" s="490">
        <v>1823</v>
      </c>
      <c r="K62" s="490">
        <v>166</v>
      </c>
      <c r="L62" s="490">
        <v>2812</v>
      </c>
      <c r="M62" s="490">
        <v>119</v>
      </c>
      <c r="N62" s="168"/>
      <c r="O62" s="168"/>
      <c r="P62" s="168"/>
      <c r="Q62" s="95"/>
      <c r="R62" s="95"/>
    </row>
    <row r="63" spans="1:18" ht="15.75" customHeight="1">
      <c r="A63" s="437">
        <v>10</v>
      </c>
      <c r="B63" s="488">
        <f t="shared" si="6"/>
        <v>9500</v>
      </c>
      <c r="C63" s="490">
        <v>353</v>
      </c>
      <c r="D63" s="490">
        <v>326</v>
      </c>
      <c r="E63" s="490">
        <v>771</v>
      </c>
      <c r="F63" s="490">
        <v>1044</v>
      </c>
      <c r="G63" s="490">
        <v>593</v>
      </c>
      <c r="H63" s="490">
        <v>438</v>
      </c>
      <c r="I63" s="490">
        <v>255</v>
      </c>
      <c r="J63" s="490">
        <v>2256</v>
      </c>
      <c r="K63" s="490">
        <v>165</v>
      </c>
      <c r="L63" s="490">
        <v>3106</v>
      </c>
      <c r="M63" s="490">
        <v>193</v>
      </c>
      <c r="N63" s="168"/>
      <c r="O63" s="168"/>
      <c r="P63" s="168"/>
      <c r="Q63" s="95"/>
      <c r="R63" s="95"/>
    </row>
    <row r="64" spans="1:18" ht="15.75" customHeight="1">
      <c r="A64" s="437">
        <v>11</v>
      </c>
      <c r="B64" s="488">
        <f t="shared" si="6"/>
        <v>7343</v>
      </c>
      <c r="C64" s="490">
        <v>290</v>
      </c>
      <c r="D64" s="490">
        <v>305</v>
      </c>
      <c r="E64" s="490">
        <v>569</v>
      </c>
      <c r="F64" s="490">
        <v>771</v>
      </c>
      <c r="G64" s="490">
        <v>463</v>
      </c>
      <c r="H64" s="490">
        <v>316</v>
      </c>
      <c r="I64" s="490">
        <v>154</v>
      </c>
      <c r="J64" s="490">
        <v>1668</v>
      </c>
      <c r="K64" s="490">
        <v>110</v>
      </c>
      <c r="L64" s="490">
        <v>2609</v>
      </c>
      <c r="M64" s="490">
        <v>88</v>
      </c>
      <c r="N64" s="168"/>
      <c r="O64" s="168"/>
      <c r="P64" s="168"/>
      <c r="Q64" s="95"/>
      <c r="R64" s="95"/>
    </row>
    <row r="65" spans="1:18" ht="15.75" customHeight="1">
      <c r="A65" s="437">
        <v>12</v>
      </c>
      <c r="B65" s="488">
        <f t="shared" si="6"/>
        <v>6887</v>
      </c>
      <c r="C65" s="490">
        <v>301</v>
      </c>
      <c r="D65" s="490">
        <v>252</v>
      </c>
      <c r="E65" s="490">
        <v>522</v>
      </c>
      <c r="F65" s="490">
        <v>742</v>
      </c>
      <c r="G65" s="490">
        <v>423</v>
      </c>
      <c r="H65" s="490">
        <v>274</v>
      </c>
      <c r="I65" s="490">
        <v>205</v>
      </c>
      <c r="J65" s="490">
        <v>1595</v>
      </c>
      <c r="K65" s="490">
        <v>110</v>
      </c>
      <c r="L65" s="490">
        <v>2336</v>
      </c>
      <c r="M65" s="490">
        <v>127</v>
      </c>
      <c r="N65" s="168"/>
      <c r="O65" s="168"/>
      <c r="P65" s="168"/>
      <c r="Q65" s="95"/>
      <c r="R65" s="95"/>
    </row>
    <row r="66" spans="1:18" ht="15.75" customHeight="1">
      <c r="A66" s="100"/>
      <c r="B66" s="490"/>
      <c r="C66" s="490"/>
      <c r="D66" s="490"/>
      <c r="E66" s="490"/>
      <c r="F66" s="490"/>
      <c r="G66" s="490"/>
      <c r="H66" s="490"/>
      <c r="I66" s="490"/>
      <c r="J66" s="490"/>
      <c r="K66" s="490"/>
      <c r="L66" s="490"/>
      <c r="M66" s="490"/>
      <c r="N66" s="168"/>
      <c r="O66" s="168"/>
      <c r="P66" s="168"/>
      <c r="Q66" s="95"/>
      <c r="R66" s="95"/>
    </row>
    <row r="67" spans="1:18" ht="15.75" customHeight="1">
      <c r="A67" s="438" t="s">
        <v>773</v>
      </c>
      <c r="B67" s="488">
        <f t="shared" si="6"/>
        <v>6046</v>
      </c>
      <c r="C67" s="490">
        <v>197</v>
      </c>
      <c r="D67" s="490">
        <v>206</v>
      </c>
      <c r="E67" s="490">
        <v>423</v>
      </c>
      <c r="F67" s="490">
        <v>726</v>
      </c>
      <c r="G67" s="490">
        <v>406</v>
      </c>
      <c r="H67" s="490">
        <v>311</v>
      </c>
      <c r="I67" s="490">
        <v>139</v>
      </c>
      <c r="J67" s="490">
        <v>1449</v>
      </c>
      <c r="K67" s="490">
        <v>100</v>
      </c>
      <c r="L67" s="490">
        <v>2002</v>
      </c>
      <c r="M67" s="490">
        <v>87</v>
      </c>
      <c r="N67" s="168"/>
      <c r="O67" s="168"/>
      <c r="P67" s="168"/>
      <c r="Q67" s="95"/>
      <c r="R67" s="95"/>
    </row>
    <row r="68" spans="1:18" ht="15.75" customHeight="1">
      <c r="A68" s="436">
        <v>2</v>
      </c>
      <c r="B68" s="275" t="s">
        <v>463</v>
      </c>
      <c r="C68" s="275" t="s">
        <v>463</v>
      </c>
      <c r="D68" s="275" t="s">
        <v>463</v>
      </c>
      <c r="E68" s="275" t="s">
        <v>463</v>
      </c>
      <c r="F68" s="275" t="s">
        <v>463</v>
      </c>
      <c r="G68" s="275" t="s">
        <v>463</v>
      </c>
      <c r="H68" s="275" t="s">
        <v>463</v>
      </c>
      <c r="I68" s="275" t="s">
        <v>463</v>
      </c>
      <c r="J68" s="275" t="s">
        <v>463</v>
      </c>
      <c r="K68" s="275" t="s">
        <v>463</v>
      </c>
      <c r="L68" s="275" t="s">
        <v>463</v>
      </c>
      <c r="M68" s="275" t="s">
        <v>463</v>
      </c>
      <c r="N68" s="168"/>
      <c r="O68" s="168"/>
      <c r="P68" s="168"/>
      <c r="Q68" s="95"/>
      <c r="R68" s="95"/>
    </row>
    <row r="69" spans="1:18" ht="15.75" customHeight="1">
      <c r="A69" s="439">
        <v>3</v>
      </c>
      <c r="B69" s="278" t="s">
        <v>463</v>
      </c>
      <c r="C69" s="277" t="s">
        <v>463</v>
      </c>
      <c r="D69" s="277" t="s">
        <v>463</v>
      </c>
      <c r="E69" s="277" t="s">
        <v>463</v>
      </c>
      <c r="F69" s="277" t="s">
        <v>463</v>
      </c>
      <c r="G69" s="277" t="s">
        <v>463</v>
      </c>
      <c r="H69" s="277" t="s">
        <v>463</v>
      </c>
      <c r="I69" s="277" t="s">
        <v>463</v>
      </c>
      <c r="J69" s="277" t="s">
        <v>463</v>
      </c>
      <c r="K69" s="277" t="s">
        <v>463</v>
      </c>
      <c r="L69" s="277" t="s">
        <v>463</v>
      </c>
      <c r="M69" s="277" t="s">
        <v>463</v>
      </c>
      <c r="N69" s="168"/>
      <c r="O69" s="168"/>
      <c r="P69" s="168"/>
      <c r="Q69" s="95"/>
      <c r="R69" s="95"/>
    </row>
    <row r="70" ht="15" customHeight="1">
      <c r="A70" s="400" t="s">
        <v>775</v>
      </c>
    </row>
    <row r="71" ht="14.25">
      <c r="A71" s="30" t="s">
        <v>354</v>
      </c>
    </row>
  </sheetData>
  <sheetProtection/>
  <mergeCells count="18">
    <mergeCell ref="A47:M47"/>
    <mergeCell ref="T19:T21"/>
    <mergeCell ref="C19:G20"/>
    <mergeCell ref="I19:R19"/>
    <mergeCell ref="A16:S16"/>
    <mergeCell ref="A18:S18"/>
    <mergeCell ref="A19:A21"/>
    <mergeCell ref="B19:B21"/>
    <mergeCell ref="A2:M2"/>
    <mergeCell ref="A3:M3"/>
    <mergeCell ref="A4:M4"/>
    <mergeCell ref="A17:T17"/>
    <mergeCell ref="A48:M48"/>
    <mergeCell ref="H20:J20"/>
    <mergeCell ref="K20:M20"/>
    <mergeCell ref="Q20:S20"/>
    <mergeCell ref="N20:P20"/>
    <mergeCell ref="A46:M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1"/>
  <sheetViews>
    <sheetView tabSelected="1" zoomScale="75" zoomScaleNormal="75" zoomScalePageLayoutView="0" workbookViewId="0" topLeftCell="A28">
      <selection activeCell="A1" sqref="A1"/>
    </sheetView>
  </sheetViews>
  <sheetFormatPr defaultColWidth="10.59765625" defaultRowHeight="15"/>
  <cols>
    <col min="1" max="1" width="10.59765625" style="4" customWidth="1"/>
    <col min="2" max="2" width="7.59765625" style="4" customWidth="1"/>
    <col min="3" max="3" width="12.59765625" style="4" customWidth="1"/>
    <col min="4" max="8" width="16.59765625" style="4" customWidth="1"/>
    <col min="9" max="9" width="7.19921875" style="4" customWidth="1"/>
    <col min="10" max="10" width="2.59765625" style="4" customWidth="1"/>
    <col min="11" max="11" width="13.5" style="4" customWidth="1"/>
    <col min="12" max="21" width="10.09765625" style="4" customWidth="1"/>
    <col min="22" max="16384" width="10.59765625" style="4" customWidth="1"/>
  </cols>
  <sheetData>
    <row r="1" spans="1:21" s="24" customFormat="1" ht="19.5" customHeight="1">
      <c r="A1" s="25" t="s">
        <v>523</v>
      </c>
      <c r="U1" s="26" t="s">
        <v>525</v>
      </c>
    </row>
    <row r="2" spans="1:21" ht="19.5" customHeight="1">
      <c r="A2" s="726"/>
      <c r="B2" s="726"/>
      <c r="C2" s="726"/>
      <c r="D2" s="726"/>
      <c r="E2" s="726"/>
      <c r="F2" s="726"/>
      <c r="G2" s="726"/>
      <c r="H2" s="726"/>
      <c r="I2" s="8"/>
      <c r="J2" s="543" t="s">
        <v>795</v>
      </c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</row>
    <row r="3" spans="1:8" ht="19.5" customHeight="1">
      <c r="A3" s="562" t="s">
        <v>776</v>
      </c>
      <c r="B3" s="727"/>
      <c r="C3" s="727"/>
      <c r="D3" s="727"/>
      <c r="E3" s="727"/>
      <c r="F3" s="727"/>
      <c r="G3" s="727"/>
      <c r="H3" s="727"/>
    </row>
    <row r="4" spans="9:21" ht="18" customHeight="1" thickBot="1">
      <c r="I4" s="8"/>
      <c r="K4" s="19"/>
      <c r="L4" s="19"/>
      <c r="M4" s="19"/>
      <c r="N4" s="19"/>
      <c r="O4" s="19"/>
      <c r="P4" s="19"/>
      <c r="Q4" s="19"/>
      <c r="R4" s="19"/>
      <c r="S4" s="19"/>
      <c r="T4" s="19"/>
      <c r="U4" s="14" t="s">
        <v>365</v>
      </c>
    </row>
    <row r="5" spans="1:21" ht="15" customHeight="1">
      <c r="A5" s="146"/>
      <c r="B5" s="146"/>
      <c r="C5" s="440" t="s">
        <v>782</v>
      </c>
      <c r="D5" s="985" t="s">
        <v>777</v>
      </c>
      <c r="E5" s="985" t="s">
        <v>778</v>
      </c>
      <c r="F5" s="985" t="s">
        <v>779</v>
      </c>
      <c r="G5" s="985" t="s">
        <v>780</v>
      </c>
      <c r="H5" s="965" t="s">
        <v>781</v>
      </c>
      <c r="I5" s="15"/>
      <c r="J5" s="1051" t="s">
        <v>796</v>
      </c>
      <c r="K5" s="1052"/>
      <c r="L5" s="776" t="s">
        <v>366</v>
      </c>
      <c r="M5" s="736"/>
      <c r="N5" s="776" t="s">
        <v>470</v>
      </c>
      <c r="O5" s="736"/>
      <c r="P5" s="776" t="s">
        <v>367</v>
      </c>
      <c r="Q5" s="736"/>
      <c r="R5" s="776" t="s">
        <v>368</v>
      </c>
      <c r="S5" s="736"/>
      <c r="T5" s="776" t="s">
        <v>369</v>
      </c>
      <c r="U5" s="735"/>
    </row>
    <row r="6" spans="1:21" ht="15" customHeight="1">
      <c r="A6" s="441" t="s">
        <v>783</v>
      </c>
      <c r="B6" s="17"/>
      <c r="C6" s="124"/>
      <c r="D6" s="720"/>
      <c r="E6" s="720"/>
      <c r="F6" s="720"/>
      <c r="G6" s="720"/>
      <c r="H6" s="1004"/>
      <c r="I6" s="15"/>
      <c r="J6" s="1053"/>
      <c r="K6" s="1054"/>
      <c r="L6" s="39" t="s">
        <v>45</v>
      </c>
      <c r="M6" s="39" t="s">
        <v>370</v>
      </c>
      <c r="N6" s="39" t="s">
        <v>45</v>
      </c>
      <c r="O6" s="39" t="s">
        <v>370</v>
      </c>
      <c r="P6" s="39" t="s">
        <v>45</v>
      </c>
      <c r="Q6" s="39" t="s">
        <v>370</v>
      </c>
      <c r="R6" s="39" t="s">
        <v>45</v>
      </c>
      <c r="S6" s="39" t="s">
        <v>370</v>
      </c>
      <c r="T6" s="39" t="s">
        <v>45</v>
      </c>
      <c r="U6" s="38" t="s">
        <v>370</v>
      </c>
    </row>
    <row r="7" spans="1:21" ht="15" customHeight="1">
      <c r="A7" s="1048" t="s">
        <v>371</v>
      </c>
      <c r="B7" s="1048"/>
      <c r="C7" s="1049"/>
      <c r="D7" s="279">
        <v>35</v>
      </c>
      <c r="E7" s="280">
        <v>37</v>
      </c>
      <c r="F7" s="280">
        <v>37</v>
      </c>
      <c r="G7" s="280">
        <v>39</v>
      </c>
      <c r="H7" s="280">
        <v>40</v>
      </c>
      <c r="I7" s="16"/>
      <c r="J7" s="516" t="s">
        <v>619</v>
      </c>
      <c r="K7" s="743"/>
      <c r="L7" s="294">
        <v>179</v>
      </c>
      <c r="M7" s="255">
        <v>13585</v>
      </c>
      <c r="N7" s="255">
        <v>323</v>
      </c>
      <c r="O7" s="255">
        <v>15431</v>
      </c>
      <c r="P7" s="255">
        <v>287</v>
      </c>
      <c r="Q7" s="255">
        <v>21865</v>
      </c>
      <c r="R7" s="255">
        <v>214</v>
      </c>
      <c r="S7" s="255">
        <v>27899</v>
      </c>
      <c r="T7" s="255">
        <v>112</v>
      </c>
      <c r="U7" s="255">
        <v>21262</v>
      </c>
    </row>
    <row r="8" spans="1:21" ht="15" customHeight="1">
      <c r="A8" s="779" t="s">
        <v>372</v>
      </c>
      <c r="B8" s="779"/>
      <c r="C8" s="780"/>
      <c r="D8" s="281">
        <v>1711393</v>
      </c>
      <c r="E8" s="282">
        <v>1859316</v>
      </c>
      <c r="F8" s="282">
        <v>1974577</v>
      </c>
      <c r="G8" s="282">
        <v>2161694</v>
      </c>
      <c r="H8" s="282">
        <v>2429383</v>
      </c>
      <c r="J8" s="740">
        <v>5</v>
      </c>
      <c r="K8" s="741"/>
      <c r="L8" s="295">
        <v>191</v>
      </c>
      <c r="M8" s="256">
        <v>16702</v>
      </c>
      <c r="N8" s="256">
        <v>364</v>
      </c>
      <c r="O8" s="256">
        <v>14767</v>
      </c>
      <c r="P8" s="256">
        <v>308</v>
      </c>
      <c r="Q8" s="256">
        <v>26805</v>
      </c>
      <c r="R8" s="256">
        <v>237</v>
      </c>
      <c r="S8" s="256">
        <v>23063</v>
      </c>
      <c r="T8" s="256">
        <v>112</v>
      </c>
      <c r="U8" s="256">
        <v>16024</v>
      </c>
    </row>
    <row r="9" spans="1:21" ht="15" customHeight="1">
      <c r="A9" s="779" t="s">
        <v>373</v>
      </c>
      <c r="B9" s="779"/>
      <c r="C9" s="780"/>
      <c r="D9" s="281">
        <v>145</v>
      </c>
      <c r="E9" s="282">
        <v>150</v>
      </c>
      <c r="F9" s="282">
        <v>136</v>
      </c>
      <c r="G9" s="282">
        <v>114</v>
      </c>
      <c r="H9" s="282">
        <v>146</v>
      </c>
      <c r="J9" s="740">
        <v>6</v>
      </c>
      <c r="K9" s="741"/>
      <c r="L9" s="295">
        <v>199</v>
      </c>
      <c r="M9" s="256">
        <v>13899</v>
      </c>
      <c r="N9" s="256">
        <v>354</v>
      </c>
      <c r="O9" s="256">
        <v>13957</v>
      </c>
      <c r="P9" s="256">
        <v>322</v>
      </c>
      <c r="Q9" s="256">
        <v>27025</v>
      </c>
      <c r="R9" s="256">
        <v>339</v>
      </c>
      <c r="S9" s="256">
        <v>32987</v>
      </c>
      <c r="T9" s="256">
        <v>123</v>
      </c>
      <c r="U9" s="256">
        <v>23327</v>
      </c>
    </row>
    <row r="10" spans="1:21" ht="15" customHeight="1">
      <c r="A10" s="32" t="s">
        <v>468</v>
      </c>
      <c r="B10" s="32"/>
      <c r="C10" s="32"/>
      <c r="D10" s="184"/>
      <c r="E10" s="184"/>
      <c r="F10" s="184"/>
      <c r="G10" s="184"/>
      <c r="H10" s="184"/>
      <c r="J10" s="740">
        <v>7</v>
      </c>
      <c r="K10" s="741"/>
      <c r="L10" s="295">
        <v>187</v>
      </c>
      <c r="M10" s="256">
        <v>19555</v>
      </c>
      <c r="N10" s="256">
        <v>463</v>
      </c>
      <c r="O10" s="256">
        <v>29580</v>
      </c>
      <c r="P10" s="256">
        <v>264</v>
      </c>
      <c r="Q10" s="256">
        <v>48244</v>
      </c>
      <c r="R10" s="256">
        <v>614</v>
      </c>
      <c r="S10" s="256">
        <v>52228</v>
      </c>
      <c r="T10" s="256">
        <v>143</v>
      </c>
      <c r="U10" s="256">
        <v>23201</v>
      </c>
    </row>
    <row r="11" spans="10:21" ht="15" customHeight="1">
      <c r="J11" s="527">
        <v>8</v>
      </c>
      <c r="K11" s="591"/>
      <c r="L11" s="167">
        <f>SUM(L13:L20,L22,L25,L31,L41,L48,L54,L62,L68)</f>
        <v>324</v>
      </c>
      <c r="M11" s="167">
        <f>SUM(M13:M20,M22,M25,M31,M41,M48,M54,M62,M68)</f>
        <v>23704</v>
      </c>
      <c r="N11" s="167">
        <f aca="true" t="shared" si="0" ref="N11:U11">SUM(N13:N20,N22,N25,N31,N41,N48,N54,N62,N68)</f>
        <v>315</v>
      </c>
      <c r="O11" s="167">
        <f t="shared" si="0"/>
        <v>24764</v>
      </c>
      <c r="P11" s="167">
        <f t="shared" si="0"/>
        <v>294</v>
      </c>
      <c r="Q11" s="167">
        <f t="shared" si="0"/>
        <v>55532</v>
      </c>
      <c r="R11" s="167">
        <f t="shared" si="0"/>
        <v>645</v>
      </c>
      <c r="S11" s="167">
        <f t="shared" si="0"/>
        <v>46721</v>
      </c>
      <c r="T11" s="167">
        <f t="shared" si="0"/>
        <v>157</v>
      </c>
      <c r="U11" s="167">
        <f t="shared" si="0"/>
        <v>22654</v>
      </c>
    </row>
    <row r="12" spans="10:21" ht="15" customHeight="1">
      <c r="J12" s="16"/>
      <c r="K12" s="54"/>
      <c r="L12" s="484"/>
      <c r="M12" s="188"/>
      <c r="N12" s="188"/>
      <c r="O12" s="188"/>
      <c r="P12" s="188"/>
      <c r="Q12" s="188"/>
      <c r="R12" s="188"/>
      <c r="S12" s="188"/>
      <c r="T12" s="188"/>
      <c r="U12" s="188"/>
    </row>
    <row r="13" spans="1:21" ht="15" customHeight="1">
      <c r="A13" s="8"/>
      <c r="B13" s="8"/>
      <c r="C13" s="8"/>
      <c r="D13" s="8"/>
      <c r="E13" s="8"/>
      <c r="F13" s="8"/>
      <c r="G13" s="8"/>
      <c r="H13" s="8"/>
      <c r="J13" s="586" t="s">
        <v>50</v>
      </c>
      <c r="K13" s="593"/>
      <c r="L13" s="296">
        <v>3</v>
      </c>
      <c r="M13" s="167">
        <v>181</v>
      </c>
      <c r="N13" s="167">
        <v>80</v>
      </c>
      <c r="O13" s="167">
        <v>7105</v>
      </c>
      <c r="P13" s="167">
        <v>114</v>
      </c>
      <c r="Q13" s="167">
        <v>33787</v>
      </c>
      <c r="R13" s="167">
        <v>20</v>
      </c>
      <c r="S13" s="167">
        <v>1483</v>
      </c>
      <c r="T13" s="167">
        <v>26</v>
      </c>
      <c r="U13" s="167">
        <v>6117</v>
      </c>
    </row>
    <row r="14" spans="1:21" ht="15" customHeight="1">
      <c r="A14" s="8"/>
      <c r="B14" s="8"/>
      <c r="C14" s="8"/>
      <c r="D14" s="8"/>
      <c r="E14" s="8"/>
      <c r="F14" s="8"/>
      <c r="G14" s="8"/>
      <c r="H14" s="8"/>
      <c r="J14" s="586" t="s">
        <v>15</v>
      </c>
      <c r="K14" s="587"/>
      <c r="L14" s="297">
        <v>12</v>
      </c>
      <c r="M14" s="162">
        <v>4207</v>
      </c>
      <c r="N14" s="167">
        <v>5</v>
      </c>
      <c r="O14" s="167">
        <v>800</v>
      </c>
      <c r="P14" s="162" t="s">
        <v>804</v>
      </c>
      <c r="Q14" s="162" t="s">
        <v>804</v>
      </c>
      <c r="R14" s="167">
        <v>23</v>
      </c>
      <c r="S14" s="167">
        <v>3772</v>
      </c>
      <c r="T14" s="167">
        <v>7</v>
      </c>
      <c r="U14" s="167">
        <v>1729</v>
      </c>
    </row>
    <row r="15" spans="1:21" ht="15" customHeight="1">
      <c r="A15" s="543" t="s">
        <v>784</v>
      </c>
      <c r="B15" s="543"/>
      <c r="C15" s="543"/>
      <c r="D15" s="543"/>
      <c r="E15" s="543"/>
      <c r="F15" s="543"/>
      <c r="G15" s="543"/>
      <c r="H15" s="543"/>
      <c r="J15" s="586" t="s">
        <v>51</v>
      </c>
      <c r="K15" s="587"/>
      <c r="L15" s="296">
        <v>29</v>
      </c>
      <c r="M15" s="167">
        <v>2252</v>
      </c>
      <c r="N15" s="167">
        <v>12</v>
      </c>
      <c r="O15" s="167">
        <v>1470</v>
      </c>
      <c r="P15" s="167">
        <v>6</v>
      </c>
      <c r="Q15" s="167">
        <v>1059</v>
      </c>
      <c r="R15" s="167">
        <v>31</v>
      </c>
      <c r="S15" s="167">
        <v>5584</v>
      </c>
      <c r="T15" s="167">
        <v>7</v>
      </c>
      <c r="U15" s="167">
        <v>2807</v>
      </c>
    </row>
    <row r="16" spans="1:21" ht="15" customHeight="1" thickBot="1">
      <c r="A16" s="8"/>
      <c r="B16" s="8"/>
      <c r="C16" s="8"/>
      <c r="D16" s="8"/>
      <c r="E16" s="8"/>
      <c r="F16" s="8"/>
      <c r="G16" s="8"/>
      <c r="H16" s="8"/>
      <c r="J16" s="586" t="s">
        <v>52</v>
      </c>
      <c r="K16" s="587"/>
      <c r="L16" s="296">
        <v>5</v>
      </c>
      <c r="M16" s="167">
        <v>1350</v>
      </c>
      <c r="N16" s="162" t="s">
        <v>804</v>
      </c>
      <c r="O16" s="162" t="s">
        <v>804</v>
      </c>
      <c r="P16" s="162" t="s">
        <v>804</v>
      </c>
      <c r="Q16" s="162" t="s">
        <v>804</v>
      </c>
      <c r="R16" s="167">
        <v>58</v>
      </c>
      <c r="S16" s="167">
        <v>303</v>
      </c>
      <c r="T16" s="162">
        <v>2</v>
      </c>
      <c r="U16" s="162">
        <v>88</v>
      </c>
    </row>
    <row r="17" spans="1:21" ht="15" customHeight="1">
      <c r="A17" s="147"/>
      <c r="B17" s="147"/>
      <c r="C17" s="440" t="s">
        <v>782</v>
      </c>
      <c r="D17" s="985" t="s">
        <v>777</v>
      </c>
      <c r="E17" s="985" t="s">
        <v>778</v>
      </c>
      <c r="F17" s="985" t="s">
        <v>779</v>
      </c>
      <c r="G17" s="985" t="s">
        <v>780</v>
      </c>
      <c r="H17" s="965" t="s">
        <v>781</v>
      </c>
      <c r="J17" s="586" t="s">
        <v>53</v>
      </c>
      <c r="K17" s="587"/>
      <c r="L17" s="296">
        <v>24</v>
      </c>
      <c r="M17" s="167">
        <v>3548</v>
      </c>
      <c r="N17" s="167">
        <v>10</v>
      </c>
      <c r="O17" s="167">
        <v>1102</v>
      </c>
      <c r="P17" s="167">
        <v>3</v>
      </c>
      <c r="Q17" s="167">
        <v>143</v>
      </c>
      <c r="R17" s="167">
        <v>16</v>
      </c>
      <c r="S17" s="167">
        <v>1220</v>
      </c>
      <c r="T17" s="167">
        <v>9</v>
      </c>
      <c r="U17" s="167">
        <v>1825</v>
      </c>
    </row>
    <row r="18" spans="1:21" ht="15" customHeight="1">
      <c r="A18" s="441" t="s">
        <v>785</v>
      </c>
      <c r="B18" s="17"/>
      <c r="C18" s="124"/>
      <c r="D18" s="720"/>
      <c r="E18" s="720"/>
      <c r="F18" s="720"/>
      <c r="G18" s="720"/>
      <c r="H18" s="1004"/>
      <c r="J18" s="586" t="s">
        <v>54</v>
      </c>
      <c r="K18" s="587"/>
      <c r="L18" s="296">
        <v>5</v>
      </c>
      <c r="M18" s="167">
        <v>1526</v>
      </c>
      <c r="N18" s="167">
        <v>14</v>
      </c>
      <c r="O18" s="167">
        <v>2832</v>
      </c>
      <c r="P18" s="167">
        <v>39</v>
      </c>
      <c r="Q18" s="167">
        <v>3431</v>
      </c>
      <c r="R18" s="167">
        <v>8</v>
      </c>
      <c r="S18" s="167">
        <v>2450</v>
      </c>
      <c r="T18" s="167">
        <v>12</v>
      </c>
      <c r="U18" s="167">
        <v>830</v>
      </c>
    </row>
    <row r="19" spans="1:21" ht="15" customHeight="1">
      <c r="A19" s="1048" t="s">
        <v>374</v>
      </c>
      <c r="B19" s="1048"/>
      <c r="C19" s="1049"/>
      <c r="D19" s="283">
        <v>18</v>
      </c>
      <c r="E19" s="284">
        <v>19</v>
      </c>
      <c r="F19" s="284">
        <v>17</v>
      </c>
      <c r="G19" s="284">
        <v>16</v>
      </c>
      <c r="H19" s="284">
        <v>16</v>
      </c>
      <c r="J19" s="586" t="s">
        <v>55</v>
      </c>
      <c r="K19" s="587"/>
      <c r="L19" s="297" t="s">
        <v>804</v>
      </c>
      <c r="M19" s="162" t="s">
        <v>804</v>
      </c>
      <c r="N19" s="167">
        <v>19</v>
      </c>
      <c r="O19" s="167">
        <v>1233</v>
      </c>
      <c r="P19" s="167">
        <v>6</v>
      </c>
      <c r="Q19" s="167">
        <v>4870</v>
      </c>
      <c r="R19" s="167">
        <v>8</v>
      </c>
      <c r="S19" s="167">
        <v>2362</v>
      </c>
      <c r="T19" s="167">
        <v>11</v>
      </c>
      <c r="U19" s="167">
        <v>1259</v>
      </c>
    </row>
    <row r="20" spans="1:21" ht="15" customHeight="1">
      <c r="A20" s="779" t="s">
        <v>375</v>
      </c>
      <c r="B20" s="779"/>
      <c r="C20" s="780"/>
      <c r="D20" s="285">
        <v>127</v>
      </c>
      <c r="E20" s="286">
        <v>127</v>
      </c>
      <c r="F20" s="286">
        <v>124</v>
      </c>
      <c r="G20" s="286">
        <v>130</v>
      </c>
      <c r="H20" s="286">
        <v>144</v>
      </c>
      <c r="J20" s="586" t="s">
        <v>56</v>
      </c>
      <c r="K20" s="587"/>
      <c r="L20" s="296">
        <v>16</v>
      </c>
      <c r="M20" s="167">
        <v>1297</v>
      </c>
      <c r="N20" s="162">
        <v>3</v>
      </c>
      <c r="O20" s="162">
        <v>106</v>
      </c>
      <c r="P20" s="167">
        <v>2</v>
      </c>
      <c r="Q20" s="167">
        <v>1098</v>
      </c>
      <c r="R20" s="167">
        <v>6</v>
      </c>
      <c r="S20" s="167">
        <v>319</v>
      </c>
      <c r="T20" s="167">
        <v>4</v>
      </c>
      <c r="U20" s="167">
        <v>463</v>
      </c>
    </row>
    <row r="21" spans="1:21" ht="15" customHeight="1">
      <c r="A21" s="779" t="s">
        <v>376</v>
      </c>
      <c r="B21" s="779"/>
      <c r="C21" s="780"/>
      <c r="D21" s="285">
        <v>57</v>
      </c>
      <c r="E21" s="286">
        <v>86</v>
      </c>
      <c r="F21" s="286">
        <v>80</v>
      </c>
      <c r="G21" s="286">
        <v>85</v>
      </c>
      <c r="H21" s="286">
        <v>92</v>
      </c>
      <c r="J21" s="185"/>
      <c r="K21" s="186"/>
      <c r="L21" s="442"/>
      <c r="M21" s="187"/>
      <c r="N21" s="187"/>
      <c r="O21" s="187"/>
      <c r="P21" s="187"/>
      <c r="Q21" s="187"/>
      <c r="R21" s="187"/>
      <c r="S21" s="187"/>
      <c r="T21" s="187"/>
      <c r="U21" s="187"/>
    </row>
    <row r="22" spans="1:21" ht="15" customHeight="1">
      <c r="A22" s="779" t="s">
        <v>377</v>
      </c>
      <c r="B22" s="779"/>
      <c r="C22" s="780"/>
      <c r="D22" s="285">
        <v>15</v>
      </c>
      <c r="E22" s="286">
        <v>14</v>
      </c>
      <c r="F22" s="286">
        <v>17</v>
      </c>
      <c r="G22" s="286">
        <v>15</v>
      </c>
      <c r="H22" s="286">
        <v>9</v>
      </c>
      <c r="J22" s="586" t="s">
        <v>57</v>
      </c>
      <c r="K22" s="587"/>
      <c r="L22" s="167">
        <f>SUM(L23)</f>
        <v>5</v>
      </c>
      <c r="M22" s="167">
        <f>SUM(M23)</f>
        <v>295</v>
      </c>
      <c r="N22" s="167">
        <f aca="true" t="shared" si="1" ref="N22:U22">SUM(N23)</f>
        <v>9</v>
      </c>
      <c r="O22" s="167">
        <f t="shared" si="1"/>
        <v>2340</v>
      </c>
      <c r="P22" s="167">
        <f t="shared" si="1"/>
        <v>2</v>
      </c>
      <c r="Q22" s="167">
        <f t="shared" si="1"/>
        <v>670</v>
      </c>
      <c r="R22" s="167">
        <f t="shared" si="1"/>
        <v>4</v>
      </c>
      <c r="S22" s="167">
        <f t="shared" si="1"/>
        <v>606</v>
      </c>
      <c r="T22" s="167">
        <f t="shared" si="1"/>
        <v>1</v>
      </c>
      <c r="U22" s="167">
        <f t="shared" si="1"/>
        <v>400</v>
      </c>
    </row>
    <row r="23" spans="1:21" ht="15" customHeight="1">
      <c r="A23" s="779" t="s">
        <v>378</v>
      </c>
      <c r="B23" s="779"/>
      <c r="C23" s="780"/>
      <c r="D23" s="285">
        <v>96</v>
      </c>
      <c r="E23" s="286">
        <v>97</v>
      </c>
      <c r="F23" s="286">
        <v>98</v>
      </c>
      <c r="G23" s="286">
        <v>102</v>
      </c>
      <c r="H23" s="286">
        <v>103</v>
      </c>
      <c r="J23" s="45"/>
      <c r="K23" s="2" t="s">
        <v>58</v>
      </c>
      <c r="L23" s="295">
        <v>5</v>
      </c>
      <c r="M23" s="256">
        <v>295</v>
      </c>
      <c r="N23" s="256">
        <v>9</v>
      </c>
      <c r="O23" s="256">
        <v>2340</v>
      </c>
      <c r="P23" s="256">
        <v>2</v>
      </c>
      <c r="Q23" s="256">
        <v>670</v>
      </c>
      <c r="R23" s="256">
        <v>4</v>
      </c>
      <c r="S23" s="256">
        <v>606</v>
      </c>
      <c r="T23" s="256">
        <v>1</v>
      </c>
      <c r="U23" s="256">
        <v>400</v>
      </c>
    </row>
    <row r="24" spans="1:21" ht="15" customHeight="1">
      <c r="A24" s="779" t="s">
        <v>379</v>
      </c>
      <c r="B24" s="779"/>
      <c r="C24" s="780"/>
      <c r="D24" s="285">
        <v>55</v>
      </c>
      <c r="E24" s="286">
        <v>55</v>
      </c>
      <c r="F24" s="286">
        <v>60</v>
      </c>
      <c r="G24" s="286">
        <v>62</v>
      </c>
      <c r="H24" s="286">
        <v>71</v>
      </c>
      <c r="J24" s="45"/>
      <c r="K24" s="2"/>
      <c r="L24" s="483"/>
      <c r="M24" s="259"/>
      <c r="N24" s="259"/>
      <c r="O24" s="259"/>
      <c r="P24" s="259"/>
      <c r="Q24" s="259"/>
      <c r="R24" s="259"/>
      <c r="S24" s="259"/>
      <c r="T24" s="259"/>
      <c r="U24" s="259"/>
    </row>
    <row r="25" spans="1:21" ht="15" customHeight="1">
      <c r="A25" s="779" t="s">
        <v>380</v>
      </c>
      <c r="B25" s="779"/>
      <c r="C25" s="780"/>
      <c r="D25" s="285">
        <v>48</v>
      </c>
      <c r="E25" s="286">
        <v>51</v>
      </c>
      <c r="F25" s="286">
        <v>53</v>
      </c>
      <c r="G25" s="286">
        <v>51</v>
      </c>
      <c r="H25" s="286">
        <v>49</v>
      </c>
      <c r="J25" s="586" t="s">
        <v>59</v>
      </c>
      <c r="K25" s="593"/>
      <c r="L25" s="167">
        <f>SUM(L26:L29)</f>
        <v>41</v>
      </c>
      <c r="M25" s="167">
        <f>SUM(M26:M29)</f>
        <v>1606</v>
      </c>
      <c r="N25" s="167">
        <f aca="true" t="shared" si="2" ref="N25:U25">SUM(N26:N29)</f>
        <v>12</v>
      </c>
      <c r="O25" s="167">
        <f t="shared" si="2"/>
        <v>1436</v>
      </c>
      <c r="P25" s="167">
        <f t="shared" si="2"/>
        <v>12</v>
      </c>
      <c r="Q25" s="167">
        <f t="shared" si="2"/>
        <v>2304</v>
      </c>
      <c r="R25" s="167">
        <f t="shared" si="2"/>
        <v>112</v>
      </c>
      <c r="S25" s="167">
        <f t="shared" si="2"/>
        <v>7806</v>
      </c>
      <c r="T25" s="167">
        <f t="shared" si="2"/>
        <v>4</v>
      </c>
      <c r="U25" s="167">
        <f t="shared" si="2"/>
        <v>1214</v>
      </c>
    </row>
    <row r="26" spans="1:21" ht="15" customHeight="1">
      <c r="A26" s="779" t="s">
        <v>381</v>
      </c>
      <c r="B26" s="779"/>
      <c r="C26" s="780"/>
      <c r="D26" s="285">
        <v>23</v>
      </c>
      <c r="E26" s="286">
        <v>23</v>
      </c>
      <c r="F26" s="286">
        <v>25</v>
      </c>
      <c r="G26" s="286">
        <v>24</v>
      </c>
      <c r="H26" s="286">
        <v>24</v>
      </c>
      <c r="J26" s="45"/>
      <c r="K26" s="2" t="s">
        <v>60</v>
      </c>
      <c r="L26" s="295">
        <v>6</v>
      </c>
      <c r="M26" s="256">
        <v>912</v>
      </c>
      <c r="N26" s="257">
        <v>4</v>
      </c>
      <c r="O26" s="257">
        <v>200</v>
      </c>
      <c r="P26" s="256">
        <v>1</v>
      </c>
      <c r="Q26" s="256">
        <v>1388</v>
      </c>
      <c r="R26" s="256">
        <v>12</v>
      </c>
      <c r="S26" s="256">
        <v>3430</v>
      </c>
      <c r="T26" s="257" t="s">
        <v>814</v>
      </c>
      <c r="U26" s="257" t="s">
        <v>814</v>
      </c>
    </row>
    <row r="27" spans="1:21" ht="15" customHeight="1">
      <c r="A27" s="779" t="s">
        <v>382</v>
      </c>
      <c r="B27" s="779"/>
      <c r="C27" s="780"/>
      <c r="D27" s="285">
        <v>31</v>
      </c>
      <c r="E27" s="286">
        <v>29</v>
      </c>
      <c r="F27" s="286">
        <v>29</v>
      </c>
      <c r="G27" s="286">
        <v>29</v>
      </c>
      <c r="H27" s="286">
        <v>29</v>
      </c>
      <c r="J27" s="45"/>
      <c r="K27" s="2" t="s">
        <v>61</v>
      </c>
      <c r="L27" s="295">
        <v>11</v>
      </c>
      <c r="M27" s="256">
        <v>201</v>
      </c>
      <c r="N27" s="256">
        <v>3</v>
      </c>
      <c r="O27" s="256">
        <v>543</v>
      </c>
      <c r="P27" s="256">
        <v>4</v>
      </c>
      <c r="Q27" s="256">
        <v>570</v>
      </c>
      <c r="R27" s="256">
        <v>9</v>
      </c>
      <c r="S27" s="256">
        <v>365</v>
      </c>
      <c r="T27" s="256">
        <v>1</v>
      </c>
      <c r="U27" s="256">
        <v>800</v>
      </c>
    </row>
    <row r="28" spans="1:21" ht="15" customHeight="1">
      <c r="A28" s="779" t="s">
        <v>383</v>
      </c>
      <c r="B28" s="779"/>
      <c r="C28" s="780"/>
      <c r="D28" s="285">
        <v>57</v>
      </c>
      <c r="E28" s="286">
        <v>56</v>
      </c>
      <c r="F28" s="286">
        <v>53</v>
      </c>
      <c r="G28" s="286">
        <v>56</v>
      </c>
      <c r="H28" s="286">
        <v>71</v>
      </c>
      <c r="J28" s="45"/>
      <c r="K28" s="2" t="s">
        <v>62</v>
      </c>
      <c r="L28" s="295">
        <v>1</v>
      </c>
      <c r="M28" s="256">
        <v>83</v>
      </c>
      <c r="N28" s="256">
        <v>1</v>
      </c>
      <c r="O28" s="256">
        <v>156</v>
      </c>
      <c r="P28" s="257" t="s">
        <v>814</v>
      </c>
      <c r="Q28" s="257" t="s">
        <v>823</v>
      </c>
      <c r="R28" s="256">
        <v>83</v>
      </c>
      <c r="S28" s="256">
        <v>3918</v>
      </c>
      <c r="T28" s="257">
        <v>1</v>
      </c>
      <c r="U28" s="257">
        <v>270</v>
      </c>
    </row>
    <row r="29" spans="1:21" ht="15" customHeight="1">
      <c r="A29" s="779" t="s">
        <v>384</v>
      </c>
      <c r="B29" s="779"/>
      <c r="C29" s="780"/>
      <c r="D29" s="285">
        <v>1</v>
      </c>
      <c r="E29" s="286">
        <v>1</v>
      </c>
      <c r="F29" s="286">
        <v>1</v>
      </c>
      <c r="G29" s="286">
        <v>1</v>
      </c>
      <c r="H29" s="286">
        <v>1</v>
      </c>
      <c r="J29" s="45"/>
      <c r="K29" s="2" t="s">
        <v>63</v>
      </c>
      <c r="L29" s="295">
        <v>23</v>
      </c>
      <c r="M29" s="256">
        <v>410</v>
      </c>
      <c r="N29" s="256">
        <v>4</v>
      </c>
      <c r="O29" s="256">
        <v>537</v>
      </c>
      <c r="P29" s="256">
        <v>7</v>
      </c>
      <c r="Q29" s="256">
        <v>346</v>
      </c>
      <c r="R29" s="256">
        <v>8</v>
      </c>
      <c r="S29" s="256">
        <v>93</v>
      </c>
      <c r="T29" s="256">
        <v>2</v>
      </c>
      <c r="U29" s="256">
        <v>144</v>
      </c>
    </row>
    <row r="30" spans="1:21" ht="15" customHeight="1">
      <c r="A30" s="779" t="s">
        <v>385</v>
      </c>
      <c r="B30" s="779"/>
      <c r="C30" s="780"/>
      <c r="D30" s="285">
        <v>1</v>
      </c>
      <c r="E30" s="286">
        <v>1</v>
      </c>
      <c r="F30" s="286">
        <v>1</v>
      </c>
      <c r="G30" s="286">
        <v>1</v>
      </c>
      <c r="H30" s="286">
        <v>1</v>
      </c>
      <c r="J30" s="45"/>
      <c r="K30" s="2"/>
      <c r="L30" s="483"/>
      <c r="M30" s="259"/>
      <c r="N30" s="259"/>
      <c r="O30" s="259"/>
      <c r="P30" s="259"/>
      <c r="Q30" s="259"/>
      <c r="R30" s="259"/>
      <c r="S30" s="259"/>
      <c r="T30" s="259"/>
      <c r="U30" s="259"/>
    </row>
    <row r="31" spans="1:21" ht="15" customHeight="1">
      <c r="A31" s="779" t="s">
        <v>386</v>
      </c>
      <c r="B31" s="779"/>
      <c r="C31" s="780"/>
      <c r="D31" s="285">
        <v>179</v>
      </c>
      <c r="E31" s="286">
        <v>179</v>
      </c>
      <c r="F31" s="286">
        <v>170</v>
      </c>
      <c r="G31" s="286">
        <v>163</v>
      </c>
      <c r="H31" s="286">
        <v>168</v>
      </c>
      <c r="J31" s="586" t="s">
        <v>64</v>
      </c>
      <c r="K31" s="587"/>
      <c r="L31" s="167">
        <f>SUM(L32:L39)</f>
        <v>23</v>
      </c>
      <c r="M31" s="167">
        <f>SUM(M32:M39)</f>
        <v>1188</v>
      </c>
      <c r="N31" s="167">
        <f aca="true" t="shared" si="3" ref="N31:U31">SUM(N32:N39)</f>
        <v>20</v>
      </c>
      <c r="O31" s="167">
        <f t="shared" si="3"/>
        <v>1334</v>
      </c>
      <c r="P31" s="167">
        <f t="shared" si="3"/>
        <v>39</v>
      </c>
      <c r="Q31" s="167">
        <f t="shared" si="3"/>
        <v>3284</v>
      </c>
      <c r="R31" s="167">
        <f t="shared" si="3"/>
        <v>85</v>
      </c>
      <c r="S31" s="167">
        <f t="shared" si="3"/>
        <v>4942</v>
      </c>
      <c r="T31" s="167">
        <f t="shared" si="3"/>
        <v>24</v>
      </c>
      <c r="U31" s="167">
        <f t="shared" si="3"/>
        <v>1680</v>
      </c>
    </row>
    <row r="32" spans="1:21" ht="15" customHeight="1">
      <c r="A32" s="779" t="s">
        <v>387</v>
      </c>
      <c r="B32" s="779"/>
      <c r="C32" s="780"/>
      <c r="D32" s="285">
        <v>16</v>
      </c>
      <c r="E32" s="287" t="s">
        <v>545</v>
      </c>
      <c r="F32" s="287">
        <v>20</v>
      </c>
      <c r="G32" s="286">
        <v>23</v>
      </c>
      <c r="H32" s="286">
        <v>24</v>
      </c>
      <c r="J32" s="45"/>
      <c r="K32" s="2" t="s">
        <v>65</v>
      </c>
      <c r="L32" s="455">
        <v>2</v>
      </c>
      <c r="M32" s="257">
        <v>22</v>
      </c>
      <c r="N32" s="256">
        <v>6</v>
      </c>
      <c r="O32" s="256">
        <v>195</v>
      </c>
      <c r="P32" s="256">
        <v>1</v>
      </c>
      <c r="Q32" s="256">
        <v>88</v>
      </c>
      <c r="R32" s="256">
        <v>30</v>
      </c>
      <c r="S32" s="256">
        <v>2294</v>
      </c>
      <c r="T32" s="256">
        <v>3</v>
      </c>
      <c r="U32" s="256">
        <v>162</v>
      </c>
    </row>
    <row r="33" spans="1:21" ht="15" customHeight="1">
      <c r="A33" s="779" t="s">
        <v>388</v>
      </c>
      <c r="B33" s="779"/>
      <c r="C33" s="780"/>
      <c r="D33" s="285">
        <v>7</v>
      </c>
      <c r="E33" s="287" t="s">
        <v>545</v>
      </c>
      <c r="F33" s="287" t="s">
        <v>545</v>
      </c>
      <c r="G33" s="286">
        <v>10</v>
      </c>
      <c r="H33" s="286">
        <v>12</v>
      </c>
      <c r="J33" s="45"/>
      <c r="K33" s="2" t="s">
        <v>66</v>
      </c>
      <c r="L33" s="455" t="s">
        <v>814</v>
      </c>
      <c r="M33" s="257" t="s">
        <v>814</v>
      </c>
      <c r="N33" s="256">
        <v>2</v>
      </c>
      <c r="O33" s="256">
        <v>549</v>
      </c>
      <c r="P33" s="256">
        <v>26</v>
      </c>
      <c r="Q33" s="256">
        <v>1160</v>
      </c>
      <c r="R33" s="256">
        <v>30</v>
      </c>
      <c r="S33" s="256">
        <v>632</v>
      </c>
      <c r="T33" s="257">
        <v>12</v>
      </c>
      <c r="U33" s="257">
        <v>588</v>
      </c>
    </row>
    <row r="34" spans="1:21" ht="15" customHeight="1">
      <c r="A34" s="779" t="s">
        <v>389</v>
      </c>
      <c r="B34" s="779"/>
      <c r="C34" s="780"/>
      <c r="D34" s="285">
        <v>11</v>
      </c>
      <c r="E34" s="286">
        <v>14</v>
      </c>
      <c r="F34" s="286">
        <v>14</v>
      </c>
      <c r="G34" s="286">
        <v>12</v>
      </c>
      <c r="H34" s="286">
        <v>12</v>
      </c>
      <c r="J34" s="45"/>
      <c r="K34" s="2" t="s">
        <v>67</v>
      </c>
      <c r="L34" s="455">
        <v>7</v>
      </c>
      <c r="M34" s="257">
        <v>182</v>
      </c>
      <c r="N34" s="256">
        <v>4</v>
      </c>
      <c r="O34" s="256">
        <v>119</v>
      </c>
      <c r="P34" s="256">
        <v>9</v>
      </c>
      <c r="Q34" s="256">
        <v>1827</v>
      </c>
      <c r="R34" s="256">
        <v>4</v>
      </c>
      <c r="S34" s="256">
        <v>722</v>
      </c>
      <c r="T34" s="257">
        <v>1</v>
      </c>
      <c r="U34" s="257">
        <v>188</v>
      </c>
    </row>
    <row r="35" spans="1:21" ht="15" customHeight="1">
      <c r="A35" s="32" t="s">
        <v>543</v>
      </c>
      <c r="B35" s="32"/>
      <c r="C35" s="32"/>
      <c r="D35" s="32"/>
      <c r="E35" s="184"/>
      <c r="F35" s="184"/>
      <c r="G35" s="184"/>
      <c r="H35" s="184"/>
      <c r="J35" s="45"/>
      <c r="K35" s="2" t="s">
        <v>68</v>
      </c>
      <c r="L35" s="295">
        <v>3</v>
      </c>
      <c r="M35" s="256">
        <v>90</v>
      </c>
      <c r="N35" s="256">
        <v>3</v>
      </c>
      <c r="O35" s="256">
        <v>121</v>
      </c>
      <c r="P35" s="256">
        <v>1</v>
      </c>
      <c r="Q35" s="256">
        <v>130</v>
      </c>
      <c r="R35" s="256">
        <v>3</v>
      </c>
      <c r="S35" s="256">
        <v>89</v>
      </c>
      <c r="T35" s="256">
        <v>1</v>
      </c>
      <c r="U35" s="256">
        <v>17</v>
      </c>
    </row>
    <row r="36" spans="10:21" ht="15" customHeight="1">
      <c r="J36" s="45"/>
      <c r="K36" s="2" t="s">
        <v>69</v>
      </c>
      <c r="L36" s="455">
        <v>3</v>
      </c>
      <c r="M36" s="257">
        <v>494</v>
      </c>
      <c r="N36" s="257">
        <v>3</v>
      </c>
      <c r="O36" s="257">
        <v>56</v>
      </c>
      <c r="P36" s="257">
        <v>1</v>
      </c>
      <c r="Q36" s="257">
        <v>43</v>
      </c>
      <c r="R36" s="257" t="s">
        <v>823</v>
      </c>
      <c r="S36" s="257" t="s">
        <v>814</v>
      </c>
      <c r="T36" s="257" t="s">
        <v>823</v>
      </c>
      <c r="U36" s="257" t="s">
        <v>824</v>
      </c>
    </row>
    <row r="37" spans="1:21" ht="15" customHeight="1">
      <c r="A37" s="8"/>
      <c r="B37" s="8"/>
      <c r="C37" s="8"/>
      <c r="D37" s="8"/>
      <c r="E37" s="8"/>
      <c r="F37" s="8"/>
      <c r="G37" s="8"/>
      <c r="H37" s="8"/>
      <c r="J37" s="45"/>
      <c r="K37" s="2" t="s">
        <v>70</v>
      </c>
      <c r="L37" s="455" t="s">
        <v>824</v>
      </c>
      <c r="M37" s="257" t="s">
        <v>824</v>
      </c>
      <c r="N37" s="257">
        <v>1</v>
      </c>
      <c r="O37" s="257">
        <v>32</v>
      </c>
      <c r="P37" s="257" t="s">
        <v>825</v>
      </c>
      <c r="Q37" s="257" t="s">
        <v>824</v>
      </c>
      <c r="R37" s="256">
        <v>10</v>
      </c>
      <c r="S37" s="256">
        <v>396</v>
      </c>
      <c r="T37" s="257" t="s">
        <v>824</v>
      </c>
      <c r="U37" s="257" t="s">
        <v>823</v>
      </c>
    </row>
    <row r="38" spans="10:21" ht="15" customHeight="1">
      <c r="J38" s="45"/>
      <c r="K38" s="2" t="s">
        <v>71</v>
      </c>
      <c r="L38" s="455">
        <v>6</v>
      </c>
      <c r="M38" s="257">
        <v>270</v>
      </c>
      <c r="N38" s="257" t="s">
        <v>825</v>
      </c>
      <c r="O38" s="257" t="s">
        <v>824</v>
      </c>
      <c r="P38" s="257" t="s">
        <v>826</v>
      </c>
      <c r="Q38" s="257" t="s">
        <v>425</v>
      </c>
      <c r="R38" s="256">
        <v>6</v>
      </c>
      <c r="S38" s="256">
        <v>770</v>
      </c>
      <c r="T38" s="257">
        <v>6</v>
      </c>
      <c r="U38" s="257">
        <v>610</v>
      </c>
    </row>
    <row r="39" spans="1:21" ht="15" customHeight="1">
      <c r="A39" s="8"/>
      <c r="B39" s="8"/>
      <c r="C39" s="8"/>
      <c r="D39" s="8"/>
      <c r="E39" s="8"/>
      <c r="F39" s="8"/>
      <c r="G39" s="8"/>
      <c r="H39" s="8"/>
      <c r="J39" s="45"/>
      <c r="K39" s="2" t="s">
        <v>72</v>
      </c>
      <c r="L39" s="295">
        <v>2</v>
      </c>
      <c r="M39" s="256">
        <v>130</v>
      </c>
      <c r="N39" s="257">
        <v>1</v>
      </c>
      <c r="O39" s="257">
        <v>262</v>
      </c>
      <c r="P39" s="256">
        <v>1</v>
      </c>
      <c r="Q39" s="256">
        <v>36</v>
      </c>
      <c r="R39" s="256">
        <v>2</v>
      </c>
      <c r="S39" s="256">
        <v>39</v>
      </c>
      <c r="T39" s="257">
        <v>1</v>
      </c>
      <c r="U39" s="257">
        <v>115</v>
      </c>
    </row>
    <row r="40" spans="1:21" ht="15" customHeight="1">
      <c r="A40" s="543" t="s">
        <v>786</v>
      </c>
      <c r="B40" s="543"/>
      <c r="C40" s="543"/>
      <c r="D40" s="543"/>
      <c r="E40" s="543"/>
      <c r="F40" s="543"/>
      <c r="G40" s="543"/>
      <c r="H40" s="543"/>
      <c r="J40" s="45"/>
      <c r="K40" s="2"/>
      <c r="L40" s="483"/>
      <c r="M40" s="259"/>
      <c r="N40" s="259"/>
      <c r="O40" s="259"/>
      <c r="P40" s="259"/>
      <c r="Q40" s="259"/>
      <c r="R40" s="259"/>
      <c r="S40" s="259"/>
      <c r="T40" s="259"/>
      <c r="U40" s="259"/>
    </row>
    <row r="41" spans="1:21" ht="15" customHeight="1" thickBot="1">
      <c r="A41" s="8"/>
      <c r="B41" s="8"/>
      <c r="C41" s="8"/>
      <c r="D41" s="8"/>
      <c r="E41" s="8"/>
      <c r="F41" s="8"/>
      <c r="G41" s="8"/>
      <c r="H41" s="8"/>
      <c r="J41" s="586" t="s">
        <v>73</v>
      </c>
      <c r="K41" s="593"/>
      <c r="L41" s="167">
        <f>SUM(L42:L46)</f>
        <v>25</v>
      </c>
      <c r="M41" s="167">
        <f>SUM(M42:M46)</f>
        <v>1066</v>
      </c>
      <c r="N41" s="167">
        <f aca="true" t="shared" si="4" ref="N41:U41">SUM(N42:N46)</f>
        <v>32</v>
      </c>
      <c r="O41" s="167">
        <f t="shared" si="4"/>
        <v>1227</v>
      </c>
      <c r="P41" s="167">
        <f t="shared" si="4"/>
        <v>35</v>
      </c>
      <c r="Q41" s="167">
        <f t="shared" si="4"/>
        <v>968</v>
      </c>
      <c r="R41" s="167">
        <f t="shared" si="4"/>
        <v>60</v>
      </c>
      <c r="S41" s="167">
        <f t="shared" si="4"/>
        <v>6296</v>
      </c>
      <c r="T41" s="167">
        <f t="shared" si="4"/>
        <v>5</v>
      </c>
      <c r="U41" s="167">
        <f t="shared" si="4"/>
        <v>2803</v>
      </c>
    </row>
    <row r="42" spans="1:21" ht="15" customHeight="1">
      <c r="A42" s="970" t="s">
        <v>787</v>
      </c>
      <c r="B42" s="831"/>
      <c r="C42" s="776" t="s">
        <v>390</v>
      </c>
      <c r="D42" s="937"/>
      <c r="E42" s="937"/>
      <c r="F42" s="941"/>
      <c r="G42" s="776" t="s">
        <v>391</v>
      </c>
      <c r="H42" s="937"/>
      <c r="J42" s="45"/>
      <c r="K42" s="2" t="s">
        <v>74</v>
      </c>
      <c r="L42" s="295">
        <v>3</v>
      </c>
      <c r="M42" s="256">
        <v>451</v>
      </c>
      <c r="N42" s="256">
        <v>3</v>
      </c>
      <c r="O42" s="256">
        <v>130</v>
      </c>
      <c r="P42" s="257">
        <v>3</v>
      </c>
      <c r="Q42" s="257">
        <v>179</v>
      </c>
      <c r="R42" s="256">
        <v>4</v>
      </c>
      <c r="S42" s="256">
        <v>820</v>
      </c>
      <c r="T42" s="256">
        <v>2</v>
      </c>
      <c r="U42" s="256">
        <v>40</v>
      </c>
    </row>
    <row r="43" spans="1:21" ht="15" customHeight="1">
      <c r="A43" s="833"/>
      <c r="B43" s="834"/>
      <c r="C43" s="39" t="s">
        <v>392</v>
      </c>
      <c r="D43" s="39" t="s">
        <v>393</v>
      </c>
      <c r="E43" s="39" t="s">
        <v>394</v>
      </c>
      <c r="F43" s="39" t="s">
        <v>395</v>
      </c>
      <c r="G43" s="123" t="s">
        <v>789</v>
      </c>
      <c r="H43" s="150" t="s">
        <v>790</v>
      </c>
      <c r="J43" s="45"/>
      <c r="K43" s="2" t="s">
        <v>75</v>
      </c>
      <c r="L43" s="455" t="s">
        <v>425</v>
      </c>
      <c r="M43" s="257" t="s">
        <v>425</v>
      </c>
      <c r="N43" s="257" t="s">
        <v>425</v>
      </c>
      <c r="O43" s="257" t="s">
        <v>425</v>
      </c>
      <c r="P43" s="257">
        <v>13</v>
      </c>
      <c r="Q43" s="257">
        <v>409</v>
      </c>
      <c r="R43" s="257">
        <v>4</v>
      </c>
      <c r="S43" s="257">
        <v>398</v>
      </c>
      <c r="T43" s="257">
        <v>2</v>
      </c>
      <c r="U43" s="257">
        <v>831</v>
      </c>
    </row>
    <row r="44" spans="1:21" ht="15" customHeight="1">
      <c r="A44" s="1050" t="s">
        <v>788</v>
      </c>
      <c r="B44" s="722"/>
      <c r="C44" s="481">
        <f>SUM(D44:F44)</f>
        <v>512807</v>
      </c>
      <c r="D44" s="151">
        <v>119011</v>
      </c>
      <c r="E44" s="151">
        <v>386223</v>
      </c>
      <c r="F44" s="151">
        <v>7573</v>
      </c>
      <c r="G44" s="152">
        <v>2.29</v>
      </c>
      <c r="H44" s="153">
        <v>1.35</v>
      </c>
      <c r="J44" s="45"/>
      <c r="K44" s="2" t="s">
        <v>76</v>
      </c>
      <c r="L44" s="295">
        <v>3</v>
      </c>
      <c r="M44" s="256">
        <v>55</v>
      </c>
      <c r="N44" s="257">
        <v>9</v>
      </c>
      <c r="O44" s="257">
        <v>99</v>
      </c>
      <c r="P44" s="257">
        <v>2</v>
      </c>
      <c r="Q44" s="257">
        <v>59</v>
      </c>
      <c r="R44" s="257">
        <v>2</v>
      </c>
      <c r="S44" s="257">
        <v>59</v>
      </c>
      <c r="T44" s="257" t="s">
        <v>425</v>
      </c>
      <c r="U44" s="257" t="s">
        <v>425</v>
      </c>
    </row>
    <row r="45" spans="1:21" ht="15" customHeight="1">
      <c r="A45" s="32" t="s">
        <v>469</v>
      </c>
      <c r="B45" s="32"/>
      <c r="C45" s="32"/>
      <c r="D45" s="8"/>
      <c r="E45" s="8"/>
      <c r="F45" s="8"/>
      <c r="G45" s="8"/>
      <c r="H45" s="8"/>
      <c r="J45" s="45"/>
      <c r="K45" s="2" t="s">
        <v>77</v>
      </c>
      <c r="L45" s="455">
        <v>2</v>
      </c>
      <c r="M45" s="257">
        <v>45</v>
      </c>
      <c r="N45" s="257">
        <v>18</v>
      </c>
      <c r="O45" s="257">
        <v>913</v>
      </c>
      <c r="P45" s="257">
        <v>1</v>
      </c>
      <c r="Q45" s="257">
        <v>76</v>
      </c>
      <c r="R45" s="256">
        <v>45</v>
      </c>
      <c r="S45" s="256">
        <v>2541</v>
      </c>
      <c r="T45" s="257" t="s">
        <v>425</v>
      </c>
      <c r="U45" s="257" t="s">
        <v>425</v>
      </c>
    </row>
    <row r="46" spans="10:21" ht="15" customHeight="1">
      <c r="J46" s="45"/>
      <c r="K46" s="2" t="s">
        <v>78</v>
      </c>
      <c r="L46" s="455">
        <v>17</v>
      </c>
      <c r="M46" s="257">
        <v>515</v>
      </c>
      <c r="N46" s="257">
        <v>2</v>
      </c>
      <c r="O46" s="257">
        <v>85</v>
      </c>
      <c r="P46" s="257">
        <v>16</v>
      </c>
      <c r="Q46" s="257">
        <v>245</v>
      </c>
      <c r="R46" s="257">
        <v>5</v>
      </c>
      <c r="S46" s="257">
        <v>2478</v>
      </c>
      <c r="T46" s="257">
        <v>1</v>
      </c>
      <c r="U46" s="257">
        <v>1932</v>
      </c>
    </row>
    <row r="47" spans="10:21" ht="15" customHeight="1">
      <c r="J47" s="45"/>
      <c r="K47" s="2"/>
      <c r="L47" s="483"/>
      <c r="M47" s="259"/>
      <c r="N47" s="259"/>
      <c r="O47" s="259"/>
      <c r="P47" s="259"/>
      <c r="Q47" s="259"/>
      <c r="R47" s="259"/>
      <c r="S47" s="259"/>
      <c r="T47" s="259"/>
      <c r="U47" s="259"/>
    </row>
    <row r="48" spans="10:21" ht="15" customHeight="1">
      <c r="J48" s="586" t="s">
        <v>79</v>
      </c>
      <c r="K48" s="593"/>
      <c r="L48" s="167">
        <f>SUM(L49:L52)</f>
        <v>40</v>
      </c>
      <c r="M48" s="167">
        <f>SUM(M49:M52)</f>
        <v>288</v>
      </c>
      <c r="N48" s="167">
        <f aca="true" t="shared" si="5" ref="N48:U48">SUM(N49:N52)</f>
        <v>35</v>
      </c>
      <c r="O48" s="167">
        <f t="shared" si="5"/>
        <v>2124</v>
      </c>
      <c r="P48" s="167">
        <f t="shared" si="5"/>
        <v>15</v>
      </c>
      <c r="Q48" s="167">
        <f t="shared" si="5"/>
        <v>570</v>
      </c>
      <c r="R48" s="167">
        <f t="shared" si="5"/>
        <v>54</v>
      </c>
      <c r="S48" s="167">
        <f t="shared" si="5"/>
        <v>3877</v>
      </c>
      <c r="T48" s="167">
        <f t="shared" si="5"/>
        <v>23</v>
      </c>
      <c r="U48" s="167">
        <f t="shared" si="5"/>
        <v>440</v>
      </c>
    </row>
    <row r="49" spans="10:21" ht="15" customHeight="1">
      <c r="J49" s="70"/>
      <c r="K49" s="2" t="s">
        <v>80</v>
      </c>
      <c r="L49" s="455">
        <v>32</v>
      </c>
      <c r="M49" s="257">
        <v>84</v>
      </c>
      <c r="N49" s="257">
        <v>6</v>
      </c>
      <c r="O49" s="257">
        <v>840</v>
      </c>
      <c r="P49" s="257">
        <v>13</v>
      </c>
      <c r="Q49" s="257">
        <v>375</v>
      </c>
      <c r="R49" s="257">
        <v>3</v>
      </c>
      <c r="S49" s="257">
        <v>549</v>
      </c>
      <c r="T49" s="257">
        <v>14</v>
      </c>
      <c r="U49" s="257">
        <v>74</v>
      </c>
    </row>
    <row r="50" spans="1:21" ht="15" customHeight="1">
      <c r="A50" s="543" t="s">
        <v>791</v>
      </c>
      <c r="B50" s="543"/>
      <c r="C50" s="543"/>
      <c r="D50" s="543"/>
      <c r="E50" s="543"/>
      <c r="F50" s="543"/>
      <c r="G50" s="543"/>
      <c r="H50" s="543"/>
      <c r="J50" s="70"/>
      <c r="K50" s="2" t="s">
        <v>81</v>
      </c>
      <c r="L50" s="455">
        <v>1</v>
      </c>
      <c r="M50" s="257">
        <v>24</v>
      </c>
      <c r="N50" s="256">
        <v>1</v>
      </c>
      <c r="O50" s="256">
        <v>103</v>
      </c>
      <c r="P50" s="257">
        <v>2</v>
      </c>
      <c r="Q50" s="257">
        <v>195</v>
      </c>
      <c r="R50" s="256">
        <v>25</v>
      </c>
      <c r="S50" s="256">
        <v>2337</v>
      </c>
      <c r="T50" s="257">
        <v>1</v>
      </c>
      <c r="U50" s="257">
        <v>126</v>
      </c>
    </row>
    <row r="51" spans="1:21" ht="15" customHeight="1" thickBot="1">
      <c r="A51" s="8"/>
      <c r="B51" s="8"/>
      <c r="C51" s="8"/>
      <c r="D51" s="8"/>
      <c r="E51" s="8"/>
      <c r="F51" s="8"/>
      <c r="G51" s="8"/>
      <c r="H51" s="8"/>
      <c r="J51" s="70"/>
      <c r="K51" s="2" t="s">
        <v>82</v>
      </c>
      <c r="L51" s="295">
        <v>5</v>
      </c>
      <c r="M51" s="256">
        <v>124</v>
      </c>
      <c r="N51" s="256">
        <v>6</v>
      </c>
      <c r="O51" s="256">
        <v>295</v>
      </c>
      <c r="P51" s="257" t="s">
        <v>425</v>
      </c>
      <c r="Q51" s="257" t="s">
        <v>425</v>
      </c>
      <c r="R51" s="257">
        <v>21</v>
      </c>
      <c r="S51" s="257">
        <v>815</v>
      </c>
      <c r="T51" s="257">
        <v>8</v>
      </c>
      <c r="U51" s="257">
        <v>240</v>
      </c>
    </row>
    <row r="52" spans="1:21" ht="15" customHeight="1">
      <c r="A52" s="147"/>
      <c r="B52" s="147"/>
      <c r="C52" s="440" t="s">
        <v>782</v>
      </c>
      <c r="D52" s="985" t="s">
        <v>777</v>
      </c>
      <c r="E52" s="985" t="s">
        <v>778</v>
      </c>
      <c r="F52" s="985" t="s">
        <v>779</v>
      </c>
      <c r="G52" s="985" t="s">
        <v>780</v>
      </c>
      <c r="H52" s="965" t="s">
        <v>781</v>
      </c>
      <c r="J52" s="70"/>
      <c r="K52" s="2" t="s">
        <v>83</v>
      </c>
      <c r="L52" s="295">
        <v>2</v>
      </c>
      <c r="M52" s="256">
        <v>56</v>
      </c>
      <c r="N52" s="256">
        <v>22</v>
      </c>
      <c r="O52" s="256">
        <v>886</v>
      </c>
      <c r="P52" s="257" t="s">
        <v>425</v>
      </c>
      <c r="Q52" s="257" t="s">
        <v>425</v>
      </c>
      <c r="R52" s="256">
        <v>5</v>
      </c>
      <c r="S52" s="256">
        <v>176</v>
      </c>
      <c r="T52" s="257" t="s">
        <v>425</v>
      </c>
      <c r="U52" s="257" t="s">
        <v>425</v>
      </c>
    </row>
    <row r="53" spans="1:21" ht="15" customHeight="1">
      <c r="A53" s="441" t="s">
        <v>783</v>
      </c>
      <c r="B53" s="17"/>
      <c r="C53" s="124"/>
      <c r="D53" s="720"/>
      <c r="E53" s="720"/>
      <c r="F53" s="720"/>
      <c r="G53" s="720"/>
      <c r="H53" s="1004"/>
      <c r="J53" s="70"/>
      <c r="K53" s="2"/>
      <c r="L53" s="483"/>
      <c r="M53" s="259"/>
      <c r="N53" s="259"/>
      <c r="O53" s="259"/>
      <c r="P53" s="259"/>
      <c r="Q53" s="259"/>
      <c r="R53" s="259"/>
      <c r="S53" s="259"/>
      <c r="T53" s="259"/>
      <c r="U53" s="259"/>
    </row>
    <row r="54" spans="1:21" ht="15" customHeight="1">
      <c r="A54" s="1048" t="s">
        <v>396</v>
      </c>
      <c r="B54" s="1048"/>
      <c r="C54" s="1049"/>
      <c r="D54" s="288">
        <v>326606</v>
      </c>
      <c r="E54" s="289">
        <v>329892</v>
      </c>
      <c r="F54" s="289">
        <v>331612</v>
      </c>
      <c r="G54" s="289">
        <v>336768</v>
      </c>
      <c r="H54" s="289">
        <v>339406</v>
      </c>
      <c r="J54" s="586" t="s">
        <v>84</v>
      </c>
      <c r="K54" s="593"/>
      <c r="L54" s="167">
        <f>SUM(L55:L60)</f>
        <v>31</v>
      </c>
      <c r="M54" s="167">
        <f>SUM(M55:M60)</f>
        <v>492</v>
      </c>
      <c r="N54" s="167">
        <f aca="true" t="shared" si="6" ref="N54:U54">SUM(N55:N60)</f>
        <v>38</v>
      </c>
      <c r="O54" s="167">
        <f t="shared" si="6"/>
        <v>693</v>
      </c>
      <c r="P54" s="167">
        <f t="shared" si="6"/>
        <v>15</v>
      </c>
      <c r="Q54" s="167">
        <f t="shared" si="6"/>
        <v>2767</v>
      </c>
      <c r="R54" s="167">
        <f t="shared" si="6"/>
        <v>31</v>
      </c>
      <c r="S54" s="167">
        <f t="shared" si="6"/>
        <v>2077</v>
      </c>
      <c r="T54" s="167">
        <f t="shared" si="6"/>
        <v>14</v>
      </c>
      <c r="U54" s="167">
        <f t="shared" si="6"/>
        <v>395</v>
      </c>
    </row>
    <row r="55" spans="1:21" ht="15" customHeight="1">
      <c r="A55" s="1046" t="s">
        <v>397</v>
      </c>
      <c r="B55" s="1046"/>
      <c r="C55" s="1047"/>
      <c r="D55" s="290">
        <v>60856</v>
      </c>
      <c r="E55" s="291">
        <v>68959</v>
      </c>
      <c r="F55" s="291">
        <v>75817</v>
      </c>
      <c r="G55" s="291">
        <v>82892</v>
      </c>
      <c r="H55" s="291">
        <v>89732</v>
      </c>
      <c r="J55" s="45"/>
      <c r="K55" s="2" t="s">
        <v>85</v>
      </c>
      <c r="L55" s="295">
        <v>5</v>
      </c>
      <c r="M55" s="256">
        <v>35</v>
      </c>
      <c r="N55" s="256">
        <v>5</v>
      </c>
      <c r="O55" s="256">
        <v>50</v>
      </c>
      <c r="P55" s="257" t="s">
        <v>425</v>
      </c>
      <c r="Q55" s="257" t="s">
        <v>425</v>
      </c>
      <c r="R55" s="256">
        <v>6</v>
      </c>
      <c r="S55" s="256">
        <v>112</v>
      </c>
      <c r="T55" s="257">
        <v>5</v>
      </c>
      <c r="U55" s="257">
        <v>30</v>
      </c>
    </row>
    <row r="56" spans="1:21" ht="15" customHeight="1">
      <c r="A56" s="32" t="s">
        <v>524</v>
      </c>
      <c r="B56" s="32"/>
      <c r="C56" s="32"/>
      <c r="D56" s="184"/>
      <c r="E56" s="184"/>
      <c r="F56" s="184"/>
      <c r="G56" s="184"/>
      <c r="H56" s="184"/>
      <c r="J56" s="45"/>
      <c r="K56" s="2" t="s">
        <v>86</v>
      </c>
      <c r="L56" s="295">
        <v>4</v>
      </c>
      <c r="M56" s="256">
        <v>70</v>
      </c>
      <c r="N56" s="256">
        <v>1</v>
      </c>
      <c r="O56" s="256">
        <v>30</v>
      </c>
      <c r="P56" s="256">
        <v>2</v>
      </c>
      <c r="Q56" s="256">
        <v>30</v>
      </c>
      <c r="R56" s="256">
        <v>5</v>
      </c>
      <c r="S56" s="256">
        <v>74</v>
      </c>
      <c r="T56" s="256">
        <v>1</v>
      </c>
      <c r="U56" s="256">
        <v>48</v>
      </c>
    </row>
    <row r="57" spans="10:21" ht="15" customHeight="1">
      <c r="J57" s="45"/>
      <c r="K57" s="2" t="s">
        <v>87</v>
      </c>
      <c r="L57" s="295">
        <v>8</v>
      </c>
      <c r="M57" s="256">
        <v>132</v>
      </c>
      <c r="N57" s="257">
        <v>2</v>
      </c>
      <c r="O57" s="257">
        <v>27</v>
      </c>
      <c r="P57" s="257">
        <v>2</v>
      </c>
      <c r="Q57" s="257">
        <v>245</v>
      </c>
      <c r="R57" s="256">
        <v>9</v>
      </c>
      <c r="S57" s="256">
        <v>1046</v>
      </c>
      <c r="T57" s="257">
        <v>6</v>
      </c>
      <c r="U57" s="257">
        <v>136</v>
      </c>
    </row>
    <row r="58" spans="10:21" ht="15" customHeight="1">
      <c r="J58" s="45"/>
      <c r="K58" s="2" t="s">
        <v>88</v>
      </c>
      <c r="L58" s="295">
        <v>11</v>
      </c>
      <c r="M58" s="256">
        <v>185</v>
      </c>
      <c r="N58" s="257" t="s">
        <v>425</v>
      </c>
      <c r="O58" s="257" t="s">
        <v>821</v>
      </c>
      <c r="P58" s="257">
        <v>1</v>
      </c>
      <c r="Q58" s="257">
        <v>1857</v>
      </c>
      <c r="R58" s="256">
        <v>3</v>
      </c>
      <c r="S58" s="256">
        <v>87</v>
      </c>
      <c r="T58" s="256">
        <v>1</v>
      </c>
      <c r="U58" s="256">
        <v>31</v>
      </c>
    </row>
    <row r="59" spans="10:21" ht="15" customHeight="1">
      <c r="J59" s="45"/>
      <c r="K59" s="2" t="s">
        <v>89</v>
      </c>
      <c r="L59" s="455">
        <v>1</v>
      </c>
      <c r="M59" s="257">
        <v>35</v>
      </c>
      <c r="N59" s="257">
        <v>29</v>
      </c>
      <c r="O59" s="257">
        <v>516</v>
      </c>
      <c r="P59" s="257">
        <v>8</v>
      </c>
      <c r="Q59" s="257">
        <v>355</v>
      </c>
      <c r="R59" s="257">
        <v>5</v>
      </c>
      <c r="S59" s="257">
        <v>408</v>
      </c>
      <c r="T59" s="257" t="s">
        <v>821</v>
      </c>
      <c r="U59" s="257" t="s">
        <v>821</v>
      </c>
    </row>
    <row r="60" spans="10:21" ht="15" customHeight="1">
      <c r="J60" s="45"/>
      <c r="K60" s="2" t="s">
        <v>90</v>
      </c>
      <c r="L60" s="455">
        <v>2</v>
      </c>
      <c r="M60" s="257">
        <v>35</v>
      </c>
      <c r="N60" s="257">
        <v>1</v>
      </c>
      <c r="O60" s="257">
        <v>70</v>
      </c>
      <c r="P60" s="257">
        <v>2</v>
      </c>
      <c r="Q60" s="257">
        <v>280</v>
      </c>
      <c r="R60" s="257">
        <v>3</v>
      </c>
      <c r="S60" s="257">
        <v>350</v>
      </c>
      <c r="T60" s="257">
        <v>1</v>
      </c>
      <c r="U60" s="257">
        <v>150</v>
      </c>
    </row>
    <row r="61" spans="1:21" ht="15" customHeight="1">
      <c r="A61" s="543" t="s">
        <v>792</v>
      </c>
      <c r="B61" s="543"/>
      <c r="C61" s="543"/>
      <c r="D61" s="543"/>
      <c r="E61" s="543"/>
      <c r="F61" s="543"/>
      <c r="G61" s="543"/>
      <c r="H61" s="543"/>
      <c r="J61" s="45"/>
      <c r="K61" s="2"/>
      <c r="L61" s="483"/>
      <c r="M61" s="259"/>
      <c r="N61" s="259"/>
      <c r="O61" s="259"/>
      <c r="P61" s="259"/>
      <c r="Q61" s="259"/>
      <c r="R61" s="259"/>
      <c r="S61" s="259"/>
      <c r="T61" s="259"/>
      <c r="U61" s="259"/>
    </row>
    <row r="62" spans="10:21" ht="15" customHeight="1" thickBot="1">
      <c r="J62" s="586" t="s">
        <v>91</v>
      </c>
      <c r="K62" s="593"/>
      <c r="L62" s="167">
        <f>SUM(L63:L66)</f>
        <v>61</v>
      </c>
      <c r="M62" s="167">
        <f>SUM(M63:M66)</f>
        <v>3712</v>
      </c>
      <c r="N62" s="167">
        <f aca="true" t="shared" si="7" ref="N62:U62">SUM(N63:N66)</f>
        <v>22</v>
      </c>
      <c r="O62" s="167">
        <f t="shared" si="7"/>
        <v>902</v>
      </c>
      <c r="P62" s="167">
        <f t="shared" si="7"/>
        <v>6</v>
      </c>
      <c r="Q62" s="167">
        <f t="shared" si="7"/>
        <v>581</v>
      </c>
      <c r="R62" s="167">
        <f t="shared" si="7"/>
        <v>124</v>
      </c>
      <c r="S62" s="167">
        <f t="shared" si="7"/>
        <v>3089</v>
      </c>
      <c r="T62" s="167">
        <f t="shared" si="7"/>
        <v>6</v>
      </c>
      <c r="U62" s="167">
        <f t="shared" si="7"/>
        <v>574</v>
      </c>
    </row>
    <row r="63" spans="1:21" ht="15" customHeight="1">
      <c r="A63" s="147"/>
      <c r="B63" s="147"/>
      <c r="C63" s="440" t="s">
        <v>782</v>
      </c>
      <c r="D63" s="985" t="s">
        <v>777</v>
      </c>
      <c r="E63" s="985" t="s">
        <v>778</v>
      </c>
      <c r="F63" s="985" t="s">
        <v>779</v>
      </c>
      <c r="G63" s="985" t="s">
        <v>780</v>
      </c>
      <c r="H63" s="965" t="s">
        <v>781</v>
      </c>
      <c r="J63" s="45"/>
      <c r="K63" s="2" t="s">
        <v>92</v>
      </c>
      <c r="L63" s="455">
        <v>2</v>
      </c>
      <c r="M63" s="257">
        <v>306</v>
      </c>
      <c r="N63" s="257" t="s">
        <v>821</v>
      </c>
      <c r="O63" s="257" t="s">
        <v>827</v>
      </c>
      <c r="P63" s="257" t="s">
        <v>827</v>
      </c>
      <c r="Q63" s="257" t="s">
        <v>821</v>
      </c>
      <c r="R63" s="257">
        <v>3</v>
      </c>
      <c r="S63" s="257">
        <v>491</v>
      </c>
      <c r="T63" s="257">
        <v>3</v>
      </c>
      <c r="U63" s="257">
        <v>466</v>
      </c>
    </row>
    <row r="64" spans="1:21" ht="15" customHeight="1">
      <c r="A64" s="441" t="s">
        <v>793</v>
      </c>
      <c r="B64" s="17"/>
      <c r="C64" s="124"/>
      <c r="D64" s="720"/>
      <c r="E64" s="720"/>
      <c r="F64" s="720"/>
      <c r="G64" s="720"/>
      <c r="H64" s="1004"/>
      <c r="J64" s="45"/>
      <c r="K64" s="2" t="s">
        <v>93</v>
      </c>
      <c r="L64" s="295">
        <v>48</v>
      </c>
      <c r="M64" s="256">
        <v>1080</v>
      </c>
      <c r="N64" s="256">
        <v>16</v>
      </c>
      <c r="O64" s="256">
        <v>422</v>
      </c>
      <c r="P64" s="257">
        <v>5</v>
      </c>
      <c r="Q64" s="257">
        <v>470</v>
      </c>
      <c r="R64" s="256">
        <v>54</v>
      </c>
      <c r="S64" s="256">
        <v>875</v>
      </c>
      <c r="T64" s="257" t="s">
        <v>821</v>
      </c>
      <c r="U64" s="257" t="s">
        <v>827</v>
      </c>
    </row>
    <row r="65" spans="1:21" ht="15" customHeight="1">
      <c r="A65" s="1041" t="s">
        <v>794</v>
      </c>
      <c r="B65" s="1042"/>
      <c r="C65" s="1043"/>
      <c r="D65" s="482">
        <f>SUM(D67:D70)</f>
        <v>3484</v>
      </c>
      <c r="E65" s="482">
        <f>SUM(E67:E70)</f>
        <v>3484</v>
      </c>
      <c r="F65" s="482">
        <f>SUM(F67:F70)</f>
        <v>3482</v>
      </c>
      <c r="G65" s="482">
        <f>SUM(G67:G70)</f>
        <v>3481</v>
      </c>
      <c r="H65" s="482">
        <f>SUM(H67:H70)</f>
        <v>3481</v>
      </c>
      <c r="J65" s="45"/>
      <c r="K65" s="2" t="s">
        <v>94</v>
      </c>
      <c r="L65" s="295">
        <v>9</v>
      </c>
      <c r="M65" s="256">
        <v>2006</v>
      </c>
      <c r="N65" s="256">
        <v>6</v>
      </c>
      <c r="O65" s="256">
        <v>480</v>
      </c>
      <c r="P65" s="257">
        <v>1</v>
      </c>
      <c r="Q65" s="257">
        <v>111</v>
      </c>
      <c r="R65" s="256">
        <v>54</v>
      </c>
      <c r="S65" s="256">
        <v>1063</v>
      </c>
      <c r="T65" s="256">
        <v>3</v>
      </c>
      <c r="U65" s="256">
        <v>108</v>
      </c>
    </row>
    <row r="66" spans="1:21" ht="15" customHeight="1">
      <c r="A66" s="70"/>
      <c r="B66" s="70"/>
      <c r="C66" s="46"/>
      <c r="D66" s="148"/>
      <c r="E66" s="20"/>
      <c r="F66" s="20"/>
      <c r="G66" s="20"/>
      <c r="H66" s="20"/>
      <c r="J66" s="45"/>
      <c r="K66" s="2" t="s">
        <v>95</v>
      </c>
      <c r="L66" s="295">
        <v>2</v>
      </c>
      <c r="M66" s="256">
        <v>320</v>
      </c>
      <c r="N66" s="257" t="s">
        <v>827</v>
      </c>
      <c r="O66" s="257" t="s">
        <v>827</v>
      </c>
      <c r="P66" s="257" t="s">
        <v>827</v>
      </c>
      <c r="Q66" s="257" t="s">
        <v>828</v>
      </c>
      <c r="R66" s="257">
        <v>13</v>
      </c>
      <c r="S66" s="257">
        <v>660</v>
      </c>
      <c r="T66" s="257" t="s">
        <v>828</v>
      </c>
      <c r="U66" s="257" t="s">
        <v>821</v>
      </c>
    </row>
    <row r="67" spans="1:21" ht="15" customHeight="1">
      <c r="A67" s="1037" t="s">
        <v>398</v>
      </c>
      <c r="B67" s="1044"/>
      <c r="C67" s="1045"/>
      <c r="D67" s="281">
        <v>1926</v>
      </c>
      <c r="E67" s="282">
        <v>1926</v>
      </c>
      <c r="F67" s="282">
        <v>1926</v>
      </c>
      <c r="G67" s="282">
        <v>1926</v>
      </c>
      <c r="H67" s="282">
        <v>1927</v>
      </c>
      <c r="J67" s="45"/>
      <c r="K67" s="2"/>
      <c r="L67" s="483"/>
      <c r="M67" s="259"/>
      <c r="N67" s="259"/>
      <c r="O67" s="259"/>
      <c r="P67" s="259"/>
      <c r="Q67" s="259"/>
      <c r="R67" s="259"/>
      <c r="S67" s="259"/>
      <c r="T67" s="259"/>
      <c r="U67" s="259"/>
    </row>
    <row r="68" spans="1:21" ht="15" customHeight="1">
      <c r="A68" s="1037" t="s">
        <v>399</v>
      </c>
      <c r="B68" s="1044"/>
      <c r="C68" s="1045"/>
      <c r="D68" s="281">
        <v>1429</v>
      </c>
      <c r="E68" s="282">
        <v>1429</v>
      </c>
      <c r="F68" s="282">
        <v>1427</v>
      </c>
      <c r="G68" s="282">
        <v>1426</v>
      </c>
      <c r="H68" s="282">
        <v>1427</v>
      </c>
      <c r="J68" s="586" t="s">
        <v>96</v>
      </c>
      <c r="K68" s="593"/>
      <c r="L68" s="162">
        <f>SUM(L69)</f>
        <v>4</v>
      </c>
      <c r="M68" s="162">
        <f>SUM(M69)</f>
        <v>696</v>
      </c>
      <c r="N68" s="162">
        <f aca="true" t="shared" si="8" ref="N68:U68">SUM(N69)</f>
        <v>4</v>
      </c>
      <c r="O68" s="162">
        <f t="shared" si="8"/>
        <v>60</v>
      </c>
      <c r="P68" s="162" t="s">
        <v>804</v>
      </c>
      <c r="Q68" s="162" t="s">
        <v>804</v>
      </c>
      <c r="R68" s="162">
        <f t="shared" si="8"/>
        <v>5</v>
      </c>
      <c r="S68" s="162">
        <f t="shared" si="8"/>
        <v>535</v>
      </c>
      <c r="T68" s="162">
        <f t="shared" si="8"/>
        <v>2</v>
      </c>
      <c r="U68" s="162">
        <f t="shared" si="8"/>
        <v>30</v>
      </c>
    </row>
    <row r="69" spans="1:21" ht="15" customHeight="1">
      <c r="A69" s="1037" t="s">
        <v>400</v>
      </c>
      <c r="B69" s="1037"/>
      <c r="C69" s="1038"/>
      <c r="D69" s="281">
        <v>24</v>
      </c>
      <c r="E69" s="282">
        <v>24</v>
      </c>
      <c r="F69" s="282">
        <v>24</v>
      </c>
      <c r="G69" s="282">
        <v>24</v>
      </c>
      <c r="H69" s="282">
        <v>25</v>
      </c>
      <c r="J69" s="47"/>
      <c r="K69" s="7" t="s">
        <v>97</v>
      </c>
      <c r="L69" s="154">
        <v>4</v>
      </c>
      <c r="M69" s="48">
        <v>696</v>
      </c>
      <c r="N69" s="48">
        <v>4</v>
      </c>
      <c r="O69" s="48">
        <v>60</v>
      </c>
      <c r="P69" s="23" t="s">
        <v>429</v>
      </c>
      <c r="Q69" s="23" t="s">
        <v>425</v>
      </c>
      <c r="R69" s="48">
        <v>5</v>
      </c>
      <c r="S69" s="48">
        <v>535</v>
      </c>
      <c r="T69" s="23">
        <v>2</v>
      </c>
      <c r="U69" s="23">
        <v>30</v>
      </c>
    </row>
    <row r="70" spans="1:21" ht="15" customHeight="1">
      <c r="A70" s="1039" t="s">
        <v>401</v>
      </c>
      <c r="B70" s="1039"/>
      <c r="C70" s="1040"/>
      <c r="D70" s="292">
        <v>105</v>
      </c>
      <c r="E70" s="293">
        <v>105</v>
      </c>
      <c r="F70" s="293">
        <v>105</v>
      </c>
      <c r="G70" s="293">
        <v>105</v>
      </c>
      <c r="H70" s="293">
        <v>102</v>
      </c>
      <c r="J70" s="32" t="s">
        <v>471</v>
      </c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155"/>
    </row>
    <row r="71" spans="1:3" ht="15" customHeight="1">
      <c r="A71" s="155" t="s">
        <v>544</v>
      </c>
      <c r="B71" s="155"/>
      <c r="C71" s="155"/>
    </row>
    <row r="72" ht="14.25" customHeight="1"/>
    <row r="73" ht="14.25" customHeight="1"/>
    <row r="74" ht="14.25" customHeight="1"/>
  </sheetData>
  <sheetProtection/>
  <mergeCells count="84">
    <mergeCell ref="A2:H2"/>
    <mergeCell ref="J2:U2"/>
    <mergeCell ref="A3:H3"/>
    <mergeCell ref="D5:D6"/>
    <mergeCell ref="E5:E6"/>
    <mergeCell ref="F5:F6"/>
    <mergeCell ref="G5:G6"/>
    <mergeCell ref="H5:H6"/>
    <mergeCell ref="J5:K6"/>
    <mergeCell ref="L5:M5"/>
    <mergeCell ref="N5:O5"/>
    <mergeCell ref="P5:Q5"/>
    <mergeCell ref="R5:S5"/>
    <mergeCell ref="T5:U5"/>
    <mergeCell ref="A7:C7"/>
    <mergeCell ref="J7:K7"/>
    <mergeCell ref="A8:C8"/>
    <mergeCell ref="J8:K8"/>
    <mergeCell ref="A9:C9"/>
    <mergeCell ref="J9:K9"/>
    <mergeCell ref="J10:K10"/>
    <mergeCell ref="J11:K11"/>
    <mergeCell ref="J13:K13"/>
    <mergeCell ref="J14:K14"/>
    <mergeCell ref="A15:H15"/>
    <mergeCell ref="J15:K15"/>
    <mergeCell ref="J16:K16"/>
    <mergeCell ref="D17:D18"/>
    <mergeCell ref="E17:E18"/>
    <mergeCell ref="F17:F18"/>
    <mergeCell ref="G17:G18"/>
    <mergeCell ref="H17:H18"/>
    <mergeCell ref="J17:K17"/>
    <mergeCell ref="J18:K18"/>
    <mergeCell ref="A19:C19"/>
    <mergeCell ref="J19:K19"/>
    <mergeCell ref="A20:C20"/>
    <mergeCell ref="J20:K20"/>
    <mergeCell ref="A21:C21"/>
    <mergeCell ref="A22:C22"/>
    <mergeCell ref="J22:K22"/>
    <mergeCell ref="A23:C23"/>
    <mergeCell ref="A24:C24"/>
    <mergeCell ref="A25:C25"/>
    <mergeCell ref="J25:K25"/>
    <mergeCell ref="A26:C26"/>
    <mergeCell ref="A27:C27"/>
    <mergeCell ref="A28:C28"/>
    <mergeCell ref="A29:C29"/>
    <mergeCell ref="A30:C30"/>
    <mergeCell ref="A31:C31"/>
    <mergeCell ref="J31:K31"/>
    <mergeCell ref="A32:C32"/>
    <mergeCell ref="A33:C33"/>
    <mergeCell ref="A34:C34"/>
    <mergeCell ref="A40:H40"/>
    <mergeCell ref="J41:K41"/>
    <mergeCell ref="A54:C54"/>
    <mergeCell ref="A42:B43"/>
    <mergeCell ref="C42:F42"/>
    <mergeCell ref="G42:H42"/>
    <mergeCell ref="A44:B44"/>
    <mergeCell ref="J48:K48"/>
    <mergeCell ref="A50:H50"/>
    <mergeCell ref="E63:E64"/>
    <mergeCell ref="F63:F64"/>
    <mergeCell ref="G63:G64"/>
    <mergeCell ref="H63:H64"/>
    <mergeCell ref="A55:C55"/>
    <mergeCell ref="D52:D53"/>
    <mergeCell ref="E52:E53"/>
    <mergeCell ref="F52:F53"/>
    <mergeCell ref="G52:G53"/>
    <mergeCell ref="H52:H53"/>
    <mergeCell ref="A69:C69"/>
    <mergeCell ref="A70:C70"/>
    <mergeCell ref="A65:C65"/>
    <mergeCell ref="A67:C67"/>
    <mergeCell ref="A68:C68"/>
    <mergeCell ref="J54:K54"/>
    <mergeCell ref="A61:H61"/>
    <mergeCell ref="J68:K68"/>
    <mergeCell ref="J62:K62"/>
    <mergeCell ref="D63:D6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1"/>
  <sheetViews>
    <sheetView tabSelected="1" zoomScale="75" zoomScaleNormal="75" zoomScalePageLayoutView="0" workbookViewId="0" topLeftCell="A20">
      <selection activeCell="A1" sqref="A1"/>
    </sheetView>
  </sheetViews>
  <sheetFormatPr defaultColWidth="10.59765625" defaultRowHeight="15"/>
  <cols>
    <col min="1" max="1" width="2.59765625" style="4" customWidth="1"/>
    <col min="2" max="2" width="12.69921875" style="4" customWidth="1"/>
    <col min="3" max="4" width="9.3984375" style="4" customWidth="1"/>
    <col min="5" max="5" width="10.8984375" style="4" customWidth="1"/>
    <col min="6" max="23" width="9.3984375" style="4" customWidth="1"/>
    <col min="24" max="24" width="10.3984375" style="4" customWidth="1"/>
    <col min="25" max="25" width="11.3984375" style="4" customWidth="1"/>
    <col min="26" max="16384" width="10.59765625" style="4" customWidth="1"/>
  </cols>
  <sheetData>
    <row r="1" spans="1:25" s="24" customFormat="1" ht="19.5" customHeight="1">
      <c r="A1" s="25" t="s">
        <v>526</v>
      </c>
      <c r="Y1" s="26" t="s">
        <v>527</v>
      </c>
    </row>
    <row r="2" spans="1:25" ht="19.5" customHeight="1">
      <c r="A2" s="543" t="s">
        <v>797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</row>
    <row r="3" ht="18" customHeight="1" thickBot="1">
      <c r="A3" s="15"/>
    </row>
    <row r="4" spans="1:25" ht="14.25" customHeight="1">
      <c r="A4" s="505" t="s">
        <v>798</v>
      </c>
      <c r="B4" s="729"/>
      <c r="C4" s="581" t="s">
        <v>800</v>
      </c>
      <c r="D4" s="735"/>
      <c r="E4" s="735"/>
      <c r="F4" s="735"/>
      <c r="G4" s="735"/>
      <c r="H4" s="735"/>
      <c r="I4" s="736"/>
      <c r="J4" s="776" t="s">
        <v>402</v>
      </c>
      <c r="K4" s="736"/>
      <c r="L4" s="776" t="s">
        <v>403</v>
      </c>
      <c r="M4" s="736"/>
      <c r="N4" s="581" t="s">
        <v>801</v>
      </c>
      <c r="O4" s="735"/>
      <c r="P4" s="735"/>
      <c r="Q4" s="735"/>
      <c r="R4" s="735"/>
      <c r="S4" s="735"/>
      <c r="T4" s="735"/>
      <c r="U4" s="735"/>
      <c r="V4" s="735"/>
      <c r="W4" s="735"/>
      <c r="X4" s="735"/>
      <c r="Y4" s="735"/>
    </row>
    <row r="5" spans="1:25" ht="14.25" customHeight="1">
      <c r="A5" s="812"/>
      <c r="B5" s="731"/>
      <c r="D5" s="15"/>
      <c r="E5" s="79"/>
      <c r="F5" s="1062" t="s">
        <v>799</v>
      </c>
      <c r="G5" s="1063"/>
      <c r="H5" s="1063"/>
      <c r="I5" s="1060"/>
      <c r="J5" s="1006" t="s">
        <v>405</v>
      </c>
      <c r="K5" s="719" t="s">
        <v>406</v>
      </c>
      <c r="L5" s="1006" t="s">
        <v>405</v>
      </c>
      <c r="M5" s="719" t="s">
        <v>407</v>
      </c>
      <c r="N5" s="1059" t="s">
        <v>408</v>
      </c>
      <c r="O5" s="1060"/>
      <c r="P5" s="1059" t="s">
        <v>409</v>
      </c>
      <c r="Q5" s="1060"/>
      <c r="R5" s="1059" t="s">
        <v>410</v>
      </c>
      <c r="S5" s="1060"/>
      <c r="T5" s="1059" t="s">
        <v>411</v>
      </c>
      <c r="U5" s="1060"/>
      <c r="V5" s="1059" t="s">
        <v>412</v>
      </c>
      <c r="W5" s="1060"/>
      <c r="X5" s="156" t="s">
        <v>413</v>
      </c>
      <c r="Y5" s="19"/>
    </row>
    <row r="6" spans="1:25" ht="14.25" customHeight="1">
      <c r="A6" s="812"/>
      <c r="B6" s="731"/>
      <c r="C6" s="15" t="s">
        <v>404</v>
      </c>
      <c r="D6" s="719" t="s">
        <v>414</v>
      </c>
      <c r="E6" s="1061" t="s">
        <v>415</v>
      </c>
      <c r="F6" s="1004"/>
      <c r="G6" s="787"/>
      <c r="H6" s="787"/>
      <c r="I6" s="718"/>
      <c r="J6" s="1010"/>
      <c r="K6" s="1011"/>
      <c r="L6" s="1010"/>
      <c r="M6" s="1011"/>
      <c r="N6" s="1004"/>
      <c r="O6" s="718"/>
      <c r="P6" s="1004"/>
      <c r="Q6" s="718"/>
      <c r="R6" s="1004"/>
      <c r="S6" s="718"/>
      <c r="T6" s="1004"/>
      <c r="U6" s="718"/>
      <c r="V6" s="1004"/>
      <c r="W6" s="718"/>
      <c r="X6" s="1057" t="s">
        <v>416</v>
      </c>
      <c r="Y6" s="1058"/>
    </row>
    <row r="7" spans="1:25" ht="14.25" customHeight="1">
      <c r="A7" s="813"/>
      <c r="B7" s="733"/>
      <c r="C7" s="124"/>
      <c r="D7" s="720"/>
      <c r="E7" s="621"/>
      <c r="F7" s="157" t="s">
        <v>417</v>
      </c>
      <c r="G7" s="157" t="s">
        <v>418</v>
      </c>
      <c r="H7" s="157" t="s">
        <v>419</v>
      </c>
      <c r="I7" s="73" t="s">
        <v>133</v>
      </c>
      <c r="J7" s="1005"/>
      <c r="K7" s="720"/>
      <c r="L7" s="1005"/>
      <c r="M7" s="720"/>
      <c r="N7" s="158" t="s">
        <v>420</v>
      </c>
      <c r="O7" s="74" t="s">
        <v>407</v>
      </c>
      <c r="P7" s="158" t="s">
        <v>420</v>
      </c>
      <c r="Q7" s="74" t="s">
        <v>407</v>
      </c>
      <c r="R7" s="158" t="s">
        <v>420</v>
      </c>
      <c r="S7" s="74" t="s">
        <v>407</v>
      </c>
      <c r="T7" s="158" t="s">
        <v>420</v>
      </c>
      <c r="U7" s="74" t="s">
        <v>407</v>
      </c>
      <c r="V7" s="158" t="s">
        <v>420</v>
      </c>
      <c r="W7" s="74" t="s">
        <v>407</v>
      </c>
      <c r="X7" s="158" t="s">
        <v>420</v>
      </c>
      <c r="Y7" s="74" t="s">
        <v>407</v>
      </c>
    </row>
    <row r="8" spans="1:25" ht="14.25" customHeight="1">
      <c r="A8" s="1055" t="s">
        <v>658</v>
      </c>
      <c r="B8" s="1056"/>
      <c r="C8" s="455">
        <f>SUM(D8:E8)</f>
        <v>348</v>
      </c>
      <c r="D8" s="299">
        <v>36</v>
      </c>
      <c r="E8" s="299">
        <v>312</v>
      </c>
      <c r="F8" s="257">
        <f>SUM(G8:I8)</f>
        <v>350</v>
      </c>
      <c r="G8" s="299">
        <v>15</v>
      </c>
      <c r="H8" s="299">
        <v>303</v>
      </c>
      <c r="I8" s="299">
        <v>32</v>
      </c>
      <c r="J8" s="299">
        <v>198</v>
      </c>
      <c r="K8" s="299">
        <v>3536</v>
      </c>
      <c r="L8" s="299">
        <v>396</v>
      </c>
      <c r="M8" s="299">
        <v>92319</v>
      </c>
      <c r="N8" s="299">
        <v>2379</v>
      </c>
      <c r="O8" s="299">
        <v>100074</v>
      </c>
      <c r="P8" s="299">
        <v>357</v>
      </c>
      <c r="Q8" s="299">
        <v>11468</v>
      </c>
      <c r="R8" s="299">
        <v>45</v>
      </c>
      <c r="S8" s="299">
        <v>1471</v>
      </c>
      <c r="T8" s="299">
        <v>12</v>
      </c>
      <c r="U8" s="299">
        <v>444</v>
      </c>
      <c r="V8" s="299">
        <v>6</v>
      </c>
      <c r="W8" s="299">
        <v>186</v>
      </c>
      <c r="X8" s="299">
        <v>403</v>
      </c>
      <c r="Y8" s="299">
        <v>113039</v>
      </c>
    </row>
    <row r="9" spans="1:25" ht="14.25" customHeight="1">
      <c r="A9" s="740">
        <v>5</v>
      </c>
      <c r="B9" s="741"/>
      <c r="C9" s="455">
        <f>SUM(D9:E9)</f>
        <v>349</v>
      </c>
      <c r="D9" s="257">
        <v>36</v>
      </c>
      <c r="E9" s="257">
        <v>313</v>
      </c>
      <c r="F9" s="257">
        <f>SUM(G9:I9)</f>
        <v>371</v>
      </c>
      <c r="G9" s="257">
        <v>34</v>
      </c>
      <c r="H9" s="257">
        <v>292</v>
      </c>
      <c r="I9" s="257">
        <v>45</v>
      </c>
      <c r="J9" s="257">
        <v>215</v>
      </c>
      <c r="K9" s="257">
        <v>3621</v>
      </c>
      <c r="L9" s="257">
        <v>410</v>
      </c>
      <c r="M9" s="257">
        <v>89216</v>
      </c>
      <c r="N9" s="257">
        <v>2303</v>
      </c>
      <c r="O9" s="257">
        <v>103019</v>
      </c>
      <c r="P9" s="257">
        <v>372</v>
      </c>
      <c r="Q9" s="257">
        <v>12321</v>
      </c>
      <c r="R9" s="257">
        <v>26</v>
      </c>
      <c r="S9" s="257">
        <v>641</v>
      </c>
      <c r="T9" s="257">
        <v>13</v>
      </c>
      <c r="U9" s="257">
        <v>447</v>
      </c>
      <c r="V9" s="257">
        <v>6</v>
      </c>
      <c r="W9" s="257">
        <v>166</v>
      </c>
      <c r="X9" s="257">
        <v>401</v>
      </c>
      <c r="Y9" s="257">
        <v>112646</v>
      </c>
    </row>
    <row r="10" spans="1:25" ht="14.25" customHeight="1">
      <c r="A10" s="740">
        <v>6</v>
      </c>
      <c r="B10" s="741"/>
      <c r="C10" s="455">
        <f>SUM(D10:E10)</f>
        <v>352</v>
      </c>
      <c r="D10" s="257">
        <v>36</v>
      </c>
      <c r="E10" s="257">
        <v>316</v>
      </c>
      <c r="F10" s="257">
        <f>SUM(G10:I10)</f>
        <v>381</v>
      </c>
      <c r="G10" s="257">
        <v>34</v>
      </c>
      <c r="H10" s="257">
        <v>303</v>
      </c>
      <c r="I10" s="257">
        <v>44</v>
      </c>
      <c r="J10" s="257">
        <v>211</v>
      </c>
      <c r="K10" s="257">
        <v>3796</v>
      </c>
      <c r="L10" s="257">
        <v>361</v>
      </c>
      <c r="M10" s="257">
        <v>88528</v>
      </c>
      <c r="N10" s="257">
        <v>2198</v>
      </c>
      <c r="O10" s="257">
        <v>100323</v>
      </c>
      <c r="P10" s="257">
        <v>419</v>
      </c>
      <c r="Q10" s="257">
        <v>12829</v>
      </c>
      <c r="R10" s="257">
        <v>42</v>
      </c>
      <c r="S10" s="257">
        <v>1344</v>
      </c>
      <c r="T10" s="257">
        <v>12</v>
      </c>
      <c r="U10" s="257">
        <v>372</v>
      </c>
      <c r="V10" s="257">
        <v>6</v>
      </c>
      <c r="W10" s="257">
        <v>185</v>
      </c>
      <c r="X10" s="257">
        <v>399</v>
      </c>
      <c r="Y10" s="257">
        <v>108999</v>
      </c>
    </row>
    <row r="11" spans="1:25" ht="14.25" customHeight="1">
      <c r="A11" s="740">
        <v>7</v>
      </c>
      <c r="B11" s="741"/>
      <c r="C11" s="455">
        <f>SUM(D11:E11)</f>
        <v>352</v>
      </c>
      <c r="D11" s="257">
        <v>36</v>
      </c>
      <c r="E11" s="257">
        <v>316</v>
      </c>
      <c r="F11" s="257">
        <f>SUM(G11:I11)</f>
        <v>336</v>
      </c>
      <c r="G11" s="257">
        <v>15</v>
      </c>
      <c r="H11" s="257">
        <v>191</v>
      </c>
      <c r="I11" s="257">
        <v>130</v>
      </c>
      <c r="J11" s="257">
        <v>164</v>
      </c>
      <c r="K11" s="257">
        <v>3430</v>
      </c>
      <c r="L11" s="257">
        <v>477</v>
      </c>
      <c r="M11" s="257">
        <v>87770</v>
      </c>
      <c r="N11" s="257">
        <v>2122</v>
      </c>
      <c r="O11" s="257">
        <v>94299</v>
      </c>
      <c r="P11" s="257">
        <v>436</v>
      </c>
      <c r="Q11" s="257">
        <v>15391</v>
      </c>
      <c r="R11" s="257">
        <v>40</v>
      </c>
      <c r="S11" s="257">
        <v>1360</v>
      </c>
      <c r="T11" s="257">
        <v>8</v>
      </c>
      <c r="U11" s="257">
        <v>273</v>
      </c>
      <c r="V11" s="257">
        <v>6</v>
      </c>
      <c r="W11" s="257">
        <v>167</v>
      </c>
      <c r="X11" s="257">
        <v>395</v>
      </c>
      <c r="Y11" s="257">
        <v>102112</v>
      </c>
    </row>
    <row r="12" spans="1:25" ht="14.25" customHeight="1">
      <c r="A12" s="527">
        <v>8</v>
      </c>
      <c r="B12" s="591"/>
      <c r="C12" s="162">
        <f aca="true" t="shared" si="0" ref="C12:Y12">SUM(C14:C21,C23,C26,C32,C42,C49,C55,C63,C69)</f>
        <v>357</v>
      </c>
      <c r="D12" s="162">
        <f t="shared" si="0"/>
        <v>35</v>
      </c>
      <c r="E12" s="162">
        <f t="shared" si="0"/>
        <v>322</v>
      </c>
      <c r="F12" s="162">
        <f>SUM(F14:F21,F23,F26,F32,F42,F49,F55,F63,F69)</f>
        <v>335</v>
      </c>
      <c r="G12" s="162">
        <f t="shared" si="0"/>
        <v>15</v>
      </c>
      <c r="H12" s="162">
        <f t="shared" si="0"/>
        <v>204</v>
      </c>
      <c r="I12" s="162">
        <f t="shared" si="0"/>
        <v>116</v>
      </c>
      <c r="J12" s="162">
        <f t="shared" si="0"/>
        <v>138</v>
      </c>
      <c r="K12" s="162">
        <f t="shared" si="0"/>
        <v>2334</v>
      </c>
      <c r="L12" s="162">
        <f t="shared" si="0"/>
        <v>474</v>
      </c>
      <c r="M12" s="162">
        <f t="shared" si="0"/>
        <v>85005</v>
      </c>
      <c r="N12" s="162">
        <f t="shared" si="0"/>
        <v>2099</v>
      </c>
      <c r="O12" s="162">
        <f t="shared" si="0"/>
        <v>92759</v>
      </c>
      <c r="P12" s="162">
        <f t="shared" si="0"/>
        <v>368</v>
      </c>
      <c r="Q12" s="162">
        <f t="shared" si="0"/>
        <v>11307</v>
      </c>
      <c r="R12" s="162">
        <f t="shared" si="0"/>
        <v>70</v>
      </c>
      <c r="S12" s="162">
        <f t="shared" si="0"/>
        <v>1391</v>
      </c>
      <c r="T12" s="162">
        <f t="shared" si="0"/>
        <v>12</v>
      </c>
      <c r="U12" s="162">
        <f t="shared" si="0"/>
        <v>476</v>
      </c>
      <c r="V12" s="162">
        <f t="shared" si="0"/>
        <v>6</v>
      </c>
      <c r="W12" s="162">
        <f t="shared" si="0"/>
        <v>155</v>
      </c>
      <c r="X12" s="162">
        <f t="shared" si="0"/>
        <v>387</v>
      </c>
      <c r="Y12" s="162">
        <f t="shared" si="0"/>
        <v>101137</v>
      </c>
    </row>
    <row r="13" spans="1:25" ht="14.25" customHeight="1">
      <c r="A13" s="44"/>
      <c r="B13" s="43"/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</row>
    <row r="14" spans="1:25" ht="14.25" customHeight="1">
      <c r="A14" s="586" t="s">
        <v>50</v>
      </c>
      <c r="B14" s="587"/>
      <c r="C14" s="297">
        <f aca="true" t="shared" si="1" ref="C14:C70">SUM(D14:E14)</f>
        <v>61</v>
      </c>
      <c r="D14" s="165">
        <v>1</v>
      </c>
      <c r="E14" s="165">
        <v>60</v>
      </c>
      <c r="F14" s="162">
        <f>SUM(G14:I14)</f>
        <v>126</v>
      </c>
      <c r="G14" s="165">
        <v>1</v>
      </c>
      <c r="H14" s="165">
        <v>59</v>
      </c>
      <c r="I14" s="165">
        <v>66</v>
      </c>
      <c r="J14" s="165">
        <v>9</v>
      </c>
      <c r="K14" s="165">
        <v>150</v>
      </c>
      <c r="L14" s="165">
        <v>54</v>
      </c>
      <c r="M14" s="162">
        <v>22191</v>
      </c>
      <c r="N14" s="166">
        <v>1145</v>
      </c>
      <c r="O14" s="162">
        <v>40972</v>
      </c>
      <c r="P14" s="162">
        <v>69</v>
      </c>
      <c r="Q14" s="162">
        <v>2779</v>
      </c>
      <c r="R14" s="162">
        <v>48</v>
      </c>
      <c r="S14" s="162">
        <v>781</v>
      </c>
      <c r="T14" s="162">
        <v>10</v>
      </c>
      <c r="U14" s="162">
        <v>385</v>
      </c>
      <c r="V14" s="165" t="s">
        <v>804</v>
      </c>
      <c r="W14" s="165" t="s">
        <v>804</v>
      </c>
      <c r="X14" s="162">
        <v>84</v>
      </c>
      <c r="Y14" s="162">
        <v>34983</v>
      </c>
    </row>
    <row r="15" spans="1:25" ht="14.25" customHeight="1">
      <c r="A15" s="586" t="s">
        <v>15</v>
      </c>
      <c r="B15" s="587"/>
      <c r="C15" s="297">
        <f t="shared" si="1"/>
        <v>12</v>
      </c>
      <c r="D15" s="165" t="s">
        <v>804</v>
      </c>
      <c r="E15" s="165">
        <v>12</v>
      </c>
      <c r="F15" s="162">
        <f aca="true" t="shared" si="2" ref="F15:F70">SUM(G15:I15)</f>
        <v>24</v>
      </c>
      <c r="G15" s="165" t="s">
        <v>804</v>
      </c>
      <c r="H15" s="165">
        <v>12</v>
      </c>
      <c r="I15" s="165">
        <v>12</v>
      </c>
      <c r="J15" s="165" t="s">
        <v>804</v>
      </c>
      <c r="K15" s="165" t="s">
        <v>804</v>
      </c>
      <c r="L15" s="165">
        <v>10</v>
      </c>
      <c r="M15" s="162">
        <v>2764</v>
      </c>
      <c r="N15" s="162">
        <v>9</v>
      </c>
      <c r="O15" s="162">
        <v>3102</v>
      </c>
      <c r="P15" s="165">
        <v>11</v>
      </c>
      <c r="Q15" s="165">
        <v>450</v>
      </c>
      <c r="R15" s="165" t="s">
        <v>804</v>
      </c>
      <c r="S15" s="165" t="s">
        <v>804</v>
      </c>
      <c r="T15" s="165" t="s">
        <v>804</v>
      </c>
      <c r="U15" s="165" t="s">
        <v>804</v>
      </c>
      <c r="V15" s="165">
        <v>2</v>
      </c>
      <c r="W15" s="165">
        <v>27</v>
      </c>
      <c r="X15" s="162">
        <v>18</v>
      </c>
      <c r="Y15" s="162">
        <v>4119</v>
      </c>
    </row>
    <row r="16" spans="1:25" ht="14.25" customHeight="1">
      <c r="A16" s="586" t="s">
        <v>51</v>
      </c>
      <c r="B16" s="587"/>
      <c r="C16" s="297">
        <f t="shared" si="1"/>
        <v>31</v>
      </c>
      <c r="D16" s="165">
        <v>1</v>
      </c>
      <c r="E16" s="165">
        <v>30</v>
      </c>
      <c r="F16" s="162">
        <f t="shared" si="2"/>
        <v>12</v>
      </c>
      <c r="G16" s="165">
        <v>6</v>
      </c>
      <c r="H16" s="165">
        <v>6</v>
      </c>
      <c r="I16" s="165" t="s">
        <v>804</v>
      </c>
      <c r="J16" s="165" t="s">
        <v>804</v>
      </c>
      <c r="K16" s="165" t="s">
        <v>804</v>
      </c>
      <c r="L16" s="165">
        <v>9</v>
      </c>
      <c r="M16" s="166">
        <v>5387</v>
      </c>
      <c r="N16" s="162">
        <v>26</v>
      </c>
      <c r="O16" s="162">
        <v>11112</v>
      </c>
      <c r="P16" s="162">
        <v>20</v>
      </c>
      <c r="Q16" s="162">
        <v>772</v>
      </c>
      <c r="R16" s="162">
        <v>5</v>
      </c>
      <c r="S16" s="162">
        <v>147</v>
      </c>
      <c r="T16" s="165" t="s">
        <v>804</v>
      </c>
      <c r="U16" s="165" t="s">
        <v>804</v>
      </c>
      <c r="V16" s="165" t="s">
        <v>804</v>
      </c>
      <c r="W16" s="165" t="s">
        <v>804</v>
      </c>
      <c r="X16" s="162">
        <v>35</v>
      </c>
      <c r="Y16" s="162">
        <v>9465</v>
      </c>
    </row>
    <row r="17" spans="1:25" ht="14.25" customHeight="1">
      <c r="A17" s="586" t="s">
        <v>52</v>
      </c>
      <c r="B17" s="587"/>
      <c r="C17" s="297">
        <f t="shared" si="1"/>
        <v>11</v>
      </c>
      <c r="D17" s="165">
        <v>1</v>
      </c>
      <c r="E17" s="165">
        <v>10</v>
      </c>
      <c r="F17" s="162">
        <f t="shared" si="2"/>
        <v>12</v>
      </c>
      <c r="G17" s="165" t="s">
        <v>804</v>
      </c>
      <c r="H17" s="165">
        <v>12</v>
      </c>
      <c r="I17" s="165" t="s">
        <v>804</v>
      </c>
      <c r="J17" s="165" t="s">
        <v>804</v>
      </c>
      <c r="K17" s="165" t="s">
        <v>804</v>
      </c>
      <c r="L17" s="165">
        <v>8</v>
      </c>
      <c r="M17" s="162">
        <v>2770</v>
      </c>
      <c r="N17" s="165">
        <v>1</v>
      </c>
      <c r="O17" s="165">
        <v>383</v>
      </c>
      <c r="P17" s="165">
        <v>10</v>
      </c>
      <c r="Q17" s="162">
        <v>313</v>
      </c>
      <c r="R17" s="165" t="s">
        <v>804</v>
      </c>
      <c r="S17" s="165" t="s">
        <v>804</v>
      </c>
      <c r="T17" s="165" t="s">
        <v>804</v>
      </c>
      <c r="U17" s="165" t="s">
        <v>804</v>
      </c>
      <c r="V17" s="165" t="s">
        <v>804</v>
      </c>
      <c r="W17" s="165" t="s">
        <v>804</v>
      </c>
      <c r="X17" s="162">
        <v>22</v>
      </c>
      <c r="Y17" s="162">
        <v>2489</v>
      </c>
    </row>
    <row r="18" spans="1:25" ht="14.25" customHeight="1">
      <c r="A18" s="586" t="s">
        <v>53</v>
      </c>
      <c r="B18" s="587"/>
      <c r="C18" s="297">
        <f t="shared" si="1"/>
        <v>11</v>
      </c>
      <c r="D18" s="165">
        <v>1</v>
      </c>
      <c r="E18" s="165">
        <v>10</v>
      </c>
      <c r="F18" s="162">
        <f t="shared" si="2"/>
        <v>12</v>
      </c>
      <c r="G18" s="165" t="s">
        <v>804</v>
      </c>
      <c r="H18" s="165">
        <v>11</v>
      </c>
      <c r="I18" s="165">
        <v>1</v>
      </c>
      <c r="J18" s="165">
        <v>11</v>
      </c>
      <c r="K18" s="165">
        <v>241</v>
      </c>
      <c r="L18" s="165">
        <v>24</v>
      </c>
      <c r="M18" s="162">
        <v>3942</v>
      </c>
      <c r="N18" s="162">
        <v>124</v>
      </c>
      <c r="O18" s="162">
        <v>1548</v>
      </c>
      <c r="P18" s="162">
        <v>9</v>
      </c>
      <c r="Q18" s="162">
        <v>148</v>
      </c>
      <c r="R18" s="165" t="s">
        <v>804</v>
      </c>
      <c r="S18" s="165" t="s">
        <v>804</v>
      </c>
      <c r="T18" s="165" t="s">
        <v>804</v>
      </c>
      <c r="U18" s="165" t="s">
        <v>804</v>
      </c>
      <c r="V18" s="165" t="s">
        <v>804</v>
      </c>
      <c r="W18" s="165" t="s">
        <v>804</v>
      </c>
      <c r="X18" s="162">
        <v>15</v>
      </c>
      <c r="Y18" s="162">
        <v>1619</v>
      </c>
    </row>
    <row r="19" spans="1:25" ht="14.25" customHeight="1">
      <c r="A19" s="586" t="s">
        <v>54</v>
      </c>
      <c r="B19" s="587"/>
      <c r="C19" s="297">
        <f t="shared" si="1"/>
        <v>17</v>
      </c>
      <c r="D19" s="165">
        <v>1</v>
      </c>
      <c r="E19" s="165">
        <v>16</v>
      </c>
      <c r="F19" s="165" t="s">
        <v>804</v>
      </c>
      <c r="G19" s="165" t="s">
        <v>804</v>
      </c>
      <c r="H19" s="165" t="s">
        <v>804</v>
      </c>
      <c r="I19" s="165" t="s">
        <v>804</v>
      </c>
      <c r="J19" s="165" t="s">
        <v>804</v>
      </c>
      <c r="K19" s="165" t="s">
        <v>804</v>
      </c>
      <c r="L19" s="165">
        <v>16</v>
      </c>
      <c r="M19" s="162">
        <v>3142</v>
      </c>
      <c r="N19" s="162">
        <v>18</v>
      </c>
      <c r="O19" s="166">
        <v>5113</v>
      </c>
      <c r="P19" s="165">
        <v>7</v>
      </c>
      <c r="Q19" s="165">
        <v>229</v>
      </c>
      <c r="R19" s="162">
        <v>1</v>
      </c>
      <c r="S19" s="162">
        <v>62</v>
      </c>
      <c r="T19" s="162">
        <v>1</v>
      </c>
      <c r="U19" s="162">
        <v>56</v>
      </c>
      <c r="V19" s="165" t="s">
        <v>804</v>
      </c>
      <c r="W19" s="165" t="s">
        <v>804</v>
      </c>
      <c r="X19" s="162">
        <v>25</v>
      </c>
      <c r="Y19" s="162">
        <v>6387</v>
      </c>
    </row>
    <row r="20" spans="1:25" ht="14.25" customHeight="1">
      <c r="A20" s="586" t="s">
        <v>55</v>
      </c>
      <c r="B20" s="587"/>
      <c r="C20" s="297">
        <f t="shared" si="1"/>
        <v>11</v>
      </c>
      <c r="D20" s="165" t="s">
        <v>804</v>
      </c>
      <c r="E20" s="165">
        <v>11</v>
      </c>
      <c r="F20" s="162">
        <f t="shared" si="2"/>
        <v>13</v>
      </c>
      <c r="G20" s="165" t="s">
        <v>804</v>
      </c>
      <c r="H20" s="165">
        <v>13</v>
      </c>
      <c r="I20" s="165" t="s">
        <v>804</v>
      </c>
      <c r="J20" s="165">
        <v>6</v>
      </c>
      <c r="K20" s="165">
        <v>123</v>
      </c>
      <c r="L20" s="165">
        <v>11</v>
      </c>
      <c r="M20" s="162">
        <v>3054</v>
      </c>
      <c r="N20" s="162">
        <v>78</v>
      </c>
      <c r="O20" s="162">
        <v>1465</v>
      </c>
      <c r="P20" s="165" t="s">
        <v>804</v>
      </c>
      <c r="Q20" s="165" t="s">
        <v>804</v>
      </c>
      <c r="R20" s="165" t="s">
        <v>804</v>
      </c>
      <c r="S20" s="165" t="s">
        <v>804</v>
      </c>
      <c r="T20" s="165" t="s">
        <v>804</v>
      </c>
      <c r="U20" s="165" t="s">
        <v>804</v>
      </c>
      <c r="V20" s="165" t="s">
        <v>804</v>
      </c>
      <c r="W20" s="165" t="s">
        <v>804</v>
      </c>
      <c r="X20" s="162">
        <v>4</v>
      </c>
      <c r="Y20" s="162">
        <v>2018</v>
      </c>
    </row>
    <row r="21" spans="1:25" ht="14.25" customHeight="1">
      <c r="A21" s="586" t="s">
        <v>56</v>
      </c>
      <c r="B21" s="587"/>
      <c r="C21" s="297">
        <f t="shared" si="1"/>
        <v>18</v>
      </c>
      <c r="D21" s="165">
        <v>1</v>
      </c>
      <c r="E21" s="165">
        <v>17</v>
      </c>
      <c r="F21" s="162">
        <f t="shared" si="2"/>
        <v>34</v>
      </c>
      <c r="G21" s="165" t="s">
        <v>804</v>
      </c>
      <c r="H21" s="165">
        <v>17</v>
      </c>
      <c r="I21" s="165">
        <v>17</v>
      </c>
      <c r="J21" s="165">
        <v>8</v>
      </c>
      <c r="K21" s="165">
        <v>118</v>
      </c>
      <c r="L21" s="165">
        <v>10</v>
      </c>
      <c r="M21" s="162">
        <v>2738</v>
      </c>
      <c r="N21" s="162">
        <v>9</v>
      </c>
      <c r="O21" s="162">
        <v>5105</v>
      </c>
      <c r="P21" s="162">
        <v>51</v>
      </c>
      <c r="Q21" s="162">
        <v>1794</v>
      </c>
      <c r="R21" s="165">
        <v>2</v>
      </c>
      <c r="S21" s="162">
        <v>70</v>
      </c>
      <c r="T21" s="165" t="s">
        <v>804</v>
      </c>
      <c r="U21" s="165" t="s">
        <v>804</v>
      </c>
      <c r="V21" s="165">
        <v>1</v>
      </c>
      <c r="W21" s="165">
        <v>2</v>
      </c>
      <c r="X21" s="162">
        <v>17</v>
      </c>
      <c r="Y21" s="162">
        <v>6563</v>
      </c>
    </row>
    <row r="22" spans="1:25" ht="14.25" customHeight="1">
      <c r="A22" s="44"/>
      <c r="B22" s="43"/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</row>
    <row r="23" spans="1:25" ht="14.25" customHeight="1">
      <c r="A23" s="586" t="s">
        <v>57</v>
      </c>
      <c r="B23" s="587"/>
      <c r="C23" s="162">
        <f>SUM(C24)</f>
        <v>1</v>
      </c>
      <c r="D23" s="162">
        <f>SUM(D24)</f>
        <v>1</v>
      </c>
      <c r="E23" s="165" t="s">
        <v>804</v>
      </c>
      <c r="F23" s="162">
        <f aca="true" t="shared" si="3" ref="F23:Q23">SUM(F24)</f>
        <v>5</v>
      </c>
      <c r="G23" s="162">
        <f t="shared" si="3"/>
        <v>1</v>
      </c>
      <c r="H23" s="162">
        <f t="shared" si="3"/>
        <v>2</v>
      </c>
      <c r="I23" s="162">
        <f t="shared" si="3"/>
        <v>2</v>
      </c>
      <c r="J23" s="162">
        <f t="shared" si="3"/>
        <v>4</v>
      </c>
      <c r="K23" s="162">
        <f t="shared" si="3"/>
        <v>27</v>
      </c>
      <c r="L23" s="162">
        <f t="shared" si="3"/>
        <v>6</v>
      </c>
      <c r="M23" s="162">
        <f t="shared" si="3"/>
        <v>1960</v>
      </c>
      <c r="N23" s="162">
        <f t="shared" si="3"/>
        <v>30</v>
      </c>
      <c r="O23" s="162">
        <f t="shared" si="3"/>
        <v>645</v>
      </c>
      <c r="P23" s="162">
        <f t="shared" si="3"/>
        <v>2</v>
      </c>
      <c r="Q23" s="162">
        <f t="shared" si="3"/>
        <v>35</v>
      </c>
      <c r="R23" s="166" t="s">
        <v>463</v>
      </c>
      <c r="S23" s="166" t="s">
        <v>463</v>
      </c>
      <c r="T23" s="166" t="s">
        <v>463</v>
      </c>
      <c r="U23" s="166" t="s">
        <v>463</v>
      </c>
      <c r="V23" s="166" t="s">
        <v>463</v>
      </c>
      <c r="W23" s="166" t="s">
        <v>463</v>
      </c>
      <c r="X23" s="166">
        <f>SUM(X24)</f>
        <v>5</v>
      </c>
      <c r="Y23" s="166">
        <f>SUM(Y24)</f>
        <v>880</v>
      </c>
    </row>
    <row r="24" spans="1:25" ht="14.25" customHeight="1">
      <c r="A24" s="45"/>
      <c r="B24" s="2" t="s">
        <v>58</v>
      </c>
      <c r="C24" s="455">
        <f t="shared" si="1"/>
        <v>1</v>
      </c>
      <c r="D24" s="485">
        <v>1</v>
      </c>
      <c r="E24" s="287" t="s">
        <v>806</v>
      </c>
      <c r="F24" s="257">
        <f t="shared" si="2"/>
        <v>5</v>
      </c>
      <c r="G24" s="485">
        <v>1</v>
      </c>
      <c r="H24" s="287">
        <v>2</v>
      </c>
      <c r="I24" s="287">
        <v>2</v>
      </c>
      <c r="J24" s="287">
        <v>4</v>
      </c>
      <c r="K24" s="485">
        <v>27</v>
      </c>
      <c r="L24" s="485">
        <v>6</v>
      </c>
      <c r="M24" s="485">
        <v>1960</v>
      </c>
      <c r="N24" s="287">
        <v>30</v>
      </c>
      <c r="O24" s="485">
        <v>645</v>
      </c>
      <c r="P24" s="287">
        <v>2</v>
      </c>
      <c r="Q24" s="287">
        <v>35</v>
      </c>
      <c r="R24" s="287" t="s">
        <v>806</v>
      </c>
      <c r="S24" s="287" t="s">
        <v>806</v>
      </c>
      <c r="T24" s="287" t="s">
        <v>806</v>
      </c>
      <c r="U24" s="287" t="s">
        <v>806</v>
      </c>
      <c r="V24" s="287" t="s">
        <v>806</v>
      </c>
      <c r="W24" s="287" t="s">
        <v>806</v>
      </c>
      <c r="X24" s="485">
        <v>5</v>
      </c>
      <c r="Y24" s="485">
        <v>880</v>
      </c>
    </row>
    <row r="25" spans="1:25" ht="14.25" customHeight="1">
      <c r="A25" s="45"/>
      <c r="B25" s="2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</row>
    <row r="26" spans="1:25" ht="14.25" customHeight="1">
      <c r="A26" s="586" t="s">
        <v>59</v>
      </c>
      <c r="B26" s="587"/>
      <c r="C26" s="166">
        <f aca="true" t="shared" si="4" ref="C26:S26">SUM(C27:C30)</f>
        <v>5</v>
      </c>
      <c r="D26" s="166">
        <f t="shared" si="4"/>
        <v>4</v>
      </c>
      <c r="E26" s="166">
        <f t="shared" si="4"/>
        <v>1</v>
      </c>
      <c r="F26" s="166">
        <f t="shared" si="4"/>
        <v>11</v>
      </c>
      <c r="G26" s="166">
        <f t="shared" si="4"/>
        <v>1</v>
      </c>
      <c r="H26" s="166">
        <f t="shared" si="4"/>
        <v>8</v>
      </c>
      <c r="I26" s="166">
        <f t="shared" si="4"/>
        <v>2</v>
      </c>
      <c r="J26" s="166">
        <f t="shared" si="4"/>
        <v>2</v>
      </c>
      <c r="K26" s="166">
        <f t="shared" si="4"/>
        <v>61</v>
      </c>
      <c r="L26" s="166">
        <f t="shared" si="4"/>
        <v>77</v>
      </c>
      <c r="M26" s="166">
        <f t="shared" si="4"/>
        <v>5377</v>
      </c>
      <c r="N26" s="166">
        <f t="shared" si="4"/>
        <v>74</v>
      </c>
      <c r="O26" s="166">
        <f t="shared" si="4"/>
        <v>3359</v>
      </c>
      <c r="P26" s="166">
        <f t="shared" si="4"/>
        <v>23</v>
      </c>
      <c r="Q26" s="166">
        <f t="shared" si="4"/>
        <v>566</v>
      </c>
      <c r="R26" s="166">
        <f t="shared" si="4"/>
        <v>4</v>
      </c>
      <c r="S26" s="166">
        <f t="shared" si="4"/>
        <v>144</v>
      </c>
      <c r="T26" s="166" t="s">
        <v>14</v>
      </c>
      <c r="U26" s="166" t="s">
        <v>14</v>
      </c>
      <c r="V26" s="166" t="s">
        <v>14</v>
      </c>
      <c r="W26" s="166" t="s">
        <v>14</v>
      </c>
      <c r="X26" s="166">
        <f>SUM(X27:X30)</f>
        <v>15</v>
      </c>
      <c r="Y26" s="166">
        <f>SUM(Y27:Y30)</f>
        <v>4351</v>
      </c>
    </row>
    <row r="27" spans="1:25" ht="14.25" customHeight="1">
      <c r="A27" s="45"/>
      <c r="B27" s="2" t="s">
        <v>60</v>
      </c>
      <c r="C27" s="455">
        <f t="shared" si="1"/>
        <v>1</v>
      </c>
      <c r="D27" s="485">
        <v>1</v>
      </c>
      <c r="E27" s="287" t="s">
        <v>806</v>
      </c>
      <c r="F27" s="287" t="s">
        <v>806</v>
      </c>
      <c r="G27" s="287" t="s">
        <v>806</v>
      </c>
      <c r="H27" s="287" t="s">
        <v>806</v>
      </c>
      <c r="I27" s="287" t="s">
        <v>806</v>
      </c>
      <c r="J27" s="287" t="s">
        <v>806</v>
      </c>
      <c r="K27" s="287" t="s">
        <v>806</v>
      </c>
      <c r="L27" s="287">
        <v>20</v>
      </c>
      <c r="M27" s="336">
        <v>1415</v>
      </c>
      <c r="N27" s="287">
        <v>20</v>
      </c>
      <c r="O27" s="485">
        <v>1557</v>
      </c>
      <c r="P27" s="485">
        <v>5</v>
      </c>
      <c r="Q27" s="485">
        <v>83</v>
      </c>
      <c r="R27" s="287">
        <v>1</v>
      </c>
      <c r="S27" s="287">
        <v>47</v>
      </c>
      <c r="T27" s="287" t="s">
        <v>806</v>
      </c>
      <c r="U27" s="287" t="s">
        <v>806</v>
      </c>
      <c r="V27" s="287" t="s">
        <v>806</v>
      </c>
      <c r="W27" s="287" t="s">
        <v>806</v>
      </c>
      <c r="X27" s="287">
        <v>3</v>
      </c>
      <c r="Y27" s="336">
        <v>1357</v>
      </c>
    </row>
    <row r="28" spans="1:25" ht="14.25" customHeight="1">
      <c r="A28" s="45"/>
      <c r="B28" s="2" t="s">
        <v>61</v>
      </c>
      <c r="C28" s="455">
        <f t="shared" si="1"/>
        <v>1</v>
      </c>
      <c r="D28" s="485">
        <v>1</v>
      </c>
      <c r="E28" s="287" t="s">
        <v>806</v>
      </c>
      <c r="F28" s="257">
        <f t="shared" si="2"/>
        <v>3</v>
      </c>
      <c r="G28" s="287" t="s">
        <v>806</v>
      </c>
      <c r="H28" s="287">
        <v>2</v>
      </c>
      <c r="I28" s="287">
        <v>1</v>
      </c>
      <c r="J28" s="287">
        <v>1</v>
      </c>
      <c r="K28" s="287">
        <v>39</v>
      </c>
      <c r="L28" s="485">
        <v>18</v>
      </c>
      <c r="M28" s="485">
        <v>1974</v>
      </c>
      <c r="N28" s="287" t="s">
        <v>806</v>
      </c>
      <c r="O28" s="336" t="s">
        <v>806</v>
      </c>
      <c r="P28" s="485">
        <v>13</v>
      </c>
      <c r="Q28" s="485">
        <v>348</v>
      </c>
      <c r="R28" s="485">
        <v>1</v>
      </c>
      <c r="S28" s="485">
        <v>30</v>
      </c>
      <c r="T28" s="287" t="s">
        <v>806</v>
      </c>
      <c r="U28" s="287" t="s">
        <v>806</v>
      </c>
      <c r="V28" s="287" t="s">
        <v>806</v>
      </c>
      <c r="W28" s="287" t="s">
        <v>806</v>
      </c>
      <c r="X28" s="485">
        <v>4</v>
      </c>
      <c r="Y28" s="485">
        <v>1336</v>
      </c>
    </row>
    <row r="29" spans="1:25" ht="14.25" customHeight="1">
      <c r="A29" s="45"/>
      <c r="B29" s="2" t="s">
        <v>62</v>
      </c>
      <c r="C29" s="455">
        <f t="shared" si="1"/>
        <v>2</v>
      </c>
      <c r="D29" s="485">
        <v>1</v>
      </c>
      <c r="E29" s="485">
        <v>1</v>
      </c>
      <c r="F29" s="257">
        <f t="shared" si="2"/>
        <v>8</v>
      </c>
      <c r="G29" s="485">
        <v>1</v>
      </c>
      <c r="H29" s="485">
        <v>6</v>
      </c>
      <c r="I29" s="287">
        <v>1</v>
      </c>
      <c r="J29" s="287">
        <v>1</v>
      </c>
      <c r="K29" s="485">
        <v>22</v>
      </c>
      <c r="L29" s="485">
        <v>36</v>
      </c>
      <c r="M29" s="485">
        <v>1467</v>
      </c>
      <c r="N29" s="485">
        <v>36</v>
      </c>
      <c r="O29" s="485">
        <v>1474</v>
      </c>
      <c r="P29" s="287" t="s">
        <v>806</v>
      </c>
      <c r="Q29" s="287" t="s">
        <v>806</v>
      </c>
      <c r="R29" s="287" t="s">
        <v>806</v>
      </c>
      <c r="S29" s="287" t="s">
        <v>806</v>
      </c>
      <c r="T29" s="287" t="s">
        <v>806</v>
      </c>
      <c r="U29" s="287" t="s">
        <v>806</v>
      </c>
      <c r="V29" s="287" t="s">
        <v>806</v>
      </c>
      <c r="W29" s="287" t="s">
        <v>806</v>
      </c>
      <c r="X29" s="485">
        <v>4</v>
      </c>
      <c r="Y29" s="485">
        <v>1225</v>
      </c>
    </row>
    <row r="30" spans="1:25" ht="14.25" customHeight="1">
      <c r="A30" s="45"/>
      <c r="B30" s="2" t="s">
        <v>63</v>
      </c>
      <c r="C30" s="455">
        <f t="shared" si="1"/>
        <v>1</v>
      </c>
      <c r="D30" s="485">
        <v>1</v>
      </c>
      <c r="E30" s="287" t="s">
        <v>829</v>
      </c>
      <c r="F30" s="287" t="s">
        <v>814</v>
      </c>
      <c r="G30" s="287" t="s">
        <v>829</v>
      </c>
      <c r="H30" s="287" t="s">
        <v>814</v>
      </c>
      <c r="I30" s="287" t="s">
        <v>823</v>
      </c>
      <c r="J30" s="287" t="s">
        <v>823</v>
      </c>
      <c r="K30" s="287" t="s">
        <v>425</v>
      </c>
      <c r="L30" s="485">
        <v>3</v>
      </c>
      <c r="M30" s="485">
        <v>521</v>
      </c>
      <c r="N30" s="287">
        <v>18</v>
      </c>
      <c r="O30" s="485">
        <v>328</v>
      </c>
      <c r="P30" s="287">
        <v>5</v>
      </c>
      <c r="Q30" s="287">
        <v>135</v>
      </c>
      <c r="R30" s="287">
        <v>2</v>
      </c>
      <c r="S30" s="485">
        <v>67</v>
      </c>
      <c r="T30" s="287" t="s">
        <v>425</v>
      </c>
      <c r="U30" s="287" t="s">
        <v>806</v>
      </c>
      <c r="V30" s="287" t="s">
        <v>806</v>
      </c>
      <c r="W30" s="287" t="s">
        <v>823</v>
      </c>
      <c r="X30" s="485">
        <v>4</v>
      </c>
      <c r="Y30" s="485">
        <v>433</v>
      </c>
    </row>
    <row r="31" spans="1:25" ht="14.25" customHeight="1">
      <c r="A31" s="45"/>
      <c r="B31" s="2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</row>
    <row r="32" spans="1:25" ht="14.25" customHeight="1">
      <c r="A32" s="586" t="s">
        <v>64</v>
      </c>
      <c r="B32" s="587"/>
      <c r="C32" s="162">
        <f aca="true" t="shared" si="5" ref="C32:U32">SUM(C33:C40)</f>
        <v>27</v>
      </c>
      <c r="D32" s="162">
        <f t="shared" si="5"/>
        <v>8</v>
      </c>
      <c r="E32" s="162">
        <f t="shared" si="5"/>
        <v>19</v>
      </c>
      <c r="F32" s="162">
        <f t="shared" si="5"/>
        <v>26</v>
      </c>
      <c r="G32" s="162">
        <f t="shared" si="5"/>
        <v>1</v>
      </c>
      <c r="H32" s="162">
        <f t="shared" si="5"/>
        <v>17</v>
      </c>
      <c r="I32" s="162">
        <f t="shared" si="5"/>
        <v>8</v>
      </c>
      <c r="J32" s="162">
        <f t="shared" si="5"/>
        <v>28</v>
      </c>
      <c r="K32" s="162">
        <f t="shared" si="5"/>
        <v>411</v>
      </c>
      <c r="L32" s="162">
        <f t="shared" si="5"/>
        <v>42</v>
      </c>
      <c r="M32" s="162">
        <f t="shared" si="5"/>
        <v>4077</v>
      </c>
      <c r="N32" s="162">
        <f t="shared" si="5"/>
        <v>204</v>
      </c>
      <c r="O32" s="162">
        <f t="shared" si="5"/>
        <v>7458</v>
      </c>
      <c r="P32" s="162">
        <f t="shared" si="5"/>
        <v>36</v>
      </c>
      <c r="Q32" s="162">
        <f t="shared" si="5"/>
        <v>1116</v>
      </c>
      <c r="R32" s="162">
        <f t="shared" si="5"/>
        <v>5</v>
      </c>
      <c r="S32" s="162">
        <f t="shared" si="5"/>
        <v>75</v>
      </c>
      <c r="T32" s="162">
        <f t="shared" si="5"/>
        <v>1</v>
      </c>
      <c r="U32" s="162">
        <f t="shared" si="5"/>
        <v>35</v>
      </c>
      <c r="V32" s="166" t="s">
        <v>14</v>
      </c>
      <c r="W32" s="166" t="s">
        <v>14</v>
      </c>
      <c r="X32" s="166">
        <f>SUM(X33:X40)</f>
        <v>27</v>
      </c>
      <c r="Y32" s="166">
        <f>SUM(Y33:Y40)</f>
        <v>7641</v>
      </c>
    </row>
    <row r="33" spans="1:25" ht="14.25" customHeight="1">
      <c r="A33" s="45"/>
      <c r="B33" s="2" t="s">
        <v>65</v>
      </c>
      <c r="C33" s="455">
        <f t="shared" si="1"/>
        <v>4</v>
      </c>
      <c r="D33" s="485">
        <v>1</v>
      </c>
      <c r="E33" s="485">
        <v>3</v>
      </c>
      <c r="F33" s="287" t="s">
        <v>425</v>
      </c>
      <c r="G33" s="287" t="s">
        <v>425</v>
      </c>
      <c r="H33" s="287" t="s">
        <v>425</v>
      </c>
      <c r="I33" s="287" t="s">
        <v>425</v>
      </c>
      <c r="J33" s="485">
        <v>3</v>
      </c>
      <c r="K33" s="485">
        <v>93</v>
      </c>
      <c r="L33" s="485">
        <v>3</v>
      </c>
      <c r="M33" s="485">
        <v>641</v>
      </c>
      <c r="N33" s="287">
        <v>41</v>
      </c>
      <c r="O33" s="485">
        <v>814</v>
      </c>
      <c r="P33" s="287">
        <v>14</v>
      </c>
      <c r="Q33" s="485">
        <v>413</v>
      </c>
      <c r="R33" s="287">
        <v>1</v>
      </c>
      <c r="S33" s="287">
        <v>20</v>
      </c>
      <c r="T33" s="287" t="s">
        <v>425</v>
      </c>
      <c r="U33" s="287" t="s">
        <v>425</v>
      </c>
      <c r="V33" s="287" t="s">
        <v>425</v>
      </c>
      <c r="W33" s="287" t="s">
        <v>425</v>
      </c>
      <c r="X33" s="485">
        <v>5</v>
      </c>
      <c r="Y33" s="485">
        <v>1127</v>
      </c>
    </row>
    <row r="34" spans="1:25" ht="14.25" customHeight="1">
      <c r="A34" s="45"/>
      <c r="B34" s="2" t="s">
        <v>66</v>
      </c>
      <c r="C34" s="455">
        <f t="shared" si="1"/>
        <v>7</v>
      </c>
      <c r="D34" s="485">
        <v>1</v>
      </c>
      <c r="E34" s="485">
        <v>6</v>
      </c>
      <c r="F34" s="257">
        <f t="shared" si="2"/>
        <v>14</v>
      </c>
      <c r="G34" s="287" t="s">
        <v>425</v>
      </c>
      <c r="H34" s="287">
        <v>12</v>
      </c>
      <c r="I34" s="485">
        <v>2</v>
      </c>
      <c r="J34" s="485">
        <v>2</v>
      </c>
      <c r="K34" s="287">
        <v>20</v>
      </c>
      <c r="L34" s="485">
        <v>5</v>
      </c>
      <c r="M34" s="485">
        <v>771</v>
      </c>
      <c r="N34" s="485">
        <v>64</v>
      </c>
      <c r="O34" s="485">
        <v>1646</v>
      </c>
      <c r="P34" s="287" t="s">
        <v>806</v>
      </c>
      <c r="Q34" s="287" t="s">
        <v>425</v>
      </c>
      <c r="R34" s="287" t="s">
        <v>425</v>
      </c>
      <c r="S34" s="287" t="s">
        <v>425</v>
      </c>
      <c r="T34" s="287" t="s">
        <v>823</v>
      </c>
      <c r="U34" s="287" t="s">
        <v>823</v>
      </c>
      <c r="V34" s="287" t="s">
        <v>806</v>
      </c>
      <c r="W34" s="287" t="s">
        <v>823</v>
      </c>
      <c r="X34" s="485">
        <v>5</v>
      </c>
      <c r="Y34" s="485">
        <v>2245</v>
      </c>
    </row>
    <row r="35" spans="1:25" ht="14.25" customHeight="1">
      <c r="A35" s="45"/>
      <c r="B35" s="2" t="s">
        <v>67</v>
      </c>
      <c r="C35" s="455">
        <f t="shared" si="1"/>
        <v>5</v>
      </c>
      <c r="D35" s="485">
        <v>1</v>
      </c>
      <c r="E35" s="485">
        <v>4</v>
      </c>
      <c r="F35" s="257">
        <f t="shared" si="2"/>
        <v>8</v>
      </c>
      <c r="G35" s="287" t="s">
        <v>826</v>
      </c>
      <c r="H35" s="485">
        <v>4</v>
      </c>
      <c r="I35" s="485">
        <v>4</v>
      </c>
      <c r="J35" s="287">
        <v>6</v>
      </c>
      <c r="K35" s="287">
        <v>75</v>
      </c>
      <c r="L35" s="485">
        <v>7</v>
      </c>
      <c r="M35" s="485">
        <v>1808</v>
      </c>
      <c r="N35" s="485">
        <v>59</v>
      </c>
      <c r="O35" s="485">
        <v>4178</v>
      </c>
      <c r="P35" s="287">
        <v>20</v>
      </c>
      <c r="Q35" s="287">
        <v>668</v>
      </c>
      <c r="R35" s="287">
        <v>4</v>
      </c>
      <c r="S35" s="287">
        <v>55</v>
      </c>
      <c r="T35" s="287">
        <v>1</v>
      </c>
      <c r="U35" s="287">
        <v>35</v>
      </c>
      <c r="V35" s="287" t="s">
        <v>425</v>
      </c>
      <c r="W35" s="287" t="s">
        <v>825</v>
      </c>
      <c r="X35" s="485">
        <v>7</v>
      </c>
      <c r="Y35" s="485">
        <v>3551</v>
      </c>
    </row>
    <row r="36" spans="1:25" ht="14.25" customHeight="1">
      <c r="A36" s="45"/>
      <c r="B36" s="2" t="s">
        <v>68</v>
      </c>
      <c r="C36" s="455">
        <f t="shared" si="1"/>
        <v>1</v>
      </c>
      <c r="D36" s="485">
        <v>1</v>
      </c>
      <c r="E36" s="287" t="s">
        <v>823</v>
      </c>
      <c r="F36" s="287" t="s">
        <v>830</v>
      </c>
      <c r="G36" s="287" t="s">
        <v>830</v>
      </c>
      <c r="H36" s="287" t="s">
        <v>830</v>
      </c>
      <c r="I36" s="287" t="s">
        <v>830</v>
      </c>
      <c r="J36" s="287">
        <v>1</v>
      </c>
      <c r="K36" s="287">
        <v>25</v>
      </c>
      <c r="L36" s="485">
        <v>1</v>
      </c>
      <c r="M36" s="485">
        <v>120</v>
      </c>
      <c r="N36" s="287">
        <v>1</v>
      </c>
      <c r="O36" s="485">
        <v>141</v>
      </c>
      <c r="P36" s="287">
        <v>1</v>
      </c>
      <c r="Q36" s="485">
        <v>20</v>
      </c>
      <c r="R36" s="287" t="s">
        <v>830</v>
      </c>
      <c r="S36" s="287" t="s">
        <v>830</v>
      </c>
      <c r="T36" s="287" t="s">
        <v>830</v>
      </c>
      <c r="U36" s="287" t="s">
        <v>830</v>
      </c>
      <c r="V36" s="287" t="s">
        <v>830</v>
      </c>
      <c r="W36" s="287" t="s">
        <v>830</v>
      </c>
      <c r="X36" s="485">
        <v>2</v>
      </c>
      <c r="Y36" s="485">
        <v>112</v>
      </c>
    </row>
    <row r="37" spans="1:25" ht="14.25" customHeight="1">
      <c r="A37" s="45"/>
      <c r="B37" s="2" t="s">
        <v>69</v>
      </c>
      <c r="C37" s="455">
        <f t="shared" si="1"/>
        <v>5</v>
      </c>
      <c r="D37" s="485">
        <v>1</v>
      </c>
      <c r="E37" s="485">
        <v>4</v>
      </c>
      <c r="F37" s="257">
        <f t="shared" si="2"/>
        <v>3</v>
      </c>
      <c r="G37" s="287">
        <v>1</v>
      </c>
      <c r="H37" s="287">
        <v>1</v>
      </c>
      <c r="I37" s="287">
        <v>1</v>
      </c>
      <c r="J37" s="287">
        <v>1</v>
      </c>
      <c r="K37" s="287">
        <v>21</v>
      </c>
      <c r="L37" s="287">
        <v>1</v>
      </c>
      <c r="M37" s="485">
        <v>137</v>
      </c>
      <c r="N37" s="485">
        <v>10</v>
      </c>
      <c r="O37" s="287">
        <v>148</v>
      </c>
      <c r="P37" s="287" t="s">
        <v>830</v>
      </c>
      <c r="Q37" s="287" t="s">
        <v>830</v>
      </c>
      <c r="R37" s="287" t="s">
        <v>830</v>
      </c>
      <c r="S37" s="287" t="s">
        <v>830</v>
      </c>
      <c r="T37" s="287" t="s">
        <v>830</v>
      </c>
      <c r="U37" s="287" t="s">
        <v>830</v>
      </c>
      <c r="V37" s="287" t="s">
        <v>830</v>
      </c>
      <c r="W37" s="287" t="s">
        <v>830</v>
      </c>
      <c r="X37" s="485">
        <v>2</v>
      </c>
      <c r="Y37" s="485">
        <v>126</v>
      </c>
    </row>
    <row r="38" spans="1:25" ht="14.25" customHeight="1">
      <c r="A38" s="45"/>
      <c r="B38" s="2" t="s">
        <v>70</v>
      </c>
      <c r="C38" s="455">
        <f t="shared" si="1"/>
        <v>1</v>
      </c>
      <c r="D38" s="485">
        <v>1</v>
      </c>
      <c r="E38" s="287" t="s">
        <v>830</v>
      </c>
      <c r="F38" s="287" t="s">
        <v>830</v>
      </c>
      <c r="G38" s="287" t="s">
        <v>830</v>
      </c>
      <c r="H38" s="287" t="s">
        <v>830</v>
      </c>
      <c r="I38" s="287" t="s">
        <v>830</v>
      </c>
      <c r="J38" s="287">
        <v>13</v>
      </c>
      <c r="K38" s="287">
        <v>139</v>
      </c>
      <c r="L38" s="485">
        <v>16</v>
      </c>
      <c r="M38" s="485">
        <v>317</v>
      </c>
      <c r="N38" s="485">
        <v>21</v>
      </c>
      <c r="O38" s="485">
        <v>360</v>
      </c>
      <c r="P38" s="485">
        <v>1</v>
      </c>
      <c r="Q38" s="287">
        <v>15</v>
      </c>
      <c r="R38" s="287" t="s">
        <v>830</v>
      </c>
      <c r="S38" s="287" t="s">
        <v>830</v>
      </c>
      <c r="T38" s="287" t="s">
        <v>830</v>
      </c>
      <c r="U38" s="287" t="s">
        <v>830</v>
      </c>
      <c r="V38" s="287" t="s">
        <v>830</v>
      </c>
      <c r="W38" s="287" t="s">
        <v>830</v>
      </c>
      <c r="X38" s="485">
        <v>2</v>
      </c>
      <c r="Y38" s="485">
        <v>295</v>
      </c>
    </row>
    <row r="39" spans="1:25" ht="14.25" customHeight="1">
      <c r="A39" s="45"/>
      <c r="B39" s="2" t="s">
        <v>71</v>
      </c>
      <c r="C39" s="455">
        <f t="shared" si="1"/>
        <v>1</v>
      </c>
      <c r="D39" s="485">
        <v>1</v>
      </c>
      <c r="E39" s="287" t="s">
        <v>830</v>
      </c>
      <c r="F39" s="287" t="s">
        <v>830</v>
      </c>
      <c r="G39" s="287" t="s">
        <v>830</v>
      </c>
      <c r="H39" s="287" t="s">
        <v>830</v>
      </c>
      <c r="I39" s="287" t="s">
        <v>830</v>
      </c>
      <c r="J39" s="287">
        <v>1</v>
      </c>
      <c r="K39" s="485">
        <v>10</v>
      </c>
      <c r="L39" s="485">
        <v>7</v>
      </c>
      <c r="M39" s="485">
        <v>128</v>
      </c>
      <c r="N39" s="485">
        <v>4</v>
      </c>
      <c r="O39" s="485">
        <v>90</v>
      </c>
      <c r="P39" s="287" t="s">
        <v>830</v>
      </c>
      <c r="Q39" s="287" t="s">
        <v>830</v>
      </c>
      <c r="R39" s="287" t="s">
        <v>830</v>
      </c>
      <c r="S39" s="287" t="s">
        <v>830</v>
      </c>
      <c r="T39" s="287" t="s">
        <v>830</v>
      </c>
      <c r="U39" s="287" t="s">
        <v>830</v>
      </c>
      <c r="V39" s="287" t="s">
        <v>830</v>
      </c>
      <c r="W39" s="287" t="s">
        <v>830</v>
      </c>
      <c r="X39" s="485">
        <v>2</v>
      </c>
      <c r="Y39" s="485">
        <v>83</v>
      </c>
    </row>
    <row r="40" spans="1:25" ht="14.25" customHeight="1">
      <c r="A40" s="45"/>
      <c r="B40" s="2" t="s">
        <v>72</v>
      </c>
      <c r="C40" s="455">
        <f t="shared" si="1"/>
        <v>3</v>
      </c>
      <c r="D40" s="485">
        <v>1</v>
      </c>
      <c r="E40" s="485">
        <v>2</v>
      </c>
      <c r="F40" s="257">
        <f t="shared" si="2"/>
        <v>1</v>
      </c>
      <c r="G40" s="287" t="s">
        <v>830</v>
      </c>
      <c r="H40" s="287" t="s">
        <v>830</v>
      </c>
      <c r="I40" s="287">
        <v>1</v>
      </c>
      <c r="J40" s="287">
        <v>1</v>
      </c>
      <c r="K40" s="485">
        <v>28</v>
      </c>
      <c r="L40" s="485">
        <v>2</v>
      </c>
      <c r="M40" s="485">
        <v>155</v>
      </c>
      <c r="N40" s="287">
        <v>4</v>
      </c>
      <c r="O40" s="287">
        <v>81</v>
      </c>
      <c r="P40" s="287" t="s">
        <v>830</v>
      </c>
      <c r="Q40" s="287" t="s">
        <v>830</v>
      </c>
      <c r="R40" s="287" t="s">
        <v>830</v>
      </c>
      <c r="S40" s="287" t="s">
        <v>830</v>
      </c>
      <c r="T40" s="287" t="s">
        <v>830</v>
      </c>
      <c r="U40" s="287" t="s">
        <v>830</v>
      </c>
      <c r="V40" s="287" t="s">
        <v>830</v>
      </c>
      <c r="W40" s="287" t="s">
        <v>830</v>
      </c>
      <c r="X40" s="485">
        <v>2</v>
      </c>
      <c r="Y40" s="485">
        <v>102</v>
      </c>
    </row>
    <row r="41" spans="1:25" ht="14.25" customHeight="1">
      <c r="A41" s="45"/>
      <c r="B41" s="2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</row>
    <row r="42" spans="1:25" ht="14.25" customHeight="1">
      <c r="A42" s="586" t="s">
        <v>73</v>
      </c>
      <c r="B42" s="587"/>
      <c r="C42" s="162">
        <f aca="true" t="shared" si="6" ref="C42:S42">SUM(C43:C47)</f>
        <v>47</v>
      </c>
      <c r="D42" s="162">
        <f t="shared" si="6"/>
        <v>4</v>
      </c>
      <c r="E42" s="162">
        <f t="shared" si="6"/>
        <v>43</v>
      </c>
      <c r="F42" s="162">
        <f t="shared" si="6"/>
        <v>28</v>
      </c>
      <c r="G42" s="162">
        <f t="shared" si="6"/>
        <v>2</v>
      </c>
      <c r="H42" s="162">
        <f t="shared" si="6"/>
        <v>24</v>
      </c>
      <c r="I42" s="162">
        <f t="shared" si="6"/>
        <v>2</v>
      </c>
      <c r="J42" s="162">
        <f t="shared" si="6"/>
        <v>26</v>
      </c>
      <c r="K42" s="162">
        <f t="shared" si="6"/>
        <v>267</v>
      </c>
      <c r="L42" s="162">
        <f t="shared" si="6"/>
        <v>60</v>
      </c>
      <c r="M42" s="162">
        <f t="shared" si="6"/>
        <v>11884</v>
      </c>
      <c r="N42" s="162">
        <f t="shared" si="6"/>
        <v>89</v>
      </c>
      <c r="O42" s="162">
        <f t="shared" si="6"/>
        <v>6572</v>
      </c>
      <c r="P42" s="162">
        <f t="shared" si="6"/>
        <v>62</v>
      </c>
      <c r="Q42" s="162">
        <f t="shared" si="6"/>
        <v>1425</v>
      </c>
      <c r="R42" s="162">
        <f t="shared" si="6"/>
        <v>2</v>
      </c>
      <c r="S42" s="162">
        <f t="shared" si="6"/>
        <v>69</v>
      </c>
      <c r="T42" s="166" t="s">
        <v>14</v>
      </c>
      <c r="U42" s="166" t="s">
        <v>14</v>
      </c>
      <c r="V42" s="166">
        <f>SUM(V43:V47)</f>
        <v>2</v>
      </c>
      <c r="W42" s="166">
        <f>SUM(W43:W47)</f>
        <v>46</v>
      </c>
      <c r="X42" s="166">
        <f>SUM(X43:X47)</f>
        <v>25</v>
      </c>
      <c r="Y42" s="166">
        <f>SUM(Y43:Y47)</f>
        <v>9670</v>
      </c>
    </row>
    <row r="43" spans="1:25" ht="14.25" customHeight="1">
      <c r="A43" s="45"/>
      <c r="B43" s="2" t="s">
        <v>74</v>
      </c>
      <c r="C43" s="455">
        <f t="shared" si="1"/>
        <v>10</v>
      </c>
      <c r="D43" s="485">
        <v>1</v>
      </c>
      <c r="E43" s="485">
        <v>9</v>
      </c>
      <c r="F43" s="257">
        <f t="shared" si="2"/>
        <v>9</v>
      </c>
      <c r="G43" s="287" t="s">
        <v>830</v>
      </c>
      <c r="H43" s="485">
        <v>7</v>
      </c>
      <c r="I43" s="485">
        <v>2</v>
      </c>
      <c r="J43" s="485">
        <v>6</v>
      </c>
      <c r="K43" s="485">
        <v>202</v>
      </c>
      <c r="L43" s="485">
        <v>7</v>
      </c>
      <c r="M43" s="485">
        <v>1473</v>
      </c>
      <c r="N43" s="485">
        <v>9</v>
      </c>
      <c r="O43" s="485">
        <v>2403</v>
      </c>
      <c r="P43" s="485" t="s">
        <v>830</v>
      </c>
      <c r="Q43" s="485" t="s">
        <v>830</v>
      </c>
      <c r="R43" s="287">
        <v>1</v>
      </c>
      <c r="S43" s="485">
        <v>64</v>
      </c>
      <c r="T43" s="287" t="s">
        <v>830</v>
      </c>
      <c r="U43" s="287" t="s">
        <v>830</v>
      </c>
      <c r="V43" s="287" t="s">
        <v>830</v>
      </c>
      <c r="W43" s="287" t="s">
        <v>830</v>
      </c>
      <c r="X43" s="485">
        <v>11</v>
      </c>
      <c r="Y43" s="485">
        <v>3169</v>
      </c>
    </row>
    <row r="44" spans="1:25" ht="14.25" customHeight="1">
      <c r="A44" s="45"/>
      <c r="B44" s="2" t="s">
        <v>75</v>
      </c>
      <c r="C44" s="455">
        <f t="shared" si="1"/>
        <v>4</v>
      </c>
      <c r="D44" s="287" t="s">
        <v>830</v>
      </c>
      <c r="E44" s="485">
        <v>4</v>
      </c>
      <c r="F44" s="257">
        <f t="shared" si="2"/>
        <v>2</v>
      </c>
      <c r="G44" s="287" t="s">
        <v>830</v>
      </c>
      <c r="H44" s="485">
        <v>2</v>
      </c>
      <c r="I44" s="287" t="s">
        <v>830</v>
      </c>
      <c r="J44" s="287" t="s">
        <v>830</v>
      </c>
      <c r="K44" s="287" t="s">
        <v>830</v>
      </c>
      <c r="L44" s="485">
        <v>28</v>
      </c>
      <c r="M44" s="485">
        <v>1485</v>
      </c>
      <c r="N44" s="485">
        <v>29</v>
      </c>
      <c r="O44" s="485">
        <v>640</v>
      </c>
      <c r="P44" s="485">
        <v>10</v>
      </c>
      <c r="Q44" s="485">
        <v>238</v>
      </c>
      <c r="R44" s="287" t="s">
        <v>830</v>
      </c>
      <c r="S44" s="287" t="s">
        <v>830</v>
      </c>
      <c r="T44" s="287" t="s">
        <v>830</v>
      </c>
      <c r="U44" s="287" t="s">
        <v>830</v>
      </c>
      <c r="V44" s="287" t="s">
        <v>830</v>
      </c>
      <c r="W44" s="287" t="s">
        <v>830</v>
      </c>
      <c r="X44" s="485">
        <v>3</v>
      </c>
      <c r="Y44" s="485">
        <v>846</v>
      </c>
    </row>
    <row r="45" spans="1:25" ht="14.25" customHeight="1">
      <c r="A45" s="45"/>
      <c r="B45" s="2" t="s">
        <v>76</v>
      </c>
      <c r="C45" s="455">
        <f t="shared" si="1"/>
        <v>8</v>
      </c>
      <c r="D45" s="485">
        <v>1</v>
      </c>
      <c r="E45" s="485">
        <v>7</v>
      </c>
      <c r="F45" s="257">
        <f t="shared" si="2"/>
        <v>1</v>
      </c>
      <c r="G45" s="287">
        <v>1</v>
      </c>
      <c r="H45" s="287" t="s">
        <v>830</v>
      </c>
      <c r="I45" s="287" t="s">
        <v>830</v>
      </c>
      <c r="J45" s="287" t="s">
        <v>830</v>
      </c>
      <c r="K45" s="287" t="s">
        <v>830</v>
      </c>
      <c r="L45" s="485">
        <v>7</v>
      </c>
      <c r="M45" s="485">
        <v>1207</v>
      </c>
      <c r="N45" s="287">
        <v>10</v>
      </c>
      <c r="O45" s="485">
        <v>720</v>
      </c>
      <c r="P45" s="485">
        <v>13</v>
      </c>
      <c r="Q45" s="485">
        <v>268</v>
      </c>
      <c r="R45" s="485">
        <v>1</v>
      </c>
      <c r="S45" s="485">
        <v>5</v>
      </c>
      <c r="T45" s="287" t="s">
        <v>830</v>
      </c>
      <c r="U45" s="287" t="s">
        <v>830</v>
      </c>
      <c r="V45" s="287" t="s">
        <v>830</v>
      </c>
      <c r="W45" s="287" t="s">
        <v>830</v>
      </c>
      <c r="X45" s="485">
        <v>3</v>
      </c>
      <c r="Y45" s="485">
        <v>935</v>
      </c>
    </row>
    <row r="46" spans="1:25" ht="14.25" customHeight="1">
      <c r="A46" s="45"/>
      <c r="B46" s="2" t="s">
        <v>77</v>
      </c>
      <c r="C46" s="455">
        <f t="shared" si="1"/>
        <v>8</v>
      </c>
      <c r="D46" s="485">
        <v>1</v>
      </c>
      <c r="E46" s="485">
        <v>7</v>
      </c>
      <c r="F46" s="257">
        <f t="shared" si="2"/>
        <v>1</v>
      </c>
      <c r="G46" s="287">
        <v>1</v>
      </c>
      <c r="H46" s="287" t="s">
        <v>830</v>
      </c>
      <c r="I46" s="287" t="s">
        <v>830</v>
      </c>
      <c r="J46" s="287">
        <v>13</v>
      </c>
      <c r="K46" s="287">
        <v>65</v>
      </c>
      <c r="L46" s="287">
        <v>6</v>
      </c>
      <c r="M46" s="485">
        <v>3419</v>
      </c>
      <c r="N46" s="485">
        <v>24</v>
      </c>
      <c r="O46" s="485">
        <v>819</v>
      </c>
      <c r="P46" s="485">
        <v>17</v>
      </c>
      <c r="Q46" s="485">
        <v>314</v>
      </c>
      <c r="R46" s="287" t="s">
        <v>830</v>
      </c>
      <c r="S46" s="287" t="s">
        <v>830</v>
      </c>
      <c r="T46" s="287" t="s">
        <v>830</v>
      </c>
      <c r="U46" s="287" t="s">
        <v>830</v>
      </c>
      <c r="V46" s="485">
        <v>1</v>
      </c>
      <c r="W46" s="485">
        <v>33</v>
      </c>
      <c r="X46" s="485">
        <v>3</v>
      </c>
      <c r="Y46" s="485">
        <v>1587</v>
      </c>
    </row>
    <row r="47" spans="1:25" ht="14.25" customHeight="1">
      <c r="A47" s="45"/>
      <c r="B47" s="2" t="s">
        <v>78</v>
      </c>
      <c r="C47" s="455">
        <f t="shared" si="1"/>
        <v>17</v>
      </c>
      <c r="D47" s="485">
        <v>1</v>
      </c>
      <c r="E47" s="485">
        <v>16</v>
      </c>
      <c r="F47" s="257">
        <f t="shared" si="2"/>
        <v>15</v>
      </c>
      <c r="G47" s="287" t="s">
        <v>830</v>
      </c>
      <c r="H47" s="485">
        <v>15</v>
      </c>
      <c r="I47" s="287" t="s">
        <v>830</v>
      </c>
      <c r="J47" s="287">
        <v>7</v>
      </c>
      <c r="K47" s="287" t="s">
        <v>831</v>
      </c>
      <c r="L47" s="485">
        <v>12</v>
      </c>
      <c r="M47" s="485">
        <v>4300</v>
      </c>
      <c r="N47" s="287">
        <v>17</v>
      </c>
      <c r="O47" s="485">
        <v>1990</v>
      </c>
      <c r="P47" s="485">
        <v>22</v>
      </c>
      <c r="Q47" s="485">
        <v>605</v>
      </c>
      <c r="R47" s="287" t="s">
        <v>830</v>
      </c>
      <c r="S47" s="287" t="s">
        <v>830</v>
      </c>
      <c r="T47" s="287" t="s">
        <v>830</v>
      </c>
      <c r="U47" s="287" t="s">
        <v>830</v>
      </c>
      <c r="V47" s="287">
        <v>1</v>
      </c>
      <c r="W47" s="287">
        <v>13</v>
      </c>
      <c r="X47" s="485">
        <v>5</v>
      </c>
      <c r="Y47" s="485">
        <v>3133</v>
      </c>
    </row>
    <row r="48" spans="1:25" ht="14.25" customHeight="1">
      <c r="A48" s="45"/>
      <c r="B48" s="2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</row>
    <row r="49" spans="1:25" ht="14.25" customHeight="1">
      <c r="A49" s="586" t="s">
        <v>79</v>
      </c>
      <c r="B49" s="587"/>
      <c r="C49" s="162">
        <f>SUM(C50:C53)</f>
        <v>52</v>
      </c>
      <c r="D49" s="162">
        <f>SUM(D50:D53)</f>
        <v>4</v>
      </c>
      <c r="E49" s="162">
        <f>SUM(E50:E53)</f>
        <v>48</v>
      </c>
      <c r="F49" s="162">
        <f>SUM(F50:F53)</f>
        <v>8</v>
      </c>
      <c r="G49" s="162" t="s">
        <v>805</v>
      </c>
      <c r="H49" s="162">
        <f aca="true" t="shared" si="7" ref="H49:S49">SUM(H50:H53)</f>
        <v>6</v>
      </c>
      <c r="I49" s="162">
        <f t="shared" si="7"/>
        <v>2</v>
      </c>
      <c r="J49" s="162">
        <f t="shared" si="7"/>
        <v>39</v>
      </c>
      <c r="K49" s="162">
        <f t="shared" si="7"/>
        <v>723</v>
      </c>
      <c r="L49" s="162">
        <f t="shared" si="7"/>
        <v>39</v>
      </c>
      <c r="M49" s="162">
        <f t="shared" si="7"/>
        <v>4157</v>
      </c>
      <c r="N49" s="162">
        <f t="shared" si="7"/>
        <v>98</v>
      </c>
      <c r="O49" s="162">
        <f t="shared" si="7"/>
        <v>2232</v>
      </c>
      <c r="P49" s="162">
        <f t="shared" si="7"/>
        <v>17</v>
      </c>
      <c r="Q49" s="162">
        <f t="shared" si="7"/>
        <v>343</v>
      </c>
      <c r="R49" s="162">
        <f t="shared" si="7"/>
        <v>2</v>
      </c>
      <c r="S49" s="162">
        <f t="shared" si="7"/>
        <v>18</v>
      </c>
      <c r="T49" s="166" t="s">
        <v>14</v>
      </c>
      <c r="U49" s="166" t="s">
        <v>14</v>
      </c>
      <c r="V49" s="166">
        <f>SUM(V50:V53)</f>
        <v>1</v>
      </c>
      <c r="W49" s="166">
        <f>SUM(W50:W53)</f>
        <v>80</v>
      </c>
      <c r="X49" s="166">
        <f>SUM(X50:X53)</f>
        <v>28</v>
      </c>
      <c r="Y49" s="166">
        <f>SUM(Y50:Y53)</f>
        <v>3844</v>
      </c>
    </row>
    <row r="50" spans="1:25" ht="14.25" customHeight="1">
      <c r="A50" s="70"/>
      <c r="B50" s="2" t="s">
        <v>80</v>
      </c>
      <c r="C50" s="455">
        <f t="shared" si="1"/>
        <v>11</v>
      </c>
      <c r="D50" s="485">
        <v>1</v>
      </c>
      <c r="E50" s="485">
        <v>10</v>
      </c>
      <c r="F50" s="257">
        <f t="shared" si="2"/>
        <v>4</v>
      </c>
      <c r="G50" s="287" t="s">
        <v>830</v>
      </c>
      <c r="H50" s="485">
        <v>4</v>
      </c>
      <c r="I50" s="485" t="s">
        <v>830</v>
      </c>
      <c r="J50" s="485">
        <v>8</v>
      </c>
      <c r="K50" s="485">
        <v>150</v>
      </c>
      <c r="L50" s="485">
        <v>10</v>
      </c>
      <c r="M50" s="485">
        <v>1191</v>
      </c>
      <c r="N50" s="485">
        <v>17</v>
      </c>
      <c r="O50" s="485">
        <v>623</v>
      </c>
      <c r="P50" s="485">
        <v>12</v>
      </c>
      <c r="Q50" s="485">
        <v>207</v>
      </c>
      <c r="R50" s="287">
        <v>1</v>
      </c>
      <c r="S50" s="287">
        <v>9</v>
      </c>
      <c r="T50" s="287" t="s">
        <v>830</v>
      </c>
      <c r="U50" s="287" t="s">
        <v>830</v>
      </c>
      <c r="V50" s="287">
        <v>1</v>
      </c>
      <c r="W50" s="287">
        <v>80</v>
      </c>
      <c r="X50" s="485">
        <v>8</v>
      </c>
      <c r="Y50" s="485">
        <v>814</v>
      </c>
    </row>
    <row r="51" spans="1:25" ht="14.25" customHeight="1">
      <c r="A51" s="70"/>
      <c r="B51" s="2" t="s">
        <v>81</v>
      </c>
      <c r="C51" s="455">
        <f t="shared" si="1"/>
        <v>27</v>
      </c>
      <c r="D51" s="485">
        <v>1</v>
      </c>
      <c r="E51" s="485">
        <v>26</v>
      </c>
      <c r="F51" s="257">
        <f t="shared" si="2"/>
        <v>2</v>
      </c>
      <c r="G51" s="287" t="s">
        <v>830</v>
      </c>
      <c r="H51" s="485">
        <v>1</v>
      </c>
      <c r="I51" s="485">
        <v>1</v>
      </c>
      <c r="J51" s="485">
        <v>19</v>
      </c>
      <c r="K51" s="485">
        <v>414</v>
      </c>
      <c r="L51" s="485">
        <v>17</v>
      </c>
      <c r="M51" s="485">
        <v>681</v>
      </c>
      <c r="N51" s="287" t="s">
        <v>830</v>
      </c>
      <c r="O51" s="287" t="s">
        <v>830</v>
      </c>
      <c r="P51" s="485">
        <v>1</v>
      </c>
      <c r="Q51" s="485">
        <v>12</v>
      </c>
      <c r="R51" s="287" t="s">
        <v>830</v>
      </c>
      <c r="S51" s="287" t="s">
        <v>830</v>
      </c>
      <c r="T51" s="287" t="s">
        <v>830</v>
      </c>
      <c r="U51" s="287" t="s">
        <v>830</v>
      </c>
      <c r="V51" s="287" t="s">
        <v>830</v>
      </c>
      <c r="W51" s="287" t="s">
        <v>830</v>
      </c>
      <c r="X51" s="485">
        <v>7</v>
      </c>
      <c r="Y51" s="485">
        <v>851</v>
      </c>
    </row>
    <row r="52" spans="1:25" ht="14.25" customHeight="1">
      <c r="A52" s="70"/>
      <c r="B52" s="2" t="s">
        <v>82</v>
      </c>
      <c r="C52" s="455">
        <f t="shared" si="1"/>
        <v>10</v>
      </c>
      <c r="D52" s="287">
        <v>1</v>
      </c>
      <c r="E52" s="485">
        <v>9</v>
      </c>
      <c r="F52" s="257">
        <f t="shared" si="2"/>
        <v>1</v>
      </c>
      <c r="G52" s="287" t="s">
        <v>830</v>
      </c>
      <c r="H52" s="287">
        <v>1</v>
      </c>
      <c r="I52" s="287" t="s">
        <v>830</v>
      </c>
      <c r="J52" s="287">
        <v>8</v>
      </c>
      <c r="K52" s="485">
        <v>103</v>
      </c>
      <c r="L52" s="485">
        <v>9</v>
      </c>
      <c r="M52" s="485">
        <v>1579</v>
      </c>
      <c r="N52" s="287">
        <v>56</v>
      </c>
      <c r="O52" s="485">
        <v>1056</v>
      </c>
      <c r="P52" s="485">
        <v>2</v>
      </c>
      <c r="Q52" s="485">
        <v>27</v>
      </c>
      <c r="R52" s="287" t="s">
        <v>830</v>
      </c>
      <c r="S52" s="287" t="s">
        <v>830</v>
      </c>
      <c r="T52" s="485" t="s">
        <v>830</v>
      </c>
      <c r="U52" s="485" t="s">
        <v>830</v>
      </c>
      <c r="V52" s="287" t="s">
        <v>830</v>
      </c>
      <c r="W52" s="287" t="s">
        <v>830</v>
      </c>
      <c r="X52" s="485">
        <v>9</v>
      </c>
      <c r="Y52" s="485">
        <v>1414</v>
      </c>
    </row>
    <row r="53" spans="1:25" ht="14.25" customHeight="1">
      <c r="A53" s="70"/>
      <c r="B53" s="2" t="s">
        <v>83</v>
      </c>
      <c r="C53" s="455">
        <f t="shared" si="1"/>
        <v>4</v>
      </c>
      <c r="D53" s="485">
        <v>1</v>
      </c>
      <c r="E53" s="287">
        <v>3</v>
      </c>
      <c r="F53" s="257">
        <f t="shared" si="2"/>
        <v>1</v>
      </c>
      <c r="G53" s="287" t="s">
        <v>830</v>
      </c>
      <c r="H53" s="287" t="s">
        <v>830</v>
      </c>
      <c r="I53" s="485">
        <v>1</v>
      </c>
      <c r="J53" s="287">
        <v>4</v>
      </c>
      <c r="K53" s="287">
        <v>56</v>
      </c>
      <c r="L53" s="485">
        <v>3</v>
      </c>
      <c r="M53" s="485">
        <v>706</v>
      </c>
      <c r="N53" s="485">
        <v>25</v>
      </c>
      <c r="O53" s="485">
        <v>553</v>
      </c>
      <c r="P53" s="485">
        <v>2</v>
      </c>
      <c r="Q53" s="485">
        <v>97</v>
      </c>
      <c r="R53" s="485">
        <v>1</v>
      </c>
      <c r="S53" s="485">
        <v>9</v>
      </c>
      <c r="T53" s="287" t="s">
        <v>830</v>
      </c>
      <c r="U53" s="287" t="s">
        <v>830</v>
      </c>
      <c r="V53" s="287" t="s">
        <v>830</v>
      </c>
      <c r="W53" s="287" t="s">
        <v>830</v>
      </c>
      <c r="X53" s="485">
        <v>4</v>
      </c>
      <c r="Y53" s="485">
        <v>765</v>
      </c>
    </row>
    <row r="54" spans="1:25" ht="14.25" customHeight="1">
      <c r="A54" s="70"/>
      <c r="B54" s="2"/>
      <c r="C54" s="485"/>
      <c r="D54" s="485"/>
      <c r="E54" s="485"/>
      <c r="F54" s="485"/>
      <c r="G54" s="485"/>
      <c r="H54" s="485"/>
      <c r="I54" s="485"/>
      <c r="J54" s="485"/>
      <c r="K54" s="485"/>
      <c r="L54" s="485"/>
      <c r="M54" s="485"/>
      <c r="N54" s="485"/>
      <c r="O54" s="485"/>
      <c r="P54" s="485"/>
      <c r="Q54" s="485"/>
      <c r="R54" s="485"/>
      <c r="S54" s="485"/>
      <c r="T54" s="485"/>
      <c r="U54" s="485"/>
      <c r="V54" s="485"/>
      <c r="W54" s="485"/>
      <c r="X54" s="485"/>
      <c r="Y54" s="485"/>
    </row>
    <row r="55" spans="1:25" ht="14.25" customHeight="1">
      <c r="A55" s="586" t="s">
        <v>84</v>
      </c>
      <c r="B55" s="587"/>
      <c r="C55" s="162">
        <f>SUM(C56:C61)</f>
        <v>12</v>
      </c>
      <c r="D55" s="162">
        <f>SUM(D56:D61)</f>
        <v>6</v>
      </c>
      <c r="E55" s="162">
        <f>SUM(E56:E61)</f>
        <v>6</v>
      </c>
      <c r="F55" s="162">
        <f>SUM(F56:F61)</f>
        <v>9</v>
      </c>
      <c r="G55" s="162" t="s">
        <v>805</v>
      </c>
      <c r="H55" s="162">
        <f aca="true" t="shared" si="8" ref="H55:S55">SUM(H56:H61)</f>
        <v>8</v>
      </c>
      <c r="I55" s="162">
        <f t="shared" si="8"/>
        <v>1</v>
      </c>
      <c r="J55" s="162">
        <f t="shared" si="8"/>
        <v>4</v>
      </c>
      <c r="K55" s="162">
        <f t="shared" si="8"/>
        <v>203</v>
      </c>
      <c r="L55" s="162">
        <f t="shared" si="8"/>
        <v>70</v>
      </c>
      <c r="M55" s="162">
        <f t="shared" si="8"/>
        <v>5126</v>
      </c>
      <c r="N55" s="162">
        <f t="shared" si="8"/>
        <v>77</v>
      </c>
      <c r="O55" s="162">
        <f t="shared" si="8"/>
        <v>2129</v>
      </c>
      <c r="P55" s="162">
        <f t="shared" si="8"/>
        <v>25</v>
      </c>
      <c r="Q55" s="162">
        <f t="shared" si="8"/>
        <v>595</v>
      </c>
      <c r="R55" s="162">
        <f t="shared" si="8"/>
        <v>1</v>
      </c>
      <c r="S55" s="162">
        <f t="shared" si="8"/>
        <v>25</v>
      </c>
      <c r="T55" s="166" t="s">
        <v>14</v>
      </c>
      <c r="U55" s="166" t="s">
        <v>14</v>
      </c>
      <c r="V55" s="166" t="s">
        <v>14</v>
      </c>
      <c r="W55" s="166" t="s">
        <v>14</v>
      </c>
      <c r="X55" s="166">
        <f>SUM(X56:X61)</f>
        <v>22</v>
      </c>
      <c r="Y55" s="166">
        <f>SUM(Y56:Y61)</f>
        <v>3143</v>
      </c>
    </row>
    <row r="56" spans="1:25" ht="14.25" customHeight="1">
      <c r="A56" s="45"/>
      <c r="B56" s="2" t="s">
        <v>85</v>
      </c>
      <c r="C56" s="455">
        <f t="shared" si="1"/>
        <v>1</v>
      </c>
      <c r="D56" s="485">
        <v>1</v>
      </c>
      <c r="E56" s="287" t="s">
        <v>830</v>
      </c>
      <c r="F56" s="287" t="s">
        <v>830</v>
      </c>
      <c r="G56" s="287" t="s">
        <v>830</v>
      </c>
      <c r="H56" s="287" t="s">
        <v>830</v>
      </c>
      <c r="I56" s="287" t="s">
        <v>830</v>
      </c>
      <c r="J56" s="287">
        <v>1</v>
      </c>
      <c r="K56" s="287">
        <v>43</v>
      </c>
      <c r="L56" s="485">
        <v>3</v>
      </c>
      <c r="M56" s="485">
        <v>637</v>
      </c>
      <c r="N56" s="287">
        <v>19</v>
      </c>
      <c r="O56" s="485">
        <v>364</v>
      </c>
      <c r="P56" s="287" t="s">
        <v>830</v>
      </c>
      <c r="Q56" s="287" t="s">
        <v>830</v>
      </c>
      <c r="R56" s="485">
        <v>1</v>
      </c>
      <c r="S56" s="485">
        <v>25</v>
      </c>
      <c r="T56" s="287" t="s">
        <v>830</v>
      </c>
      <c r="U56" s="287" t="s">
        <v>830</v>
      </c>
      <c r="V56" s="287" t="s">
        <v>830</v>
      </c>
      <c r="W56" s="287" t="s">
        <v>830</v>
      </c>
      <c r="X56" s="485">
        <v>4</v>
      </c>
      <c r="Y56" s="485">
        <v>532</v>
      </c>
    </row>
    <row r="57" spans="1:25" ht="14.25" customHeight="1">
      <c r="A57" s="45"/>
      <c r="B57" s="2" t="s">
        <v>86</v>
      </c>
      <c r="C57" s="455">
        <f t="shared" si="1"/>
        <v>1</v>
      </c>
      <c r="D57" s="485">
        <v>1</v>
      </c>
      <c r="E57" s="287" t="s">
        <v>830</v>
      </c>
      <c r="F57" s="287" t="s">
        <v>830</v>
      </c>
      <c r="G57" s="287" t="s">
        <v>830</v>
      </c>
      <c r="H57" s="287" t="s">
        <v>830</v>
      </c>
      <c r="I57" s="287" t="s">
        <v>830</v>
      </c>
      <c r="J57" s="287">
        <v>1</v>
      </c>
      <c r="K57" s="287">
        <v>23</v>
      </c>
      <c r="L57" s="485">
        <v>17</v>
      </c>
      <c r="M57" s="485">
        <v>779</v>
      </c>
      <c r="N57" s="485">
        <v>14</v>
      </c>
      <c r="O57" s="287">
        <v>378</v>
      </c>
      <c r="P57" s="485">
        <v>9</v>
      </c>
      <c r="Q57" s="287">
        <v>155</v>
      </c>
      <c r="R57" s="287" t="s">
        <v>830</v>
      </c>
      <c r="S57" s="287" t="s">
        <v>830</v>
      </c>
      <c r="T57" s="287" t="s">
        <v>830</v>
      </c>
      <c r="U57" s="287" t="s">
        <v>830</v>
      </c>
      <c r="V57" s="287" t="s">
        <v>830</v>
      </c>
      <c r="W57" s="287" t="s">
        <v>830</v>
      </c>
      <c r="X57" s="485">
        <v>2</v>
      </c>
      <c r="Y57" s="485">
        <v>481</v>
      </c>
    </row>
    <row r="58" spans="1:25" ht="14.25" customHeight="1">
      <c r="A58" s="45"/>
      <c r="B58" s="2" t="s">
        <v>87</v>
      </c>
      <c r="C58" s="455">
        <f t="shared" si="1"/>
        <v>7</v>
      </c>
      <c r="D58" s="485">
        <v>1</v>
      </c>
      <c r="E58" s="485">
        <v>6</v>
      </c>
      <c r="F58" s="257">
        <f t="shared" si="2"/>
        <v>7</v>
      </c>
      <c r="G58" s="287" t="s">
        <v>830</v>
      </c>
      <c r="H58" s="485">
        <v>7</v>
      </c>
      <c r="I58" s="287" t="s">
        <v>830</v>
      </c>
      <c r="J58" s="287">
        <v>1</v>
      </c>
      <c r="K58" s="485">
        <v>79</v>
      </c>
      <c r="L58" s="485">
        <v>6</v>
      </c>
      <c r="M58" s="485">
        <v>977</v>
      </c>
      <c r="N58" s="485">
        <v>9</v>
      </c>
      <c r="O58" s="485">
        <v>278</v>
      </c>
      <c r="P58" s="287">
        <v>7</v>
      </c>
      <c r="Q58" s="287">
        <v>271</v>
      </c>
      <c r="R58" s="287" t="s">
        <v>830</v>
      </c>
      <c r="S58" s="287" t="s">
        <v>830</v>
      </c>
      <c r="T58" s="287" t="s">
        <v>830</v>
      </c>
      <c r="U58" s="287" t="s">
        <v>830</v>
      </c>
      <c r="V58" s="287" t="s">
        <v>830</v>
      </c>
      <c r="W58" s="287" t="s">
        <v>830</v>
      </c>
      <c r="X58" s="485">
        <v>6</v>
      </c>
      <c r="Y58" s="485">
        <v>662</v>
      </c>
    </row>
    <row r="59" spans="1:25" ht="14.25" customHeight="1">
      <c r="A59" s="45"/>
      <c r="B59" s="2" t="s">
        <v>88</v>
      </c>
      <c r="C59" s="455">
        <f t="shared" si="1"/>
        <v>1</v>
      </c>
      <c r="D59" s="485">
        <v>1</v>
      </c>
      <c r="E59" s="287" t="s">
        <v>830</v>
      </c>
      <c r="F59" s="287" t="s">
        <v>830</v>
      </c>
      <c r="G59" s="287" t="s">
        <v>830</v>
      </c>
      <c r="H59" s="287" t="s">
        <v>830</v>
      </c>
      <c r="I59" s="287" t="s">
        <v>830</v>
      </c>
      <c r="J59" s="287" t="s">
        <v>830</v>
      </c>
      <c r="K59" s="287" t="s">
        <v>830</v>
      </c>
      <c r="L59" s="485">
        <v>20</v>
      </c>
      <c r="M59" s="485">
        <v>1318</v>
      </c>
      <c r="N59" s="485">
        <v>20</v>
      </c>
      <c r="O59" s="485">
        <v>564</v>
      </c>
      <c r="P59" s="287" t="s">
        <v>830</v>
      </c>
      <c r="Q59" s="287" t="s">
        <v>830</v>
      </c>
      <c r="R59" s="287" t="s">
        <v>830</v>
      </c>
      <c r="S59" s="287" t="s">
        <v>830</v>
      </c>
      <c r="T59" s="287" t="s">
        <v>830</v>
      </c>
      <c r="U59" s="287" t="s">
        <v>830</v>
      </c>
      <c r="V59" s="287" t="s">
        <v>830</v>
      </c>
      <c r="W59" s="287" t="s">
        <v>830</v>
      </c>
      <c r="X59" s="485">
        <v>5</v>
      </c>
      <c r="Y59" s="485">
        <v>733</v>
      </c>
    </row>
    <row r="60" spans="1:25" ht="14.25" customHeight="1">
      <c r="A60" s="45"/>
      <c r="B60" s="2" t="s">
        <v>89</v>
      </c>
      <c r="C60" s="455">
        <f t="shared" si="1"/>
        <v>1</v>
      </c>
      <c r="D60" s="485">
        <v>1</v>
      </c>
      <c r="E60" s="287" t="s">
        <v>830</v>
      </c>
      <c r="F60" s="287" t="s">
        <v>830</v>
      </c>
      <c r="G60" s="287" t="s">
        <v>830</v>
      </c>
      <c r="H60" s="287" t="s">
        <v>830</v>
      </c>
      <c r="I60" s="287" t="s">
        <v>830</v>
      </c>
      <c r="J60" s="287" t="s">
        <v>830</v>
      </c>
      <c r="K60" s="287" t="s">
        <v>830</v>
      </c>
      <c r="L60" s="485">
        <v>4</v>
      </c>
      <c r="M60" s="485">
        <v>626</v>
      </c>
      <c r="N60" s="485">
        <v>4</v>
      </c>
      <c r="O60" s="485">
        <v>254</v>
      </c>
      <c r="P60" s="287" t="s">
        <v>830</v>
      </c>
      <c r="Q60" s="287" t="s">
        <v>830</v>
      </c>
      <c r="R60" s="287" t="s">
        <v>830</v>
      </c>
      <c r="S60" s="287" t="s">
        <v>830</v>
      </c>
      <c r="T60" s="287" t="s">
        <v>830</v>
      </c>
      <c r="U60" s="287" t="s">
        <v>830</v>
      </c>
      <c r="V60" s="287" t="s">
        <v>830</v>
      </c>
      <c r="W60" s="287" t="s">
        <v>830</v>
      </c>
      <c r="X60" s="485">
        <v>2</v>
      </c>
      <c r="Y60" s="485">
        <v>331</v>
      </c>
    </row>
    <row r="61" spans="1:25" ht="14.25" customHeight="1">
      <c r="A61" s="45"/>
      <c r="B61" s="2" t="s">
        <v>90</v>
      </c>
      <c r="C61" s="455">
        <f t="shared" si="1"/>
        <v>1</v>
      </c>
      <c r="D61" s="485">
        <v>1</v>
      </c>
      <c r="E61" s="287" t="s">
        <v>830</v>
      </c>
      <c r="F61" s="257">
        <f t="shared" si="2"/>
        <v>2</v>
      </c>
      <c r="G61" s="287" t="s">
        <v>830</v>
      </c>
      <c r="H61" s="287">
        <v>1</v>
      </c>
      <c r="I61" s="287">
        <v>1</v>
      </c>
      <c r="J61" s="287">
        <v>1</v>
      </c>
      <c r="K61" s="287">
        <v>58</v>
      </c>
      <c r="L61" s="485">
        <v>20</v>
      </c>
      <c r="M61" s="485">
        <v>789</v>
      </c>
      <c r="N61" s="287">
        <v>11</v>
      </c>
      <c r="O61" s="485">
        <v>291</v>
      </c>
      <c r="P61" s="485">
        <v>9</v>
      </c>
      <c r="Q61" s="485">
        <v>169</v>
      </c>
      <c r="R61" s="287" t="s">
        <v>830</v>
      </c>
      <c r="S61" s="287" t="s">
        <v>830</v>
      </c>
      <c r="T61" s="287" t="s">
        <v>830</v>
      </c>
      <c r="U61" s="287" t="s">
        <v>830</v>
      </c>
      <c r="V61" s="287" t="s">
        <v>830</v>
      </c>
      <c r="W61" s="287" t="s">
        <v>830</v>
      </c>
      <c r="X61" s="485">
        <v>3</v>
      </c>
      <c r="Y61" s="485">
        <v>404</v>
      </c>
    </row>
    <row r="62" spans="1:25" ht="14.25" customHeight="1">
      <c r="A62" s="45"/>
      <c r="B62" s="2"/>
      <c r="C62" s="485"/>
      <c r="D62" s="485"/>
      <c r="E62" s="485"/>
      <c r="F62" s="485"/>
      <c r="G62" s="485"/>
      <c r="H62" s="485"/>
      <c r="I62" s="485"/>
      <c r="J62" s="485"/>
      <c r="K62" s="485"/>
      <c r="L62" s="485"/>
      <c r="M62" s="485"/>
      <c r="N62" s="485"/>
      <c r="O62" s="485"/>
      <c r="P62" s="485"/>
      <c r="Q62" s="485"/>
      <c r="R62" s="485"/>
      <c r="S62" s="485"/>
      <c r="T62" s="485"/>
      <c r="U62" s="485"/>
      <c r="V62" s="485"/>
      <c r="W62" s="485"/>
      <c r="X62" s="485"/>
      <c r="Y62" s="485"/>
    </row>
    <row r="63" spans="1:25" ht="14.25" customHeight="1">
      <c r="A63" s="586" t="s">
        <v>91</v>
      </c>
      <c r="B63" s="587"/>
      <c r="C63" s="166">
        <f aca="true" t="shared" si="9" ref="C63:Q63">SUM(C64:C67)</f>
        <v>36</v>
      </c>
      <c r="D63" s="166">
        <f t="shared" si="9"/>
        <v>2</v>
      </c>
      <c r="E63" s="166">
        <f t="shared" si="9"/>
        <v>34</v>
      </c>
      <c r="F63" s="166">
        <f t="shared" si="9"/>
        <v>10</v>
      </c>
      <c r="G63" s="166">
        <f t="shared" si="9"/>
        <v>3</v>
      </c>
      <c r="H63" s="166">
        <f t="shared" si="9"/>
        <v>4</v>
      </c>
      <c r="I63" s="166">
        <f t="shared" si="9"/>
        <v>3</v>
      </c>
      <c r="J63" s="166">
        <f t="shared" si="9"/>
        <v>1</v>
      </c>
      <c r="K63" s="166">
        <f t="shared" si="9"/>
        <v>10</v>
      </c>
      <c r="L63" s="166">
        <f t="shared" si="9"/>
        <v>33</v>
      </c>
      <c r="M63" s="166">
        <f t="shared" si="9"/>
        <v>5104</v>
      </c>
      <c r="N63" s="166">
        <f t="shared" si="9"/>
        <v>81</v>
      </c>
      <c r="O63" s="166">
        <f t="shared" si="9"/>
        <v>1085</v>
      </c>
      <c r="P63" s="166">
        <f t="shared" si="9"/>
        <v>14</v>
      </c>
      <c r="Q63" s="166">
        <f t="shared" si="9"/>
        <v>534</v>
      </c>
      <c r="R63" s="166" t="s">
        <v>14</v>
      </c>
      <c r="S63" s="166" t="s">
        <v>14</v>
      </c>
      <c r="T63" s="166" t="s">
        <v>14</v>
      </c>
      <c r="U63" s="166" t="s">
        <v>14</v>
      </c>
      <c r="V63" s="166" t="s">
        <v>14</v>
      </c>
      <c r="W63" s="166" t="s">
        <v>14</v>
      </c>
      <c r="X63" s="166">
        <f>SUM(X64:X67)</f>
        <v>38</v>
      </c>
      <c r="Y63" s="166">
        <f>SUM(Y64:Y67)</f>
        <v>3198</v>
      </c>
    </row>
    <row r="64" spans="1:25" ht="14.25" customHeight="1">
      <c r="A64" s="45"/>
      <c r="B64" s="2" t="s">
        <v>92</v>
      </c>
      <c r="C64" s="455">
        <f t="shared" si="1"/>
        <v>13</v>
      </c>
      <c r="D64" s="485">
        <v>1</v>
      </c>
      <c r="E64" s="485">
        <v>12</v>
      </c>
      <c r="F64" s="257">
        <f t="shared" si="2"/>
        <v>3</v>
      </c>
      <c r="G64" s="287">
        <v>1</v>
      </c>
      <c r="H64" s="485">
        <v>2</v>
      </c>
      <c r="I64" s="287" t="s">
        <v>830</v>
      </c>
      <c r="J64" s="287" t="s">
        <v>830</v>
      </c>
      <c r="K64" s="287" t="s">
        <v>830</v>
      </c>
      <c r="L64" s="485">
        <v>9</v>
      </c>
      <c r="M64" s="485">
        <v>1182</v>
      </c>
      <c r="N64" s="485">
        <v>26</v>
      </c>
      <c r="O64" s="485">
        <v>445</v>
      </c>
      <c r="P64" s="287" t="s">
        <v>830</v>
      </c>
      <c r="Q64" s="287" t="s">
        <v>830</v>
      </c>
      <c r="R64" s="287" t="s">
        <v>830</v>
      </c>
      <c r="S64" s="287" t="s">
        <v>830</v>
      </c>
      <c r="T64" s="287" t="s">
        <v>830</v>
      </c>
      <c r="U64" s="287" t="s">
        <v>830</v>
      </c>
      <c r="V64" s="287" t="s">
        <v>830</v>
      </c>
      <c r="W64" s="287" t="s">
        <v>830</v>
      </c>
      <c r="X64" s="485">
        <v>10</v>
      </c>
      <c r="Y64" s="485">
        <v>1120</v>
      </c>
    </row>
    <row r="65" spans="1:25" ht="14.25" customHeight="1">
      <c r="A65" s="45"/>
      <c r="B65" s="2" t="s">
        <v>93</v>
      </c>
      <c r="C65" s="455">
        <f t="shared" si="1"/>
        <v>8</v>
      </c>
      <c r="D65" s="287" t="s">
        <v>830</v>
      </c>
      <c r="E65" s="485">
        <v>8</v>
      </c>
      <c r="F65" s="287" t="s">
        <v>830</v>
      </c>
      <c r="G65" s="287" t="s">
        <v>830</v>
      </c>
      <c r="H65" s="287" t="s">
        <v>830</v>
      </c>
      <c r="I65" s="287" t="s">
        <v>830</v>
      </c>
      <c r="J65" s="287" t="s">
        <v>830</v>
      </c>
      <c r="K65" s="287" t="s">
        <v>830</v>
      </c>
      <c r="L65" s="485">
        <v>10</v>
      </c>
      <c r="M65" s="485">
        <v>1373</v>
      </c>
      <c r="N65" s="287" t="s">
        <v>830</v>
      </c>
      <c r="O65" s="287" t="s">
        <v>830</v>
      </c>
      <c r="P65" s="287">
        <v>1</v>
      </c>
      <c r="Q65" s="287">
        <v>17</v>
      </c>
      <c r="R65" s="287" t="s">
        <v>830</v>
      </c>
      <c r="S65" s="287" t="s">
        <v>830</v>
      </c>
      <c r="T65" s="287" t="s">
        <v>830</v>
      </c>
      <c r="U65" s="287" t="s">
        <v>830</v>
      </c>
      <c r="V65" s="287" t="s">
        <v>830</v>
      </c>
      <c r="W65" s="287" t="s">
        <v>830</v>
      </c>
      <c r="X65" s="485">
        <v>9</v>
      </c>
      <c r="Y65" s="485">
        <v>549</v>
      </c>
    </row>
    <row r="66" spans="1:25" ht="14.25" customHeight="1">
      <c r="A66" s="45"/>
      <c r="B66" s="2" t="s">
        <v>94</v>
      </c>
      <c r="C66" s="455">
        <f t="shared" si="1"/>
        <v>6</v>
      </c>
      <c r="D66" s="287" t="s">
        <v>830</v>
      </c>
      <c r="E66" s="485">
        <v>6</v>
      </c>
      <c r="F66" s="257">
        <f t="shared" si="2"/>
        <v>6</v>
      </c>
      <c r="G66" s="485">
        <v>2</v>
      </c>
      <c r="H66" s="485">
        <v>2</v>
      </c>
      <c r="I66" s="485">
        <v>2</v>
      </c>
      <c r="J66" s="287" t="s">
        <v>830</v>
      </c>
      <c r="K66" s="287" t="s">
        <v>830</v>
      </c>
      <c r="L66" s="485">
        <v>6</v>
      </c>
      <c r="M66" s="485">
        <v>1788</v>
      </c>
      <c r="N66" s="485">
        <v>39</v>
      </c>
      <c r="O66" s="485">
        <v>408</v>
      </c>
      <c r="P66" s="485">
        <v>12</v>
      </c>
      <c r="Q66" s="485">
        <v>350</v>
      </c>
      <c r="R66" s="287" t="s">
        <v>830</v>
      </c>
      <c r="S66" s="287" t="s">
        <v>830</v>
      </c>
      <c r="T66" s="287" t="s">
        <v>830</v>
      </c>
      <c r="U66" s="287" t="s">
        <v>830</v>
      </c>
      <c r="V66" s="287" t="s">
        <v>830</v>
      </c>
      <c r="W66" s="287" t="s">
        <v>830</v>
      </c>
      <c r="X66" s="485">
        <v>10</v>
      </c>
      <c r="Y66" s="485">
        <v>1093</v>
      </c>
    </row>
    <row r="67" spans="1:25" ht="14.25" customHeight="1">
      <c r="A67" s="45"/>
      <c r="B67" s="2" t="s">
        <v>95</v>
      </c>
      <c r="C67" s="455">
        <f t="shared" si="1"/>
        <v>9</v>
      </c>
      <c r="D67" s="485">
        <v>1</v>
      </c>
      <c r="E67" s="485">
        <v>8</v>
      </c>
      <c r="F67" s="257">
        <f t="shared" si="2"/>
        <v>1</v>
      </c>
      <c r="G67" s="287" t="s">
        <v>830</v>
      </c>
      <c r="H67" s="287" t="s">
        <v>830</v>
      </c>
      <c r="I67" s="485">
        <v>1</v>
      </c>
      <c r="J67" s="287">
        <v>1</v>
      </c>
      <c r="K67" s="287">
        <v>10</v>
      </c>
      <c r="L67" s="485">
        <v>8</v>
      </c>
      <c r="M67" s="485">
        <v>761</v>
      </c>
      <c r="N67" s="485">
        <v>16</v>
      </c>
      <c r="O67" s="485">
        <v>232</v>
      </c>
      <c r="P67" s="485">
        <v>1</v>
      </c>
      <c r="Q67" s="485">
        <v>167</v>
      </c>
      <c r="R67" s="287" t="s">
        <v>830</v>
      </c>
      <c r="S67" s="287" t="s">
        <v>830</v>
      </c>
      <c r="T67" s="287" t="s">
        <v>830</v>
      </c>
      <c r="U67" s="287" t="s">
        <v>830</v>
      </c>
      <c r="V67" s="287" t="s">
        <v>830</v>
      </c>
      <c r="W67" s="287" t="s">
        <v>830</v>
      </c>
      <c r="X67" s="485">
        <v>9</v>
      </c>
      <c r="Y67" s="485">
        <v>436</v>
      </c>
    </row>
    <row r="68" spans="1:25" ht="14.25" customHeight="1">
      <c r="A68" s="45"/>
      <c r="B68" s="2"/>
      <c r="C68" s="485"/>
      <c r="D68" s="485"/>
      <c r="E68" s="485"/>
      <c r="F68" s="485"/>
      <c r="G68" s="485"/>
      <c r="H68" s="485"/>
      <c r="I68" s="485"/>
      <c r="J68" s="485"/>
      <c r="K68" s="485"/>
      <c r="L68" s="485"/>
      <c r="M68" s="485"/>
      <c r="N68" s="485"/>
      <c r="O68" s="485"/>
      <c r="P68" s="485"/>
      <c r="Q68" s="485"/>
      <c r="R68" s="485"/>
      <c r="S68" s="485"/>
      <c r="T68" s="485"/>
      <c r="U68" s="485"/>
      <c r="V68" s="485"/>
      <c r="W68" s="485"/>
      <c r="X68" s="485"/>
      <c r="Y68" s="485"/>
    </row>
    <row r="69" spans="1:25" ht="14.25" customHeight="1">
      <c r="A69" s="586" t="s">
        <v>96</v>
      </c>
      <c r="B69" s="587"/>
      <c r="C69" s="162">
        <f>SUM(C70)</f>
        <v>5</v>
      </c>
      <c r="D69" s="165" t="s">
        <v>463</v>
      </c>
      <c r="E69" s="162">
        <f>SUM(E70)</f>
        <v>5</v>
      </c>
      <c r="F69" s="162">
        <f>SUM(F70)</f>
        <v>5</v>
      </c>
      <c r="G69" s="165" t="s">
        <v>463</v>
      </c>
      <c r="H69" s="162">
        <f>SUM(H70)</f>
        <v>5</v>
      </c>
      <c r="I69" s="165" t="s">
        <v>804</v>
      </c>
      <c r="J69" s="165" t="s">
        <v>804</v>
      </c>
      <c r="K69" s="165" t="s">
        <v>804</v>
      </c>
      <c r="L69" s="162">
        <f aca="true" t="shared" si="10" ref="L69:Q69">SUM(L70)</f>
        <v>5</v>
      </c>
      <c r="M69" s="162">
        <f t="shared" si="10"/>
        <v>1332</v>
      </c>
      <c r="N69" s="162">
        <f t="shared" si="10"/>
        <v>36</v>
      </c>
      <c r="O69" s="162">
        <f t="shared" si="10"/>
        <v>479</v>
      </c>
      <c r="P69" s="162">
        <f t="shared" si="10"/>
        <v>12</v>
      </c>
      <c r="Q69" s="162">
        <f t="shared" si="10"/>
        <v>208</v>
      </c>
      <c r="R69" s="166" t="s">
        <v>463</v>
      </c>
      <c r="S69" s="166" t="s">
        <v>463</v>
      </c>
      <c r="T69" s="166" t="s">
        <v>463</v>
      </c>
      <c r="U69" s="166" t="s">
        <v>463</v>
      </c>
      <c r="V69" s="166" t="s">
        <v>463</v>
      </c>
      <c r="W69" s="166" t="s">
        <v>463</v>
      </c>
      <c r="X69" s="166">
        <f>SUM(X70)</f>
        <v>7</v>
      </c>
      <c r="Y69" s="166">
        <f>SUM(Y70)</f>
        <v>767</v>
      </c>
    </row>
    <row r="70" spans="1:25" ht="14.25" customHeight="1">
      <c r="A70" s="47"/>
      <c r="B70" s="7" t="s">
        <v>97</v>
      </c>
      <c r="C70" s="486">
        <f t="shared" si="1"/>
        <v>5</v>
      </c>
      <c r="D70" s="342" t="s">
        <v>463</v>
      </c>
      <c r="E70" s="487">
        <v>5</v>
      </c>
      <c r="F70" s="261">
        <f t="shared" si="2"/>
        <v>5</v>
      </c>
      <c r="G70" s="342" t="s">
        <v>463</v>
      </c>
      <c r="H70" s="487">
        <v>5</v>
      </c>
      <c r="I70" s="342" t="s">
        <v>830</v>
      </c>
      <c r="J70" s="342" t="s">
        <v>830</v>
      </c>
      <c r="K70" s="342" t="s">
        <v>830</v>
      </c>
      <c r="L70" s="487">
        <v>5</v>
      </c>
      <c r="M70" s="487">
        <v>1332</v>
      </c>
      <c r="N70" s="487">
        <v>36</v>
      </c>
      <c r="O70" s="487">
        <v>479</v>
      </c>
      <c r="P70" s="487">
        <v>12</v>
      </c>
      <c r="Q70" s="487">
        <v>208</v>
      </c>
      <c r="R70" s="342" t="s">
        <v>830</v>
      </c>
      <c r="S70" s="342" t="s">
        <v>830</v>
      </c>
      <c r="T70" s="342" t="s">
        <v>830</v>
      </c>
      <c r="U70" s="342" t="s">
        <v>830</v>
      </c>
      <c r="V70" s="342" t="s">
        <v>830</v>
      </c>
      <c r="W70" s="342" t="s">
        <v>830</v>
      </c>
      <c r="X70" s="487">
        <v>7</v>
      </c>
      <c r="Y70" s="487">
        <v>767</v>
      </c>
    </row>
    <row r="71" spans="1:25" ht="14.25" customHeight="1">
      <c r="A71" s="8" t="s">
        <v>472</v>
      </c>
      <c r="B71" s="8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</row>
  </sheetData>
  <sheetProtection/>
  <mergeCells count="40">
    <mergeCell ref="P5:Q6"/>
    <mergeCell ref="R5:S6"/>
    <mergeCell ref="A2:Y2"/>
    <mergeCell ref="A4:B7"/>
    <mergeCell ref="C4:I4"/>
    <mergeCell ref="J4:K4"/>
    <mergeCell ref="L4:M4"/>
    <mergeCell ref="N4:Y4"/>
    <mergeCell ref="F5:I6"/>
    <mergeCell ref="J5:J7"/>
    <mergeCell ref="X6:Y6"/>
    <mergeCell ref="V5:W6"/>
    <mergeCell ref="A10:B10"/>
    <mergeCell ref="T5:U6"/>
    <mergeCell ref="D6:D7"/>
    <mergeCell ref="E6:E7"/>
    <mergeCell ref="M5:M7"/>
    <mergeCell ref="N5:O6"/>
    <mergeCell ref="K5:K7"/>
    <mergeCell ref="L5:L7"/>
    <mergeCell ref="A8:B8"/>
    <mergeCell ref="A9:B9"/>
    <mergeCell ref="A11:B11"/>
    <mergeCell ref="A12:B12"/>
    <mergeCell ref="A14:B14"/>
    <mergeCell ref="A15:B15"/>
    <mergeCell ref="A16:B16"/>
    <mergeCell ref="A17:B17"/>
    <mergeCell ref="A18:B18"/>
    <mergeCell ref="A19:B19"/>
    <mergeCell ref="A20:B20"/>
    <mergeCell ref="A21:B21"/>
    <mergeCell ref="A23:B23"/>
    <mergeCell ref="A26:B26"/>
    <mergeCell ref="A63:B63"/>
    <mergeCell ref="A69:B69"/>
    <mergeCell ref="A32:B32"/>
    <mergeCell ref="A42:B42"/>
    <mergeCell ref="A49:B49"/>
    <mergeCell ref="A55:B5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71"/>
  <sheetViews>
    <sheetView tabSelected="1" zoomScale="84" zoomScaleNormal="84" zoomScalePageLayoutView="0" workbookViewId="0" topLeftCell="A1">
      <selection activeCell="A1" sqref="A1"/>
    </sheetView>
  </sheetViews>
  <sheetFormatPr defaultColWidth="10.59765625" defaultRowHeight="15"/>
  <cols>
    <col min="1" max="1" width="2.59765625" style="264" customWidth="1"/>
    <col min="2" max="2" width="13.09765625" style="264" customWidth="1"/>
    <col min="3" max="5" width="7.59765625" style="264" customWidth="1"/>
    <col min="6" max="27" width="9.59765625" style="264" customWidth="1"/>
    <col min="28" max="16384" width="10.59765625" style="264" customWidth="1"/>
  </cols>
  <sheetData>
    <row r="1" spans="1:27" s="302" customFormat="1" ht="19.5" customHeight="1">
      <c r="A1" s="25" t="s">
        <v>117</v>
      </c>
      <c r="AA1" s="26" t="s">
        <v>118</v>
      </c>
    </row>
    <row r="2" spans="1:27" ht="19.5" customHeight="1">
      <c r="A2" s="543" t="s">
        <v>591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543"/>
      <c r="R2" s="543"/>
      <c r="S2" s="543"/>
      <c r="T2" s="543"/>
      <c r="U2" s="543"/>
      <c r="V2" s="543"/>
      <c r="W2" s="543"/>
      <c r="X2" s="543"/>
      <c r="Y2" s="543"/>
      <c r="Z2" s="543"/>
      <c r="AA2" s="543"/>
    </row>
    <row r="3" spans="1:27" ht="19.5" customHeight="1">
      <c r="A3" s="562" t="s">
        <v>592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547"/>
      <c r="M3" s="547"/>
      <c r="N3" s="547"/>
      <c r="O3" s="547"/>
      <c r="P3" s="547"/>
      <c r="Q3" s="547"/>
      <c r="R3" s="547"/>
      <c r="S3" s="547"/>
      <c r="T3" s="547"/>
      <c r="U3" s="547"/>
      <c r="V3" s="547"/>
      <c r="W3" s="547"/>
      <c r="X3" s="547"/>
      <c r="Y3" s="547"/>
      <c r="Z3" s="547"/>
      <c r="AA3" s="547"/>
    </row>
    <row r="4" spans="2:27" ht="18" customHeight="1" thickBot="1"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304"/>
      <c r="W4" s="304"/>
      <c r="X4" s="304"/>
      <c r="Y4" s="304"/>
      <c r="Z4" s="304"/>
      <c r="AA4" s="287" t="s">
        <v>44</v>
      </c>
    </row>
    <row r="5" spans="1:28" ht="15" customHeight="1">
      <c r="A5" s="505" t="s">
        <v>593</v>
      </c>
      <c r="B5" s="506"/>
      <c r="C5" s="581" t="s">
        <v>596</v>
      </c>
      <c r="D5" s="588"/>
      <c r="E5" s="589"/>
      <c r="F5" s="537" t="s">
        <v>45</v>
      </c>
      <c r="G5" s="581" t="s">
        <v>595</v>
      </c>
      <c r="H5" s="582"/>
      <c r="I5" s="583"/>
      <c r="J5" s="581" t="s">
        <v>597</v>
      </c>
      <c r="K5" s="582"/>
      <c r="L5" s="583"/>
      <c r="M5" s="581" t="s">
        <v>598</v>
      </c>
      <c r="N5" s="582"/>
      <c r="O5" s="583"/>
      <c r="P5" s="581" t="s">
        <v>599</v>
      </c>
      <c r="Q5" s="582"/>
      <c r="R5" s="583"/>
      <c r="S5" s="581" t="s">
        <v>600</v>
      </c>
      <c r="T5" s="582"/>
      <c r="U5" s="583"/>
      <c r="V5" s="581" t="s">
        <v>601</v>
      </c>
      <c r="W5" s="582"/>
      <c r="X5" s="583"/>
      <c r="Y5" s="581" t="s">
        <v>602</v>
      </c>
      <c r="Z5" s="582"/>
      <c r="AA5" s="582"/>
      <c r="AB5" s="331"/>
    </row>
    <row r="6" spans="1:27" ht="15" customHeight="1">
      <c r="A6" s="509"/>
      <c r="B6" s="510"/>
      <c r="C6" s="318" t="s">
        <v>4</v>
      </c>
      <c r="D6" s="318" t="s">
        <v>46</v>
      </c>
      <c r="E6" s="318" t="s">
        <v>47</v>
      </c>
      <c r="F6" s="590"/>
      <c r="G6" s="318" t="s">
        <v>4</v>
      </c>
      <c r="H6" s="318" t="s">
        <v>5</v>
      </c>
      <c r="I6" s="318" t="s">
        <v>6</v>
      </c>
      <c r="J6" s="318" t="s">
        <v>4</v>
      </c>
      <c r="K6" s="318" t="s">
        <v>5</v>
      </c>
      <c r="L6" s="318" t="s">
        <v>6</v>
      </c>
      <c r="M6" s="318" t="s">
        <v>4</v>
      </c>
      <c r="N6" s="318" t="s">
        <v>5</v>
      </c>
      <c r="O6" s="318" t="s">
        <v>6</v>
      </c>
      <c r="P6" s="318" t="s">
        <v>4</v>
      </c>
      <c r="Q6" s="318" t="s">
        <v>5</v>
      </c>
      <c r="R6" s="318" t="s">
        <v>6</v>
      </c>
      <c r="S6" s="318" t="s">
        <v>4</v>
      </c>
      <c r="T6" s="318" t="s">
        <v>5</v>
      </c>
      <c r="U6" s="318" t="s">
        <v>6</v>
      </c>
      <c r="V6" s="318" t="s">
        <v>4</v>
      </c>
      <c r="W6" s="318" t="s">
        <v>5</v>
      </c>
      <c r="X6" s="318" t="s">
        <v>6</v>
      </c>
      <c r="Y6" s="318" t="s">
        <v>4</v>
      </c>
      <c r="Z6" s="318" t="s">
        <v>5</v>
      </c>
      <c r="AA6" s="315" t="s">
        <v>6</v>
      </c>
    </row>
    <row r="7" spans="1:27" ht="15" customHeight="1">
      <c r="A7" s="584" t="s">
        <v>594</v>
      </c>
      <c r="B7" s="585"/>
      <c r="C7" s="256">
        <f>SUM(D7:E7)</f>
        <v>296</v>
      </c>
      <c r="D7" s="257">
        <v>282</v>
      </c>
      <c r="E7" s="257">
        <v>14</v>
      </c>
      <c r="F7" s="257">
        <v>3023</v>
      </c>
      <c r="G7" s="256">
        <f>SUM(H7:I7)</f>
        <v>84576</v>
      </c>
      <c r="H7" s="257">
        <f aca="true" t="shared" si="0" ref="H7:I10">SUM(K7,N7,Q7,T7,W7,Z7)</f>
        <v>43143</v>
      </c>
      <c r="I7" s="257">
        <f t="shared" si="0"/>
        <v>41433</v>
      </c>
      <c r="J7" s="256">
        <f>SUM(K7:L7)</f>
        <v>13199</v>
      </c>
      <c r="K7" s="257">
        <v>6839</v>
      </c>
      <c r="L7" s="257">
        <v>6360</v>
      </c>
      <c r="M7" s="256">
        <f>SUM(N7:O7)</f>
        <v>13812</v>
      </c>
      <c r="N7" s="257">
        <v>6975</v>
      </c>
      <c r="O7" s="257">
        <v>6837</v>
      </c>
      <c r="P7" s="256">
        <f>SUM(Q7:R7)</f>
        <v>14019</v>
      </c>
      <c r="Q7" s="257">
        <v>7108</v>
      </c>
      <c r="R7" s="257">
        <v>6911</v>
      </c>
      <c r="S7" s="256">
        <f>SUM(T7:U7)</f>
        <v>14419</v>
      </c>
      <c r="T7" s="257">
        <v>7399</v>
      </c>
      <c r="U7" s="257">
        <v>7020</v>
      </c>
      <c r="V7" s="256">
        <f>SUM(W7:X7)</f>
        <v>14341</v>
      </c>
      <c r="W7" s="257">
        <v>7323</v>
      </c>
      <c r="X7" s="257">
        <v>7018</v>
      </c>
      <c r="Y7" s="256">
        <f>SUM(Z7:AA7)</f>
        <v>14786</v>
      </c>
      <c r="Z7" s="257">
        <v>7499</v>
      </c>
      <c r="AA7" s="257">
        <v>7287</v>
      </c>
    </row>
    <row r="8" spans="1:27" ht="15" customHeight="1">
      <c r="A8" s="521">
        <v>5</v>
      </c>
      <c r="B8" s="523"/>
      <c r="C8" s="256">
        <f>SUM(D8:E8)</f>
        <v>296</v>
      </c>
      <c r="D8" s="257">
        <v>282</v>
      </c>
      <c r="E8" s="257">
        <v>14</v>
      </c>
      <c r="F8" s="257">
        <v>2985</v>
      </c>
      <c r="G8" s="256">
        <f>SUM(H8:I8)</f>
        <v>82918</v>
      </c>
      <c r="H8" s="257">
        <f t="shared" si="0"/>
        <v>42350</v>
      </c>
      <c r="I8" s="257">
        <f t="shared" si="0"/>
        <v>40568</v>
      </c>
      <c r="J8" s="256">
        <f>SUM(K8:L8)</f>
        <v>13001</v>
      </c>
      <c r="K8" s="257">
        <v>6653</v>
      </c>
      <c r="L8" s="257">
        <v>6348</v>
      </c>
      <c r="M8" s="256">
        <f>SUM(N8:O8)</f>
        <v>13237</v>
      </c>
      <c r="N8" s="257">
        <v>6858</v>
      </c>
      <c r="O8" s="257">
        <v>6379</v>
      </c>
      <c r="P8" s="256">
        <f>SUM(Q8:R8)</f>
        <v>13855</v>
      </c>
      <c r="Q8" s="257">
        <v>6994</v>
      </c>
      <c r="R8" s="257">
        <v>6861</v>
      </c>
      <c r="S8" s="256">
        <f>SUM(T8:U8)</f>
        <v>14053</v>
      </c>
      <c r="T8" s="257">
        <v>7125</v>
      </c>
      <c r="U8" s="257">
        <v>6928</v>
      </c>
      <c r="V8" s="256">
        <f>SUM(W8:X8)</f>
        <v>14438</v>
      </c>
      <c r="W8" s="257">
        <v>7408</v>
      </c>
      <c r="X8" s="257">
        <v>7030</v>
      </c>
      <c r="Y8" s="256">
        <f>SUM(Z8:AA8)</f>
        <v>14334</v>
      </c>
      <c r="Z8" s="257">
        <v>7312</v>
      </c>
      <c r="AA8" s="257">
        <v>7022</v>
      </c>
    </row>
    <row r="9" spans="1:27" ht="15" customHeight="1">
      <c r="A9" s="521">
        <v>6</v>
      </c>
      <c r="B9" s="523"/>
      <c r="C9" s="256">
        <f>SUM(D9:E9)</f>
        <v>295</v>
      </c>
      <c r="D9" s="257">
        <v>282</v>
      </c>
      <c r="E9" s="257">
        <v>13</v>
      </c>
      <c r="F9" s="257">
        <v>2938</v>
      </c>
      <c r="G9" s="256">
        <f>SUM(H9:I9)</f>
        <v>81055</v>
      </c>
      <c r="H9" s="257">
        <f t="shared" si="0"/>
        <v>41406</v>
      </c>
      <c r="I9" s="257">
        <f t="shared" si="0"/>
        <v>39649</v>
      </c>
      <c r="J9" s="256">
        <f>SUM(K9:L9)</f>
        <v>12405</v>
      </c>
      <c r="K9" s="257">
        <v>6342</v>
      </c>
      <c r="L9" s="257">
        <v>6063</v>
      </c>
      <c r="M9" s="256">
        <f>SUM(N9:O9)</f>
        <v>13025</v>
      </c>
      <c r="N9" s="257">
        <v>6655</v>
      </c>
      <c r="O9" s="257">
        <v>6370</v>
      </c>
      <c r="P9" s="256">
        <f>SUM(Q9:R9)</f>
        <v>13229</v>
      </c>
      <c r="Q9" s="257">
        <v>6849</v>
      </c>
      <c r="R9" s="257">
        <v>6380</v>
      </c>
      <c r="S9" s="256">
        <f>SUM(T9:U9)</f>
        <v>13890</v>
      </c>
      <c r="T9" s="257">
        <v>7010</v>
      </c>
      <c r="U9" s="257">
        <v>6880</v>
      </c>
      <c r="V9" s="256">
        <f>SUM(W9:X9)</f>
        <v>14044</v>
      </c>
      <c r="W9" s="257">
        <v>7122</v>
      </c>
      <c r="X9" s="257">
        <v>6922</v>
      </c>
      <c r="Y9" s="256">
        <f>SUM(Z9:AA9)</f>
        <v>14462</v>
      </c>
      <c r="Z9" s="257">
        <v>7428</v>
      </c>
      <c r="AA9" s="257">
        <v>7034</v>
      </c>
    </row>
    <row r="10" spans="1:27" ht="15" customHeight="1">
      <c r="A10" s="521">
        <v>7</v>
      </c>
      <c r="B10" s="523"/>
      <c r="C10" s="256">
        <f>SUM(D10:E10)</f>
        <v>287</v>
      </c>
      <c r="D10" s="257">
        <v>277</v>
      </c>
      <c r="E10" s="257">
        <v>10</v>
      </c>
      <c r="F10" s="257">
        <v>2868</v>
      </c>
      <c r="G10" s="256">
        <f>SUM(H10:I10)</f>
        <v>79107</v>
      </c>
      <c r="H10" s="257">
        <f t="shared" si="0"/>
        <v>40355</v>
      </c>
      <c r="I10" s="257">
        <f t="shared" si="0"/>
        <v>38752</v>
      </c>
      <c r="J10" s="256">
        <f>SUM(K10:L10)</f>
        <v>12434</v>
      </c>
      <c r="K10" s="257">
        <v>6328</v>
      </c>
      <c r="L10" s="257">
        <v>6106</v>
      </c>
      <c r="M10" s="256">
        <f>SUM(N10:O10)</f>
        <v>12394</v>
      </c>
      <c r="N10" s="257">
        <v>6324</v>
      </c>
      <c r="O10" s="257">
        <v>6070</v>
      </c>
      <c r="P10" s="256">
        <f>SUM(Q10:R10)</f>
        <v>13049</v>
      </c>
      <c r="Q10" s="257">
        <v>6677</v>
      </c>
      <c r="R10" s="257">
        <v>6372</v>
      </c>
      <c r="S10" s="256">
        <f>SUM(T10:U10)</f>
        <v>13215</v>
      </c>
      <c r="T10" s="257">
        <v>6846</v>
      </c>
      <c r="U10" s="257">
        <v>6369</v>
      </c>
      <c r="V10" s="256">
        <f>SUM(W10:X10)</f>
        <v>13931</v>
      </c>
      <c r="W10" s="257">
        <v>7024</v>
      </c>
      <c r="X10" s="257">
        <v>6907</v>
      </c>
      <c r="Y10" s="256">
        <f>SUM(Z10:AA10)</f>
        <v>14084</v>
      </c>
      <c r="Z10" s="257">
        <v>7156</v>
      </c>
      <c r="AA10" s="257">
        <v>6928</v>
      </c>
    </row>
    <row r="11" spans="1:27" ht="15" customHeight="1">
      <c r="A11" s="527">
        <v>8</v>
      </c>
      <c r="B11" s="591"/>
      <c r="C11" s="162">
        <f>SUM(C13:C20,C22,C25,C31,C41,C48,C54,C62,C68)</f>
        <v>286</v>
      </c>
      <c r="D11" s="162">
        <f>SUM(D13:D20,D22,D25,D31,D41,D48,D54,D62,D68)</f>
        <v>276</v>
      </c>
      <c r="E11" s="162">
        <f aca="true" t="shared" si="1" ref="E11:AA11">SUM(E13:E20,E22,E25,E31,E41,E48,E54,E62,E68)</f>
        <v>10</v>
      </c>
      <c r="F11" s="162">
        <f t="shared" si="1"/>
        <v>2821</v>
      </c>
      <c r="G11" s="162">
        <f t="shared" si="1"/>
        <v>76863</v>
      </c>
      <c r="H11" s="162">
        <f t="shared" si="1"/>
        <v>39254</v>
      </c>
      <c r="I11" s="162">
        <f t="shared" si="1"/>
        <v>37609</v>
      </c>
      <c r="J11" s="162">
        <f t="shared" si="1"/>
        <v>11812</v>
      </c>
      <c r="K11" s="162">
        <f t="shared" si="1"/>
        <v>6029</v>
      </c>
      <c r="L11" s="162">
        <f t="shared" si="1"/>
        <v>5783</v>
      </c>
      <c r="M11" s="162">
        <f t="shared" si="1"/>
        <v>12421</v>
      </c>
      <c r="N11" s="162">
        <f t="shared" si="1"/>
        <v>6315</v>
      </c>
      <c r="O11" s="162">
        <f t="shared" si="1"/>
        <v>6106</v>
      </c>
      <c r="P11" s="162">
        <f t="shared" si="1"/>
        <v>12412</v>
      </c>
      <c r="Q11" s="162">
        <f t="shared" si="1"/>
        <v>6327</v>
      </c>
      <c r="R11" s="162">
        <f t="shared" si="1"/>
        <v>6085</v>
      </c>
      <c r="S11" s="162">
        <f t="shared" si="1"/>
        <v>13069</v>
      </c>
      <c r="T11" s="162">
        <f t="shared" si="1"/>
        <v>6687</v>
      </c>
      <c r="U11" s="162">
        <f t="shared" si="1"/>
        <v>6382</v>
      </c>
      <c r="V11" s="162">
        <f t="shared" si="1"/>
        <v>13218</v>
      </c>
      <c r="W11" s="162">
        <f t="shared" si="1"/>
        <v>6857</v>
      </c>
      <c r="X11" s="162">
        <f t="shared" si="1"/>
        <v>6361</v>
      </c>
      <c r="Y11" s="162">
        <f t="shared" si="1"/>
        <v>13931</v>
      </c>
      <c r="Z11" s="162">
        <f t="shared" si="1"/>
        <v>7039</v>
      </c>
      <c r="AA11" s="162">
        <f t="shared" si="1"/>
        <v>6892</v>
      </c>
    </row>
    <row r="12" spans="1:27" ht="15" customHeight="1">
      <c r="A12" s="35"/>
      <c r="B12" s="36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  <c r="Q12" s="167"/>
      <c r="R12" s="167"/>
      <c r="S12" s="167"/>
      <c r="T12" s="167"/>
      <c r="U12" s="167"/>
      <c r="V12" s="167"/>
      <c r="W12" s="167"/>
      <c r="X12" s="167"/>
      <c r="Y12" s="167"/>
      <c r="Z12" s="167"/>
      <c r="AA12" s="167"/>
    </row>
    <row r="13" spans="1:27" ht="15" customHeight="1">
      <c r="A13" s="586" t="s">
        <v>50</v>
      </c>
      <c r="B13" s="587"/>
      <c r="C13" s="162">
        <f>SUM(D13:E13)</f>
        <v>63</v>
      </c>
      <c r="D13" s="167">
        <v>62</v>
      </c>
      <c r="E13" s="167">
        <v>1</v>
      </c>
      <c r="F13" s="167">
        <v>910</v>
      </c>
      <c r="G13" s="167">
        <f aca="true" t="shared" si="2" ref="G13:G69">SUM(H13:I13)</f>
        <v>28503</v>
      </c>
      <c r="H13" s="162">
        <f aca="true" t="shared" si="3" ref="H13:H69">SUM(K13,N13,Q13,T13,W13,Z13)</f>
        <v>14604</v>
      </c>
      <c r="I13" s="162">
        <f aca="true" t="shared" si="4" ref="I13:I69">SUM(L13,O13,R13,U13,X13,AA13)</f>
        <v>13899</v>
      </c>
      <c r="J13" s="162">
        <f>SUM(K13:L13)</f>
        <v>4512</v>
      </c>
      <c r="K13" s="167">
        <v>2286</v>
      </c>
      <c r="L13" s="167">
        <v>2226</v>
      </c>
      <c r="M13" s="162">
        <f>SUM(N13:O13)</f>
        <v>4613</v>
      </c>
      <c r="N13" s="167">
        <v>2310</v>
      </c>
      <c r="O13" s="167">
        <v>2303</v>
      </c>
      <c r="P13" s="162">
        <f>SUM(Q13:R13)</f>
        <v>4556</v>
      </c>
      <c r="Q13" s="167">
        <v>2348</v>
      </c>
      <c r="R13" s="167">
        <v>2208</v>
      </c>
      <c r="S13" s="162">
        <f>SUM(T13:U13)</f>
        <v>4897</v>
      </c>
      <c r="T13" s="167">
        <v>2485</v>
      </c>
      <c r="U13" s="167">
        <v>2412</v>
      </c>
      <c r="V13" s="162">
        <f>SUM(W13:X13)</f>
        <v>4813</v>
      </c>
      <c r="W13" s="167">
        <v>2543</v>
      </c>
      <c r="X13" s="167">
        <v>2270</v>
      </c>
      <c r="Y13" s="162">
        <f>SUM(Z13:AA13)</f>
        <v>5112</v>
      </c>
      <c r="Z13" s="167">
        <v>2632</v>
      </c>
      <c r="AA13" s="167">
        <v>2480</v>
      </c>
    </row>
    <row r="14" spans="1:27" ht="15" customHeight="1">
      <c r="A14" s="586" t="s">
        <v>15</v>
      </c>
      <c r="B14" s="587"/>
      <c r="C14" s="162">
        <f aca="true" t="shared" si="5" ref="C14:C20">SUM(D14:E14)</f>
        <v>10</v>
      </c>
      <c r="D14" s="167">
        <v>10</v>
      </c>
      <c r="E14" s="162" t="s">
        <v>804</v>
      </c>
      <c r="F14" s="167">
        <v>111</v>
      </c>
      <c r="G14" s="167">
        <f t="shared" si="2"/>
        <v>3212</v>
      </c>
      <c r="H14" s="162">
        <f t="shared" si="3"/>
        <v>1656</v>
      </c>
      <c r="I14" s="162">
        <f t="shared" si="4"/>
        <v>1556</v>
      </c>
      <c r="J14" s="162">
        <f aca="true" t="shared" si="6" ref="J14:J69">SUM(K14:L14)</f>
        <v>508</v>
      </c>
      <c r="K14" s="167">
        <v>252</v>
      </c>
      <c r="L14" s="167">
        <v>256</v>
      </c>
      <c r="M14" s="162">
        <f aca="true" t="shared" si="7" ref="M14:M69">SUM(N14:O14)</f>
        <v>484</v>
      </c>
      <c r="N14" s="167">
        <v>256</v>
      </c>
      <c r="O14" s="167">
        <v>228</v>
      </c>
      <c r="P14" s="162">
        <f aca="true" t="shared" si="8" ref="P14:P69">SUM(Q14:R14)</f>
        <v>569</v>
      </c>
      <c r="Q14" s="167">
        <v>310</v>
      </c>
      <c r="R14" s="167">
        <v>259</v>
      </c>
      <c r="S14" s="162">
        <f aca="true" t="shared" si="9" ref="S14:S20">SUM(T14:U14)</f>
        <v>533</v>
      </c>
      <c r="T14" s="167">
        <v>277</v>
      </c>
      <c r="U14" s="167">
        <v>256</v>
      </c>
      <c r="V14" s="162">
        <f aca="true" t="shared" si="10" ref="V14:V20">SUM(W14:X14)</f>
        <v>554</v>
      </c>
      <c r="W14" s="167">
        <v>274</v>
      </c>
      <c r="X14" s="167">
        <v>280</v>
      </c>
      <c r="Y14" s="162">
        <f aca="true" t="shared" si="11" ref="Y14:Y20">SUM(Z14:AA14)</f>
        <v>564</v>
      </c>
      <c r="Z14" s="167">
        <v>287</v>
      </c>
      <c r="AA14" s="167">
        <v>277</v>
      </c>
    </row>
    <row r="15" spans="1:27" ht="15" customHeight="1">
      <c r="A15" s="586" t="s">
        <v>51</v>
      </c>
      <c r="B15" s="587"/>
      <c r="C15" s="162">
        <f t="shared" si="5"/>
        <v>26</v>
      </c>
      <c r="D15" s="167">
        <v>25</v>
      </c>
      <c r="E15" s="167">
        <v>1</v>
      </c>
      <c r="F15" s="167">
        <v>262</v>
      </c>
      <c r="G15" s="167">
        <f t="shared" si="2"/>
        <v>7267</v>
      </c>
      <c r="H15" s="162">
        <f t="shared" si="3"/>
        <v>3652</v>
      </c>
      <c r="I15" s="162">
        <f t="shared" si="4"/>
        <v>3615</v>
      </c>
      <c r="J15" s="162">
        <f t="shared" si="6"/>
        <v>1127</v>
      </c>
      <c r="K15" s="167">
        <v>598</v>
      </c>
      <c r="L15" s="167">
        <v>529</v>
      </c>
      <c r="M15" s="162">
        <f t="shared" si="7"/>
        <v>1217</v>
      </c>
      <c r="N15" s="167">
        <v>601</v>
      </c>
      <c r="O15" s="167">
        <v>616</v>
      </c>
      <c r="P15" s="162">
        <f t="shared" si="8"/>
        <v>1164</v>
      </c>
      <c r="Q15" s="167">
        <v>542</v>
      </c>
      <c r="R15" s="167">
        <v>622</v>
      </c>
      <c r="S15" s="162">
        <f t="shared" si="9"/>
        <v>1246</v>
      </c>
      <c r="T15" s="167">
        <v>630</v>
      </c>
      <c r="U15" s="167">
        <v>616</v>
      </c>
      <c r="V15" s="162">
        <f t="shared" si="10"/>
        <v>1223</v>
      </c>
      <c r="W15" s="167">
        <v>596</v>
      </c>
      <c r="X15" s="167">
        <v>627</v>
      </c>
      <c r="Y15" s="162">
        <f t="shared" si="11"/>
        <v>1290</v>
      </c>
      <c r="Z15" s="167">
        <v>685</v>
      </c>
      <c r="AA15" s="167">
        <v>605</v>
      </c>
    </row>
    <row r="16" spans="1:27" ht="15" customHeight="1">
      <c r="A16" s="586" t="s">
        <v>52</v>
      </c>
      <c r="B16" s="587"/>
      <c r="C16" s="162">
        <f t="shared" si="5"/>
        <v>18</v>
      </c>
      <c r="D16" s="167">
        <v>16</v>
      </c>
      <c r="E16" s="167">
        <v>2</v>
      </c>
      <c r="F16" s="167">
        <v>97</v>
      </c>
      <c r="G16" s="167">
        <f t="shared" si="2"/>
        <v>1782</v>
      </c>
      <c r="H16" s="162">
        <f t="shared" si="3"/>
        <v>894</v>
      </c>
      <c r="I16" s="162">
        <f t="shared" si="4"/>
        <v>888</v>
      </c>
      <c r="J16" s="162">
        <f t="shared" si="6"/>
        <v>259</v>
      </c>
      <c r="K16" s="167">
        <v>136</v>
      </c>
      <c r="L16" s="167">
        <v>123</v>
      </c>
      <c r="M16" s="162">
        <f t="shared" si="7"/>
        <v>289</v>
      </c>
      <c r="N16" s="167">
        <v>132</v>
      </c>
      <c r="O16" s="167">
        <v>157</v>
      </c>
      <c r="P16" s="162">
        <f t="shared" si="8"/>
        <v>276</v>
      </c>
      <c r="Q16" s="167">
        <v>150</v>
      </c>
      <c r="R16" s="167">
        <v>126</v>
      </c>
      <c r="S16" s="162">
        <f t="shared" si="9"/>
        <v>312</v>
      </c>
      <c r="T16" s="167">
        <v>162</v>
      </c>
      <c r="U16" s="167">
        <v>150</v>
      </c>
      <c r="V16" s="162">
        <f t="shared" si="10"/>
        <v>304</v>
      </c>
      <c r="W16" s="167">
        <v>152</v>
      </c>
      <c r="X16" s="167">
        <v>152</v>
      </c>
      <c r="Y16" s="162">
        <f t="shared" si="11"/>
        <v>342</v>
      </c>
      <c r="Z16" s="167">
        <v>162</v>
      </c>
      <c r="AA16" s="167">
        <v>180</v>
      </c>
    </row>
    <row r="17" spans="1:27" ht="15" customHeight="1">
      <c r="A17" s="586" t="s">
        <v>53</v>
      </c>
      <c r="B17" s="587"/>
      <c r="C17" s="162">
        <f t="shared" si="5"/>
        <v>13</v>
      </c>
      <c r="D17" s="167">
        <v>13</v>
      </c>
      <c r="E17" s="162" t="s">
        <v>804</v>
      </c>
      <c r="F17" s="167">
        <v>71</v>
      </c>
      <c r="G17" s="167">
        <f t="shared" si="2"/>
        <v>1233</v>
      </c>
      <c r="H17" s="162">
        <f t="shared" si="3"/>
        <v>614</v>
      </c>
      <c r="I17" s="162">
        <f t="shared" si="4"/>
        <v>619</v>
      </c>
      <c r="J17" s="162">
        <f t="shared" si="6"/>
        <v>163</v>
      </c>
      <c r="K17" s="167">
        <v>84</v>
      </c>
      <c r="L17" s="167">
        <v>79</v>
      </c>
      <c r="M17" s="162">
        <f t="shared" si="7"/>
        <v>200</v>
      </c>
      <c r="N17" s="167">
        <v>98</v>
      </c>
      <c r="O17" s="167">
        <v>102</v>
      </c>
      <c r="P17" s="162">
        <f t="shared" si="8"/>
        <v>197</v>
      </c>
      <c r="Q17" s="167">
        <v>96</v>
      </c>
      <c r="R17" s="167">
        <v>101</v>
      </c>
      <c r="S17" s="162">
        <f t="shared" si="9"/>
        <v>196</v>
      </c>
      <c r="T17" s="167">
        <v>102</v>
      </c>
      <c r="U17" s="167">
        <v>94</v>
      </c>
      <c r="V17" s="162">
        <f t="shared" si="10"/>
        <v>241</v>
      </c>
      <c r="W17" s="167">
        <v>116</v>
      </c>
      <c r="X17" s="167">
        <v>125</v>
      </c>
      <c r="Y17" s="162">
        <f t="shared" si="11"/>
        <v>236</v>
      </c>
      <c r="Z17" s="167">
        <v>118</v>
      </c>
      <c r="AA17" s="167">
        <v>118</v>
      </c>
    </row>
    <row r="18" spans="1:27" ht="15" customHeight="1">
      <c r="A18" s="586" t="s">
        <v>54</v>
      </c>
      <c r="B18" s="587"/>
      <c r="C18" s="162">
        <f t="shared" si="5"/>
        <v>18</v>
      </c>
      <c r="D18" s="167">
        <v>18</v>
      </c>
      <c r="E18" s="162" t="s">
        <v>804</v>
      </c>
      <c r="F18" s="167">
        <v>173</v>
      </c>
      <c r="G18" s="167">
        <f t="shared" si="2"/>
        <v>4527</v>
      </c>
      <c r="H18" s="162">
        <f t="shared" si="3"/>
        <v>2283</v>
      </c>
      <c r="I18" s="162">
        <f t="shared" si="4"/>
        <v>2244</v>
      </c>
      <c r="J18" s="162">
        <f t="shared" si="6"/>
        <v>695</v>
      </c>
      <c r="K18" s="167">
        <v>343</v>
      </c>
      <c r="L18" s="167">
        <v>352</v>
      </c>
      <c r="M18" s="162">
        <f t="shared" si="7"/>
        <v>732</v>
      </c>
      <c r="N18" s="167">
        <v>377</v>
      </c>
      <c r="O18" s="167">
        <v>355</v>
      </c>
      <c r="P18" s="162">
        <f t="shared" si="8"/>
        <v>721</v>
      </c>
      <c r="Q18" s="167">
        <v>353</v>
      </c>
      <c r="R18" s="167">
        <v>368</v>
      </c>
      <c r="S18" s="162">
        <f t="shared" si="9"/>
        <v>758</v>
      </c>
      <c r="T18" s="167">
        <v>379</v>
      </c>
      <c r="U18" s="167">
        <v>379</v>
      </c>
      <c r="V18" s="162">
        <f t="shared" si="10"/>
        <v>784</v>
      </c>
      <c r="W18" s="167">
        <v>406</v>
      </c>
      <c r="X18" s="167">
        <v>378</v>
      </c>
      <c r="Y18" s="162">
        <f t="shared" si="11"/>
        <v>837</v>
      </c>
      <c r="Z18" s="167">
        <v>425</v>
      </c>
      <c r="AA18" s="167">
        <v>412</v>
      </c>
    </row>
    <row r="19" spans="1:27" ht="15" customHeight="1">
      <c r="A19" s="586" t="s">
        <v>55</v>
      </c>
      <c r="B19" s="587"/>
      <c r="C19" s="162">
        <f t="shared" si="5"/>
        <v>9</v>
      </c>
      <c r="D19" s="167">
        <v>8</v>
      </c>
      <c r="E19" s="167">
        <v>1</v>
      </c>
      <c r="F19" s="167">
        <v>66</v>
      </c>
      <c r="G19" s="167">
        <f t="shared" si="2"/>
        <v>1520</v>
      </c>
      <c r="H19" s="162">
        <f t="shared" si="3"/>
        <v>769</v>
      </c>
      <c r="I19" s="162">
        <f t="shared" si="4"/>
        <v>751</v>
      </c>
      <c r="J19" s="162">
        <f t="shared" si="6"/>
        <v>229</v>
      </c>
      <c r="K19" s="167">
        <v>106</v>
      </c>
      <c r="L19" s="167">
        <v>123</v>
      </c>
      <c r="M19" s="162">
        <f t="shared" si="7"/>
        <v>248</v>
      </c>
      <c r="N19" s="167">
        <v>119</v>
      </c>
      <c r="O19" s="167">
        <v>129</v>
      </c>
      <c r="P19" s="162">
        <f t="shared" si="8"/>
        <v>226</v>
      </c>
      <c r="Q19" s="167">
        <v>130</v>
      </c>
      <c r="R19" s="167">
        <v>96</v>
      </c>
      <c r="S19" s="162">
        <f t="shared" si="9"/>
        <v>257</v>
      </c>
      <c r="T19" s="167">
        <v>141</v>
      </c>
      <c r="U19" s="167">
        <v>116</v>
      </c>
      <c r="V19" s="162">
        <f t="shared" si="10"/>
        <v>284</v>
      </c>
      <c r="W19" s="167">
        <v>129</v>
      </c>
      <c r="X19" s="167">
        <v>155</v>
      </c>
      <c r="Y19" s="162">
        <f t="shared" si="11"/>
        <v>276</v>
      </c>
      <c r="Z19" s="167">
        <v>144</v>
      </c>
      <c r="AA19" s="167">
        <v>132</v>
      </c>
    </row>
    <row r="20" spans="1:27" ht="15" customHeight="1">
      <c r="A20" s="586" t="s">
        <v>56</v>
      </c>
      <c r="B20" s="587"/>
      <c r="C20" s="162">
        <f t="shared" si="5"/>
        <v>9</v>
      </c>
      <c r="D20" s="167">
        <v>9</v>
      </c>
      <c r="E20" s="162" t="s">
        <v>804</v>
      </c>
      <c r="F20" s="167">
        <v>154</v>
      </c>
      <c r="G20" s="167">
        <f t="shared" si="2"/>
        <v>4805</v>
      </c>
      <c r="H20" s="162">
        <f t="shared" si="3"/>
        <v>2488</v>
      </c>
      <c r="I20" s="162">
        <f t="shared" si="4"/>
        <v>2317</v>
      </c>
      <c r="J20" s="162">
        <f t="shared" si="6"/>
        <v>712</v>
      </c>
      <c r="K20" s="167">
        <v>351</v>
      </c>
      <c r="L20" s="167">
        <v>361</v>
      </c>
      <c r="M20" s="162">
        <f t="shared" si="7"/>
        <v>765</v>
      </c>
      <c r="N20" s="167">
        <v>420</v>
      </c>
      <c r="O20" s="167">
        <v>345</v>
      </c>
      <c r="P20" s="162">
        <f t="shared" si="8"/>
        <v>774</v>
      </c>
      <c r="Q20" s="167">
        <v>414</v>
      </c>
      <c r="R20" s="167">
        <v>360</v>
      </c>
      <c r="S20" s="162">
        <f t="shared" si="9"/>
        <v>853</v>
      </c>
      <c r="T20" s="167">
        <v>425</v>
      </c>
      <c r="U20" s="167">
        <v>428</v>
      </c>
      <c r="V20" s="162">
        <f t="shared" si="10"/>
        <v>816</v>
      </c>
      <c r="W20" s="167">
        <v>433</v>
      </c>
      <c r="X20" s="167">
        <v>383</v>
      </c>
      <c r="Y20" s="162">
        <f t="shared" si="11"/>
        <v>885</v>
      </c>
      <c r="Z20" s="167">
        <v>445</v>
      </c>
      <c r="AA20" s="167">
        <v>440</v>
      </c>
    </row>
    <row r="21" spans="1:27" ht="15" customHeight="1">
      <c r="A21" s="44"/>
      <c r="B21" s="43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</row>
    <row r="22" spans="1:27" ht="15" customHeight="1">
      <c r="A22" s="586" t="s">
        <v>57</v>
      </c>
      <c r="B22" s="587"/>
      <c r="C22" s="167">
        <f aca="true" t="shared" si="12" ref="C22:AA22">SUM(C23)</f>
        <v>4</v>
      </c>
      <c r="D22" s="167">
        <f t="shared" si="12"/>
        <v>3</v>
      </c>
      <c r="E22" s="167">
        <f t="shared" si="12"/>
        <v>1</v>
      </c>
      <c r="F22" s="167">
        <f t="shared" si="12"/>
        <v>27</v>
      </c>
      <c r="G22" s="167">
        <f t="shared" si="12"/>
        <v>669</v>
      </c>
      <c r="H22" s="167">
        <f t="shared" si="12"/>
        <v>352</v>
      </c>
      <c r="I22" s="167">
        <f t="shared" si="12"/>
        <v>317</v>
      </c>
      <c r="J22" s="167">
        <f t="shared" si="12"/>
        <v>103</v>
      </c>
      <c r="K22" s="167">
        <f t="shared" si="12"/>
        <v>48</v>
      </c>
      <c r="L22" s="167">
        <f t="shared" si="12"/>
        <v>55</v>
      </c>
      <c r="M22" s="167">
        <f t="shared" si="12"/>
        <v>111</v>
      </c>
      <c r="N22" s="167">
        <f t="shared" si="12"/>
        <v>60</v>
      </c>
      <c r="O22" s="167">
        <f t="shared" si="12"/>
        <v>51</v>
      </c>
      <c r="P22" s="167">
        <f t="shared" si="12"/>
        <v>106</v>
      </c>
      <c r="Q22" s="167">
        <f t="shared" si="12"/>
        <v>61</v>
      </c>
      <c r="R22" s="167">
        <f t="shared" si="12"/>
        <v>45</v>
      </c>
      <c r="S22" s="167">
        <f t="shared" si="12"/>
        <v>110</v>
      </c>
      <c r="T22" s="167">
        <f t="shared" si="12"/>
        <v>59</v>
      </c>
      <c r="U22" s="167">
        <f t="shared" si="12"/>
        <v>51</v>
      </c>
      <c r="V22" s="167">
        <f t="shared" si="12"/>
        <v>135</v>
      </c>
      <c r="W22" s="167">
        <f t="shared" si="12"/>
        <v>71</v>
      </c>
      <c r="X22" s="167">
        <f t="shared" si="12"/>
        <v>64</v>
      </c>
      <c r="Y22" s="167">
        <f t="shared" si="12"/>
        <v>104</v>
      </c>
      <c r="Z22" s="167">
        <f t="shared" si="12"/>
        <v>53</v>
      </c>
      <c r="AA22" s="167">
        <f t="shared" si="12"/>
        <v>51</v>
      </c>
    </row>
    <row r="23" spans="1:27" ht="15" customHeight="1">
      <c r="A23" s="45"/>
      <c r="B23" s="326" t="s">
        <v>58</v>
      </c>
      <c r="C23" s="257">
        <f>SUM(D23:E23)</f>
        <v>4</v>
      </c>
      <c r="D23" s="258">
        <v>3</v>
      </c>
      <c r="E23" s="258">
        <v>1</v>
      </c>
      <c r="F23" s="258">
        <v>27</v>
      </c>
      <c r="G23" s="256">
        <f t="shared" si="2"/>
        <v>669</v>
      </c>
      <c r="H23" s="257">
        <f t="shared" si="3"/>
        <v>352</v>
      </c>
      <c r="I23" s="257">
        <f t="shared" si="4"/>
        <v>317</v>
      </c>
      <c r="J23" s="257">
        <f t="shared" si="6"/>
        <v>103</v>
      </c>
      <c r="K23" s="258">
        <v>48</v>
      </c>
      <c r="L23" s="258">
        <v>55</v>
      </c>
      <c r="M23" s="257">
        <f t="shared" si="7"/>
        <v>111</v>
      </c>
      <c r="N23" s="258">
        <v>60</v>
      </c>
      <c r="O23" s="258">
        <v>51</v>
      </c>
      <c r="P23" s="257">
        <f t="shared" si="8"/>
        <v>106</v>
      </c>
      <c r="Q23" s="258">
        <v>61</v>
      </c>
      <c r="R23" s="258">
        <v>45</v>
      </c>
      <c r="S23" s="257">
        <f>SUM(T23:U23)</f>
        <v>110</v>
      </c>
      <c r="T23" s="258">
        <v>59</v>
      </c>
      <c r="U23" s="258">
        <v>51</v>
      </c>
      <c r="V23" s="257">
        <f>SUM(W23:X23)</f>
        <v>135</v>
      </c>
      <c r="W23" s="258">
        <v>71</v>
      </c>
      <c r="X23" s="258">
        <v>64</v>
      </c>
      <c r="Y23" s="257">
        <f>SUM(Z23:AA23)</f>
        <v>104</v>
      </c>
      <c r="Z23" s="258">
        <v>53</v>
      </c>
      <c r="AA23" s="258">
        <v>51</v>
      </c>
    </row>
    <row r="24" spans="1:27" ht="15" customHeight="1">
      <c r="A24" s="45"/>
      <c r="B24" s="360"/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  <c r="N24" s="259"/>
      <c r="O24" s="259"/>
      <c r="P24" s="259"/>
      <c r="Q24" s="259"/>
      <c r="R24" s="259"/>
      <c r="S24" s="259"/>
      <c r="T24" s="259"/>
      <c r="U24" s="259"/>
      <c r="V24" s="259"/>
      <c r="W24" s="259"/>
      <c r="X24" s="259"/>
      <c r="Y24" s="259"/>
      <c r="Z24" s="259"/>
      <c r="AA24" s="259"/>
    </row>
    <row r="25" spans="1:27" s="31" customFormat="1" ht="15" customHeight="1">
      <c r="A25" s="586" t="s">
        <v>59</v>
      </c>
      <c r="B25" s="587"/>
      <c r="C25" s="260">
        <f>SUM(C26:C29)</f>
        <v>11</v>
      </c>
      <c r="D25" s="260">
        <f>SUM(D26:D29)</f>
        <v>11</v>
      </c>
      <c r="E25" s="260" t="s">
        <v>805</v>
      </c>
      <c r="F25" s="260">
        <f aca="true" t="shared" si="13" ref="F25:AA25">SUM(F26:F29)</f>
        <v>121</v>
      </c>
      <c r="G25" s="260">
        <f t="shared" si="13"/>
        <v>3280</v>
      </c>
      <c r="H25" s="260">
        <f t="shared" si="13"/>
        <v>1697</v>
      </c>
      <c r="I25" s="260">
        <f t="shared" si="13"/>
        <v>1583</v>
      </c>
      <c r="J25" s="260">
        <f t="shared" si="13"/>
        <v>494</v>
      </c>
      <c r="K25" s="260">
        <f t="shared" si="13"/>
        <v>265</v>
      </c>
      <c r="L25" s="260">
        <f t="shared" si="13"/>
        <v>229</v>
      </c>
      <c r="M25" s="260">
        <f t="shared" si="13"/>
        <v>532</v>
      </c>
      <c r="N25" s="260">
        <f t="shared" si="13"/>
        <v>288</v>
      </c>
      <c r="O25" s="260">
        <f t="shared" si="13"/>
        <v>244</v>
      </c>
      <c r="P25" s="260">
        <f t="shared" si="13"/>
        <v>568</v>
      </c>
      <c r="Q25" s="260">
        <f t="shared" si="13"/>
        <v>294</v>
      </c>
      <c r="R25" s="260">
        <f t="shared" si="13"/>
        <v>274</v>
      </c>
      <c r="S25" s="260">
        <f t="shared" si="13"/>
        <v>528</v>
      </c>
      <c r="T25" s="260">
        <f t="shared" si="13"/>
        <v>282</v>
      </c>
      <c r="U25" s="260">
        <f t="shared" si="13"/>
        <v>246</v>
      </c>
      <c r="V25" s="260">
        <f t="shared" si="13"/>
        <v>552</v>
      </c>
      <c r="W25" s="260">
        <f t="shared" si="13"/>
        <v>274</v>
      </c>
      <c r="X25" s="260">
        <f t="shared" si="13"/>
        <v>278</v>
      </c>
      <c r="Y25" s="260">
        <f t="shared" si="13"/>
        <v>606</v>
      </c>
      <c r="Z25" s="260">
        <f t="shared" si="13"/>
        <v>294</v>
      </c>
      <c r="AA25" s="260">
        <f t="shared" si="13"/>
        <v>312</v>
      </c>
    </row>
    <row r="26" spans="1:27" ht="15" customHeight="1">
      <c r="A26" s="45"/>
      <c r="B26" s="326" t="s">
        <v>60</v>
      </c>
      <c r="C26" s="257">
        <f>SUM(D26:E26)</f>
        <v>2</v>
      </c>
      <c r="D26" s="258">
        <v>2</v>
      </c>
      <c r="E26" s="257" t="s">
        <v>425</v>
      </c>
      <c r="F26" s="258">
        <v>36</v>
      </c>
      <c r="G26" s="256">
        <f t="shared" si="2"/>
        <v>1015</v>
      </c>
      <c r="H26" s="257">
        <f t="shared" si="3"/>
        <v>497</v>
      </c>
      <c r="I26" s="257">
        <f t="shared" si="4"/>
        <v>518</v>
      </c>
      <c r="J26" s="257">
        <f t="shared" si="6"/>
        <v>137</v>
      </c>
      <c r="K26" s="258">
        <v>68</v>
      </c>
      <c r="L26" s="258">
        <v>69</v>
      </c>
      <c r="M26" s="257">
        <f t="shared" si="7"/>
        <v>170</v>
      </c>
      <c r="N26" s="258">
        <v>89</v>
      </c>
      <c r="O26" s="258">
        <v>81</v>
      </c>
      <c r="P26" s="257">
        <f t="shared" si="8"/>
        <v>181</v>
      </c>
      <c r="Q26" s="258">
        <v>86</v>
      </c>
      <c r="R26" s="258">
        <v>95</v>
      </c>
      <c r="S26" s="257">
        <f>SUM(T26:U26)</f>
        <v>172</v>
      </c>
      <c r="T26" s="258">
        <v>92</v>
      </c>
      <c r="U26" s="258">
        <v>80</v>
      </c>
      <c r="V26" s="257">
        <f>SUM(W26:X26)</f>
        <v>165</v>
      </c>
      <c r="W26" s="258">
        <v>71</v>
      </c>
      <c r="X26" s="258">
        <v>94</v>
      </c>
      <c r="Y26" s="257">
        <f>SUM(Z26:AA26)</f>
        <v>190</v>
      </c>
      <c r="Z26" s="258">
        <v>91</v>
      </c>
      <c r="AA26" s="258">
        <v>99</v>
      </c>
    </row>
    <row r="27" spans="1:27" ht="15" customHeight="1">
      <c r="A27" s="45"/>
      <c r="B27" s="326" t="s">
        <v>61</v>
      </c>
      <c r="C27" s="257">
        <f>SUM(D27:E27)</f>
        <v>3</v>
      </c>
      <c r="D27" s="258">
        <v>3</v>
      </c>
      <c r="E27" s="257" t="s">
        <v>425</v>
      </c>
      <c r="F27" s="258">
        <v>32</v>
      </c>
      <c r="G27" s="256">
        <f t="shared" si="2"/>
        <v>979</v>
      </c>
      <c r="H27" s="257">
        <f t="shared" si="3"/>
        <v>512</v>
      </c>
      <c r="I27" s="257">
        <f t="shared" si="4"/>
        <v>467</v>
      </c>
      <c r="J27" s="257">
        <f t="shared" si="6"/>
        <v>171</v>
      </c>
      <c r="K27" s="258">
        <v>97</v>
      </c>
      <c r="L27" s="258">
        <v>74</v>
      </c>
      <c r="M27" s="257">
        <f t="shared" si="7"/>
        <v>154</v>
      </c>
      <c r="N27" s="258">
        <v>83</v>
      </c>
      <c r="O27" s="258">
        <v>71</v>
      </c>
      <c r="P27" s="257">
        <f t="shared" si="8"/>
        <v>158</v>
      </c>
      <c r="Q27" s="258">
        <v>76</v>
      </c>
      <c r="R27" s="258">
        <v>82</v>
      </c>
      <c r="S27" s="257">
        <f>SUM(T27:U27)</f>
        <v>143</v>
      </c>
      <c r="T27" s="258">
        <v>75</v>
      </c>
      <c r="U27" s="258">
        <v>68</v>
      </c>
      <c r="V27" s="257">
        <f>SUM(W27:X27)</f>
        <v>178</v>
      </c>
      <c r="W27" s="258">
        <v>98</v>
      </c>
      <c r="X27" s="258">
        <v>80</v>
      </c>
      <c r="Y27" s="257">
        <f>SUM(Z27:AA27)</f>
        <v>175</v>
      </c>
      <c r="Z27" s="258">
        <v>83</v>
      </c>
      <c r="AA27" s="258">
        <v>92</v>
      </c>
    </row>
    <row r="28" spans="1:27" ht="15" customHeight="1">
      <c r="A28" s="45"/>
      <c r="B28" s="326" t="s">
        <v>62</v>
      </c>
      <c r="C28" s="257">
        <f>SUM(D28:E28)</f>
        <v>3</v>
      </c>
      <c r="D28" s="258">
        <v>3</v>
      </c>
      <c r="E28" s="257" t="s">
        <v>425</v>
      </c>
      <c r="F28" s="258">
        <v>33</v>
      </c>
      <c r="G28" s="256">
        <f t="shared" si="2"/>
        <v>957</v>
      </c>
      <c r="H28" s="257">
        <f t="shared" si="3"/>
        <v>513</v>
      </c>
      <c r="I28" s="257">
        <f t="shared" si="4"/>
        <v>444</v>
      </c>
      <c r="J28" s="257">
        <f t="shared" si="6"/>
        <v>143</v>
      </c>
      <c r="K28" s="258">
        <v>83</v>
      </c>
      <c r="L28" s="258">
        <v>60</v>
      </c>
      <c r="M28" s="257">
        <f t="shared" si="7"/>
        <v>151</v>
      </c>
      <c r="N28" s="258">
        <v>88</v>
      </c>
      <c r="O28" s="258">
        <v>63</v>
      </c>
      <c r="P28" s="257">
        <f t="shared" si="8"/>
        <v>170</v>
      </c>
      <c r="Q28" s="258">
        <v>99</v>
      </c>
      <c r="R28" s="258">
        <v>71</v>
      </c>
      <c r="S28" s="257">
        <f>SUM(T28:U28)</f>
        <v>157</v>
      </c>
      <c r="T28" s="258">
        <v>83</v>
      </c>
      <c r="U28" s="258">
        <v>74</v>
      </c>
      <c r="V28" s="257">
        <f>SUM(W28:X28)</f>
        <v>157</v>
      </c>
      <c r="W28" s="258">
        <v>77</v>
      </c>
      <c r="X28" s="258">
        <v>80</v>
      </c>
      <c r="Y28" s="257">
        <f>SUM(Z28:AA28)</f>
        <v>179</v>
      </c>
      <c r="Z28" s="258">
        <v>83</v>
      </c>
      <c r="AA28" s="258">
        <v>96</v>
      </c>
    </row>
    <row r="29" spans="1:27" ht="15" customHeight="1">
      <c r="A29" s="45"/>
      <c r="B29" s="326" t="s">
        <v>63</v>
      </c>
      <c r="C29" s="257">
        <f>SUM(D29:E29)</f>
        <v>3</v>
      </c>
      <c r="D29" s="258">
        <v>3</v>
      </c>
      <c r="E29" s="257" t="s">
        <v>425</v>
      </c>
      <c r="F29" s="258">
        <v>20</v>
      </c>
      <c r="G29" s="256">
        <f t="shared" si="2"/>
        <v>329</v>
      </c>
      <c r="H29" s="257">
        <f t="shared" si="3"/>
        <v>175</v>
      </c>
      <c r="I29" s="257">
        <f t="shared" si="4"/>
        <v>154</v>
      </c>
      <c r="J29" s="257">
        <f t="shared" si="6"/>
        <v>43</v>
      </c>
      <c r="K29" s="258">
        <v>17</v>
      </c>
      <c r="L29" s="258">
        <v>26</v>
      </c>
      <c r="M29" s="257">
        <f t="shared" si="7"/>
        <v>57</v>
      </c>
      <c r="N29" s="258">
        <v>28</v>
      </c>
      <c r="O29" s="258">
        <v>29</v>
      </c>
      <c r="P29" s="257">
        <f t="shared" si="8"/>
        <v>59</v>
      </c>
      <c r="Q29" s="258">
        <v>33</v>
      </c>
      <c r="R29" s="258">
        <v>26</v>
      </c>
      <c r="S29" s="257">
        <f>SUM(T29:U29)</f>
        <v>56</v>
      </c>
      <c r="T29" s="258">
        <v>32</v>
      </c>
      <c r="U29" s="258">
        <v>24</v>
      </c>
      <c r="V29" s="257">
        <f>SUM(W29:X29)</f>
        <v>52</v>
      </c>
      <c r="W29" s="258">
        <v>28</v>
      </c>
      <c r="X29" s="258">
        <v>24</v>
      </c>
      <c r="Y29" s="257">
        <f>SUM(Z29:AA29)</f>
        <v>62</v>
      </c>
      <c r="Z29" s="258">
        <v>37</v>
      </c>
      <c r="AA29" s="258">
        <v>25</v>
      </c>
    </row>
    <row r="30" spans="1:27" ht="15" customHeight="1">
      <c r="A30" s="45"/>
      <c r="B30" s="326"/>
      <c r="C30" s="259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259"/>
      <c r="V30" s="259"/>
      <c r="W30" s="259"/>
      <c r="X30" s="259"/>
      <c r="Y30" s="259"/>
      <c r="Z30" s="259"/>
      <c r="AA30" s="259"/>
    </row>
    <row r="31" spans="1:27" s="31" customFormat="1" ht="15" customHeight="1">
      <c r="A31" s="586" t="s">
        <v>64</v>
      </c>
      <c r="B31" s="587"/>
      <c r="C31" s="260">
        <f>SUM(C32:C39)</f>
        <v>16</v>
      </c>
      <c r="D31" s="260">
        <f>SUM(D32:D39)</f>
        <v>16</v>
      </c>
      <c r="E31" s="260" t="s">
        <v>805</v>
      </c>
      <c r="F31" s="260">
        <f aca="true" t="shared" si="14" ref="F31:AA31">SUM(F32:F39)</f>
        <v>201</v>
      </c>
      <c r="G31" s="260">
        <f t="shared" si="14"/>
        <v>5764</v>
      </c>
      <c r="H31" s="260">
        <f t="shared" si="14"/>
        <v>2954</v>
      </c>
      <c r="I31" s="260">
        <f t="shared" si="14"/>
        <v>2810</v>
      </c>
      <c r="J31" s="260">
        <f t="shared" si="14"/>
        <v>884</v>
      </c>
      <c r="K31" s="260">
        <f t="shared" si="14"/>
        <v>451</v>
      </c>
      <c r="L31" s="260">
        <f t="shared" si="14"/>
        <v>433</v>
      </c>
      <c r="M31" s="260">
        <f t="shared" si="14"/>
        <v>918</v>
      </c>
      <c r="N31" s="260">
        <f t="shared" si="14"/>
        <v>492</v>
      </c>
      <c r="O31" s="260">
        <f t="shared" si="14"/>
        <v>426</v>
      </c>
      <c r="P31" s="260">
        <f t="shared" si="14"/>
        <v>888</v>
      </c>
      <c r="Q31" s="260">
        <f t="shared" si="14"/>
        <v>441</v>
      </c>
      <c r="R31" s="260">
        <f t="shared" si="14"/>
        <v>447</v>
      </c>
      <c r="S31" s="260">
        <f t="shared" si="14"/>
        <v>1002</v>
      </c>
      <c r="T31" s="260">
        <f t="shared" si="14"/>
        <v>504</v>
      </c>
      <c r="U31" s="260">
        <f t="shared" si="14"/>
        <v>498</v>
      </c>
      <c r="V31" s="260">
        <f t="shared" si="14"/>
        <v>1019</v>
      </c>
      <c r="W31" s="260">
        <f t="shared" si="14"/>
        <v>551</v>
      </c>
      <c r="X31" s="260">
        <f t="shared" si="14"/>
        <v>468</v>
      </c>
      <c r="Y31" s="260">
        <f t="shared" si="14"/>
        <v>1053</v>
      </c>
      <c r="Z31" s="260">
        <f t="shared" si="14"/>
        <v>515</v>
      </c>
      <c r="AA31" s="260">
        <f t="shared" si="14"/>
        <v>538</v>
      </c>
    </row>
    <row r="32" spans="1:27" ht="15" customHeight="1">
      <c r="A32" s="45"/>
      <c r="B32" s="326" t="s">
        <v>65</v>
      </c>
      <c r="C32" s="257">
        <f>SUM(D32:E32)</f>
        <v>3</v>
      </c>
      <c r="D32" s="258">
        <v>3</v>
      </c>
      <c r="E32" s="257" t="s">
        <v>425</v>
      </c>
      <c r="F32" s="258">
        <v>32</v>
      </c>
      <c r="G32" s="256">
        <f t="shared" si="2"/>
        <v>805</v>
      </c>
      <c r="H32" s="257">
        <f t="shared" si="3"/>
        <v>397</v>
      </c>
      <c r="I32" s="257">
        <f t="shared" si="4"/>
        <v>408</v>
      </c>
      <c r="J32" s="257">
        <f t="shared" si="6"/>
        <v>118</v>
      </c>
      <c r="K32" s="258">
        <v>59</v>
      </c>
      <c r="L32" s="258">
        <v>59</v>
      </c>
      <c r="M32" s="257">
        <f t="shared" si="7"/>
        <v>127</v>
      </c>
      <c r="N32" s="258">
        <v>73</v>
      </c>
      <c r="O32" s="258">
        <v>54</v>
      </c>
      <c r="P32" s="257">
        <f t="shared" si="8"/>
        <v>130</v>
      </c>
      <c r="Q32" s="258">
        <v>51</v>
      </c>
      <c r="R32" s="258">
        <v>79</v>
      </c>
      <c r="S32" s="257">
        <f>SUM(T32:U32)</f>
        <v>136</v>
      </c>
      <c r="T32" s="258">
        <v>64</v>
      </c>
      <c r="U32" s="258">
        <v>72</v>
      </c>
      <c r="V32" s="257">
        <f>SUM(W32:X32)</f>
        <v>156</v>
      </c>
      <c r="W32" s="258">
        <v>89</v>
      </c>
      <c r="X32" s="258">
        <v>67</v>
      </c>
      <c r="Y32" s="257">
        <f>SUM(Z32:AA32)</f>
        <v>138</v>
      </c>
      <c r="Z32" s="258">
        <v>61</v>
      </c>
      <c r="AA32" s="258">
        <v>77</v>
      </c>
    </row>
    <row r="33" spans="1:27" ht="15" customHeight="1">
      <c r="A33" s="45"/>
      <c r="B33" s="326" t="s">
        <v>66</v>
      </c>
      <c r="C33" s="257">
        <f aca="true" t="shared" si="15" ref="C33:C39">SUM(D33:E33)</f>
        <v>3</v>
      </c>
      <c r="D33" s="258">
        <v>3</v>
      </c>
      <c r="E33" s="257" t="s">
        <v>425</v>
      </c>
      <c r="F33" s="258">
        <v>51</v>
      </c>
      <c r="G33" s="256">
        <f t="shared" si="2"/>
        <v>1658</v>
      </c>
      <c r="H33" s="257">
        <f t="shared" si="3"/>
        <v>856</v>
      </c>
      <c r="I33" s="257">
        <f t="shared" si="4"/>
        <v>802</v>
      </c>
      <c r="J33" s="257">
        <f t="shared" si="6"/>
        <v>228</v>
      </c>
      <c r="K33" s="258">
        <v>118</v>
      </c>
      <c r="L33" s="258">
        <v>110</v>
      </c>
      <c r="M33" s="257">
        <f t="shared" si="7"/>
        <v>253</v>
      </c>
      <c r="N33" s="258">
        <v>135</v>
      </c>
      <c r="O33" s="258">
        <v>118</v>
      </c>
      <c r="P33" s="257">
        <f t="shared" si="8"/>
        <v>235</v>
      </c>
      <c r="Q33" s="258">
        <v>126</v>
      </c>
      <c r="R33" s="258">
        <v>109</v>
      </c>
      <c r="S33" s="257">
        <f aca="true" t="shared" si="16" ref="S33:S39">SUM(T33:U33)</f>
        <v>300</v>
      </c>
      <c r="T33" s="258">
        <v>138</v>
      </c>
      <c r="U33" s="258">
        <v>162</v>
      </c>
      <c r="V33" s="257">
        <f aca="true" t="shared" si="17" ref="V33:V39">SUM(W33:X33)</f>
        <v>318</v>
      </c>
      <c r="W33" s="258">
        <v>189</v>
      </c>
      <c r="X33" s="258">
        <v>129</v>
      </c>
      <c r="Y33" s="257">
        <f aca="true" t="shared" si="18" ref="Y33:Y39">SUM(Z33:AA33)</f>
        <v>324</v>
      </c>
      <c r="Z33" s="258">
        <v>150</v>
      </c>
      <c r="AA33" s="258">
        <v>174</v>
      </c>
    </row>
    <row r="34" spans="1:27" ht="15" customHeight="1">
      <c r="A34" s="45"/>
      <c r="B34" s="326" t="s">
        <v>67</v>
      </c>
      <c r="C34" s="257">
        <f t="shared" si="15"/>
        <v>5</v>
      </c>
      <c r="D34" s="258">
        <v>5</v>
      </c>
      <c r="E34" s="257" t="s">
        <v>425</v>
      </c>
      <c r="F34" s="258">
        <v>86</v>
      </c>
      <c r="G34" s="256">
        <f t="shared" si="2"/>
        <v>2722</v>
      </c>
      <c r="H34" s="257">
        <f t="shared" si="3"/>
        <v>1406</v>
      </c>
      <c r="I34" s="257">
        <f t="shared" si="4"/>
        <v>1316</v>
      </c>
      <c r="J34" s="257">
        <f t="shared" si="6"/>
        <v>445</v>
      </c>
      <c r="K34" s="258">
        <v>221</v>
      </c>
      <c r="L34" s="258">
        <v>224</v>
      </c>
      <c r="M34" s="257">
        <f t="shared" si="7"/>
        <v>447</v>
      </c>
      <c r="N34" s="258">
        <v>233</v>
      </c>
      <c r="O34" s="258">
        <v>214</v>
      </c>
      <c r="P34" s="257">
        <f t="shared" si="8"/>
        <v>422</v>
      </c>
      <c r="Q34" s="258">
        <v>216</v>
      </c>
      <c r="R34" s="258">
        <v>206</v>
      </c>
      <c r="S34" s="257">
        <f t="shared" si="16"/>
        <v>472</v>
      </c>
      <c r="T34" s="258">
        <v>250</v>
      </c>
      <c r="U34" s="258">
        <v>222</v>
      </c>
      <c r="V34" s="257">
        <f t="shared" si="17"/>
        <v>454</v>
      </c>
      <c r="W34" s="258">
        <v>230</v>
      </c>
      <c r="X34" s="258">
        <v>224</v>
      </c>
      <c r="Y34" s="257">
        <f t="shared" si="18"/>
        <v>482</v>
      </c>
      <c r="Z34" s="258">
        <v>256</v>
      </c>
      <c r="AA34" s="258">
        <v>226</v>
      </c>
    </row>
    <row r="35" spans="1:27" ht="15" customHeight="1">
      <c r="A35" s="45"/>
      <c r="B35" s="326" t="s">
        <v>68</v>
      </c>
      <c r="C35" s="257">
        <f t="shared" si="15"/>
        <v>1</v>
      </c>
      <c r="D35" s="258">
        <v>1</v>
      </c>
      <c r="E35" s="257" t="s">
        <v>425</v>
      </c>
      <c r="F35" s="258">
        <v>6</v>
      </c>
      <c r="G35" s="256">
        <f t="shared" si="2"/>
        <v>100</v>
      </c>
      <c r="H35" s="257">
        <f t="shared" si="3"/>
        <v>52</v>
      </c>
      <c r="I35" s="257">
        <f t="shared" si="4"/>
        <v>48</v>
      </c>
      <c r="J35" s="257">
        <f t="shared" si="6"/>
        <v>19</v>
      </c>
      <c r="K35" s="258">
        <v>11</v>
      </c>
      <c r="L35" s="258">
        <v>8</v>
      </c>
      <c r="M35" s="257">
        <f t="shared" si="7"/>
        <v>16</v>
      </c>
      <c r="N35" s="258">
        <v>7</v>
      </c>
      <c r="O35" s="258">
        <v>9</v>
      </c>
      <c r="P35" s="257">
        <f t="shared" si="8"/>
        <v>14</v>
      </c>
      <c r="Q35" s="258">
        <v>5</v>
      </c>
      <c r="R35" s="258">
        <v>9</v>
      </c>
      <c r="S35" s="257">
        <f t="shared" si="16"/>
        <v>20</v>
      </c>
      <c r="T35" s="258">
        <v>11</v>
      </c>
      <c r="U35" s="258">
        <v>9</v>
      </c>
      <c r="V35" s="257">
        <f t="shared" si="17"/>
        <v>16</v>
      </c>
      <c r="W35" s="258">
        <v>7</v>
      </c>
      <c r="X35" s="258">
        <v>9</v>
      </c>
      <c r="Y35" s="257">
        <f t="shared" si="18"/>
        <v>15</v>
      </c>
      <c r="Z35" s="258">
        <v>11</v>
      </c>
      <c r="AA35" s="258">
        <v>4</v>
      </c>
    </row>
    <row r="36" spans="1:27" ht="15" customHeight="1">
      <c r="A36" s="45"/>
      <c r="B36" s="326" t="s">
        <v>69</v>
      </c>
      <c r="C36" s="257">
        <f t="shared" si="15"/>
        <v>1</v>
      </c>
      <c r="D36" s="258">
        <v>1</v>
      </c>
      <c r="E36" s="257" t="s">
        <v>425</v>
      </c>
      <c r="F36" s="258">
        <v>6</v>
      </c>
      <c r="G36" s="256">
        <f t="shared" si="2"/>
        <v>101</v>
      </c>
      <c r="H36" s="257">
        <f t="shared" si="3"/>
        <v>52</v>
      </c>
      <c r="I36" s="257">
        <f t="shared" si="4"/>
        <v>49</v>
      </c>
      <c r="J36" s="257">
        <f t="shared" si="6"/>
        <v>16</v>
      </c>
      <c r="K36" s="258">
        <v>10</v>
      </c>
      <c r="L36" s="258">
        <v>6</v>
      </c>
      <c r="M36" s="257">
        <f t="shared" si="7"/>
        <v>13</v>
      </c>
      <c r="N36" s="258">
        <v>4</v>
      </c>
      <c r="O36" s="258">
        <v>9</v>
      </c>
      <c r="P36" s="257">
        <f t="shared" si="8"/>
        <v>18</v>
      </c>
      <c r="Q36" s="258">
        <v>10</v>
      </c>
      <c r="R36" s="258">
        <v>8</v>
      </c>
      <c r="S36" s="257">
        <f t="shared" si="16"/>
        <v>13</v>
      </c>
      <c r="T36" s="258">
        <v>7</v>
      </c>
      <c r="U36" s="258">
        <v>6</v>
      </c>
      <c r="V36" s="257">
        <f t="shared" si="17"/>
        <v>20</v>
      </c>
      <c r="W36" s="258">
        <v>12</v>
      </c>
      <c r="X36" s="258">
        <v>8</v>
      </c>
      <c r="Y36" s="257">
        <f t="shared" si="18"/>
        <v>21</v>
      </c>
      <c r="Z36" s="258">
        <v>9</v>
      </c>
      <c r="AA36" s="258">
        <v>12</v>
      </c>
    </row>
    <row r="37" spans="1:27" ht="15" customHeight="1">
      <c r="A37" s="45"/>
      <c r="B37" s="326" t="s">
        <v>70</v>
      </c>
      <c r="C37" s="257">
        <f t="shared" si="15"/>
        <v>1</v>
      </c>
      <c r="D37" s="258">
        <v>1</v>
      </c>
      <c r="E37" s="257" t="s">
        <v>425</v>
      </c>
      <c r="F37" s="258">
        <v>8</v>
      </c>
      <c r="G37" s="256">
        <f t="shared" si="2"/>
        <v>232</v>
      </c>
      <c r="H37" s="257">
        <f t="shared" si="3"/>
        <v>121</v>
      </c>
      <c r="I37" s="257">
        <f t="shared" si="4"/>
        <v>111</v>
      </c>
      <c r="J37" s="257">
        <f t="shared" si="6"/>
        <v>42</v>
      </c>
      <c r="K37" s="258">
        <v>23</v>
      </c>
      <c r="L37" s="258">
        <v>19</v>
      </c>
      <c r="M37" s="257">
        <f t="shared" si="7"/>
        <v>34</v>
      </c>
      <c r="N37" s="258">
        <v>25</v>
      </c>
      <c r="O37" s="258">
        <v>9</v>
      </c>
      <c r="P37" s="257">
        <f t="shared" si="8"/>
        <v>42</v>
      </c>
      <c r="Q37" s="258">
        <v>21</v>
      </c>
      <c r="R37" s="258">
        <v>21</v>
      </c>
      <c r="S37" s="257">
        <f t="shared" si="16"/>
        <v>37</v>
      </c>
      <c r="T37" s="258">
        <v>20</v>
      </c>
      <c r="U37" s="258">
        <v>17</v>
      </c>
      <c r="V37" s="257">
        <f t="shared" si="17"/>
        <v>39</v>
      </c>
      <c r="W37" s="258">
        <v>17</v>
      </c>
      <c r="X37" s="258">
        <v>22</v>
      </c>
      <c r="Y37" s="257">
        <f t="shared" si="18"/>
        <v>38</v>
      </c>
      <c r="Z37" s="258">
        <v>15</v>
      </c>
      <c r="AA37" s="258">
        <v>23</v>
      </c>
    </row>
    <row r="38" spans="1:27" ht="15" customHeight="1">
      <c r="A38" s="45"/>
      <c r="B38" s="326" t="s">
        <v>71</v>
      </c>
      <c r="C38" s="257">
        <f t="shared" si="15"/>
        <v>1</v>
      </c>
      <c r="D38" s="258">
        <v>1</v>
      </c>
      <c r="E38" s="257" t="s">
        <v>425</v>
      </c>
      <c r="F38" s="258">
        <v>6</v>
      </c>
      <c r="G38" s="256">
        <f t="shared" si="2"/>
        <v>68</v>
      </c>
      <c r="H38" s="257">
        <f t="shared" si="3"/>
        <v>34</v>
      </c>
      <c r="I38" s="257">
        <f t="shared" si="4"/>
        <v>34</v>
      </c>
      <c r="J38" s="257">
        <f t="shared" si="6"/>
        <v>9</v>
      </c>
      <c r="K38" s="258">
        <v>5</v>
      </c>
      <c r="L38" s="257">
        <v>4</v>
      </c>
      <c r="M38" s="257">
        <f t="shared" si="7"/>
        <v>14</v>
      </c>
      <c r="N38" s="258">
        <v>9</v>
      </c>
      <c r="O38" s="258">
        <v>5</v>
      </c>
      <c r="P38" s="257">
        <f t="shared" si="8"/>
        <v>10</v>
      </c>
      <c r="Q38" s="258">
        <v>4</v>
      </c>
      <c r="R38" s="258">
        <v>6</v>
      </c>
      <c r="S38" s="257">
        <f t="shared" si="16"/>
        <v>14</v>
      </c>
      <c r="T38" s="258">
        <v>9</v>
      </c>
      <c r="U38" s="258">
        <v>5</v>
      </c>
      <c r="V38" s="257">
        <f t="shared" si="17"/>
        <v>7</v>
      </c>
      <c r="W38" s="258">
        <v>3</v>
      </c>
      <c r="X38" s="258">
        <v>4</v>
      </c>
      <c r="Y38" s="257">
        <f t="shared" si="18"/>
        <v>14</v>
      </c>
      <c r="Z38" s="258">
        <v>4</v>
      </c>
      <c r="AA38" s="258">
        <v>10</v>
      </c>
    </row>
    <row r="39" spans="1:27" ht="15" customHeight="1">
      <c r="A39" s="45"/>
      <c r="B39" s="326" t="s">
        <v>72</v>
      </c>
      <c r="C39" s="257">
        <f t="shared" si="15"/>
        <v>1</v>
      </c>
      <c r="D39" s="258">
        <v>1</v>
      </c>
      <c r="E39" s="257" t="s">
        <v>425</v>
      </c>
      <c r="F39" s="258">
        <v>6</v>
      </c>
      <c r="G39" s="256">
        <f t="shared" si="2"/>
        <v>78</v>
      </c>
      <c r="H39" s="257">
        <f t="shared" si="3"/>
        <v>36</v>
      </c>
      <c r="I39" s="257">
        <f t="shared" si="4"/>
        <v>42</v>
      </c>
      <c r="J39" s="257">
        <f t="shared" si="6"/>
        <v>7</v>
      </c>
      <c r="K39" s="258">
        <v>4</v>
      </c>
      <c r="L39" s="258">
        <v>3</v>
      </c>
      <c r="M39" s="257">
        <f t="shared" si="7"/>
        <v>14</v>
      </c>
      <c r="N39" s="258">
        <v>6</v>
      </c>
      <c r="O39" s="258">
        <v>8</v>
      </c>
      <c r="P39" s="257">
        <f t="shared" si="8"/>
        <v>17</v>
      </c>
      <c r="Q39" s="258">
        <v>8</v>
      </c>
      <c r="R39" s="258">
        <v>9</v>
      </c>
      <c r="S39" s="257">
        <f t="shared" si="16"/>
        <v>10</v>
      </c>
      <c r="T39" s="258">
        <v>5</v>
      </c>
      <c r="U39" s="258">
        <v>5</v>
      </c>
      <c r="V39" s="257">
        <f t="shared" si="17"/>
        <v>9</v>
      </c>
      <c r="W39" s="258">
        <v>4</v>
      </c>
      <c r="X39" s="258">
        <v>5</v>
      </c>
      <c r="Y39" s="257">
        <f t="shared" si="18"/>
        <v>21</v>
      </c>
      <c r="Z39" s="258">
        <v>9</v>
      </c>
      <c r="AA39" s="258">
        <v>12</v>
      </c>
    </row>
    <row r="40" spans="1:27" ht="15" customHeight="1">
      <c r="A40" s="45"/>
      <c r="B40" s="360"/>
      <c r="C40" s="259"/>
      <c r="D40" s="259"/>
      <c r="E40" s="259"/>
      <c r="F40" s="259"/>
      <c r="G40" s="259"/>
      <c r="H40" s="259"/>
      <c r="I40" s="259"/>
      <c r="J40" s="259"/>
      <c r="K40" s="259"/>
      <c r="L40" s="259"/>
      <c r="M40" s="259"/>
      <c r="N40" s="259"/>
      <c r="O40" s="259"/>
      <c r="P40" s="259"/>
      <c r="Q40" s="259"/>
      <c r="R40" s="259"/>
      <c r="S40" s="259"/>
      <c r="T40" s="259"/>
      <c r="U40" s="259"/>
      <c r="V40" s="259"/>
      <c r="W40" s="259"/>
      <c r="X40" s="259"/>
      <c r="Y40" s="259"/>
      <c r="Z40" s="259"/>
      <c r="AA40" s="259"/>
    </row>
    <row r="41" spans="1:27" s="31" customFormat="1" ht="15" customHeight="1">
      <c r="A41" s="586" t="s">
        <v>73</v>
      </c>
      <c r="B41" s="587"/>
      <c r="C41" s="260">
        <f aca="true" t="shared" si="19" ref="C41:AA41">SUM(C42:C46)</f>
        <v>20</v>
      </c>
      <c r="D41" s="260">
        <f t="shared" si="19"/>
        <v>19</v>
      </c>
      <c r="E41" s="260">
        <f t="shared" si="19"/>
        <v>1</v>
      </c>
      <c r="F41" s="260">
        <f t="shared" si="19"/>
        <v>229</v>
      </c>
      <c r="G41" s="260">
        <f t="shared" si="19"/>
        <v>6655</v>
      </c>
      <c r="H41" s="260">
        <f t="shared" si="19"/>
        <v>3371</v>
      </c>
      <c r="I41" s="260">
        <f t="shared" si="19"/>
        <v>3284</v>
      </c>
      <c r="J41" s="260">
        <f t="shared" si="19"/>
        <v>1036</v>
      </c>
      <c r="K41" s="260">
        <f t="shared" si="19"/>
        <v>553</v>
      </c>
      <c r="L41" s="260">
        <f t="shared" si="19"/>
        <v>483</v>
      </c>
      <c r="M41" s="260">
        <f t="shared" si="19"/>
        <v>1122</v>
      </c>
      <c r="N41" s="260">
        <f t="shared" si="19"/>
        <v>559</v>
      </c>
      <c r="O41" s="260">
        <f t="shared" si="19"/>
        <v>563</v>
      </c>
      <c r="P41" s="260">
        <f t="shared" si="19"/>
        <v>1105</v>
      </c>
      <c r="Q41" s="260">
        <f t="shared" si="19"/>
        <v>550</v>
      </c>
      <c r="R41" s="260">
        <f t="shared" si="19"/>
        <v>555</v>
      </c>
      <c r="S41" s="260">
        <f t="shared" si="19"/>
        <v>1128</v>
      </c>
      <c r="T41" s="260">
        <f t="shared" si="19"/>
        <v>571</v>
      </c>
      <c r="U41" s="260">
        <f t="shared" si="19"/>
        <v>557</v>
      </c>
      <c r="V41" s="260">
        <f t="shared" si="19"/>
        <v>1123</v>
      </c>
      <c r="W41" s="260">
        <f t="shared" si="19"/>
        <v>597</v>
      </c>
      <c r="X41" s="260">
        <f t="shared" si="19"/>
        <v>526</v>
      </c>
      <c r="Y41" s="260">
        <f t="shared" si="19"/>
        <v>1141</v>
      </c>
      <c r="Z41" s="260">
        <f t="shared" si="19"/>
        <v>541</v>
      </c>
      <c r="AA41" s="260">
        <f t="shared" si="19"/>
        <v>600</v>
      </c>
    </row>
    <row r="42" spans="1:27" ht="15" customHeight="1">
      <c r="A42" s="45"/>
      <c r="B42" s="326" t="s">
        <v>74</v>
      </c>
      <c r="C42" s="257">
        <f>SUM(D42:E42)</f>
        <v>9</v>
      </c>
      <c r="D42" s="258">
        <v>9</v>
      </c>
      <c r="E42" s="257" t="s">
        <v>425</v>
      </c>
      <c r="F42" s="258">
        <v>89</v>
      </c>
      <c r="G42" s="256">
        <f t="shared" si="2"/>
        <v>2495</v>
      </c>
      <c r="H42" s="257">
        <f t="shared" si="3"/>
        <v>1300</v>
      </c>
      <c r="I42" s="257">
        <f t="shared" si="4"/>
        <v>1195</v>
      </c>
      <c r="J42" s="257">
        <f t="shared" si="6"/>
        <v>391</v>
      </c>
      <c r="K42" s="258">
        <v>224</v>
      </c>
      <c r="L42" s="258">
        <v>167</v>
      </c>
      <c r="M42" s="257">
        <f t="shared" si="7"/>
        <v>440</v>
      </c>
      <c r="N42" s="258">
        <v>216</v>
      </c>
      <c r="O42" s="258">
        <v>224</v>
      </c>
      <c r="P42" s="257">
        <f t="shared" si="8"/>
        <v>400</v>
      </c>
      <c r="Q42" s="258">
        <v>214</v>
      </c>
      <c r="R42" s="258">
        <v>186</v>
      </c>
      <c r="S42" s="257">
        <f>SUM(T42:U42)</f>
        <v>458</v>
      </c>
      <c r="T42" s="258">
        <v>226</v>
      </c>
      <c r="U42" s="258">
        <v>232</v>
      </c>
      <c r="V42" s="257">
        <f>SUM(W42:X42)</f>
        <v>403</v>
      </c>
      <c r="W42" s="258">
        <v>218</v>
      </c>
      <c r="X42" s="258">
        <v>185</v>
      </c>
      <c r="Y42" s="257">
        <f>SUM(Z42:AA42)</f>
        <v>403</v>
      </c>
      <c r="Z42" s="258">
        <v>202</v>
      </c>
      <c r="AA42" s="258">
        <v>201</v>
      </c>
    </row>
    <row r="43" spans="1:27" ht="15" customHeight="1">
      <c r="A43" s="45"/>
      <c r="B43" s="326" t="s">
        <v>75</v>
      </c>
      <c r="C43" s="257">
        <f>SUM(D43:E43)</f>
        <v>2</v>
      </c>
      <c r="D43" s="258">
        <v>2</v>
      </c>
      <c r="E43" s="257" t="s">
        <v>425</v>
      </c>
      <c r="F43" s="258">
        <v>21</v>
      </c>
      <c r="G43" s="256">
        <f t="shared" si="2"/>
        <v>614</v>
      </c>
      <c r="H43" s="257">
        <f t="shared" si="3"/>
        <v>312</v>
      </c>
      <c r="I43" s="257">
        <f t="shared" si="4"/>
        <v>302</v>
      </c>
      <c r="J43" s="257">
        <f t="shared" si="6"/>
        <v>97</v>
      </c>
      <c r="K43" s="258">
        <v>51</v>
      </c>
      <c r="L43" s="258">
        <v>46</v>
      </c>
      <c r="M43" s="257">
        <f t="shared" si="7"/>
        <v>98</v>
      </c>
      <c r="N43" s="258">
        <v>52</v>
      </c>
      <c r="O43" s="258">
        <v>46</v>
      </c>
      <c r="P43" s="257">
        <f t="shared" si="8"/>
        <v>104</v>
      </c>
      <c r="Q43" s="258">
        <v>56</v>
      </c>
      <c r="R43" s="258">
        <v>48</v>
      </c>
      <c r="S43" s="257">
        <f>SUM(T43:U43)</f>
        <v>108</v>
      </c>
      <c r="T43" s="258">
        <v>55</v>
      </c>
      <c r="U43" s="258">
        <v>53</v>
      </c>
      <c r="V43" s="257">
        <f>SUM(W43:X43)</f>
        <v>92</v>
      </c>
      <c r="W43" s="258">
        <v>50</v>
      </c>
      <c r="X43" s="258">
        <v>42</v>
      </c>
      <c r="Y43" s="257">
        <f>SUM(Z43:AA43)</f>
        <v>115</v>
      </c>
      <c r="Z43" s="258">
        <v>48</v>
      </c>
      <c r="AA43" s="258">
        <v>67</v>
      </c>
    </row>
    <row r="44" spans="1:27" ht="15" customHeight="1">
      <c r="A44" s="45"/>
      <c r="B44" s="326" t="s">
        <v>76</v>
      </c>
      <c r="C44" s="257">
        <f>SUM(D44:E44)</f>
        <v>2</v>
      </c>
      <c r="D44" s="258">
        <v>2</v>
      </c>
      <c r="E44" s="257" t="s">
        <v>425</v>
      </c>
      <c r="F44" s="258">
        <v>26</v>
      </c>
      <c r="G44" s="256">
        <f t="shared" si="2"/>
        <v>736</v>
      </c>
      <c r="H44" s="257">
        <f t="shared" si="3"/>
        <v>368</v>
      </c>
      <c r="I44" s="257">
        <f t="shared" si="4"/>
        <v>368</v>
      </c>
      <c r="J44" s="257">
        <f t="shared" si="6"/>
        <v>109</v>
      </c>
      <c r="K44" s="258">
        <v>55</v>
      </c>
      <c r="L44" s="258">
        <v>54</v>
      </c>
      <c r="M44" s="257">
        <f t="shared" si="7"/>
        <v>119</v>
      </c>
      <c r="N44" s="258">
        <v>58</v>
      </c>
      <c r="O44" s="258">
        <v>61</v>
      </c>
      <c r="P44" s="257">
        <f t="shared" si="8"/>
        <v>112</v>
      </c>
      <c r="Q44" s="258">
        <v>56</v>
      </c>
      <c r="R44" s="258">
        <v>56</v>
      </c>
      <c r="S44" s="257">
        <f>SUM(T44:U44)</f>
        <v>119</v>
      </c>
      <c r="T44" s="258">
        <v>56</v>
      </c>
      <c r="U44" s="258">
        <v>63</v>
      </c>
      <c r="V44" s="257">
        <f>SUM(W44:X44)</f>
        <v>142</v>
      </c>
      <c r="W44" s="258">
        <v>76</v>
      </c>
      <c r="X44" s="258">
        <v>66</v>
      </c>
      <c r="Y44" s="257">
        <f>SUM(Z44:AA44)</f>
        <v>135</v>
      </c>
      <c r="Z44" s="258">
        <v>67</v>
      </c>
      <c r="AA44" s="258">
        <v>68</v>
      </c>
    </row>
    <row r="45" spans="1:27" ht="15" customHeight="1">
      <c r="A45" s="45"/>
      <c r="B45" s="326" t="s">
        <v>77</v>
      </c>
      <c r="C45" s="257">
        <f>SUM(D45:E45)</f>
        <v>2</v>
      </c>
      <c r="D45" s="258">
        <v>2</v>
      </c>
      <c r="E45" s="257" t="s">
        <v>425</v>
      </c>
      <c r="F45" s="258">
        <v>28</v>
      </c>
      <c r="G45" s="256">
        <f t="shared" si="2"/>
        <v>819</v>
      </c>
      <c r="H45" s="257">
        <f t="shared" si="3"/>
        <v>403</v>
      </c>
      <c r="I45" s="257">
        <f t="shared" si="4"/>
        <v>416</v>
      </c>
      <c r="J45" s="257">
        <f t="shared" si="6"/>
        <v>125</v>
      </c>
      <c r="K45" s="258">
        <v>59</v>
      </c>
      <c r="L45" s="258">
        <v>66</v>
      </c>
      <c r="M45" s="257">
        <f t="shared" si="7"/>
        <v>135</v>
      </c>
      <c r="N45" s="258">
        <v>72</v>
      </c>
      <c r="O45" s="258">
        <v>63</v>
      </c>
      <c r="P45" s="257">
        <f t="shared" si="8"/>
        <v>140</v>
      </c>
      <c r="Q45" s="258">
        <v>63</v>
      </c>
      <c r="R45" s="258">
        <v>77</v>
      </c>
      <c r="S45" s="257">
        <f>SUM(T45:U45)</f>
        <v>138</v>
      </c>
      <c r="T45" s="258">
        <v>76</v>
      </c>
      <c r="U45" s="258">
        <v>62</v>
      </c>
      <c r="V45" s="257">
        <f>SUM(W45:X45)</f>
        <v>135</v>
      </c>
      <c r="W45" s="258">
        <v>71</v>
      </c>
      <c r="X45" s="258">
        <v>64</v>
      </c>
      <c r="Y45" s="257">
        <f>SUM(Z45:AA45)</f>
        <v>146</v>
      </c>
      <c r="Z45" s="258">
        <v>62</v>
      </c>
      <c r="AA45" s="258">
        <v>84</v>
      </c>
    </row>
    <row r="46" spans="1:27" ht="15" customHeight="1">
      <c r="A46" s="45"/>
      <c r="B46" s="326" t="s">
        <v>78</v>
      </c>
      <c r="C46" s="257">
        <f>SUM(D46:E46)</f>
        <v>5</v>
      </c>
      <c r="D46" s="258">
        <v>4</v>
      </c>
      <c r="E46" s="258">
        <v>1</v>
      </c>
      <c r="F46" s="258">
        <v>65</v>
      </c>
      <c r="G46" s="256">
        <f t="shared" si="2"/>
        <v>1991</v>
      </c>
      <c r="H46" s="257">
        <f t="shared" si="3"/>
        <v>988</v>
      </c>
      <c r="I46" s="257">
        <f t="shared" si="4"/>
        <v>1003</v>
      </c>
      <c r="J46" s="257">
        <f t="shared" si="6"/>
        <v>314</v>
      </c>
      <c r="K46" s="258">
        <v>164</v>
      </c>
      <c r="L46" s="258">
        <v>150</v>
      </c>
      <c r="M46" s="257">
        <f t="shared" si="7"/>
        <v>330</v>
      </c>
      <c r="N46" s="258">
        <v>161</v>
      </c>
      <c r="O46" s="258">
        <v>169</v>
      </c>
      <c r="P46" s="257">
        <f t="shared" si="8"/>
        <v>349</v>
      </c>
      <c r="Q46" s="258">
        <v>161</v>
      </c>
      <c r="R46" s="258">
        <v>188</v>
      </c>
      <c r="S46" s="257">
        <f>SUM(T46:U46)</f>
        <v>305</v>
      </c>
      <c r="T46" s="258">
        <v>158</v>
      </c>
      <c r="U46" s="258">
        <v>147</v>
      </c>
      <c r="V46" s="257">
        <f>SUM(W46:X46)</f>
        <v>351</v>
      </c>
      <c r="W46" s="258">
        <v>182</v>
      </c>
      <c r="X46" s="258">
        <v>169</v>
      </c>
      <c r="Y46" s="257">
        <f>SUM(Z46:AA46)</f>
        <v>342</v>
      </c>
      <c r="Z46" s="258">
        <v>162</v>
      </c>
      <c r="AA46" s="258">
        <v>180</v>
      </c>
    </row>
    <row r="47" spans="1:27" ht="15" customHeight="1">
      <c r="A47" s="45"/>
      <c r="B47" s="360"/>
      <c r="C47" s="259"/>
      <c r="D47" s="259"/>
      <c r="E47" s="259"/>
      <c r="F47" s="259"/>
      <c r="G47" s="259"/>
      <c r="H47" s="259"/>
      <c r="I47" s="259"/>
      <c r="J47" s="259"/>
      <c r="K47" s="259"/>
      <c r="L47" s="259"/>
      <c r="M47" s="259"/>
      <c r="N47" s="259"/>
      <c r="O47" s="259"/>
      <c r="P47" s="259"/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</row>
    <row r="48" spans="1:27" s="31" customFormat="1" ht="15" customHeight="1">
      <c r="A48" s="586" t="s">
        <v>79</v>
      </c>
      <c r="B48" s="587"/>
      <c r="C48" s="260">
        <f>SUM(C49:C52)</f>
        <v>19</v>
      </c>
      <c r="D48" s="260">
        <f>SUM(D49:D52)</f>
        <v>19</v>
      </c>
      <c r="E48" s="260" t="s">
        <v>805</v>
      </c>
      <c r="F48" s="260">
        <f aca="true" t="shared" si="20" ref="F48:AA48">SUM(F49:F52)</f>
        <v>129</v>
      </c>
      <c r="G48" s="260">
        <f t="shared" si="20"/>
        <v>2704</v>
      </c>
      <c r="H48" s="260">
        <f t="shared" si="20"/>
        <v>1354</v>
      </c>
      <c r="I48" s="260">
        <f t="shared" si="20"/>
        <v>1350</v>
      </c>
      <c r="J48" s="260">
        <f t="shared" si="20"/>
        <v>382</v>
      </c>
      <c r="K48" s="260">
        <f t="shared" si="20"/>
        <v>186</v>
      </c>
      <c r="L48" s="260">
        <f t="shared" si="20"/>
        <v>196</v>
      </c>
      <c r="M48" s="260">
        <f t="shared" si="20"/>
        <v>437</v>
      </c>
      <c r="N48" s="260">
        <f t="shared" si="20"/>
        <v>213</v>
      </c>
      <c r="O48" s="260">
        <f t="shared" si="20"/>
        <v>224</v>
      </c>
      <c r="P48" s="260">
        <f t="shared" si="20"/>
        <v>462</v>
      </c>
      <c r="Q48" s="260">
        <f t="shared" si="20"/>
        <v>222</v>
      </c>
      <c r="R48" s="260">
        <f t="shared" si="20"/>
        <v>240</v>
      </c>
      <c r="S48" s="260">
        <f t="shared" si="20"/>
        <v>431</v>
      </c>
      <c r="T48" s="260">
        <f t="shared" si="20"/>
        <v>235</v>
      </c>
      <c r="U48" s="260">
        <f t="shared" si="20"/>
        <v>196</v>
      </c>
      <c r="V48" s="260">
        <f t="shared" si="20"/>
        <v>454</v>
      </c>
      <c r="W48" s="260">
        <f t="shared" si="20"/>
        <v>233</v>
      </c>
      <c r="X48" s="260">
        <f t="shared" si="20"/>
        <v>221</v>
      </c>
      <c r="Y48" s="260">
        <f t="shared" si="20"/>
        <v>538</v>
      </c>
      <c r="Z48" s="260">
        <f t="shared" si="20"/>
        <v>265</v>
      </c>
      <c r="AA48" s="260">
        <f t="shared" si="20"/>
        <v>273</v>
      </c>
    </row>
    <row r="49" spans="1:27" ht="15" customHeight="1">
      <c r="A49" s="322"/>
      <c r="B49" s="326" t="s">
        <v>80</v>
      </c>
      <c r="C49" s="257">
        <f>SUM(D49:E49)</f>
        <v>7</v>
      </c>
      <c r="D49" s="258">
        <v>7</v>
      </c>
      <c r="E49" s="257" t="s">
        <v>425</v>
      </c>
      <c r="F49" s="258">
        <v>38</v>
      </c>
      <c r="G49" s="256">
        <f t="shared" si="2"/>
        <v>594</v>
      </c>
      <c r="H49" s="257">
        <f t="shared" si="3"/>
        <v>308</v>
      </c>
      <c r="I49" s="257">
        <f t="shared" si="4"/>
        <v>286</v>
      </c>
      <c r="J49" s="257">
        <f t="shared" si="6"/>
        <v>74</v>
      </c>
      <c r="K49" s="258">
        <v>37</v>
      </c>
      <c r="L49" s="258">
        <v>37</v>
      </c>
      <c r="M49" s="257">
        <f t="shared" si="7"/>
        <v>93</v>
      </c>
      <c r="N49" s="258">
        <v>45</v>
      </c>
      <c r="O49" s="258">
        <v>48</v>
      </c>
      <c r="P49" s="257">
        <f t="shared" si="8"/>
        <v>101</v>
      </c>
      <c r="Q49" s="258">
        <v>44</v>
      </c>
      <c r="R49" s="258">
        <v>57</v>
      </c>
      <c r="S49" s="257">
        <f>SUM(T49:U49)</f>
        <v>86</v>
      </c>
      <c r="T49" s="258">
        <v>52</v>
      </c>
      <c r="U49" s="258">
        <v>34</v>
      </c>
      <c r="V49" s="257">
        <f>SUM(W49:X49)</f>
        <v>93</v>
      </c>
      <c r="W49" s="258">
        <v>53</v>
      </c>
      <c r="X49" s="258">
        <v>40</v>
      </c>
      <c r="Y49" s="257">
        <f>SUM(Z49:AA49)</f>
        <v>147</v>
      </c>
      <c r="Z49" s="258">
        <v>77</v>
      </c>
      <c r="AA49" s="258">
        <v>70</v>
      </c>
    </row>
    <row r="50" spans="1:27" ht="15" customHeight="1">
      <c r="A50" s="322"/>
      <c r="B50" s="326" t="s">
        <v>81</v>
      </c>
      <c r="C50" s="257">
        <f>SUM(D50:E50)</f>
        <v>2</v>
      </c>
      <c r="D50" s="258">
        <v>2</v>
      </c>
      <c r="E50" s="257" t="s">
        <v>425</v>
      </c>
      <c r="F50" s="258">
        <v>18</v>
      </c>
      <c r="G50" s="256">
        <f t="shared" si="2"/>
        <v>503</v>
      </c>
      <c r="H50" s="257">
        <f t="shared" si="3"/>
        <v>240</v>
      </c>
      <c r="I50" s="257">
        <f t="shared" si="4"/>
        <v>263</v>
      </c>
      <c r="J50" s="257">
        <f t="shared" si="6"/>
        <v>77</v>
      </c>
      <c r="K50" s="258">
        <v>40</v>
      </c>
      <c r="L50" s="258">
        <v>37</v>
      </c>
      <c r="M50" s="257">
        <f t="shared" si="7"/>
        <v>75</v>
      </c>
      <c r="N50" s="258">
        <v>33</v>
      </c>
      <c r="O50" s="258">
        <v>42</v>
      </c>
      <c r="P50" s="257">
        <f t="shared" si="8"/>
        <v>91</v>
      </c>
      <c r="Q50" s="258">
        <v>48</v>
      </c>
      <c r="R50" s="258">
        <v>43</v>
      </c>
      <c r="S50" s="257">
        <f>SUM(T50:U50)</f>
        <v>85</v>
      </c>
      <c r="T50" s="258">
        <v>48</v>
      </c>
      <c r="U50" s="258">
        <v>37</v>
      </c>
      <c r="V50" s="257">
        <f>SUM(W50:X50)</f>
        <v>89</v>
      </c>
      <c r="W50" s="258">
        <v>38</v>
      </c>
      <c r="X50" s="258">
        <v>51</v>
      </c>
      <c r="Y50" s="257">
        <f>SUM(Z50:AA50)</f>
        <v>86</v>
      </c>
      <c r="Z50" s="258">
        <v>33</v>
      </c>
      <c r="AA50" s="258">
        <v>53</v>
      </c>
    </row>
    <row r="51" spans="1:27" ht="15" customHeight="1">
      <c r="A51" s="322"/>
      <c r="B51" s="326" t="s">
        <v>82</v>
      </c>
      <c r="C51" s="257">
        <f>SUM(D51:E51)</f>
        <v>7</v>
      </c>
      <c r="D51" s="258">
        <v>7</v>
      </c>
      <c r="E51" s="257" t="s">
        <v>425</v>
      </c>
      <c r="F51" s="258">
        <v>50</v>
      </c>
      <c r="G51" s="256">
        <f t="shared" si="2"/>
        <v>1053</v>
      </c>
      <c r="H51" s="257">
        <f t="shared" si="3"/>
        <v>515</v>
      </c>
      <c r="I51" s="257">
        <f t="shared" si="4"/>
        <v>538</v>
      </c>
      <c r="J51" s="257">
        <f t="shared" si="6"/>
        <v>142</v>
      </c>
      <c r="K51" s="258">
        <v>63</v>
      </c>
      <c r="L51" s="258">
        <v>79</v>
      </c>
      <c r="M51" s="257">
        <f t="shared" si="7"/>
        <v>184</v>
      </c>
      <c r="N51" s="258">
        <v>97</v>
      </c>
      <c r="O51" s="258">
        <v>87</v>
      </c>
      <c r="P51" s="257">
        <f t="shared" si="8"/>
        <v>177</v>
      </c>
      <c r="Q51" s="258">
        <v>82</v>
      </c>
      <c r="R51" s="258">
        <v>95</v>
      </c>
      <c r="S51" s="257">
        <f>SUM(T51:U51)</f>
        <v>174</v>
      </c>
      <c r="T51" s="258">
        <v>84</v>
      </c>
      <c r="U51" s="258">
        <v>90</v>
      </c>
      <c r="V51" s="257">
        <f>SUM(W51:X51)</f>
        <v>185</v>
      </c>
      <c r="W51" s="258">
        <v>92</v>
      </c>
      <c r="X51" s="258">
        <v>93</v>
      </c>
      <c r="Y51" s="257">
        <f>SUM(Z51:AA51)</f>
        <v>191</v>
      </c>
      <c r="Z51" s="258">
        <v>97</v>
      </c>
      <c r="AA51" s="258">
        <v>94</v>
      </c>
    </row>
    <row r="52" spans="1:27" ht="15" customHeight="1">
      <c r="A52" s="322"/>
      <c r="B52" s="326" t="s">
        <v>83</v>
      </c>
      <c r="C52" s="257">
        <f>SUM(D52:E52)</f>
        <v>3</v>
      </c>
      <c r="D52" s="258">
        <v>3</v>
      </c>
      <c r="E52" s="257" t="s">
        <v>425</v>
      </c>
      <c r="F52" s="258">
        <v>23</v>
      </c>
      <c r="G52" s="256">
        <f t="shared" si="2"/>
        <v>554</v>
      </c>
      <c r="H52" s="257">
        <f t="shared" si="3"/>
        <v>291</v>
      </c>
      <c r="I52" s="257">
        <f t="shared" si="4"/>
        <v>263</v>
      </c>
      <c r="J52" s="257">
        <f t="shared" si="6"/>
        <v>89</v>
      </c>
      <c r="K52" s="258">
        <v>46</v>
      </c>
      <c r="L52" s="258">
        <v>43</v>
      </c>
      <c r="M52" s="257">
        <f t="shared" si="7"/>
        <v>85</v>
      </c>
      <c r="N52" s="258">
        <v>38</v>
      </c>
      <c r="O52" s="258">
        <v>47</v>
      </c>
      <c r="P52" s="257">
        <f t="shared" si="8"/>
        <v>93</v>
      </c>
      <c r="Q52" s="258">
        <v>48</v>
      </c>
      <c r="R52" s="258">
        <v>45</v>
      </c>
      <c r="S52" s="257">
        <f>SUM(T52:U52)</f>
        <v>86</v>
      </c>
      <c r="T52" s="258">
        <v>51</v>
      </c>
      <c r="U52" s="258">
        <v>35</v>
      </c>
      <c r="V52" s="257">
        <f>SUM(W52:X52)</f>
        <v>87</v>
      </c>
      <c r="W52" s="258">
        <v>50</v>
      </c>
      <c r="X52" s="258">
        <v>37</v>
      </c>
      <c r="Y52" s="257">
        <f>SUM(Z52:AA52)</f>
        <v>114</v>
      </c>
      <c r="Z52" s="258">
        <v>58</v>
      </c>
      <c r="AA52" s="258">
        <v>56</v>
      </c>
    </row>
    <row r="53" spans="1:27" ht="15" customHeight="1">
      <c r="A53" s="322"/>
      <c r="B53" s="360"/>
      <c r="C53" s="259"/>
      <c r="D53" s="259"/>
      <c r="E53" s="259"/>
      <c r="F53" s="259"/>
      <c r="G53" s="259"/>
      <c r="H53" s="259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</row>
    <row r="54" spans="1:27" s="31" customFormat="1" ht="15" customHeight="1">
      <c r="A54" s="586" t="s">
        <v>84</v>
      </c>
      <c r="B54" s="587"/>
      <c r="C54" s="260">
        <f aca="true" t="shared" si="21" ref="C54:AA54">SUM(C55:C60)</f>
        <v>17</v>
      </c>
      <c r="D54" s="260">
        <f t="shared" si="21"/>
        <v>16</v>
      </c>
      <c r="E54" s="260">
        <f t="shared" si="21"/>
        <v>1</v>
      </c>
      <c r="F54" s="260">
        <f t="shared" si="21"/>
        <v>110</v>
      </c>
      <c r="G54" s="260">
        <f t="shared" si="21"/>
        <v>2370</v>
      </c>
      <c r="H54" s="260">
        <f t="shared" si="21"/>
        <v>1213</v>
      </c>
      <c r="I54" s="260">
        <f t="shared" si="21"/>
        <v>1157</v>
      </c>
      <c r="J54" s="260">
        <f t="shared" si="21"/>
        <v>350</v>
      </c>
      <c r="K54" s="260">
        <f t="shared" si="21"/>
        <v>179</v>
      </c>
      <c r="L54" s="260">
        <f t="shared" si="21"/>
        <v>171</v>
      </c>
      <c r="M54" s="260">
        <f t="shared" si="21"/>
        <v>365</v>
      </c>
      <c r="N54" s="260">
        <f t="shared" si="21"/>
        <v>184</v>
      </c>
      <c r="O54" s="260">
        <f t="shared" si="21"/>
        <v>181</v>
      </c>
      <c r="P54" s="260">
        <f t="shared" si="21"/>
        <v>365</v>
      </c>
      <c r="Q54" s="260">
        <f t="shared" si="21"/>
        <v>183</v>
      </c>
      <c r="R54" s="260">
        <f t="shared" si="21"/>
        <v>182</v>
      </c>
      <c r="S54" s="260">
        <f t="shared" si="21"/>
        <v>417</v>
      </c>
      <c r="T54" s="260">
        <f t="shared" si="21"/>
        <v>216</v>
      </c>
      <c r="U54" s="260">
        <f t="shared" si="21"/>
        <v>201</v>
      </c>
      <c r="V54" s="260">
        <f t="shared" si="21"/>
        <v>423</v>
      </c>
      <c r="W54" s="260">
        <f t="shared" si="21"/>
        <v>227</v>
      </c>
      <c r="X54" s="260">
        <f t="shared" si="21"/>
        <v>196</v>
      </c>
      <c r="Y54" s="260">
        <f t="shared" si="21"/>
        <v>450</v>
      </c>
      <c r="Z54" s="260">
        <f t="shared" si="21"/>
        <v>224</v>
      </c>
      <c r="AA54" s="260">
        <f t="shared" si="21"/>
        <v>226</v>
      </c>
    </row>
    <row r="55" spans="1:27" ht="15" customHeight="1">
      <c r="A55" s="45"/>
      <c r="B55" s="326" t="s">
        <v>85</v>
      </c>
      <c r="C55" s="257">
        <f aca="true" t="shared" si="22" ref="C55:C60">SUM(D55:E55)</f>
        <v>3</v>
      </c>
      <c r="D55" s="258">
        <v>3</v>
      </c>
      <c r="E55" s="257" t="s">
        <v>425</v>
      </c>
      <c r="F55" s="258">
        <v>19</v>
      </c>
      <c r="G55" s="256">
        <f t="shared" si="2"/>
        <v>363</v>
      </c>
      <c r="H55" s="257">
        <f t="shared" si="3"/>
        <v>186</v>
      </c>
      <c r="I55" s="257">
        <f t="shared" si="4"/>
        <v>177</v>
      </c>
      <c r="J55" s="257">
        <f t="shared" si="6"/>
        <v>59</v>
      </c>
      <c r="K55" s="258">
        <v>32</v>
      </c>
      <c r="L55" s="258">
        <v>27</v>
      </c>
      <c r="M55" s="257">
        <f t="shared" si="7"/>
        <v>53</v>
      </c>
      <c r="N55" s="258">
        <v>28</v>
      </c>
      <c r="O55" s="258">
        <v>25</v>
      </c>
      <c r="P55" s="257">
        <f t="shared" si="8"/>
        <v>60</v>
      </c>
      <c r="Q55" s="258">
        <v>26</v>
      </c>
      <c r="R55" s="258">
        <v>34</v>
      </c>
      <c r="S55" s="257">
        <f aca="true" t="shared" si="23" ref="S55:S60">SUM(T55:U55)</f>
        <v>58</v>
      </c>
      <c r="T55" s="258">
        <v>30</v>
      </c>
      <c r="U55" s="258">
        <v>28</v>
      </c>
      <c r="V55" s="257">
        <f aca="true" t="shared" si="24" ref="V55:V60">SUM(W55:X55)</f>
        <v>70</v>
      </c>
      <c r="W55" s="258">
        <v>43</v>
      </c>
      <c r="X55" s="258">
        <v>27</v>
      </c>
      <c r="Y55" s="257">
        <f aca="true" t="shared" si="25" ref="Y55:Y60">SUM(Z55:AA55)</f>
        <v>63</v>
      </c>
      <c r="Z55" s="258">
        <v>27</v>
      </c>
      <c r="AA55" s="258">
        <v>36</v>
      </c>
    </row>
    <row r="56" spans="1:27" ht="15" customHeight="1">
      <c r="A56" s="45"/>
      <c r="B56" s="326" t="s">
        <v>86</v>
      </c>
      <c r="C56" s="257">
        <f t="shared" si="22"/>
        <v>1</v>
      </c>
      <c r="D56" s="258">
        <v>1</v>
      </c>
      <c r="E56" s="257" t="s">
        <v>425</v>
      </c>
      <c r="F56" s="258">
        <v>13</v>
      </c>
      <c r="G56" s="256">
        <f t="shared" si="2"/>
        <v>378</v>
      </c>
      <c r="H56" s="257">
        <f t="shared" si="3"/>
        <v>196</v>
      </c>
      <c r="I56" s="257">
        <f t="shared" si="4"/>
        <v>182</v>
      </c>
      <c r="J56" s="257">
        <f t="shared" si="6"/>
        <v>62</v>
      </c>
      <c r="K56" s="258">
        <v>31</v>
      </c>
      <c r="L56" s="258">
        <v>31</v>
      </c>
      <c r="M56" s="257">
        <f t="shared" si="7"/>
        <v>50</v>
      </c>
      <c r="N56" s="258">
        <v>30</v>
      </c>
      <c r="O56" s="258">
        <v>20</v>
      </c>
      <c r="P56" s="257">
        <f t="shared" si="8"/>
        <v>62</v>
      </c>
      <c r="Q56" s="258">
        <v>32</v>
      </c>
      <c r="R56" s="258">
        <v>30</v>
      </c>
      <c r="S56" s="257">
        <f t="shared" si="23"/>
        <v>84</v>
      </c>
      <c r="T56" s="258">
        <v>40</v>
      </c>
      <c r="U56" s="258">
        <v>44</v>
      </c>
      <c r="V56" s="257">
        <f t="shared" si="24"/>
        <v>46</v>
      </c>
      <c r="W56" s="258">
        <v>25</v>
      </c>
      <c r="X56" s="258">
        <v>21</v>
      </c>
      <c r="Y56" s="257">
        <f t="shared" si="25"/>
        <v>74</v>
      </c>
      <c r="Z56" s="258">
        <v>38</v>
      </c>
      <c r="AA56" s="258">
        <v>36</v>
      </c>
    </row>
    <row r="57" spans="1:27" ht="15" customHeight="1">
      <c r="A57" s="45"/>
      <c r="B57" s="326" t="s">
        <v>87</v>
      </c>
      <c r="C57" s="257">
        <f t="shared" si="22"/>
        <v>5</v>
      </c>
      <c r="D57" s="258">
        <v>5</v>
      </c>
      <c r="E57" s="257" t="s">
        <v>425</v>
      </c>
      <c r="F57" s="258">
        <v>31</v>
      </c>
      <c r="G57" s="256">
        <f t="shared" si="2"/>
        <v>515</v>
      </c>
      <c r="H57" s="257">
        <f t="shared" si="3"/>
        <v>261</v>
      </c>
      <c r="I57" s="257">
        <f t="shared" si="4"/>
        <v>254</v>
      </c>
      <c r="J57" s="257">
        <f t="shared" si="6"/>
        <v>73</v>
      </c>
      <c r="K57" s="258">
        <v>32</v>
      </c>
      <c r="L57" s="258">
        <v>41</v>
      </c>
      <c r="M57" s="257">
        <f t="shared" si="7"/>
        <v>73</v>
      </c>
      <c r="N57" s="258">
        <v>32</v>
      </c>
      <c r="O57" s="258">
        <v>41</v>
      </c>
      <c r="P57" s="257">
        <f t="shared" si="8"/>
        <v>74</v>
      </c>
      <c r="Q57" s="258">
        <v>43</v>
      </c>
      <c r="R57" s="258">
        <v>31</v>
      </c>
      <c r="S57" s="257">
        <f t="shared" si="23"/>
        <v>83</v>
      </c>
      <c r="T57" s="258">
        <v>44</v>
      </c>
      <c r="U57" s="258">
        <v>39</v>
      </c>
      <c r="V57" s="257">
        <f t="shared" si="24"/>
        <v>105</v>
      </c>
      <c r="W57" s="258">
        <v>58</v>
      </c>
      <c r="X57" s="258">
        <v>47</v>
      </c>
      <c r="Y57" s="257">
        <f t="shared" si="25"/>
        <v>107</v>
      </c>
      <c r="Z57" s="258">
        <v>52</v>
      </c>
      <c r="AA57" s="258">
        <v>55</v>
      </c>
    </row>
    <row r="58" spans="1:27" ht="15" customHeight="1">
      <c r="A58" s="45"/>
      <c r="B58" s="326" t="s">
        <v>88</v>
      </c>
      <c r="C58" s="257">
        <f t="shared" si="22"/>
        <v>5</v>
      </c>
      <c r="D58" s="258">
        <v>4</v>
      </c>
      <c r="E58" s="258">
        <v>1</v>
      </c>
      <c r="F58" s="258">
        <v>24</v>
      </c>
      <c r="G58" s="256">
        <f t="shared" si="2"/>
        <v>570</v>
      </c>
      <c r="H58" s="257">
        <f t="shared" si="3"/>
        <v>298</v>
      </c>
      <c r="I58" s="257">
        <f t="shared" si="4"/>
        <v>272</v>
      </c>
      <c r="J58" s="257">
        <f t="shared" si="6"/>
        <v>71</v>
      </c>
      <c r="K58" s="258">
        <v>39</v>
      </c>
      <c r="L58" s="258">
        <v>32</v>
      </c>
      <c r="M58" s="257">
        <f t="shared" si="7"/>
        <v>103</v>
      </c>
      <c r="N58" s="258">
        <v>53</v>
      </c>
      <c r="O58" s="258">
        <v>50</v>
      </c>
      <c r="P58" s="257">
        <f t="shared" si="8"/>
        <v>89</v>
      </c>
      <c r="Q58" s="258">
        <v>44</v>
      </c>
      <c r="R58" s="258">
        <v>45</v>
      </c>
      <c r="S58" s="257">
        <f t="shared" si="23"/>
        <v>93</v>
      </c>
      <c r="T58" s="258">
        <v>50</v>
      </c>
      <c r="U58" s="258">
        <v>43</v>
      </c>
      <c r="V58" s="257">
        <f t="shared" si="24"/>
        <v>103</v>
      </c>
      <c r="W58" s="258">
        <v>54</v>
      </c>
      <c r="X58" s="258">
        <v>49</v>
      </c>
      <c r="Y58" s="257">
        <f t="shared" si="25"/>
        <v>111</v>
      </c>
      <c r="Z58" s="258">
        <v>58</v>
      </c>
      <c r="AA58" s="258">
        <v>53</v>
      </c>
    </row>
    <row r="59" spans="1:27" ht="15" customHeight="1">
      <c r="A59" s="45"/>
      <c r="B59" s="326" t="s">
        <v>89</v>
      </c>
      <c r="C59" s="257">
        <f t="shared" si="22"/>
        <v>1</v>
      </c>
      <c r="D59" s="258">
        <v>1</v>
      </c>
      <c r="E59" s="257" t="s">
        <v>425</v>
      </c>
      <c r="F59" s="258">
        <v>9</v>
      </c>
      <c r="G59" s="256">
        <f t="shared" si="2"/>
        <v>252</v>
      </c>
      <c r="H59" s="257">
        <f t="shared" si="3"/>
        <v>125</v>
      </c>
      <c r="I59" s="257">
        <f t="shared" si="4"/>
        <v>127</v>
      </c>
      <c r="J59" s="257">
        <f t="shared" si="6"/>
        <v>40</v>
      </c>
      <c r="K59" s="258">
        <v>21</v>
      </c>
      <c r="L59" s="258">
        <v>19</v>
      </c>
      <c r="M59" s="257">
        <f t="shared" si="7"/>
        <v>31</v>
      </c>
      <c r="N59" s="258">
        <v>15</v>
      </c>
      <c r="O59" s="258">
        <v>16</v>
      </c>
      <c r="P59" s="257">
        <f t="shared" si="8"/>
        <v>37</v>
      </c>
      <c r="Q59" s="258">
        <v>16</v>
      </c>
      <c r="R59" s="258">
        <v>21</v>
      </c>
      <c r="S59" s="257">
        <f t="shared" si="23"/>
        <v>52</v>
      </c>
      <c r="T59" s="258">
        <v>28</v>
      </c>
      <c r="U59" s="258">
        <v>24</v>
      </c>
      <c r="V59" s="257">
        <f t="shared" si="24"/>
        <v>47</v>
      </c>
      <c r="W59" s="258">
        <v>20</v>
      </c>
      <c r="X59" s="258">
        <v>27</v>
      </c>
      <c r="Y59" s="257">
        <f t="shared" si="25"/>
        <v>45</v>
      </c>
      <c r="Z59" s="258">
        <v>25</v>
      </c>
      <c r="AA59" s="258">
        <v>20</v>
      </c>
    </row>
    <row r="60" spans="1:27" ht="15" customHeight="1">
      <c r="A60" s="45"/>
      <c r="B60" s="326" t="s">
        <v>90</v>
      </c>
      <c r="C60" s="257">
        <f t="shared" si="22"/>
        <v>2</v>
      </c>
      <c r="D60" s="258">
        <v>2</v>
      </c>
      <c r="E60" s="257" t="s">
        <v>425</v>
      </c>
      <c r="F60" s="258">
        <v>14</v>
      </c>
      <c r="G60" s="256">
        <f t="shared" si="2"/>
        <v>292</v>
      </c>
      <c r="H60" s="257">
        <f t="shared" si="3"/>
        <v>147</v>
      </c>
      <c r="I60" s="257">
        <f t="shared" si="4"/>
        <v>145</v>
      </c>
      <c r="J60" s="257">
        <f t="shared" si="6"/>
        <v>45</v>
      </c>
      <c r="K60" s="258">
        <v>24</v>
      </c>
      <c r="L60" s="258">
        <v>21</v>
      </c>
      <c r="M60" s="257">
        <f t="shared" si="7"/>
        <v>55</v>
      </c>
      <c r="N60" s="258">
        <v>26</v>
      </c>
      <c r="O60" s="258">
        <v>29</v>
      </c>
      <c r="P60" s="257">
        <f t="shared" si="8"/>
        <v>43</v>
      </c>
      <c r="Q60" s="258">
        <v>22</v>
      </c>
      <c r="R60" s="258">
        <v>21</v>
      </c>
      <c r="S60" s="257">
        <f t="shared" si="23"/>
        <v>47</v>
      </c>
      <c r="T60" s="258">
        <v>24</v>
      </c>
      <c r="U60" s="258">
        <v>23</v>
      </c>
      <c r="V60" s="257">
        <f t="shared" si="24"/>
        <v>52</v>
      </c>
      <c r="W60" s="258">
        <v>27</v>
      </c>
      <c r="X60" s="258">
        <v>25</v>
      </c>
      <c r="Y60" s="257">
        <f t="shared" si="25"/>
        <v>50</v>
      </c>
      <c r="Z60" s="258">
        <v>24</v>
      </c>
      <c r="AA60" s="258">
        <v>26</v>
      </c>
    </row>
    <row r="61" spans="1:27" ht="15" customHeight="1">
      <c r="A61" s="45"/>
      <c r="B61" s="360"/>
      <c r="C61" s="259"/>
      <c r="D61" s="259"/>
      <c r="E61" s="259"/>
      <c r="F61" s="259"/>
      <c r="G61" s="259"/>
      <c r="H61" s="259"/>
      <c r="I61" s="259"/>
      <c r="J61" s="259"/>
      <c r="K61" s="259"/>
      <c r="L61" s="259"/>
      <c r="M61" s="259"/>
      <c r="N61" s="259"/>
      <c r="O61" s="259"/>
      <c r="P61" s="259"/>
      <c r="Q61" s="259"/>
      <c r="R61" s="259"/>
      <c r="S61" s="259"/>
      <c r="T61" s="259"/>
      <c r="U61" s="259"/>
      <c r="V61" s="259"/>
      <c r="W61" s="259"/>
      <c r="X61" s="259"/>
      <c r="Y61" s="259"/>
      <c r="Z61" s="259"/>
      <c r="AA61" s="259"/>
    </row>
    <row r="62" spans="1:27" s="31" customFormat="1" ht="15" customHeight="1">
      <c r="A62" s="586" t="s">
        <v>91</v>
      </c>
      <c r="B62" s="587"/>
      <c r="C62" s="260">
        <f aca="true" t="shared" si="26" ref="C62:AA62">SUM(C63:C66)</f>
        <v>29</v>
      </c>
      <c r="D62" s="260">
        <f t="shared" si="26"/>
        <v>28</v>
      </c>
      <c r="E62" s="260">
        <f t="shared" si="26"/>
        <v>1</v>
      </c>
      <c r="F62" s="260">
        <f t="shared" si="26"/>
        <v>137</v>
      </c>
      <c r="G62" s="260">
        <f t="shared" si="26"/>
        <v>2037</v>
      </c>
      <c r="H62" s="260">
        <f t="shared" si="26"/>
        <v>1069</v>
      </c>
      <c r="I62" s="260">
        <f t="shared" si="26"/>
        <v>968</v>
      </c>
      <c r="J62" s="260">
        <f t="shared" si="26"/>
        <v>279</v>
      </c>
      <c r="K62" s="260">
        <f t="shared" si="26"/>
        <v>148</v>
      </c>
      <c r="L62" s="260">
        <f t="shared" si="26"/>
        <v>131</v>
      </c>
      <c r="M62" s="260">
        <f t="shared" si="26"/>
        <v>292</v>
      </c>
      <c r="N62" s="260">
        <f t="shared" si="26"/>
        <v>154</v>
      </c>
      <c r="O62" s="260">
        <f t="shared" si="26"/>
        <v>138</v>
      </c>
      <c r="P62" s="260">
        <f t="shared" si="26"/>
        <v>358</v>
      </c>
      <c r="Q62" s="260">
        <f t="shared" si="26"/>
        <v>195</v>
      </c>
      <c r="R62" s="260">
        <f t="shared" si="26"/>
        <v>163</v>
      </c>
      <c r="S62" s="260">
        <f t="shared" si="26"/>
        <v>320</v>
      </c>
      <c r="T62" s="260">
        <f t="shared" si="26"/>
        <v>171</v>
      </c>
      <c r="U62" s="260">
        <f t="shared" si="26"/>
        <v>149</v>
      </c>
      <c r="V62" s="260">
        <f t="shared" si="26"/>
        <v>388</v>
      </c>
      <c r="W62" s="260">
        <f t="shared" si="26"/>
        <v>205</v>
      </c>
      <c r="X62" s="260">
        <f t="shared" si="26"/>
        <v>183</v>
      </c>
      <c r="Y62" s="260">
        <f t="shared" si="26"/>
        <v>400</v>
      </c>
      <c r="Z62" s="260">
        <f t="shared" si="26"/>
        <v>196</v>
      </c>
      <c r="AA62" s="260">
        <f t="shared" si="26"/>
        <v>204</v>
      </c>
    </row>
    <row r="63" spans="1:27" ht="15" customHeight="1">
      <c r="A63" s="45"/>
      <c r="B63" s="326" t="s">
        <v>92</v>
      </c>
      <c r="C63" s="257">
        <f>SUM(D63:E63)</f>
        <v>7</v>
      </c>
      <c r="D63" s="258">
        <v>7</v>
      </c>
      <c r="E63" s="257" t="s">
        <v>425</v>
      </c>
      <c r="F63" s="258">
        <v>40</v>
      </c>
      <c r="G63" s="256">
        <f t="shared" si="2"/>
        <v>679</v>
      </c>
      <c r="H63" s="257">
        <f t="shared" si="3"/>
        <v>358</v>
      </c>
      <c r="I63" s="257">
        <f t="shared" si="4"/>
        <v>321</v>
      </c>
      <c r="J63" s="257">
        <f t="shared" si="6"/>
        <v>84</v>
      </c>
      <c r="K63" s="258">
        <v>53</v>
      </c>
      <c r="L63" s="258">
        <v>31</v>
      </c>
      <c r="M63" s="257">
        <f t="shared" si="7"/>
        <v>102</v>
      </c>
      <c r="N63" s="258">
        <v>58</v>
      </c>
      <c r="O63" s="258">
        <v>44</v>
      </c>
      <c r="P63" s="257">
        <f t="shared" si="8"/>
        <v>118</v>
      </c>
      <c r="Q63" s="258">
        <v>61</v>
      </c>
      <c r="R63" s="258">
        <v>57</v>
      </c>
      <c r="S63" s="257">
        <f>SUM(T63:U63)</f>
        <v>109</v>
      </c>
      <c r="T63" s="258">
        <v>59</v>
      </c>
      <c r="U63" s="258">
        <v>50</v>
      </c>
      <c r="V63" s="257">
        <f>SUM(W63:X63)</f>
        <v>127</v>
      </c>
      <c r="W63" s="258">
        <v>66</v>
      </c>
      <c r="X63" s="258">
        <v>61</v>
      </c>
      <c r="Y63" s="257">
        <f>SUM(Z63:AA63)</f>
        <v>139</v>
      </c>
      <c r="Z63" s="258">
        <v>61</v>
      </c>
      <c r="AA63" s="258">
        <v>78</v>
      </c>
    </row>
    <row r="64" spans="1:27" ht="15" customHeight="1">
      <c r="A64" s="45"/>
      <c r="B64" s="326" t="s">
        <v>93</v>
      </c>
      <c r="C64" s="257">
        <f>SUM(D64:E64)</f>
        <v>6</v>
      </c>
      <c r="D64" s="258">
        <v>6</v>
      </c>
      <c r="E64" s="257" t="s">
        <v>425</v>
      </c>
      <c r="F64" s="258">
        <v>28</v>
      </c>
      <c r="G64" s="256">
        <f t="shared" si="2"/>
        <v>306</v>
      </c>
      <c r="H64" s="257">
        <f t="shared" si="3"/>
        <v>159</v>
      </c>
      <c r="I64" s="257">
        <f t="shared" si="4"/>
        <v>147</v>
      </c>
      <c r="J64" s="257">
        <f t="shared" si="6"/>
        <v>45</v>
      </c>
      <c r="K64" s="258">
        <v>19</v>
      </c>
      <c r="L64" s="258">
        <v>26</v>
      </c>
      <c r="M64" s="257">
        <f t="shared" si="7"/>
        <v>33</v>
      </c>
      <c r="N64" s="258">
        <v>21</v>
      </c>
      <c r="O64" s="258">
        <v>12</v>
      </c>
      <c r="P64" s="257">
        <f t="shared" si="8"/>
        <v>47</v>
      </c>
      <c r="Q64" s="258">
        <v>24</v>
      </c>
      <c r="R64" s="258">
        <v>23</v>
      </c>
      <c r="S64" s="257">
        <f>SUM(T64:U64)</f>
        <v>50</v>
      </c>
      <c r="T64" s="258">
        <v>24</v>
      </c>
      <c r="U64" s="258">
        <v>26</v>
      </c>
      <c r="V64" s="257">
        <f>SUM(W64:X64)</f>
        <v>57</v>
      </c>
      <c r="W64" s="258">
        <v>34</v>
      </c>
      <c r="X64" s="258">
        <v>23</v>
      </c>
      <c r="Y64" s="257">
        <f>SUM(Z64:AA64)</f>
        <v>74</v>
      </c>
      <c r="Z64" s="258">
        <v>37</v>
      </c>
      <c r="AA64" s="258">
        <v>37</v>
      </c>
    </row>
    <row r="65" spans="1:27" ht="15" customHeight="1">
      <c r="A65" s="45"/>
      <c r="B65" s="326" t="s">
        <v>94</v>
      </c>
      <c r="C65" s="257">
        <f>SUM(D65:E65)</f>
        <v>8</v>
      </c>
      <c r="D65" s="258">
        <v>7</v>
      </c>
      <c r="E65" s="258">
        <v>1</v>
      </c>
      <c r="F65" s="258">
        <v>41</v>
      </c>
      <c r="G65" s="256">
        <f t="shared" si="2"/>
        <v>781</v>
      </c>
      <c r="H65" s="257">
        <f t="shared" si="3"/>
        <v>410</v>
      </c>
      <c r="I65" s="257">
        <f t="shared" si="4"/>
        <v>371</v>
      </c>
      <c r="J65" s="257">
        <f t="shared" si="6"/>
        <v>110</v>
      </c>
      <c r="K65" s="258">
        <v>54</v>
      </c>
      <c r="L65" s="258">
        <v>56</v>
      </c>
      <c r="M65" s="257">
        <f t="shared" si="7"/>
        <v>123</v>
      </c>
      <c r="N65" s="258">
        <v>63</v>
      </c>
      <c r="O65" s="258">
        <v>60</v>
      </c>
      <c r="P65" s="257">
        <f t="shared" si="8"/>
        <v>132</v>
      </c>
      <c r="Q65" s="258">
        <v>73</v>
      </c>
      <c r="R65" s="258">
        <v>59</v>
      </c>
      <c r="S65" s="257">
        <f>SUM(T65:U65)</f>
        <v>122</v>
      </c>
      <c r="T65" s="258">
        <v>67</v>
      </c>
      <c r="U65" s="258">
        <v>55</v>
      </c>
      <c r="V65" s="257">
        <f>SUM(W65:X65)</f>
        <v>149</v>
      </c>
      <c r="W65" s="258">
        <v>76</v>
      </c>
      <c r="X65" s="258">
        <v>73</v>
      </c>
      <c r="Y65" s="257">
        <f>SUM(Z65:AA65)</f>
        <v>145</v>
      </c>
      <c r="Z65" s="258">
        <v>77</v>
      </c>
      <c r="AA65" s="258">
        <v>68</v>
      </c>
    </row>
    <row r="66" spans="1:27" ht="15" customHeight="1">
      <c r="A66" s="45"/>
      <c r="B66" s="326" t="s">
        <v>95</v>
      </c>
      <c r="C66" s="257">
        <f>SUM(D66:E66)</f>
        <v>8</v>
      </c>
      <c r="D66" s="258">
        <v>8</v>
      </c>
      <c r="E66" s="257" t="s">
        <v>425</v>
      </c>
      <c r="F66" s="258">
        <v>28</v>
      </c>
      <c r="G66" s="256">
        <f t="shared" si="2"/>
        <v>271</v>
      </c>
      <c r="H66" s="257">
        <f t="shared" si="3"/>
        <v>142</v>
      </c>
      <c r="I66" s="257">
        <f t="shared" si="4"/>
        <v>129</v>
      </c>
      <c r="J66" s="257">
        <f t="shared" si="6"/>
        <v>40</v>
      </c>
      <c r="K66" s="258">
        <v>22</v>
      </c>
      <c r="L66" s="258">
        <v>18</v>
      </c>
      <c r="M66" s="257">
        <f t="shared" si="7"/>
        <v>34</v>
      </c>
      <c r="N66" s="258">
        <v>12</v>
      </c>
      <c r="O66" s="258">
        <v>22</v>
      </c>
      <c r="P66" s="257">
        <f t="shared" si="8"/>
        <v>61</v>
      </c>
      <c r="Q66" s="258">
        <v>37</v>
      </c>
      <c r="R66" s="258">
        <v>24</v>
      </c>
      <c r="S66" s="257">
        <f>SUM(T66:U66)</f>
        <v>39</v>
      </c>
      <c r="T66" s="258">
        <v>21</v>
      </c>
      <c r="U66" s="258">
        <v>18</v>
      </c>
      <c r="V66" s="257">
        <f>SUM(W66:X66)</f>
        <v>55</v>
      </c>
      <c r="W66" s="258">
        <v>29</v>
      </c>
      <c r="X66" s="258">
        <v>26</v>
      </c>
      <c r="Y66" s="257">
        <f>SUM(Z66:AA66)</f>
        <v>42</v>
      </c>
      <c r="Z66" s="258">
        <v>21</v>
      </c>
      <c r="AA66" s="258">
        <v>21</v>
      </c>
    </row>
    <row r="67" spans="1:27" ht="15" customHeight="1">
      <c r="A67" s="45"/>
      <c r="B67" s="360"/>
      <c r="C67" s="259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</row>
    <row r="68" spans="1:27" s="31" customFormat="1" ht="15" customHeight="1">
      <c r="A68" s="586" t="s">
        <v>96</v>
      </c>
      <c r="B68" s="587"/>
      <c r="C68" s="167">
        <f aca="true" t="shared" si="27" ref="C68:AA68">SUM(C69)</f>
        <v>4</v>
      </c>
      <c r="D68" s="167">
        <f t="shared" si="27"/>
        <v>3</v>
      </c>
      <c r="E68" s="167">
        <f t="shared" si="27"/>
        <v>1</v>
      </c>
      <c r="F68" s="167">
        <f t="shared" si="27"/>
        <v>23</v>
      </c>
      <c r="G68" s="167">
        <f t="shared" si="27"/>
        <v>535</v>
      </c>
      <c r="H68" s="167">
        <f t="shared" si="27"/>
        <v>284</v>
      </c>
      <c r="I68" s="167">
        <f t="shared" si="27"/>
        <v>251</v>
      </c>
      <c r="J68" s="167">
        <f t="shared" si="27"/>
        <v>79</v>
      </c>
      <c r="K68" s="167">
        <f t="shared" si="27"/>
        <v>43</v>
      </c>
      <c r="L68" s="167">
        <f t="shared" si="27"/>
        <v>36</v>
      </c>
      <c r="M68" s="167">
        <f t="shared" si="27"/>
        <v>96</v>
      </c>
      <c r="N68" s="167">
        <f t="shared" si="27"/>
        <v>52</v>
      </c>
      <c r="O68" s="167">
        <f t="shared" si="27"/>
        <v>44</v>
      </c>
      <c r="P68" s="167">
        <f t="shared" si="27"/>
        <v>77</v>
      </c>
      <c r="Q68" s="167">
        <f t="shared" si="27"/>
        <v>38</v>
      </c>
      <c r="R68" s="167">
        <f t="shared" si="27"/>
        <v>39</v>
      </c>
      <c r="S68" s="167">
        <f t="shared" si="27"/>
        <v>81</v>
      </c>
      <c r="T68" s="167">
        <f t="shared" si="27"/>
        <v>48</v>
      </c>
      <c r="U68" s="167">
        <f t="shared" si="27"/>
        <v>33</v>
      </c>
      <c r="V68" s="167">
        <f t="shared" si="27"/>
        <v>105</v>
      </c>
      <c r="W68" s="167">
        <f t="shared" si="27"/>
        <v>50</v>
      </c>
      <c r="X68" s="167">
        <f t="shared" si="27"/>
        <v>55</v>
      </c>
      <c r="Y68" s="167">
        <f t="shared" si="27"/>
        <v>97</v>
      </c>
      <c r="Z68" s="167">
        <f t="shared" si="27"/>
        <v>53</v>
      </c>
      <c r="AA68" s="167">
        <f t="shared" si="27"/>
        <v>44</v>
      </c>
    </row>
    <row r="69" spans="1:27" ht="15" customHeight="1">
      <c r="A69" s="45"/>
      <c r="B69" s="326" t="s">
        <v>97</v>
      </c>
      <c r="C69" s="256">
        <f>SUM(D69:E69)</f>
        <v>4</v>
      </c>
      <c r="D69" s="256">
        <v>3</v>
      </c>
      <c r="E69" s="257">
        <v>1</v>
      </c>
      <c r="F69" s="256">
        <v>23</v>
      </c>
      <c r="G69" s="256">
        <f t="shared" si="2"/>
        <v>535</v>
      </c>
      <c r="H69" s="257">
        <f t="shared" si="3"/>
        <v>284</v>
      </c>
      <c r="I69" s="257">
        <f t="shared" si="4"/>
        <v>251</v>
      </c>
      <c r="J69" s="257">
        <f t="shared" si="6"/>
        <v>79</v>
      </c>
      <c r="K69" s="256">
        <v>43</v>
      </c>
      <c r="L69" s="256">
        <v>36</v>
      </c>
      <c r="M69" s="257">
        <f t="shared" si="7"/>
        <v>96</v>
      </c>
      <c r="N69" s="256">
        <v>52</v>
      </c>
      <c r="O69" s="256">
        <v>44</v>
      </c>
      <c r="P69" s="257">
        <f t="shared" si="8"/>
        <v>77</v>
      </c>
      <c r="Q69" s="256">
        <v>38</v>
      </c>
      <c r="R69" s="256">
        <v>39</v>
      </c>
      <c r="S69" s="256">
        <f>SUM(T69:U69)</f>
        <v>81</v>
      </c>
      <c r="T69" s="256">
        <v>48</v>
      </c>
      <c r="U69" s="256">
        <v>33</v>
      </c>
      <c r="V69" s="256">
        <f>SUM(W69:X69)</f>
        <v>105</v>
      </c>
      <c r="W69" s="256">
        <v>50</v>
      </c>
      <c r="X69" s="256">
        <v>55</v>
      </c>
      <c r="Y69" s="256">
        <f>SUM(Z69:AA69)</f>
        <v>97</v>
      </c>
      <c r="Z69" s="256">
        <v>53</v>
      </c>
      <c r="AA69" s="256">
        <v>44</v>
      </c>
    </row>
    <row r="70" spans="1:27" ht="15" customHeight="1">
      <c r="A70" s="361" t="s">
        <v>19</v>
      </c>
      <c r="B70" s="361"/>
      <c r="C70" s="362"/>
      <c r="D70" s="362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</row>
    <row r="71" spans="1:27" ht="14.25">
      <c r="A71" s="331"/>
      <c r="B71" s="331"/>
      <c r="C71" s="331"/>
      <c r="D71" s="331"/>
      <c r="E71" s="331"/>
      <c r="F71" s="331"/>
      <c r="G71" s="331"/>
      <c r="H71" s="331"/>
      <c r="I71" s="331"/>
      <c r="J71" s="331"/>
      <c r="K71" s="331"/>
      <c r="L71" s="331"/>
      <c r="M71" s="331"/>
      <c r="N71" s="331"/>
      <c r="O71" s="331"/>
      <c r="P71" s="331"/>
      <c r="Q71" s="331"/>
      <c r="R71" s="331"/>
      <c r="S71" s="331"/>
      <c r="T71" s="331"/>
      <c r="U71" s="331"/>
      <c r="V71" s="331"/>
      <c r="W71" s="331"/>
      <c r="X71" s="331"/>
      <c r="Y71" s="331"/>
      <c r="Z71" s="331"/>
      <c r="AA71" s="331"/>
    </row>
  </sheetData>
  <sheetProtection/>
  <mergeCells count="33">
    <mergeCell ref="A20:B20"/>
    <mergeCell ref="A22:B22"/>
    <mergeCell ref="A62:B62"/>
    <mergeCell ref="A68:B68"/>
    <mergeCell ref="A31:B31"/>
    <mergeCell ref="A41:B41"/>
    <mergeCell ref="A48:B48"/>
    <mergeCell ref="A54:B54"/>
    <mergeCell ref="A25:B25"/>
    <mergeCell ref="A15:B15"/>
    <mergeCell ref="A16:B16"/>
    <mergeCell ref="A17:B17"/>
    <mergeCell ref="A18:B18"/>
    <mergeCell ref="A10:B10"/>
    <mergeCell ref="A11:B11"/>
    <mergeCell ref="A13:B13"/>
    <mergeCell ref="A14:B14"/>
    <mergeCell ref="A19:B19"/>
    <mergeCell ref="A8:B8"/>
    <mergeCell ref="A9:B9"/>
    <mergeCell ref="A2:AA2"/>
    <mergeCell ref="A5:B6"/>
    <mergeCell ref="C5:E5"/>
    <mergeCell ref="F5:F6"/>
    <mergeCell ref="G5:I5"/>
    <mergeCell ref="J5:L5"/>
    <mergeCell ref="A3:AA3"/>
    <mergeCell ref="M5:O5"/>
    <mergeCell ref="P5:R5"/>
    <mergeCell ref="S5:U5"/>
    <mergeCell ref="V5:X5"/>
    <mergeCell ref="Y5:AA5"/>
    <mergeCell ref="A7:B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65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264" customWidth="1"/>
    <col min="2" max="2" width="11.09765625" style="264" customWidth="1"/>
    <col min="3" max="3" width="7.09765625" style="264" customWidth="1"/>
    <col min="4" max="5" width="7.59765625" style="264" customWidth="1"/>
    <col min="6" max="9" width="6.59765625" style="264" customWidth="1"/>
    <col min="10" max="11" width="7.59765625" style="264" customWidth="1"/>
    <col min="12" max="12" width="8.59765625" style="264" customWidth="1"/>
    <col min="13" max="16" width="6.59765625" style="264" customWidth="1"/>
    <col min="17" max="17" width="7.19921875" style="264" customWidth="1"/>
    <col min="18" max="18" width="6.59765625" style="264" customWidth="1"/>
    <col min="19" max="19" width="8.09765625" style="264" customWidth="1"/>
    <col min="20" max="20" width="8.59765625" style="264" customWidth="1"/>
    <col min="21" max="21" width="2.59765625" style="264" customWidth="1"/>
    <col min="22" max="22" width="12" style="264" customWidth="1"/>
    <col min="23" max="25" width="6.59765625" style="264" customWidth="1"/>
    <col min="26" max="26" width="7.59765625" style="264" customWidth="1"/>
    <col min="27" max="27" width="8.69921875" style="264" customWidth="1"/>
    <col min="28" max="28" width="8.19921875" style="264" customWidth="1"/>
    <col min="29" max="30" width="8.59765625" style="264" customWidth="1"/>
    <col min="31" max="32" width="7.59765625" style="264" customWidth="1"/>
    <col min="33" max="33" width="8.59765625" style="264" customWidth="1"/>
    <col min="34" max="35" width="7.59765625" style="264" customWidth="1"/>
    <col min="36" max="36" width="8.59765625" style="264" customWidth="1"/>
    <col min="37" max="38" width="7.59765625" style="264" customWidth="1"/>
    <col min="39" max="16384" width="10.59765625" style="264" customWidth="1"/>
  </cols>
  <sheetData>
    <row r="1" spans="1:38" s="302" customFormat="1" ht="19.5" customHeight="1">
      <c r="A1" s="25" t="s">
        <v>475</v>
      </c>
      <c r="AL1" s="26" t="s">
        <v>476</v>
      </c>
    </row>
    <row r="2" spans="1:38" ht="19.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U2" s="607" t="s">
        <v>613</v>
      </c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</row>
    <row r="3" spans="1:38" ht="19.5" customHeight="1">
      <c r="A3" s="608" t="s">
        <v>612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U3" s="624" t="s">
        <v>614</v>
      </c>
      <c r="V3" s="625"/>
      <c r="W3" s="625"/>
      <c r="X3" s="625"/>
      <c r="Y3" s="625"/>
      <c r="Z3" s="625"/>
      <c r="AA3" s="625"/>
      <c r="AB3" s="625"/>
      <c r="AC3" s="625"/>
      <c r="AD3" s="625"/>
      <c r="AE3" s="625"/>
      <c r="AF3" s="625"/>
      <c r="AG3" s="625"/>
      <c r="AH3" s="625"/>
      <c r="AI3" s="625"/>
      <c r="AJ3" s="625"/>
      <c r="AK3" s="625"/>
      <c r="AL3" s="625"/>
    </row>
    <row r="4" spans="19:38" ht="18" customHeight="1" thickBot="1">
      <c r="S4" s="332" t="s">
        <v>98</v>
      </c>
      <c r="AL4" s="254"/>
    </row>
    <row r="5" spans="1:38" ht="15.75" customHeight="1">
      <c r="A5" s="365"/>
      <c r="B5" s="366"/>
      <c r="C5" s="595" t="s">
        <v>99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610"/>
      <c r="Q5" s="611" t="s">
        <v>100</v>
      </c>
      <c r="R5" s="497"/>
      <c r="S5" s="497"/>
      <c r="U5" s="497" t="s">
        <v>107</v>
      </c>
      <c r="V5" s="498"/>
      <c r="W5" s="594" t="s">
        <v>615</v>
      </c>
      <c r="X5" s="588"/>
      <c r="Y5" s="589"/>
      <c r="Z5" s="541" t="s">
        <v>45</v>
      </c>
      <c r="AA5" s="595" t="s">
        <v>603</v>
      </c>
      <c r="AB5" s="588"/>
      <c r="AC5" s="589"/>
      <c r="AD5" s="594" t="s">
        <v>616</v>
      </c>
      <c r="AE5" s="588"/>
      <c r="AF5" s="589"/>
      <c r="AG5" s="594" t="s">
        <v>617</v>
      </c>
      <c r="AH5" s="588"/>
      <c r="AI5" s="589"/>
      <c r="AJ5" s="594" t="s">
        <v>618</v>
      </c>
      <c r="AK5" s="588"/>
      <c r="AL5" s="588"/>
    </row>
    <row r="6" spans="1:38" ht="15.75" customHeight="1">
      <c r="A6" s="602" t="s">
        <v>101</v>
      </c>
      <c r="B6" s="603"/>
      <c r="C6" s="615" t="s">
        <v>604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7"/>
      <c r="O6" s="368"/>
      <c r="P6" s="369"/>
      <c r="Q6" s="612"/>
      <c r="R6" s="613"/>
      <c r="S6" s="613"/>
      <c r="U6" s="501"/>
      <c r="V6" s="502"/>
      <c r="W6" s="370" t="s">
        <v>4</v>
      </c>
      <c r="X6" s="370" t="s">
        <v>605</v>
      </c>
      <c r="Y6" s="370" t="s">
        <v>606</v>
      </c>
      <c r="Z6" s="525"/>
      <c r="AA6" s="370" t="s">
        <v>4</v>
      </c>
      <c r="AB6" s="370" t="s">
        <v>5</v>
      </c>
      <c r="AC6" s="370" t="s">
        <v>6</v>
      </c>
      <c r="AD6" s="370" t="s">
        <v>4</v>
      </c>
      <c r="AE6" s="370" t="s">
        <v>5</v>
      </c>
      <c r="AF6" s="370" t="s">
        <v>6</v>
      </c>
      <c r="AG6" s="370" t="s">
        <v>4</v>
      </c>
      <c r="AH6" s="370" t="s">
        <v>5</v>
      </c>
      <c r="AI6" s="370" t="s">
        <v>6</v>
      </c>
      <c r="AJ6" s="370" t="s">
        <v>4</v>
      </c>
      <c r="AK6" s="370" t="s">
        <v>5</v>
      </c>
      <c r="AL6" s="314" t="s">
        <v>6</v>
      </c>
    </row>
    <row r="7" spans="1:38" ht="22.5" customHeight="1">
      <c r="A7" s="331"/>
      <c r="B7" s="371"/>
      <c r="C7" s="596" t="s">
        <v>607</v>
      </c>
      <c r="D7" s="597"/>
      <c r="E7" s="598"/>
      <c r="F7" s="596" t="s">
        <v>608</v>
      </c>
      <c r="G7" s="598"/>
      <c r="H7" s="596" t="s">
        <v>609</v>
      </c>
      <c r="I7" s="598"/>
      <c r="J7" s="622" t="s">
        <v>610</v>
      </c>
      <c r="K7" s="623"/>
      <c r="L7" s="620" t="s">
        <v>621</v>
      </c>
      <c r="M7" s="596" t="s">
        <v>105</v>
      </c>
      <c r="N7" s="598"/>
      <c r="O7" s="618" t="s">
        <v>611</v>
      </c>
      <c r="P7" s="619"/>
      <c r="Q7" s="612"/>
      <c r="R7" s="613"/>
      <c r="S7" s="613"/>
      <c r="U7" s="584" t="s">
        <v>619</v>
      </c>
      <c r="V7" s="585"/>
      <c r="W7" s="256">
        <f>SUM(X7:Y7)</f>
        <v>114</v>
      </c>
      <c r="X7" s="258">
        <v>110</v>
      </c>
      <c r="Y7" s="258">
        <v>4</v>
      </c>
      <c r="Z7" s="258">
        <v>1436</v>
      </c>
      <c r="AA7" s="256">
        <f>SUM(AB7:AC7)</f>
        <v>49129</v>
      </c>
      <c r="AB7" s="258">
        <f aca="true" t="shared" si="0" ref="AB7:AC10">SUM(AE7,AH7,AK7)</f>
        <v>25036</v>
      </c>
      <c r="AC7" s="258">
        <f t="shared" si="0"/>
        <v>24093</v>
      </c>
      <c r="AD7" s="256">
        <f>SUM(AE7:AF7)</f>
        <v>15754</v>
      </c>
      <c r="AE7" s="258">
        <v>7954</v>
      </c>
      <c r="AF7" s="258">
        <v>7800</v>
      </c>
      <c r="AG7" s="256">
        <f>SUM(AH7:AI7)</f>
        <v>16440</v>
      </c>
      <c r="AH7" s="258">
        <v>8381</v>
      </c>
      <c r="AI7" s="258">
        <v>8059</v>
      </c>
      <c r="AJ7" s="256">
        <f>SUM(AK7:AL7)</f>
        <v>16935</v>
      </c>
      <c r="AK7" s="258">
        <v>8701</v>
      </c>
      <c r="AL7" s="258">
        <v>8234</v>
      </c>
    </row>
    <row r="8" spans="1:38" ht="22.5" customHeight="1">
      <c r="A8" s="602" t="s">
        <v>106</v>
      </c>
      <c r="B8" s="603"/>
      <c r="C8" s="599"/>
      <c r="D8" s="557"/>
      <c r="E8" s="600"/>
      <c r="F8" s="599"/>
      <c r="G8" s="600"/>
      <c r="H8" s="599"/>
      <c r="I8" s="600"/>
      <c r="J8" s="545"/>
      <c r="K8" s="502"/>
      <c r="L8" s="621"/>
      <c r="M8" s="599"/>
      <c r="N8" s="600"/>
      <c r="O8" s="372"/>
      <c r="P8" s="373"/>
      <c r="Q8" s="614"/>
      <c r="R8" s="501"/>
      <c r="S8" s="501"/>
      <c r="U8" s="521">
        <v>5</v>
      </c>
      <c r="V8" s="523"/>
      <c r="W8" s="256">
        <f>SUM(X8:Y8)</f>
        <v>114</v>
      </c>
      <c r="X8" s="258">
        <v>110</v>
      </c>
      <c r="Y8" s="258">
        <v>4</v>
      </c>
      <c r="Z8" s="258">
        <v>1375</v>
      </c>
      <c r="AA8" s="256">
        <f>SUM(AB8:AC8)</f>
        <v>46970</v>
      </c>
      <c r="AB8" s="258">
        <f t="shared" si="0"/>
        <v>23859</v>
      </c>
      <c r="AC8" s="258">
        <f t="shared" si="0"/>
        <v>23111</v>
      </c>
      <c r="AD8" s="256">
        <f>SUM(AE8:AF8)</f>
        <v>14773</v>
      </c>
      <c r="AE8" s="258">
        <v>7523</v>
      </c>
      <c r="AF8" s="258">
        <v>7250</v>
      </c>
      <c r="AG8" s="256">
        <f>SUM(AH8:AI8)</f>
        <v>15771</v>
      </c>
      <c r="AH8" s="258">
        <v>7963</v>
      </c>
      <c r="AI8" s="258">
        <v>7808</v>
      </c>
      <c r="AJ8" s="256">
        <f>SUM(AK8:AL8)</f>
        <v>16426</v>
      </c>
      <c r="AK8" s="258">
        <v>8373</v>
      </c>
      <c r="AL8" s="258">
        <v>8053</v>
      </c>
    </row>
    <row r="9" spans="1:38" ht="15.75" customHeight="1">
      <c r="A9" s="339"/>
      <c r="B9" s="374"/>
      <c r="C9" s="370" t="s">
        <v>4</v>
      </c>
      <c r="D9" s="370" t="s">
        <v>5</v>
      </c>
      <c r="E9" s="370" t="s">
        <v>6</v>
      </c>
      <c r="F9" s="370" t="s">
        <v>5</v>
      </c>
      <c r="G9" s="370" t="s">
        <v>6</v>
      </c>
      <c r="H9" s="370" t="s">
        <v>5</v>
      </c>
      <c r="I9" s="370" t="s">
        <v>6</v>
      </c>
      <c r="J9" s="370" t="s">
        <v>5</v>
      </c>
      <c r="K9" s="370" t="s">
        <v>6</v>
      </c>
      <c r="L9" s="370" t="s">
        <v>6</v>
      </c>
      <c r="M9" s="370" t="s">
        <v>5</v>
      </c>
      <c r="N9" s="370" t="s">
        <v>6</v>
      </c>
      <c r="O9" s="370" t="s">
        <v>5</v>
      </c>
      <c r="P9" s="375" t="s">
        <v>6</v>
      </c>
      <c r="Q9" s="367" t="s">
        <v>4</v>
      </c>
      <c r="R9" s="370" t="s">
        <v>5</v>
      </c>
      <c r="S9" s="314" t="s">
        <v>6</v>
      </c>
      <c r="U9" s="521">
        <v>6</v>
      </c>
      <c r="V9" s="523"/>
      <c r="W9" s="256">
        <f aca="true" t="shared" si="1" ref="W9:W69">SUM(X9:Y9)</f>
        <v>114</v>
      </c>
      <c r="X9" s="258">
        <v>110</v>
      </c>
      <c r="Y9" s="258">
        <v>4</v>
      </c>
      <c r="Z9" s="258">
        <v>1319</v>
      </c>
      <c r="AA9" s="256">
        <f>SUM(AB9:AC9)</f>
        <v>44843</v>
      </c>
      <c r="AB9" s="258">
        <f t="shared" si="0"/>
        <v>22768</v>
      </c>
      <c r="AC9" s="258">
        <f t="shared" si="0"/>
        <v>22075</v>
      </c>
      <c r="AD9" s="256">
        <f>SUM(AE9:AF9)</f>
        <v>14321</v>
      </c>
      <c r="AE9" s="258">
        <v>7299</v>
      </c>
      <c r="AF9" s="258">
        <v>7022</v>
      </c>
      <c r="AG9" s="256">
        <f>SUM(AH9:AI9)</f>
        <v>14746</v>
      </c>
      <c r="AH9" s="258">
        <v>7502</v>
      </c>
      <c r="AI9" s="258">
        <v>7244</v>
      </c>
      <c r="AJ9" s="256">
        <f>SUM(AK9:AL9)</f>
        <v>15776</v>
      </c>
      <c r="AK9" s="258">
        <v>7967</v>
      </c>
      <c r="AL9" s="258">
        <v>7809</v>
      </c>
    </row>
    <row r="10" spans="1:38" ht="15.75" customHeight="1">
      <c r="A10" s="516" t="s">
        <v>582</v>
      </c>
      <c r="B10" s="604"/>
      <c r="C10" s="256">
        <f>SUM(D10:E10)</f>
        <v>4451</v>
      </c>
      <c r="D10" s="256">
        <f>SUM(F10,H10,J10,M10)</f>
        <v>1597</v>
      </c>
      <c r="E10" s="256">
        <f>SUM(G10,I10,K10,L10,N10)</f>
        <v>2854</v>
      </c>
      <c r="F10" s="258">
        <v>248</v>
      </c>
      <c r="G10" s="258">
        <v>23</v>
      </c>
      <c r="H10" s="258">
        <v>193</v>
      </c>
      <c r="I10" s="258">
        <v>78</v>
      </c>
      <c r="J10" s="258">
        <v>1120</v>
      </c>
      <c r="K10" s="258">
        <v>2334</v>
      </c>
      <c r="L10" s="258">
        <v>288</v>
      </c>
      <c r="M10" s="258">
        <v>36</v>
      </c>
      <c r="N10" s="258">
        <v>131</v>
      </c>
      <c r="O10" s="258">
        <v>16</v>
      </c>
      <c r="P10" s="258">
        <v>27</v>
      </c>
      <c r="Q10" s="256">
        <f>SUM(R10:S10)</f>
        <v>1169</v>
      </c>
      <c r="R10" s="258">
        <v>154</v>
      </c>
      <c r="S10" s="258">
        <v>1015</v>
      </c>
      <c r="U10" s="521">
        <v>7</v>
      </c>
      <c r="V10" s="523"/>
      <c r="W10" s="256">
        <f t="shared" si="1"/>
        <v>113</v>
      </c>
      <c r="X10" s="258">
        <v>109</v>
      </c>
      <c r="Y10" s="258">
        <v>4</v>
      </c>
      <c r="Z10" s="258">
        <v>1279</v>
      </c>
      <c r="AA10" s="256">
        <f>SUM(AB10:AC10)</f>
        <v>43504</v>
      </c>
      <c r="AB10" s="258">
        <f t="shared" si="0"/>
        <v>22194</v>
      </c>
      <c r="AC10" s="258">
        <f t="shared" si="0"/>
        <v>21310</v>
      </c>
      <c r="AD10" s="256">
        <f>SUM(AE10:AF10)</f>
        <v>14450</v>
      </c>
      <c r="AE10" s="258">
        <v>7418</v>
      </c>
      <c r="AF10" s="258">
        <v>7032</v>
      </c>
      <c r="AG10" s="256">
        <f>SUM(AH10:AI10)</f>
        <v>14309</v>
      </c>
      <c r="AH10" s="258">
        <v>7291</v>
      </c>
      <c r="AI10" s="258">
        <v>7018</v>
      </c>
      <c r="AJ10" s="256">
        <f>SUM(AK10:AL10)</f>
        <v>14745</v>
      </c>
      <c r="AK10" s="258">
        <v>7485</v>
      </c>
      <c r="AL10" s="258">
        <v>7260</v>
      </c>
    </row>
    <row r="11" spans="1:38" ht="15.75" customHeight="1">
      <c r="A11" s="521">
        <v>5</v>
      </c>
      <c r="B11" s="601"/>
      <c r="C11" s="256">
        <f>SUM(D11:E11)</f>
        <v>4392</v>
      </c>
      <c r="D11" s="256">
        <f>SUM(F11,H11,J11,M11)</f>
        <v>1584</v>
      </c>
      <c r="E11" s="256">
        <f>SUM(G11,I11,K11,L11,N11)</f>
        <v>2808</v>
      </c>
      <c r="F11" s="258">
        <v>244</v>
      </c>
      <c r="G11" s="258">
        <v>26</v>
      </c>
      <c r="H11" s="258">
        <v>198</v>
      </c>
      <c r="I11" s="258">
        <v>73</v>
      </c>
      <c r="J11" s="258">
        <v>1101</v>
      </c>
      <c r="K11" s="258">
        <v>2303</v>
      </c>
      <c r="L11" s="258">
        <v>282</v>
      </c>
      <c r="M11" s="258">
        <v>41</v>
      </c>
      <c r="N11" s="258">
        <v>124</v>
      </c>
      <c r="O11" s="258">
        <v>15</v>
      </c>
      <c r="P11" s="258">
        <v>27</v>
      </c>
      <c r="Q11" s="256">
        <f>SUM(R11:S11)</f>
        <v>1178</v>
      </c>
      <c r="R11" s="258">
        <v>149</v>
      </c>
      <c r="S11" s="258">
        <v>1029</v>
      </c>
      <c r="U11" s="527">
        <v>8</v>
      </c>
      <c r="V11" s="591"/>
      <c r="W11" s="167">
        <f aca="true" t="shared" si="2" ref="W11:AL11">SUM(W13:W20,W22,W25,W31,W41,W48,W54,W62,W68)</f>
        <v>113</v>
      </c>
      <c r="X11" s="167">
        <f t="shared" si="2"/>
        <v>109</v>
      </c>
      <c r="Y11" s="167">
        <f t="shared" si="2"/>
        <v>4</v>
      </c>
      <c r="Z11" s="167">
        <f>SUM(Z13:Z20,Z22,Z25,Z31,Z41,Z48,Z54,Z62,Z68)</f>
        <v>1256</v>
      </c>
      <c r="AA11" s="167">
        <f t="shared" si="2"/>
        <v>42793</v>
      </c>
      <c r="AB11" s="167">
        <f t="shared" si="2"/>
        <v>21830</v>
      </c>
      <c r="AC11" s="167">
        <f t="shared" si="2"/>
        <v>20963</v>
      </c>
      <c r="AD11" s="167">
        <f>SUM(AD13:AD20,AD22,AD25,AD31,AD41,AD48,AD54,AD62,AD68)</f>
        <v>14073</v>
      </c>
      <c r="AE11" s="167">
        <f t="shared" si="2"/>
        <v>7141</v>
      </c>
      <c r="AF11" s="167">
        <f t="shared" si="2"/>
        <v>6932</v>
      </c>
      <c r="AG11" s="167">
        <f t="shared" si="2"/>
        <v>14432</v>
      </c>
      <c r="AH11" s="167">
        <f t="shared" si="2"/>
        <v>7404</v>
      </c>
      <c r="AI11" s="167">
        <f t="shared" si="2"/>
        <v>7028</v>
      </c>
      <c r="AJ11" s="167">
        <f t="shared" si="2"/>
        <v>14288</v>
      </c>
      <c r="AK11" s="167">
        <f t="shared" si="2"/>
        <v>7285</v>
      </c>
      <c r="AL11" s="167">
        <f t="shared" si="2"/>
        <v>7003</v>
      </c>
    </row>
    <row r="12" spans="1:38" ht="15.75" customHeight="1">
      <c r="A12" s="521">
        <v>6</v>
      </c>
      <c r="B12" s="601"/>
      <c r="C12" s="256">
        <f>SUM(D12:E12)</f>
        <v>4371</v>
      </c>
      <c r="D12" s="256">
        <f>SUM(F12,H12,J12,M12)</f>
        <v>1563</v>
      </c>
      <c r="E12" s="256">
        <f>SUM(G12,I12,K12,L12,N12)</f>
        <v>2808</v>
      </c>
      <c r="F12" s="258">
        <v>243</v>
      </c>
      <c r="G12" s="258">
        <v>27</v>
      </c>
      <c r="H12" s="258">
        <v>200</v>
      </c>
      <c r="I12" s="258">
        <v>69</v>
      </c>
      <c r="J12" s="258">
        <v>1090</v>
      </c>
      <c r="K12" s="258">
        <v>2292</v>
      </c>
      <c r="L12" s="258">
        <v>288</v>
      </c>
      <c r="M12" s="258">
        <v>30</v>
      </c>
      <c r="N12" s="258">
        <v>132</v>
      </c>
      <c r="O12" s="258">
        <v>20</v>
      </c>
      <c r="P12" s="258">
        <v>30</v>
      </c>
      <c r="Q12" s="256">
        <f>SUM(R12:S12)</f>
        <v>1172</v>
      </c>
      <c r="R12" s="258">
        <v>150</v>
      </c>
      <c r="S12" s="258">
        <v>1022</v>
      </c>
      <c r="U12" s="55"/>
      <c r="V12" s="56"/>
      <c r="W12" s="167"/>
      <c r="X12" s="167"/>
      <c r="Y12" s="167"/>
      <c r="Z12" s="167"/>
      <c r="AA12" s="167"/>
      <c r="AB12" s="167"/>
      <c r="AC12" s="167"/>
      <c r="AD12" s="167"/>
      <c r="AE12" s="167"/>
      <c r="AF12" s="167"/>
      <c r="AG12" s="167"/>
      <c r="AH12" s="167"/>
      <c r="AI12" s="167"/>
      <c r="AJ12" s="167"/>
      <c r="AK12" s="167"/>
      <c r="AL12" s="167"/>
    </row>
    <row r="13" spans="1:38" ht="15.75" customHeight="1">
      <c r="A13" s="521">
        <v>7</v>
      </c>
      <c r="B13" s="601"/>
      <c r="C13" s="256">
        <v>4294</v>
      </c>
      <c r="D13" s="256">
        <f>SUM(F13,H13,J13,M13)</f>
        <v>1551</v>
      </c>
      <c r="E13" s="256">
        <v>2743</v>
      </c>
      <c r="F13" s="258">
        <v>241</v>
      </c>
      <c r="G13" s="258">
        <v>25</v>
      </c>
      <c r="H13" s="258">
        <v>194</v>
      </c>
      <c r="I13" s="258">
        <v>73</v>
      </c>
      <c r="J13" s="258">
        <v>1089</v>
      </c>
      <c r="K13" s="258">
        <v>2260</v>
      </c>
      <c r="L13" s="258">
        <v>278</v>
      </c>
      <c r="M13" s="258">
        <v>27</v>
      </c>
      <c r="N13" s="258">
        <v>108</v>
      </c>
      <c r="O13" s="258">
        <v>19</v>
      </c>
      <c r="P13" s="258">
        <v>32</v>
      </c>
      <c r="Q13" s="256">
        <f>SUM(R13:S13)</f>
        <v>1155</v>
      </c>
      <c r="R13" s="258">
        <v>143</v>
      </c>
      <c r="S13" s="258">
        <v>1012</v>
      </c>
      <c r="U13" s="592" t="s">
        <v>620</v>
      </c>
      <c r="V13" s="593"/>
      <c r="W13" s="167">
        <f t="shared" si="1"/>
        <v>28</v>
      </c>
      <c r="X13" s="167">
        <v>27</v>
      </c>
      <c r="Y13" s="167">
        <v>1</v>
      </c>
      <c r="Z13" s="167">
        <v>431</v>
      </c>
      <c r="AA13" s="167">
        <f>SUM(AB13:AC13)</f>
        <v>15489</v>
      </c>
      <c r="AB13" s="453">
        <f>SUM(AE13,AH13,AK13)</f>
        <v>7866</v>
      </c>
      <c r="AC13" s="453">
        <f>SUM(AF13,AI13,AL13)</f>
        <v>7623</v>
      </c>
      <c r="AD13" s="167">
        <f>SUM(AE13:AF13)</f>
        <v>5147</v>
      </c>
      <c r="AE13" s="167">
        <v>2583</v>
      </c>
      <c r="AF13" s="167">
        <v>2564</v>
      </c>
      <c r="AG13" s="167">
        <f aca="true" t="shared" si="3" ref="AG13:AG69">SUM(AH13:AI13)</f>
        <v>5232</v>
      </c>
      <c r="AH13" s="167">
        <v>2652</v>
      </c>
      <c r="AI13" s="167">
        <v>2580</v>
      </c>
      <c r="AJ13" s="167">
        <f aca="true" t="shared" si="4" ref="AJ13:AJ69">SUM(AK13:AL13)</f>
        <v>5110</v>
      </c>
      <c r="AK13" s="167">
        <v>2631</v>
      </c>
      <c r="AL13" s="167">
        <v>2479</v>
      </c>
    </row>
    <row r="14" spans="1:38" ht="15.75" customHeight="1">
      <c r="A14" s="527">
        <v>8</v>
      </c>
      <c r="B14" s="605"/>
      <c r="C14" s="453">
        <f>SUM(C16:C23,C25,C28,C34,C44,C51,C57,C65,C71)</f>
        <v>4277</v>
      </c>
      <c r="D14" s="453">
        <f>SUM(D16:D23,D25,D28,D34,D44,D51,D57,D65,D71)</f>
        <v>1514</v>
      </c>
      <c r="E14" s="453">
        <f>SUM(E16:E23,E25,E28,E34,E44,E51,E57,E65,E71)</f>
        <v>2763</v>
      </c>
      <c r="F14" s="453">
        <f>SUM(F16:F23,F25,F28,F34,F44,F51,F57,F65,F71)</f>
        <v>236</v>
      </c>
      <c r="G14" s="453">
        <f>SUM(G16:G23,G25,G28,G34,G44,G51,G57,G65,G71)</f>
        <v>30</v>
      </c>
      <c r="H14" s="453">
        <f aca="true" t="shared" si="5" ref="H14:S14">SUM(H16:H23,H25,H28,H34,H44,H51,H57,H65,H71)</f>
        <v>185</v>
      </c>
      <c r="I14" s="453">
        <f t="shared" si="5"/>
        <v>82</v>
      </c>
      <c r="J14" s="453">
        <f t="shared" si="5"/>
        <v>1069</v>
      </c>
      <c r="K14" s="453">
        <f t="shared" si="5"/>
        <v>2257</v>
      </c>
      <c r="L14" s="453">
        <f t="shared" si="5"/>
        <v>282</v>
      </c>
      <c r="M14" s="453">
        <f t="shared" si="5"/>
        <v>24</v>
      </c>
      <c r="N14" s="453">
        <f t="shared" si="5"/>
        <v>112</v>
      </c>
      <c r="O14" s="453">
        <f t="shared" si="5"/>
        <v>16</v>
      </c>
      <c r="P14" s="453">
        <f t="shared" si="5"/>
        <v>33</v>
      </c>
      <c r="Q14" s="453">
        <f t="shared" si="5"/>
        <v>1143</v>
      </c>
      <c r="R14" s="453">
        <f t="shared" si="5"/>
        <v>139</v>
      </c>
      <c r="S14" s="453">
        <f t="shared" si="5"/>
        <v>1004</v>
      </c>
      <c r="U14" s="592" t="s">
        <v>15</v>
      </c>
      <c r="V14" s="593"/>
      <c r="W14" s="167">
        <f t="shared" si="1"/>
        <v>6</v>
      </c>
      <c r="X14" s="167">
        <v>6</v>
      </c>
      <c r="Y14" s="162" t="s">
        <v>804</v>
      </c>
      <c r="Z14" s="167">
        <v>53</v>
      </c>
      <c r="AA14" s="167">
        <f>SUM(AB14:AC14)</f>
        <v>1746</v>
      </c>
      <c r="AB14" s="453">
        <f>SUM(AE14,AH14,AK14)</f>
        <v>899</v>
      </c>
      <c r="AC14" s="453">
        <f>SUM(AF14,AI14,AL14)</f>
        <v>847</v>
      </c>
      <c r="AD14" s="167">
        <f>SUM(AE14:AF14)</f>
        <v>573</v>
      </c>
      <c r="AE14" s="167">
        <v>296</v>
      </c>
      <c r="AF14" s="167">
        <v>277</v>
      </c>
      <c r="AG14" s="167">
        <f t="shared" si="3"/>
        <v>581</v>
      </c>
      <c r="AH14" s="167">
        <v>306</v>
      </c>
      <c r="AI14" s="167">
        <v>275</v>
      </c>
      <c r="AJ14" s="167">
        <f t="shared" si="4"/>
        <v>592</v>
      </c>
      <c r="AK14" s="167">
        <v>297</v>
      </c>
      <c r="AL14" s="167">
        <v>295</v>
      </c>
    </row>
    <row r="15" spans="1:38" ht="15.75" customHeight="1">
      <c r="A15" s="55"/>
      <c r="B15" s="56"/>
      <c r="C15" s="167"/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7"/>
      <c r="R15" s="167"/>
      <c r="S15" s="167"/>
      <c r="U15" s="592" t="s">
        <v>51</v>
      </c>
      <c r="V15" s="593"/>
      <c r="W15" s="167">
        <f t="shared" si="1"/>
        <v>10</v>
      </c>
      <c r="X15" s="167">
        <v>10</v>
      </c>
      <c r="Y15" s="162" t="s">
        <v>804</v>
      </c>
      <c r="Z15" s="167">
        <v>114</v>
      </c>
      <c r="AA15" s="167">
        <f aca="true" t="shared" si="6" ref="AA15:AA69">SUM(AB15:AC15)</f>
        <v>3870</v>
      </c>
      <c r="AB15" s="453">
        <f aca="true" t="shared" si="7" ref="AB15:AB69">SUM(AE15,AH15,AK15)</f>
        <v>1998</v>
      </c>
      <c r="AC15" s="453">
        <f aca="true" t="shared" si="8" ref="AC15:AC69">SUM(AF15,AI15,AL15)</f>
        <v>1872</v>
      </c>
      <c r="AD15" s="167">
        <f aca="true" t="shared" si="9" ref="AD15:AD69">SUM(AE15:AF15)</f>
        <v>1282</v>
      </c>
      <c r="AE15" s="167">
        <v>672</v>
      </c>
      <c r="AF15" s="167">
        <v>610</v>
      </c>
      <c r="AG15" s="167">
        <f t="shared" si="3"/>
        <v>1332</v>
      </c>
      <c r="AH15" s="167">
        <v>691</v>
      </c>
      <c r="AI15" s="167">
        <v>641</v>
      </c>
      <c r="AJ15" s="167">
        <f t="shared" si="4"/>
        <v>1256</v>
      </c>
      <c r="AK15" s="167">
        <v>635</v>
      </c>
      <c r="AL15" s="167">
        <v>621</v>
      </c>
    </row>
    <row r="16" spans="1:38" ht="15.75" customHeight="1">
      <c r="A16" s="592" t="s">
        <v>50</v>
      </c>
      <c r="B16" s="593"/>
      <c r="C16" s="167">
        <f aca="true" t="shared" si="10" ref="C16:C23">SUM(D16:E16)</f>
        <v>1306</v>
      </c>
      <c r="D16" s="167">
        <f aca="true" t="shared" si="11" ref="D16:D23">SUM(F16,H16,J16,M16)</f>
        <v>449</v>
      </c>
      <c r="E16" s="167">
        <f aca="true" t="shared" si="12" ref="E16:E23">SUM(G16,I16,K16,L16,N16)</f>
        <v>857</v>
      </c>
      <c r="F16" s="167">
        <v>49</v>
      </c>
      <c r="G16" s="167">
        <v>9</v>
      </c>
      <c r="H16" s="167">
        <v>47</v>
      </c>
      <c r="I16" s="167">
        <v>12</v>
      </c>
      <c r="J16" s="167">
        <v>347</v>
      </c>
      <c r="K16" s="167">
        <v>748</v>
      </c>
      <c r="L16" s="167">
        <v>58</v>
      </c>
      <c r="M16" s="167">
        <v>6</v>
      </c>
      <c r="N16" s="167">
        <v>30</v>
      </c>
      <c r="O16" s="167">
        <v>7</v>
      </c>
      <c r="P16" s="167">
        <v>14</v>
      </c>
      <c r="Q16" s="167">
        <f aca="true" t="shared" si="13" ref="Q16:Q72">SUM(R16:S16)</f>
        <v>258</v>
      </c>
      <c r="R16" s="167">
        <v>65</v>
      </c>
      <c r="S16" s="167">
        <v>193</v>
      </c>
      <c r="U16" s="592" t="s">
        <v>52</v>
      </c>
      <c r="V16" s="593"/>
      <c r="W16" s="167">
        <f t="shared" si="1"/>
        <v>7</v>
      </c>
      <c r="X16" s="167">
        <v>6</v>
      </c>
      <c r="Y16" s="167">
        <v>1</v>
      </c>
      <c r="Z16" s="167">
        <v>41</v>
      </c>
      <c r="AA16" s="167">
        <f t="shared" si="6"/>
        <v>1067</v>
      </c>
      <c r="AB16" s="453">
        <f t="shared" si="7"/>
        <v>522</v>
      </c>
      <c r="AC16" s="453">
        <f t="shared" si="8"/>
        <v>545</v>
      </c>
      <c r="AD16" s="167">
        <f t="shared" si="9"/>
        <v>364</v>
      </c>
      <c r="AE16" s="167">
        <v>170</v>
      </c>
      <c r="AF16" s="167">
        <v>194</v>
      </c>
      <c r="AG16" s="167">
        <f t="shared" si="3"/>
        <v>334</v>
      </c>
      <c r="AH16" s="167">
        <v>174</v>
      </c>
      <c r="AI16" s="167">
        <v>160</v>
      </c>
      <c r="AJ16" s="167">
        <f t="shared" si="4"/>
        <v>369</v>
      </c>
      <c r="AK16" s="167">
        <v>178</v>
      </c>
      <c r="AL16" s="167">
        <v>191</v>
      </c>
    </row>
    <row r="17" spans="1:38" ht="15.75" customHeight="1">
      <c r="A17" s="592" t="s">
        <v>15</v>
      </c>
      <c r="B17" s="593"/>
      <c r="C17" s="167">
        <f t="shared" si="10"/>
        <v>169</v>
      </c>
      <c r="D17" s="167">
        <f t="shared" si="11"/>
        <v>55</v>
      </c>
      <c r="E17" s="167">
        <f t="shared" si="12"/>
        <v>114</v>
      </c>
      <c r="F17" s="167">
        <v>6</v>
      </c>
      <c r="G17" s="162">
        <v>4</v>
      </c>
      <c r="H17" s="167">
        <v>7</v>
      </c>
      <c r="I17" s="167">
        <v>3</v>
      </c>
      <c r="J17" s="167">
        <v>41</v>
      </c>
      <c r="K17" s="167">
        <v>95</v>
      </c>
      <c r="L17" s="167">
        <v>11</v>
      </c>
      <c r="M17" s="189">
        <v>1</v>
      </c>
      <c r="N17" s="167">
        <v>1</v>
      </c>
      <c r="O17" s="192" t="s">
        <v>804</v>
      </c>
      <c r="P17" s="189" t="s">
        <v>804</v>
      </c>
      <c r="Q17" s="167">
        <f t="shared" si="13"/>
        <v>57</v>
      </c>
      <c r="R17" s="167">
        <v>8</v>
      </c>
      <c r="S17" s="167">
        <v>49</v>
      </c>
      <c r="U17" s="592" t="s">
        <v>53</v>
      </c>
      <c r="V17" s="593"/>
      <c r="W17" s="167">
        <f t="shared" si="1"/>
        <v>6</v>
      </c>
      <c r="X17" s="167">
        <v>6</v>
      </c>
      <c r="Y17" s="162" t="s">
        <v>804</v>
      </c>
      <c r="Z17" s="167">
        <v>31</v>
      </c>
      <c r="AA17" s="167">
        <f t="shared" si="6"/>
        <v>821</v>
      </c>
      <c r="AB17" s="453">
        <f t="shared" si="7"/>
        <v>422</v>
      </c>
      <c r="AC17" s="453">
        <f t="shared" si="8"/>
        <v>399</v>
      </c>
      <c r="AD17" s="167">
        <f t="shared" si="9"/>
        <v>252</v>
      </c>
      <c r="AE17" s="167">
        <v>135</v>
      </c>
      <c r="AF17" s="167">
        <v>117</v>
      </c>
      <c r="AG17" s="167">
        <f t="shared" si="3"/>
        <v>266</v>
      </c>
      <c r="AH17" s="167">
        <v>146</v>
      </c>
      <c r="AI17" s="167">
        <v>120</v>
      </c>
      <c r="AJ17" s="167">
        <f t="shared" si="4"/>
        <v>303</v>
      </c>
      <c r="AK17" s="167">
        <v>141</v>
      </c>
      <c r="AL17" s="167">
        <v>162</v>
      </c>
    </row>
    <row r="18" spans="1:38" ht="15.75" customHeight="1">
      <c r="A18" s="592" t="s">
        <v>51</v>
      </c>
      <c r="B18" s="593"/>
      <c r="C18" s="167">
        <f t="shared" si="10"/>
        <v>394</v>
      </c>
      <c r="D18" s="167">
        <f t="shared" si="11"/>
        <v>128</v>
      </c>
      <c r="E18" s="167">
        <f t="shared" si="12"/>
        <v>266</v>
      </c>
      <c r="F18" s="188">
        <v>21</v>
      </c>
      <c r="G18" s="188">
        <v>4</v>
      </c>
      <c r="H18" s="188">
        <v>13</v>
      </c>
      <c r="I18" s="162">
        <v>13</v>
      </c>
      <c r="J18" s="188">
        <v>93</v>
      </c>
      <c r="K18" s="188">
        <v>211</v>
      </c>
      <c r="L18" s="188">
        <v>28</v>
      </c>
      <c r="M18" s="188">
        <v>1</v>
      </c>
      <c r="N18" s="188">
        <v>10</v>
      </c>
      <c r="O18" s="192">
        <v>1</v>
      </c>
      <c r="P18" s="188">
        <v>2</v>
      </c>
      <c r="Q18" s="167">
        <f t="shared" si="13"/>
        <v>109</v>
      </c>
      <c r="R18" s="188">
        <v>4</v>
      </c>
      <c r="S18" s="188">
        <v>105</v>
      </c>
      <c r="U18" s="592" t="s">
        <v>54</v>
      </c>
      <c r="V18" s="593"/>
      <c r="W18" s="167">
        <f t="shared" si="1"/>
        <v>5</v>
      </c>
      <c r="X18" s="167">
        <v>5</v>
      </c>
      <c r="Y18" s="162" t="s">
        <v>804</v>
      </c>
      <c r="Z18" s="167">
        <v>73</v>
      </c>
      <c r="AA18" s="167">
        <f t="shared" si="6"/>
        <v>2540</v>
      </c>
      <c r="AB18" s="453">
        <f t="shared" si="7"/>
        <v>1288</v>
      </c>
      <c r="AC18" s="453">
        <f t="shared" si="8"/>
        <v>1252</v>
      </c>
      <c r="AD18" s="167">
        <f t="shared" si="9"/>
        <v>808</v>
      </c>
      <c r="AE18" s="167">
        <v>419</v>
      </c>
      <c r="AF18" s="167">
        <v>389</v>
      </c>
      <c r="AG18" s="167">
        <f t="shared" si="3"/>
        <v>855</v>
      </c>
      <c r="AH18" s="167">
        <v>446</v>
      </c>
      <c r="AI18" s="167">
        <v>409</v>
      </c>
      <c r="AJ18" s="167">
        <f t="shared" si="4"/>
        <v>877</v>
      </c>
      <c r="AK18" s="167">
        <v>423</v>
      </c>
      <c r="AL18" s="167">
        <v>454</v>
      </c>
    </row>
    <row r="19" spans="1:38" ht="15.75" customHeight="1">
      <c r="A19" s="592" t="s">
        <v>52</v>
      </c>
      <c r="B19" s="593"/>
      <c r="C19" s="167">
        <f t="shared" si="10"/>
        <v>159</v>
      </c>
      <c r="D19" s="167">
        <f t="shared" si="11"/>
        <v>61</v>
      </c>
      <c r="E19" s="167">
        <f t="shared" si="12"/>
        <v>98</v>
      </c>
      <c r="F19" s="188">
        <v>14</v>
      </c>
      <c r="G19" s="162">
        <v>2</v>
      </c>
      <c r="H19" s="188">
        <v>9</v>
      </c>
      <c r="I19" s="192">
        <v>5</v>
      </c>
      <c r="J19" s="188">
        <v>37</v>
      </c>
      <c r="K19" s="188">
        <v>68</v>
      </c>
      <c r="L19" s="188">
        <v>16</v>
      </c>
      <c r="M19" s="162">
        <v>1</v>
      </c>
      <c r="N19" s="192">
        <v>7</v>
      </c>
      <c r="O19" s="192" t="s">
        <v>804</v>
      </c>
      <c r="P19" s="188">
        <v>3</v>
      </c>
      <c r="Q19" s="167">
        <f t="shared" si="13"/>
        <v>50</v>
      </c>
      <c r="R19" s="188">
        <v>2</v>
      </c>
      <c r="S19" s="188">
        <v>48</v>
      </c>
      <c r="U19" s="592" t="s">
        <v>55</v>
      </c>
      <c r="V19" s="593"/>
      <c r="W19" s="167">
        <f t="shared" si="1"/>
        <v>2</v>
      </c>
      <c r="X19" s="167">
        <v>2</v>
      </c>
      <c r="Y19" s="162" t="s">
        <v>804</v>
      </c>
      <c r="Z19" s="167">
        <v>25</v>
      </c>
      <c r="AA19" s="167">
        <f t="shared" si="6"/>
        <v>939</v>
      </c>
      <c r="AB19" s="453">
        <f t="shared" si="7"/>
        <v>454</v>
      </c>
      <c r="AC19" s="453">
        <f t="shared" si="8"/>
        <v>485</v>
      </c>
      <c r="AD19" s="167">
        <f t="shared" si="9"/>
        <v>304</v>
      </c>
      <c r="AE19" s="167">
        <v>154</v>
      </c>
      <c r="AF19" s="167">
        <v>150</v>
      </c>
      <c r="AG19" s="167">
        <f t="shared" si="3"/>
        <v>322</v>
      </c>
      <c r="AH19" s="167">
        <v>151</v>
      </c>
      <c r="AI19" s="167">
        <v>171</v>
      </c>
      <c r="AJ19" s="167">
        <f t="shared" si="4"/>
        <v>313</v>
      </c>
      <c r="AK19" s="167">
        <v>149</v>
      </c>
      <c r="AL19" s="167">
        <v>164</v>
      </c>
    </row>
    <row r="20" spans="1:38" ht="15.75" customHeight="1">
      <c r="A20" s="592" t="s">
        <v>53</v>
      </c>
      <c r="B20" s="593"/>
      <c r="C20" s="167">
        <f t="shared" si="10"/>
        <v>118</v>
      </c>
      <c r="D20" s="167">
        <f t="shared" si="11"/>
        <v>45</v>
      </c>
      <c r="E20" s="167">
        <f t="shared" si="12"/>
        <v>73</v>
      </c>
      <c r="F20" s="188">
        <v>10</v>
      </c>
      <c r="G20" s="162">
        <v>1</v>
      </c>
      <c r="H20" s="188">
        <v>9</v>
      </c>
      <c r="I20" s="162">
        <v>4</v>
      </c>
      <c r="J20" s="188">
        <v>26</v>
      </c>
      <c r="K20" s="188">
        <v>50</v>
      </c>
      <c r="L20" s="188">
        <v>13</v>
      </c>
      <c r="M20" s="189" t="s">
        <v>804</v>
      </c>
      <c r="N20" s="188">
        <v>5</v>
      </c>
      <c r="O20" s="188">
        <v>2</v>
      </c>
      <c r="P20" s="192">
        <v>2</v>
      </c>
      <c r="Q20" s="167">
        <f t="shared" si="13"/>
        <v>47</v>
      </c>
      <c r="R20" s="188">
        <v>9</v>
      </c>
      <c r="S20" s="188">
        <v>38</v>
      </c>
      <c r="U20" s="592" t="s">
        <v>56</v>
      </c>
      <c r="V20" s="593"/>
      <c r="W20" s="167">
        <f t="shared" si="1"/>
        <v>5</v>
      </c>
      <c r="X20" s="167">
        <v>5</v>
      </c>
      <c r="Y20" s="162" t="s">
        <v>804</v>
      </c>
      <c r="Z20" s="167">
        <v>77</v>
      </c>
      <c r="AA20" s="167">
        <f t="shared" si="6"/>
        <v>2858</v>
      </c>
      <c r="AB20" s="453">
        <f t="shared" si="7"/>
        <v>1449</v>
      </c>
      <c r="AC20" s="453">
        <f t="shared" si="8"/>
        <v>1409</v>
      </c>
      <c r="AD20" s="167">
        <f t="shared" si="9"/>
        <v>903</v>
      </c>
      <c r="AE20" s="167">
        <v>464</v>
      </c>
      <c r="AF20" s="167">
        <v>439</v>
      </c>
      <c r="AG20" s="167">
        <f t="shared" si="3"/>
        <v>925</v>
      </c>
      <c r="AH20" s="167">
        <v>465</v>
      </c>
      <c r="AI20" s="167">
        <v>460</v>
      </c>
      <c r="AJ20" s="167">
        <f t="shared" si="4"/>
        <v>1030</v>
      </c>
      <c r="AK20" s="167">
        <v>520</v>
      </c>
      <c r="AL20" s="167">
        <v>510</v>
      </c>
    </row>
    <row r="21" spans="1:38" ht="15.75" customHeight="1">
      <c r="A21" s="592" t="s">
        <v>54</v>
      </c>
      <c r="B21" s="593"/>
      <c r="C21" s="167">
        <f t="shared" si="10"/>
        <v>275</v>
      </c>
      <c r="D21" s="167">
        <f t="shared" si="11"/>
        <v>96</v>
      </c>
      <c r="E21" s="167">
        <f t="shared" si="12"/>
        <v>179</v>
      </c>
      <c r="F21" s="188">
        <v>15</v>
      </c>
      <c r="G21" s="162">
        <v>3</v>
      </c>
      <c r="H21" s="188">
        <v>11</v>
      </c>
      <c r="I21" s="162">
        <v>7</v>
      </c>
      <c r="J21" s="188">
        <v>68</v>
      </c>
      <c r="K21" s="188">
        <v>137</v>
      </c>
      <c r="L21" s="188">
        <v>19</v>
      </c>
      <c r="M21" s="188">
        <v>2</v>
      </c>
      <c r="N21" s="188">
        <v>13</v>
      </c>
      <c r="O21" s="192" t="s">
        <v>804</v>
      </c>
      <c r="P21" s="192" t="s">
        <v>804</v>
      </c>
      <c r="Q21" s="167">
        <f t="shared" si="13"/>
        <v>80</v>
      </c>
      <c r="R21" s="188">
        <v>1</v>
      </c>
      <c r="S21" s="188">
        <v>79</v>
      </c>
      <c r="U21" s="57"/>
      <c r="V21" s="58"/>
      <c r="W21" s="454"/>
      <c r="X21" s="454"/>
      <c r="Y21" s="454"/>
      <c r="Z21" s="454"/>
      <c r="AA21" s="454"/>
      <c r="AB21" s="454"/>
      <c r="AC21" s="454"/>
      <c r="AD21" s="454"/>
      <c r="AE21" s="454"/>
      <c r="AF21" s="454"/>
      <c r="AG21" s="454"/>
      <c r="AH21" s="454"/>
      <c r="AI21" s="454"/>
      <c r="AJ21" s="454"/>
      <c r="AK21" s="454"/>
      <c r="AL21" s="454"/>
    </row>
    <row r="22" spans="1:38" ht="15.75" customHeight="1">
      <c r="A22" s="592" t="s">
        <v>55</v>
      </c>
      <c r="B22" s="593"/>
      <c r="C22" s="167">
        <f t="shared" si="10"/>
        <v>105</v>
      </c>
      <c r="D22" s="167">
        <f t="shared" si="11"/>
        <v>34</v>
      </c>
      <c r="E22" s="167">
        <f t="shared" si="12"/>
        <v>71</v>
      </c>
      <c r="F22" s="188">
        <v>7</v>
      </c>
      <c r="G22" s="162">
        <v>1</v>
      </c>
      <c r="H22" s="188">
        <v>4</v>
      </c>
      <c r="I22" s="162">
        <v>4</v>
      </c>
      <c r="J22" s="188">
        <v>22</v>
      </c>
      <c r="K22" s="188">
        <v>56</v>
      </c>
      <c r="L22" s="188">
        <v>9</v>
      </c>
      <c r="M22" s="189">
        <v>1</v>
      </c>
      <c r="N22" s="192">
        <v>1</v>
      </c>
      <c r="O22" s="192" t="s">
        <v>804</v>
      </c>
      <c r="P22" s="189" t="s">
        <v>804</v>
      </c>
      <c r="Q22" s="167">
        <f t="shared" si="13"/>
        <v>20</v>
      </c>
      <c r="R22" s="188">
        <v>5</v>
      </c>
      <c r="S22" s="188">
        <v>15</v>
      </c>
      <c r="U22" s="592" t="s">
        <v>57</v>
      </c>
      <c r="V22" s="593"/>
      <c r="W22" s="167">
        <f aca="true" t="shared" si="14" ref="W22:AL22">SUM(W23)</f>
        <v>2</v>
      </c>
      <c r="X22" s="167">
        <f t="shared" si="14"/>
        <v>1</v>
      </c>
      <c r="Y22" s="167">
        <f t="shared" si="14"/>
        <v>1</v>
      </c>
      <c r="Z22" s="167">
        <f t="shared" si="14"/>
        <v>11</v>
      </c>
      <c r="AA22" s="167">
        <f t="shared" si="14"/>
        <v>347</v>
      </c>
      <c r="AB22" s="167">
        <f t="shared" si="14"/>
        <v>168</v>
      </c>
      <c r="AC22" s="167">
        <f t="shared" si="14"/>
        <v>179</v>
      </c>
      <c r="AD22" s="167">
        <f t="shared" si="14"/>
        <v>117</v>
      </c>
      <c r="AE22" s="167">
        <f t="shared" si="14"/>
        <v>55</v>
      </c>
      <c r="AF22" s="167">
        <f t="shared" si="14"/>
        <v>62</v>
      </c>
      <c r="AG22" s="167">
        <f t="shared" si="14"/>
        <v>122</v>
      </c>
      <c r="AH22" s="167">
        <f t="shared" si="14"/>
        <v>64</v>
      </c>
      <c r="AI22" s="167">
        <f t="shared" si="14"/>
        <v>58</v>
      </c>
      <c r="AJ22" s="167">
        <f t="shared" si="14"/>
        <v>108</v>
      </c>
      <c r="AK22" s="167">
        <f t="shared" si="14"/>
        <v>49</v>
      </c>
      <c r="AL22" s="167">
        <f t="shared" si="14"/>
        <v>59</v>
      </c>
    </row>
    <row r="23" spans="1:38" ht="15.75" customHeight="1">
      <c r="A23" s="592" t="s">
        <v>56</v>
      </c>
      <c r="B23" s="593"/>
      <c r="C23" s="167">
        <f t="shared" si="10"/>
        <v>218</v>
      </c>
      <c r="D23" s="167">
        <f t="shared" si="11"/>
        <v>72</v>
      </c>
      <c r="E23" s="167">
        <f t="shared" si="12"/>
        <v>146</v>
      </c>
      <c r="F23" s="188">
        <v>7</v>
      </c>
      <c r="G23" s="162">
        <v>2</v>
      </c>
      <c r="H23" s="188">
        <v>6</v>
      </c>
      <c r="I23" s="162">
        <v>3</v>
      </c>
      <c r="J23" s="188">
        <v>57</v>
      </c>
      <c r="K23" s="188">
        <v>123</v>
      </c>
      <c r="L23" s="188">
        <v>9</v>
      </c>
      <c r="M23" s="192">
        <v>2</v>
      </c>
      <c r="N23" s="188">
        <v>9</v>
      </c>
      <c r="O23" s="192" t="s">
        <v>804</v>
      </c>
      <c r="P23" s="192">
        <v>1</v>
      </c>
      <c r="Q23" s="167">
        <f t="shared" si="13"/>
        <v>65</v>
      </c>
      <c r="R23" s="188">
        <v>4</v>
      </c>
      <c r="S23" s="188">
        <v>61</v>
      </c>
      <c r="U23" s="225"/>
      <c r="V23" s="376" t="s">
        <v>58</v>
      </c>
      <c r="W23" s="256">
        <f t="shared" si="1"/>
        <v>2</v>
      </c>
      <c r="X23" s="258">
        <v>1</v>
      </c>
      <c r="Y23" s="258">
        <v>1</v>
      </c>
      <c r="Z23" s="258">
        <v>11</v>
      </c>
      <c r="AA23" s="256">
        <f t="shared" si="6"/>
        <v>347</v>
      </c>
      <c r="AB23" s="258">
        <f t="shared" si="7"/>
        <v>168</v>
      </c>
      <c r="AC23" s="258">
        <f t="shared" si="8"/>
        <v>179</v>
      </c>
      <c r="AD23" s="256">
        <f t="shared" si="9"/>
        <v>117</v>
      </c>
      <c r="AE23" s="258">
        <v>55</v>
      </c>
      <c r="AF23" s="258">
        <v>62</v>
      </c>
      <c r="AG23" s="256">
        <f t="shared" si="3"/>
        <v>122</v>
      </c>
      <c r="AH23" s="258">
        <v>64</v>
      </c>
      <c r="AI23" s="258">
        <v>58</v>
      </c>
      <c r="AJ23" s="256">
        <f t="shared" si="4"/>
        <v>108</v>
      </c>
      <c r="AK23" s="258">
        <v>49</v>
      </c>
      <c r="AL23" s="258">
        <v>59</v>
      </c>
    </row>
    <row r="24" spans="1:38" ht="15.75" customHeight="1">
      <c r="A24" s="59"/>
      <c r="B24" s="60"/>
      <c r="C24" s="454"/>
      <c r="D24" s="454"/>
      <c r="E24" s="454"/>
      <c r="F24" s="454"/>
      <c r="G24" s="454"/>
      <c r="H24" s="454"/>
      <c r="I24" s="454"/>
      <c r="J24" s="454"/>
      <c r="K24" s="454"/>
      <c r="L24" s="454"/>
      <c r="M24" s="454"/>
      <c r="N24" s="454"/>
      <c r="O24" s="454"/>
      <c r="P24" s="454"/>
      <c r="Q24" s="454"/>
      <c r="R24" s="454"/>
      <c r="S24" s="454"/>
      <c r="U24" s="225"/>
      <c r="V24" s="376"/>
      <c r="W24" s="364"/>
      <c r="X24" s="364"/>
      <c r="Y24" s="364"/>
      <c r="Z24" s="364"/>
      <c r="AA24" s="364"/>
      <c r="AB24" s="364"/>
      <c r="AC24" s="364"/>
      <c r="AD24" s="364"/>
      <c r="AE24" s="364"/>
      <c r="AF24" s="364"/>
      <c r="AG24" s="364"/>
      <c r="AH24" s="364"/>
      <c r="AI24" s="364"/>
      <c r="AJ24" s="364"/>
      <c r="AK24" s="364"/>
      <c r="AL24" s="364"/>
    </row>
    <row r="25" spans="1:38" ht="15.75" customHeight="1">
      <c r="A25" s="592" t="s">
        <v>57</v>
      </c>
      <c r="B25" s="593"/>
      <c r="C25" s="162">
        <f aca="true" t="shared" si="15" ref="C25:N25">SUM(C26)</f>
        <v>44</v>
      </c>
      <c r="D25" s="162">
        <f t="shared" si="15"/>
        <v>16</v>
      </c>
      <c r="E25" s="162">
        <f t="shared" si="15"/>
        <v>28</v>
      </c>
      <c r="F25" s="162">
        <f t="shared" si="15"/>
        <v>2</v>
      </c>
      <c r="G25" s="162">
        <f t="shared" si="15"/>
        <v>1</v>
      </c>
      <c r="H25" s="162">
        <f t="shared" si="15"/>
        <v>2</v>
      </c>
      <c r="I25" s="162">
        <f t="shared" si="15"/>
        <v>1</v>
      </c>
      <c r="J25" s="162">
        <f t="shared" si="15"/>
        <v>11</v>
      </c>
      <c r="K25" s="162">
        <f t="shared" si="15"/>
        <v>21</v>
      </c>
      <c r="L25" s="162">
        <f t="shared" si="15"/>
        <v>4</v>
      </c>
      <c r="M25" s="162">
        <f t="shared" si="15"/>
        <v>1</v>
      </c>
      <c r="N25" s="162">
        <f t="shared" si="15"/>
        <v>1</v>
      </c>
      <c r="O25" s="162" t="s">
        <v>805</v>
      </c>
      <c r="P25" s="162">
        <f>SUM(P26)</f>
        <v>2</v>
      </c>
      <c r="Q25" s="162">
        <f>SUM(Q26)</f>
        <v>8</v>
      </c>
      <c r="R25" s="162">
        <f>SUM(R26)</f>
        <v>1</v>
      </c>
      <c r="S25" s="162">
        <f>SUM(S26)</f>
        <v>7</v>
      </c>
      <c r="U25" s="592" t="s">
        <v>59</v>
      </c>
      <c r="V25" s="593"/>
      <c r="W25" s="260">
        <f>SUM(W26:W29)</f>
        <v>4</v>
      </c>
      <c r="X25" s="260">
        <f>SUM(X26:X29)</f>
        <v>4</v>
      </c>
      <c r="Y25" s="260" t="s">
        <v>805</v>
      </c>
      <c r="Z25" s="260">
        <f aca="true" t="shared" si="16" ref="Z25:AL25">SUM(Z26:Z29)</f>
        <v>55</v>
      </c>
      <c r="AA25" s="260">
        <f t="shared" si="16"/>
        <v>1786</v>
      </c>
      <c r="AB25" s="260">
        <f t="shared" si="16"/>
        <v>943</v>
      </c>
      <c r="AC25" s="260">
        <f t="shared" si="16"/>
        <v>843</v>
      </c>
      <c r="AD25" s="260">
        <f t="shared" si="16"/>
        <v>577</v>
      </c>
      <c r="AE25" s="260">
        <f t="shared" si="16"/>
        <v>305</v>
      </c>
      <c r="AF25" s="260">
        <f t="shared" si="16"/>
        <v>272</v>
      </c>
      <c r="AG25" s="260">
        <f t="shared" si="16"/>
        <v>608</v>
      </c>
      <c r="AH25" s="260">
        <f t="shared" si="16"/>
        <v>318</v>
      </c>
      <c r="AI25" s="260">
        <f t="shared" si="16"/>
        <v>290</v>
      </c>
      <c r="AJ25" s="260">
        <f t="shared" si="16"/>
        <v>601</v>
      </c>
      <c r="AK25" s="260">
        <f t="shared" si="16"/>
        <v>320</v>
      </c>
      <c r="AL25" s="260">
        <f t="shared" si="16"/>
        <v>281</v>
      </c>
    </row>
    <row r="26" spans="1:38" ht="15.75" customHeight="1">
      <c r="A26" s="61"/>
      <c r="B26" s="376" t="s">
        <v>58</v>
      </c>
      <c r="C26" s="256">
        <f aca="true" t="shared" si="17" ref="C26:C72">SUM(D26:E26)</f>
        <v>44</v>
      </c>
      <c r="D26" s="256">
        <f aca="true" t="shared" si="18" ref="D26:D72">SUM(F26,H26,J26,M26)</f>
        <v>16</v>
      </c>
      <c r="E26" s="256">
        <f aca="true" t="shared" si="19" ref="E26:E72">SUM(G26,I26,K26,L26,N26)</f>
        <v>28</v>
      </c>
      <c r="F26" s="331">
        <v>2</v>
      </c>
      <c r="G26" s="257">
        <v>1</v>
      </c>
      <c r="H26" s="331">
        <v>2</v>
      </c>
      <c r="I26" s="332">
        <v>1</v>
      </c>
      <c r="J26" s="331">
        <v>11</v>
      </c>
      <c r="K26" s="331">
        <v>21</v>
      </c>
      <c r="L26" s="331">
        <v>4</v>
      </c>
      <c r="M26" s="332">
        <v>1</v>
      </c>
      <c r="N26" s="331">
        <v>1</v>
      </c>
      <c r="O26" s="332" t="s">
        <v>806</v>
      </c>
      <c r="P26" s="332">
        <v>2</v>
      </c>
      <c r="Q26" s="256">
        <f t="shared" si="13"/>
        <v>8</v>
      </c>
      <c r="R26" s="332">
        <v>1</v>
      </c>
      <c r="S26" s="264">
        <v>7</v>
      </c>
      <c r="U26" s="225"/>
      <c r="V26" s="376" t="s">
        <v>60</v>
      </c>
      <c r="W26" s="256">
        <f t="shared" si="1"/>
        <v>1</v>
      </c>
      <c r="X26" s="258">
        <v>1</v>
      </c>
      <c r="Y26" s="257" t="s">
        <v>806</v>
      </c>
      <c r="Z26" s="258">
        <v>16</v>
      </c>
      <c r="AA26" s="256">
        <f t="shared" si="6"/>
        <v>552</v>
      </c>
      <c r="AB26" s="258">
        <f t="shared" si="7"/>
        <v>289</v>
      </c>
      <c r="AC26" s="258">
        <f t="shared" si="8"/>
        <v>263</v>
      </c>
      <c r="AD26" s="256">
        <f t="shared" si="9"/>
        <v>176</v>
      </c>
      <c r="AE26" s="258">
        <v>88</v>
      </c>
      <c r="AF26" s="258">
        <v>88</v>
      </c>
      <c r="AG26" s="256">
        <f t="shared" si="3"/>
        <v>186</v>
      </c>
      <c r="AH26" s="258">
        <v>98</v>
      </c>
      <c r="AI26" s="258">
        <v>88</v>
      </c>
      <c r="AJ26" s="256">
        <f t="shared" si="4"/>
        <v>190</v>
      </c>
      <c r="AK26" s="258">
        <v>103</v>
      </c>
      <c r="AL26" s="258">
        <v>87</v>
      </c>
    </row>
    <row r="27" spans="1:38" ht="15.75" customHeight="1">
      <c r="A27" s="61"/>
      <c r="B27" s="377"/>
      <c r="C27" s="364"/>
      <c r="D27" s="364"/>
      <c r="E27" s="364"/>
      <c r="F27" s="364"/>
      <c r="G27" s="364"/>
      <c r="H27" s="364"/>
      <c r="I27" s="364"/>
      <c r="J27" s="364"/>
      <c r="K27" s="364"/>
      <c r="L27" s="364"/>
      <c r="M27" s="364"/>
      <c r="N27" s="364"/>
      <c r="O27" s="364"/>
      <c r="P27" s="364"/>
      <c r="Q27" s="364"/>
      <c r="R27" s="364"/>
      <c r="S27" s="364"/>
      <c r="U27" s="225"/>
      <c r="V27" s="376" t="s">
        <v>61</v>
      </c>
      <c r="W27" s="256">
        <f t="shared" si="1"/>
        <v>1</v>
      </c>
      <c r="X27" s="258">
        <v>1</v>
      </c>
      <c r="Y27" s="257" t="s">
        <v>806</v>
      </c>
      <c r="Z27" s="258">
        <v>15</v>
      </c>
      <c r="AA27" s="256">
        <f t="shared" si="6"/>
        <v>548</v>
      </c>
      <c r="AB27" s="258">
        <f t="shared" si="7"/>
        <v>284</v>
      </c>
      <c r="AC27" s="258">
        <f t="shared" si="8"/>
        <v>264</v>
      </c>
      <c r="AD27" s="256">
        <f t="shared" si="9"/>
        <v>158</v>
      </c>
      <c r="AE27" s="258">
        <v>91</v>
      </c>
      <c r="AF27" s="258">
        <v>67</v>
      </c>
      <c r="AG27" s="256">
        <f t="shared" si="3"/>
        <v>203</v>
      </c>
      <c r="AH27" s="258">
        <v>104</v>
      </c>
      <c r="AI27" s="258">
        <v>99</v>
      </c>
      <c r="AJ27" s="256">
        <f t="shared" si="4"/>
        <v>187</v>
      </c>
      <c r="AK27" s="258">
        <v>89</v>
      </c>
      <c r="AL27" s="258">
        <v>98</v>
      </c>
    </row>
    <row r="28" spans="1:38" ht="15.75" customHeight="1">
      <c r="A28" s="592" t="s">
        <v>59</v>
      </c>
      <c r="B28" s="593"/>
      <c r="C28" s="260">
        <f aca="true" t="shared" si="20" ref="C28:L28">SUM(C29:C32)</f>
        <v>178</v>
      </c>
      <c r="D28" s="260">
        <f t="shared" si="20"/>
        <v>59</v>
      </c>
      <c r="E28" s="260">
        <f t="shared" si="20"/>
        <v>119</v>
      </c>
      <c r="F28" s="260">
        <f t="shared" si="20"/>
        <v>10</v>
      </c>
      <c r="G28" s="260">
        <f t="shared" si="20"/>
        <v>1</v>
      </c>
      <c r="H28" s="260">
        <f t="shared" si="20"/>
        <v>10</v>
      </c>
      <c r="I28" s="260">
        <f t="shared" si="20"/>
        <v>1</v>
      </c>
      <c r="J28" s="260">
        <f t="shared" si="20"/>
        <v>39</v>
      </c>
      <c r="K28" s="260">
        <f t="shared" si="20"/>
        <v>104</v>
      </c>
      <c r="L28" s="260">
        <f t="shared" si="20"/>
        <v>11</v>
      </c>
      <c r="M28" s="260" t="s">
        <v>805</v>
      </c>
      <c r="N28" s="260">
        <f>SUM(N29:N32)</f>
        <v>2</v>
      </c>
      <c r="O28" s="260" t="s">
        <v>805</v>
      </c>
      <c r="P28" s="260">
        <f>SUM(P29:P32)</f>
        <v>1</v>
      </c>
      <c r="Q28" s="260">
        <f>SUM(Q29:Q32)</f>
        <v>52</v>
      </c>
      <c r="R28" s="260">
        <f>SUM(R29:R32)</f>
        <v>1</v>
      </c>
      <c r="S28" s="260">
        <f>SUM(S29:S32)</f>
        <v>51</v>
      </c>
      <c r="U28" s="225"/>
      <c r="V28" s="376" t="s">
        <v>62</v>
      </c>
      <c r="W28" s="256">
        <f t="shared" si="1"/>
        <v>1</v>
      </c>
      <c r="X28" s="258">
        <v>1</v>
      </c>
      <c r="Y28" s="257" t="s">
        <v>806</v>
      </c>
      <c r="Z28" s="258">
        <v>17</v>
      </c>
      <c r="AA28" s="256">
        <f t="shared" si="6"/>
        <v>517</v>
      </c>
      <c r="AB28" s="258">
        <f t="shared" si="7"/>
        <v>273</v>
      </c>
      <c r="AC28" s="258">
        <f t="shared" si="8"/>
        <v>244</v>
      </c>
      <c r="AD28" s="256">
        <f t="shared" si="9"/>
        <v>175</v>
      </c>
      <c r="AE28" s="258">
        <v>91</v>
      </c>
      <c r="AF28" s="258">
        <v>84</v>
      </c>
      <c r="AG28" s="256">
        <f t="shared" si="3"/>
        <v>173</v>
      </c>
      <c r="AH28" s="258">
        <v>90</v>
      </c>
      <c r="AI28" s="258">
        <v>83</v>
      </c>
      <c r="AJ28" s="256">
        <f t="shared" si="4"/>
        <v>169</v>
      </c>
      <c r="AK28" s="258">
        <v>92</v>
      </c>
      <c r="AL28" s="258">
        <v>77</v>
      </c>
    </row>
    <row r="29" spans="1:38" ht="15.75" customHeight="1">
      <c r="A29" s="61"/>
      <c r="B29" s="376" t="s">
        <v>60</v>
      </c>
      <c r="C29" s="256">
        <f t="shared" si="17"/>
        <v>47</v>
      </c>
      <c r="D29" s="256">
        <f t="shared" si="18"/>
        <v>12</v>
      </c>
      <c r="E29" s="256">
        <f t="shared" si="19"/>
        <v>35</v>
      </c>
      <c r="F29" s="331">
        <v>1</v>
      </c>
      <c r="G29" s="332">
        <v>1</v>
      </c>
      <c r="H29" s="331">
        <v>2</v>
      </c>
      <c r="I29" s="332" t="s">
        <v>806</v>
      </c>
      <c r="J29" s="331">
        <v>9</v>
      </c>
      <c r="K29" s="331">
        <v>32</v>
      </c>
      <c r="L29" s="331">
        <v>2</v>
      </c>
      <c r="M29" s="332" t="s">
        <v>806</v>
      </c>
      <c r="N29" s="332" t="s">
        <v>806</v>
      </c>
      <c r="O29" s="332" t="s">
        <v>806</v>
      </c>
      <c r="P29" s="332" t="s">
        <v>806</v>
      </c>
      <c r="Q29" s="256">
        <f t="shared" si="13"/>
        <v>16</v>
      </c>
      <c r="R29" s="264">
        <v>1</v>
      </c>
      <c r="S29" s="264">
        <v>15</v>
      </c>
      <c r="U29" s="225"/>
      <c r="V29" s="376" t="s">
        <v>63</v>
      </c>
      <c r="W29" s="256">
        <f t="shared" si="1"/>
        <v>1</v>
      </c>
      <c r="X29" s="258">
        <v>1</v>
      </c>
      <c r="Y29" s="257" t="s">
        <v>806</v>
      </c>
      <c r="Z29" s="258">
        <v>7</v>
      </c>
      <c r="AA29" s="256">
        <f t="shared" si="6"/>
        <v>169</v>
      </c>
      <c r="AB29" s="258">
        <f t="shared" si="7"/>
        <v>97</v>
      </c>
      <c r="AC29" s="258">
        <f t="shared" si="8"/>
        <v>72</v>
      </c>
      <c r="AD29" s="256">
        <f t="shared" si="9"/>
        <v>68</v>
      </c>
      <c r="AE29" s="258">
        <v>35</v>
      </c>
      <c r="AF29" s="258">
        <v>33</v>
      </c>
      <c r="AG29" s="256">
        <f t="shared" si="3"/>
        <v>46</v>
      </c>
      <c r="AH29" s="258">
        <v>26</v>
      </c>
      <c r="AI29" s="258">
        <v>20</v>
      </c>
      <c r="AJ29" s="256">
        <f t="shared" si="4"/>
        <v>55</v>
      </c>
      <c r="AK29" s="258">
        <v>36</v>
      </c>
      <c r="AL29" s="258">
        <v>19</v>
      </c>
    </row>
    <row r="30" spans="1:38" ht="15.75" customHeight="1">
      <c r="A30" s="61"/>
      <c r="B30" s="376" t="s">
        <v>61</v>
      </c>
      <c r="C30" s="256">
        <f t="shared" si="17"/>
        <v>47</v>
      </c>
      <c r="D30" s="256">
        <f t="shared" si="18"/>
        <v>15</v>
      </c>
      <c r="E30" s="256">
        <f t="shared" si="19"/>
        <v>32</v>
      </c>
      <c r="F30" s="331">
        <v>3</v>
      </c>
      <c r="G30" s="332" t="s">
        <v>806</v>
      </c>
      <c r="H30" s="331">
        <v>2</v>
      </c>
      <c r="I30" s="257">
        <v>1</v>
      </c>
      <c r="J30" s="331">
        <v>10</v>
      </c>
      <c r="K30" s="331">
        <v>28</v>
      </c>
      <c r="L30" s="331">
        <v>3</v>
      </c>
      <c r="M30" s="332" t="s">
        <v>806</v>
      </c>
      <c r="N30" s="332" t="s">
        <v>806</v>
      </c>
      <c r="O30" s="332" t="s">
        <v>806</v>
      </c>
      <c r="P30" s="332" t="s">
        <v>806</v>
      </c>
      <c r="Q30" s="256">
        <f t="shared" si="13"/>
        <v>16</v>
      </c>
      <c r="R30" s="332" t="s">
        <v>806</v>
      </c>
      <c r="S30" s="264">
        <v>16</v>
      </c>
      <c r="U30" s="225"/>
      <c r="V30" s="376"/>
      <c r="W30" s="364"/>
      <c r="X30" s="364"/>
      <c r="Y30" s="364"/>
      <c r="Z30" s="364"/>
      <c r="AA30" s="364"/>
      <c r="AB30" s="364"/>
      <c r="AC30" s="364"/>
      <c r="AD30" s="364"/>
      <c r="AE30" s="364"/>
      <c r="AF30" s="364"/>
      <c r="AG30" s="364"/>
      <c r="AH30" s="364"/>
      <c r="AI30" s="364"/>
      <c r="AJ30" s="364"/>
      <c r="AK30" s="364"/>
      <c r="AL30" s="364"/>
    </row>
    <row r="31" spans="1:38" ht="15.75" customHeight="1">
      <c r="A31" s="61"/>
      <c r="B31" s="376" t="s">
        <v>62</v>
      </c>
      <c r="C31" s="256">
        <f t="shared" si="17"/>
        <v>51</v>
      </c>
      <c r="D31" s="256">
        <f t="shared" si="18"/>
        <v>19</v>
      </c>
      <c r="E31" s="256">
        <f t="shared" si="19"/>
        <v>32</v>
      </c>
      <c r="F31" s="331">
        <v>3</v>
      </c>
      <c r="G31" s="332" t="s">
        <v>806</v>
      </c>
      <c r="H31" s="331">
        <v>3</v>
      </c>
      <c r="I31" s="257" t="s">
        <v>806</v>
      </c>
      <c r="J31" s="331">
        <v>13</v>
      </c>
      <c r="K31" s="331">
        <v>27</v>
      </c>
      <c r="L31" s="331">
        <v>3</v>
      </c>
      <c r="M31" s="332" t="s">
        <v>806</v>
      </c>
      <c r="N31" s="332">
        <v>2</v>
      </c>
      <c r="O31" s="332" t="s">
        <v>806</v>
      </c>
      <c r="P31" s="332">
        <v>1</v>
      </c>
      <c r="Q31" s="256">
        <f t="shared" si="13"/>
        <v>6</v>
      </c>
      <c r="R31" s="332" t="s">
        <v>806</v>
      </c>
      <c r="S31" s="264">
        <v>6</v>
      </c>
      <c r="U31" s="592" t="s">
        <v>64</v>
      </c>
      <c r="V31" s="593"/>
      <c r="W31" s="260">
        <f>SUM(W32:W39)</f>
        <v>10</v>
      </c>
      <c r="X31" s="260">
        <f>SUM(X32:X39)</f>
        <v>10</v>
      </c>
      <c r="Y31" s="260" t="s">
        <v>805</v>
      </c>
      <c r="Z31" s="260">
        <f aca="true" t="shared" si="21" ref="Z31:AL31">SUM(Z32:Z39)</f>
        <v>96</v>
      </c>
      <c r="AA31" s="260">
        <f t="shared" si="21"/>
        <v>3158</v>
      </c>
      <c r="AB31" s="260">
        <f t="shared" si="21"/>
        <v>1611</v>
      </c>
      <c r="AC31" s="260">
        <f t="shared" si="21"/>
        <v>1547</v>
      </c>
      <c r="AD31" s="260">
        <f t="shared" si="21"/>
        <v>1029</v>
      </c>
      <c r="AE31" s="260">
        <f t="shared" si="21"/>
        <v>521</v>
      </c>
      <c r="AF31" s="260">
        <f t="shared" si="21"/>
        <v>508</v>
      </c>
      <c r="AG31" s="260">
        <f t="shared" si="21"/>
        <v>1064</v>
      </c>
      <c r="AH31" s="260">
        <f t="shared" si="21"/>
        <v>543</v>
      </c>
      <c r="AI31" s="260">
        <f t="shared" si="21"/>
        <v>521</v>
      </c>
      <c r="AJ31" s="260">
        <f t="shared" si="21"/>
        <v>1065</v>
      </c>
      <c r="AK31" s="260">
        <f t="shared" si="21"/>
        <v>547</v>
      </c>
      <c r="AL31" s="260">
        <f t="shared" si="21"/>
        <v>518</v>
      </c>
    </row>
    <row r="32" spans="1:38" ht="15.75" customHeight="1">
      <c r="A32" s="61"/>
      <c r="B32" s="376" t="s">
        <v>63</v>
      </c>
      <c r="C32" s="256">
        <f t="shared" si="17"/>
        <v>33</v>
      </c>
      <c r="D32" s="256">
        <f t="shared" si="18"/>
        <v>13</v>
      </c>
      <c r="E32" s="256">
        <f t="shared" si="19"/>
        <v>20</v>
      </c>
      <c r="F32" s="331">
        <v>3</v>
      </c>
      <c r="G32" s="332" t="s">
        <v>806</v>
      </c>
      <c r="H32" s="331">
        <v>3</v>
      </c>
      <c r="I32" s="257" t="s">
        <v>806</v>
      </c>
      <c r="J32" s="331">
        <v>7</v>
      </c>
      <c r="K32" s="331">
        <v>17</v>
      </c>
      <c r="L32" s="331">
        <v>3</v>
      </c>
      <c r="M32" s="332" t="s">
        <v>806</v>
      </c>
      <c r="N32" s="332" t="s">
        <v>806</v>
      </c>
      <c r="O32" s="332" t="s">
        <v>806</v>
      </c>
      <c r="P32" s="332" t="s">
        <v>806</v>
      </c>
      <c r="Q32" s="256">
        <f t="shared" si="13"/>
        <v>14</v>
      </c>
      <c r="R32" s="332" t="s">
        <v>806</v>
      </c>
      <c r="S32" s="264">
        <v>14</v>
      </c>
      <c r="U32" s="225"/>
      <c r="V32" s="376" t="s">
        <v>65</v>
      </c>
      <c r="W32" s="256">
        <f t="shared" si="1"/>
        <v>1</v>
      </c>
      <c r="X32" s="258">
        <v>1</v>
      </c>
      <c r="Y32" s="257" t="s">
        <v>806</v>
      </c>
      <c r="Z32" s="258">
        <v>12</v>
      </c>
      <c r="AA32" s="256">
        <f t="shared" si="6"/>
        <v>461</v>
      </c>
      <c r="AB32" s="258">
        <f t="shared" si="7"/>
        <v>214</v>
      </c>
      <c r="AC32" s="258">
        <f t="shared" si="8"/>
        <v>247</v>
      </c>
      <c r="AD32" s="256">
        <f t="shared" si="9"/>
        <v>151</v>
      </c>
      <c r="AE32" s="258">
        <v>76</v>
      </c>
      <c r="AF32" s="258">
        <v>75</v>
      </c>
      <c r="AG32" s="256">
        <f t="shared" si="3"/>
        <v>151</v>
      </c>
      <c r="AH32" s="258">
        <v>65</v>
      </c>
      <c r="AI32" s="258">
        <v>86</v>
      </c>
      <c r="AJ32" s="256">
        <f t="shared" si="4"/>
        <v>159</v>
      </c>
      <c r="AK32" s="258">
        <v>73</v>
      </c>
      <c r="AL32" s="258">
        <v>86</v>
      </c>
    </row>
    <row r="33" spans="1:38" ht="15.75" customHeight="1">
      <c r="A33" s="61"/>
      <c r="B33" s="376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  <c r="P33" s="364"/>
      <c r="Q33" s="364"/>
      <c r="R33" s="364"/>
      <c r="S33" s="364"/>
      <c r="U33" s="225"/>
      <c r="V33" s="376" t="s">
        <v>66</v>
      </c>
      <c r="W33" s="256">
        <f t="shared" si="1"/>
        <v>2</v>
      </c>
      <c r="X33" s="258">
        <v>2</v>
      </c>
      <c r="Y33" s="257" t="s">
        <v>806</v>
      </c>
      <c r="Z33" s="258">
        <v>27</v>
      </c>
      <c r="AA33" s="256">
        <f t="shared" si="6"/>
        <v>913</v>
      </c>
      <c r="AB33" s="258">
        <f t="shared" si="7"/>
        <v>469</v>
      </c>
      <c r="AC33" s="258">
        <f t="shared" si="8"/>
        <v>444</v>
      </c>
      <c r="AD33" s="256">
        <f t="shared" si="9"/>
        <v>318</v>
      </c>
      <c r="AE33" s="258">
        <v>157</v>
      </c>
      <c r="AF33" s="258">
        <v>161</v>
      </c>
      <c r="AG33" s="256">
        <f t="shared" si="3"/>
        <v>299</v>
      </c>
      <c r="AH33" s="258">
        <v>155</v>
      </c>
      <c r="AI33" s="258">
        <v>144</v>
      </c>
      <c r="AJ33" s="256">
        <f t="shared" si="4"/>
        <v>296</v>
      </c>
      <c r="AK33" s="258">
        <v>157</v>
      </c>
      <c r="AL33" s="258">
        <v>139</v>
      </c>
    </row>
    <row r="34" spans="1:38" ht="15.75" customHeight="1">
      <c r="A34" s="592" t="s">
        <v>64</v>
      </c>
      <c r="B34" s="593"/>
      <c r="C34" s="260">
        <f aca="true" t="shared" si="22" ref="C34:S34">SUM(C35:C42)</f>
        <v>294</v>
      </c>
      <c r="D34" s="260">
        <f t="shared" si="22"/>
        <v>113</v>
      </c>
      <c r="E34" s="260">
        <f t="shared" si="22"/>
        <v>181</v>
      </c>
      <c r="F34" s="260">
        <f t="shared" si="22"/>
        <v>12</v>
      </c>
      <c r="G34" s="260">
        <f t="shared" si="22"/>
        <v>1</v>
      </c>
      <c r="H34" s="260">
        <f t="shared" si="22"/>
        <v>10</v>
      </c>
      <c r="I34" s="260">
        <f t="shared" si="22"/>
        <v>6</v>
      </c>
      <c r="J34" s="260">
        <f t="shared" si="22"/>
        <v>88</v>
      </c>
      <c r="K34" s="260">
        <f t="shared" si="22"/>
        <v>144</v>
      </c>
      <c r="L34" s="260">
        <f t="shared" si="22"/>
        <v>19</v>
      </c>
      <c r="M34" s="260">
        <f t="shared" si="22"/>
        <v>3</v>
      </c>
      <c r="N34" s="260">
        <f t="shared" si="22"/>
        <v>11</v>
      </c>
      <c r="O34" s="260">
        <f t="shared" si="22"/>
        <v>4</v>
      </c>
      <c r="P34" s="260">
        <f t="shared" si="22"/>
        <v>4</v>
      </c>
      <c r="Q34" s="260">
        <f t="shared" si="22"/>
        <v>100</v>
      </c>
      <c r="R34" s="260">
        <f t="shared" si="22"/>
        <v>10</v>
      </c>
      <c r="S34" s="260">
        <f t="shared" si="22"/>
        <v>90</v>
      </c>
      <c r="U34" s="225"/>
      <c r="V34" s="376" t="s">
        <v>67</v>
      </c>
      <c r="W34" s="256">
        <f t="shared" si="1"/>
        <v>2</v>
      </c>
      <c r="X34" s="258">
        <v>2</v>
      </c>
      <c r="Y34" s="257" t="s">
        <v>806</v>
      </c>
      <c r="Z34" s="258">
        <v>40</v>
      </c>
      <c r="AA34" s="256">
        <f t="shared" si="6"/>
        <v>1505</v>
      </c>
      <c r="AB34" s="258">
        <f t="shared" si="7"/>
        <v>775</v>
      </c>
      <c r="AC34" s="258">
        <f t="shared" si="8"/>
        <v>730</v>
      </c>
      <c r="AD34" s="256">
        <f t="shared" si="9"/>
        <v>466</v>
      </c>
      <c r="AE34" s="258">
        <v>235</v>
      </c>
      <c r="AF34" s="258">
        <v>231</v>
      </c>
      <c r="AG34" s="256">
        <f t="shared" si="3"/>
        <v>509</v>
      </c>
      <c r="AH34" s="258">
        <v>265</v>
      </c>
      <c r="AI34" s="258">
        <v>244</v>
      </c>
      <c r="AJ34" s="256">
        <f t="shared" si="4"/>
        <v>530</v>
      </c>
      <c r="AK34" s="258">
        <v>275</v>
      </c>
      <c r="AL34" s="258">
        <v>255</v>
      </c>
    </row>
    <row r="35" spans="1:38" ht="15.75" customHeight="1">
      <c r="A35" s="61"/>
      <c r="B35" s="376" t="s">
        <v>65</v>
      </c>
      <c r="C35" s="256">
        <f t="shared" si="17"/>
        <v>49</v>
      </c>
      <c r="D35" s="256">
        <f t="shared" si="18"/>
        <v>19</v>
      </c>
      <c r="E35" s="256">
        <f t="shared" si="19"/>
        <v>30</v>
      </c>
      <c r="F35" s="331">
        <v>3</v>
      </c>
      <c r="G35" s="332" t="s">
        <v>806</v>
      </c>
      <c r="H35" s="331">
        <v>2</v>
      </c>
      <c r="I35" s="257">
        <v>1</v>
      </c>
      <c r="J35" s="331">
        <v>13</v>
      </c>
      <c r="K35" s="331">
        <v>24</v>
      </c>
      <c r="L35" s="331">
        <v>4</v>
      </c>
      <c r="M35" s="332">
        <v>1</v>
      </c>
      <c r="N35" s="332">
        <v>1</v>
      </c>
      <c r="O35" s="332" t="s">
        <v>806</v>
      </c>
      <c r="P35" s="332" t="s">
        <v>806</v>
      </c>
      <c r="Q35" s="256">
        <f t="shared" si="13"/>
        <v>19</v>
      </c>
      <c r="R35" s="332">
        <v>2</v>
      </c>
      <c r="S35" s="264">
        <v>17</v>
      </c>
      <c r="U35" s="225"/>
      <c r="V35" s="376" t="s">
        <v>68</v>
      </c>
      <c r="W35" s="256">
        <f t="shared" si="1"/>
        <v>1</v>
      </c>
      <c r="X35" s="258">
        <v>1</v>
      </c>
      <c r="Y35" s="257" t="s">
        <v>806</v>
      </c>
      <c r="Z35" s="258">
        <v>3</v>
      </c>
      <c r="AA35" s="256">
        <f t="shared" si="6"/>
        <v>48</v>
      </c>
      <c r="AB35" s="258">
        <f t="shared" si="7"/>
        <v>26</v>
      </c>
      <c r="AC35" s="258">
        <f t="shared" si="8"/>
        <v>22</v>
      </c>
      <c r="AD35" s="256">
        <f t="shared" si="9"/>
        <v>17</v>
      </c>
      <c r="AE35" s="258">
        <v>9</v>
      </c>
      <c r="AF35" s="258">
        <v>8</v>
      </c>
      <c r="AG35" s="256">
        <f t="shared" si="3"/>
        <v>23</v>
      </c>
      <c r="AH35" s="258">
        <v>11</v>
      </c>
      <c r="AI35" s="258">
        <v>12</v>
      </c>
      <c r="AJ35" s="256">
        <f t="shared" si="4"/>
        <v>8</v>
      </c>
      <c r="AK35" s="258">
        <v>6</v>
      </c>
      <c r="AL35" s="258">
        <v>2</v>
      </c>
    </row>
    <row r="36" spans="1:38" ht="15.75" customHeight="1">
      <c r="A36" s="61"/>
      <c r="B36" s="376" t="s">
        <v>66</v>
      </c>
      <c r="C36" s="256">
        <f t="shared" si="17"/>
        <v>73</v>
      </c>
      <c r="D36" s="256">
        <f t="shared" si="18"/>
        <v>28</v>
      </c>
      <c r="E36" s="256">
        <f t="shared" si="19"/>
        <v>45</v>
      </c>
      <c r="F36" s="331">
        <v>2</v>
      </c>
      <c r="G36" s="332">
        <v>1</v>
      </c>
      <c r="H36" s="331">
        <v>2</v>
      </c>
      <c r="I36" s="257">
        <v>1</v>
      </c>
      <c r="J36" s="331">
        <v>23</v>
      </c>
      <c r="K36" s="331">
        <v>36</v>
      </c>
      <c r="L36" s="331">
        <v>3</v>
      </c>
      <c r="M36" s="332">
        <v>1</v>
      </c>
      <c r="N36" s="332">
        <v>4</v>
      </c>
      <c r="O36" s="332" t="s">
        <v>806</v>
      </c>
      <c r="P36" s="332">
        <v>1</v>
      </c>
      <c r="Q36" s="256">
        <f t="shared" si="13"/>
        <v>25</v>
      </c>
      <c r="R36" s="332">
        <v>3</v>
      </c>
      <c r="S36" s="264">
        <v>22</v>
      </c>
      <c r="U36" s="225"/>
      <c r="V36" s="376" t="s">
        <v>69</v>
      </c>
      <c r="W36" s="256">
        <f t="shared" si="1"/>
        <v>1</v>
      </c>
      <c r="X36" s="258">
        <v>1</v>
      </c>
      <c r="Y36" s="257" t="s">
        <v>806</v>
      </c>
      <c r="Z36" s="258">
        <v>3</v>
      </c>
      <c r="AA36" s="256">
        <f t="shared" si="6"/>
        <v>47</v>
      </c>
      <c r="AB36" s="258">
        <f t="shared" si="7"/>
        <v>26</v>
      </c>
      <c r="AC36" s="258">
        <f t="shared" si="8"/>
        <v>21</v>
      </c>
      <c r="AD36" s="256">
        <f t="shared" si="9"/>
        <v>16</v>
      </c>
      <c r="AE36" s="258">
        <v>12</v>
      </c>
      <c r="AF36" s="258">
        <v>4</v>
      </c>
      <c r="AG36" s="256">
        <f t="shared" si="3"/>
        <v>19</v>
      </c>
      <c r="AH36" s="258">
        <v>10</v>
      </c>
      <c r="AI36" s="258">
        <v>9</v>
      </c>
      <c r="AJ36" s="256">
        <f t="shared" si="4"/>
        <v>12</v>
      </c>
      <c r="AK36" s="258">
        <v>4</v>
      </c>
      <c r="AL36" s="258">
        <v>8</v>
      </c>
    </row>
    <row r="37" spans="1:38" ht="15.75" customHeight="1">
      <c r="A37" s="61"/>
      <c r="B37" s="376" t="s">
        <v>67</v>
      </c>
      <c r="C37" s="256">
        <f t="shared" si="17"/>
        <v>119</v>
      </c>
      <c r="D37" s="256">
        <f t="shared" si="18"/>
        <v>45</v>
      </c>
      <c r="E37" s="256">
        <f t="shared" si="19"/>
        <v>74</v>
      </c>
      <c r="F37" s="331">
        <v>5</v>
      </c>
      <c r="G37" s="257" t="s">
        <v>806</v>
      </c>
      <c r="H37" s="331">
        <v>3</v>
      </c>
      <c r="I37" s="332">
        <v>2</v>
      </c>
      <c r="J37" s="331">
        <v>37</v>
      </c>
      <c r="K37" s="331">
        <v>63</v>
      </c>
      <c r="L37" s="331">
        <v>5</v>
      </c>
      <c r="M37" s="257" t="s">
        <v>806</v>
      </c>
      <c r="N37" s="331">
        <v>4</v>
      </c>
      <c r="O37" s="332" t="s">
        <v>806</v>
      </c>
      <c r="P37" s="332">
        <v>1</v>
      </c>
      <c r="Q37" s="256">
        <f t="shared" si="13"/>
        <v>36</v>
      </c>
      <c r="R37" s="332">
        <v>3</v>
      </c>
      <c r="S37" s="264">
        <v>33</v>
      </c>
      <c r="U37" s="225"/>
      <c r="V37" s="376" t="s">
        <v>70</v>
      </c>
      <c r="W37" s="256">
        <f t="shared" si="1"/>
        <v>1</v>
      </c>
      <c r="X37" s="258">
        <v>1</v>
      </c>
      <c r="Y37" s="257" t="s">
        <v>806</v>
      </c>
      <c r="Z37" s="258">
        <v>5</v>
      </c>
      <c r="AA37" s="256">
        <f t="shared" si="6"/>
        <v>129</v>
      </c>
      <c r="AB37" s="258">
        <f t="shared" si="7"/>
        <v>68</v>
      </c>
      <c r="AC37" s="258">
        <f t="shared" si="8"/>
        <v>61</v>
      </c>
      <c r="AD37" s="256">
        <f t="shared" si="9"/>
        <v>43</v>
      </c>
      <c r="AE37" s="258">
        <v>23</v>
      </c>
      <c r="AF37" s="258">
        <v>20</v>
      </c>
      <c r="AG37" s="256">
        <f t="shared" si="3"/>
        <v>46</v>
      </c>
      <c r="AH37" s="258">
        <v>23</v>
      </c>
      <c r="AI37" s="258">
        <v>23</v>
      </c>
      <c r="AJ37" s="256">
        <f t="shared" si="4"/>
        <v>40</v>
      </c>
      <c r="AK37" s="258">
        <v>22</v>
      </c>
      <c r="AL37" s="258">
        <v>18</v>
      </c>
    </row>
    <row r="38" spans="1:38" ht="15.75" customHeight="1">
      <c r="A38" s="61"/>
      <c r="B38" s="376" t="s">
        <v>68</v>
      </c>
      <c r="C38" s="256">
        <f t="shared" si="17"/>
        <v>10</v>
      </c>
      <c r="D38" s="256">
        <f t="shared" si="18"/>
        <v>5</v>
      </c>
      <c r="E38" s="256">
        <f t="shared" si="19"/>
        <v>5</v>
      </c>
      <c r="F38" s="332" t="s">
        <v>806</v>
      </c>
      <c r="G38" s="332" t="s">
        <v>806</v>
      </c>
      <c r="H38" s="332">
        <v>1</v>
      </c>
      <c r="I38" s="257" t="s">
        <v>806</v>
      </c>
      <c r="J38" s="331">
        <v>4</v>
      </c>
      <c r="K38" s="331">
        <v>3</v>
      </c>
      <c r="L38" s="257">
        <v>1</v>
      </c>
      <c r="M38" s="332" t="s">
        <v>806</v>
      </c>
      <c r="N38" s="332">
        <v>1</v>
      </c>
      <c r="O38" s="331">
        <v>1</v>
      </c>
      <c r="P38" s="332">
        <v>1</v>
      </c>
      <c r="Q38" s="256">
        <f t="shared" si="13"/>
        <v>3</v>
      </c>
      <c r="R38" s="332" t="s">
        <v>806</v>
      </c>
      <c r="S38" s="264">
        <v>3</v>
      </c>
      <c r="U38" s="225"/>
      <c r="V38" s="376" t="s">
        <v>71</v>
      </c>
      <c r="W38" s="256">
        <f t="shared" si="1"/>
        <v>1</v>
      </c>
      <c r="X38" s="258">
        <v>1</v>
      </c>
      <c r="Y38" s="257" t="s">
        <v>806</v>
      </c>
      <c r="Z38" s="258">
        <v>3</v>
      </c>
      <c r="AA38" s="256">
        <f t="shared" si="6"/>
        <v>20</v>
      </c>
      <c r="AB38" s="258">
        <f t="shared" si="7"/>
        <v>12</v>
      </c>
      <c r="AC38" s="258">
        <f t="shared" si="8"/>
        <v>8</v>
      </c>
      <c r="AD38" s="256">
        <f t="shared" si="9"/>
        <v>12</v>
      </c>
      <c r="AE38" s="258">
        <v>6</v>
      </c>
      <c r="AF38" s="258">
        <v>6</v>
      </c>
      <c r="AG38" s="256">
        <f t="shared" si="3"/>
        <v>4</v>
      </c>
      <c r="AH38" s="258">
        <v>3</v>
      </c>
      <c r="AI38" s="258">
        <v>1</v>
      </c>
      <c r="AJ38" s="256">
        <f t="shared" si="4"/>
        <v>4</v>
      </c>
      <c r="AK38" s="258">
        <v>3</v>
      </c>
      <c r="AL38" s="258">
        <v>1</v>
      </c>
    </row>
    <row r="39" spans="1:38" ht="15.75" customHeight="1">
      <c r="A39" s="61"/>
      <c r="B39" s="376" t="s">
        <v>69</v>
      </c>
      <c r="C39" s="256">
        <f t="shared" si="17"/>
        <v>10</v>
      </c>
      <c r="D39" s="256">
        <f t="shared" si="18"/>
        <v>4</v>
      </c>
      <c r="E39" s="256">
        <f t="shared" si="19"/>
        <v>6</v>
      </c>
      <c r="F39" s="332" t="s">
        <v>806</v>
      </c>
      <c r="G39" s="332" t="s">
        <v>806</v>
      </c>
      <c r="H39" s="257">
        <v>1</v>
      </c>
      <c r="I39" s="332" t="s">
        <v>806</v>
      </c>
      <c r="J39" s="331">
        <v>3</v>
      </c>
      <c r="K39" s="331">
        <v>4</v>
      </c>
      <c r="L39" s="257">
        <v>2</v>
      </c>
      <c r="M39" s="332" t="s">
        <v>806</v>
      </c>
      <c r="N39" s="332" t="s">
        <v>806</v>
      </c>
      <c r="O39" s="332">
        <v>1</v>
      </c>
      <c r="P39" s="332" t="s">
        <v>806</v>
      </c>
      <c r="Q39" s="256">
        <f t="shared" si="13"/>
        <v>3</v>
      </c>
      <c r="R39" s="332" t="s">
        <v>806</v>
      </c>
      <c r="S39" s="264">
        <v>3</v>
      </c>
      <c r="U39" s="225"/>
      <c r="V39" s="376" t="s">
        <v>72</v>
      </c>
      <c r="W39" s="256">
        <f t="shared" si="1"/>
        <v>1</v>
      </c>
      <c r="X39" s="258">
        <v>1</v>
      </c>
      <c r="Y39" s="257" t="s">
        <v>806</v>
      </c>
      <c r="Z39" s="258">
        <v>3</v>
      </c>
      <c r="AA39" s="256">
        <f t="shared" si="6"/>
        <v>35</v>
      </c>
      <c r="AB39" s="258">
        <f t="shared" si="7"/>
        <v>21</v>
      </c>
      <c r="AC39" s="258">
        <f t="shared" si="8"/>
        <v>14</v>
      </c>
      <c r="AD39" s="256">
        <f t="shared" si="9"/>
        <v>6</v>
      </c>
      <c r="AE39" s="258">
        <v>3</v>
      </c>
      <c r="AF39" s="258">
        <v>3</v>
      </c>
      <c r="AG39" s="256">
        <f t="shared" si="3"/>
        <v>13</v>
      </c>
      <c r="AH39" s="258">
        <v>11</v>
      </c>
      <c r="AI39" s="258">
        <v>2</v>
      </c>
      <c r="AJ39" s="256">
        <f t="shared" si="4"/>
        <v>16</v>
      </c>
      <c r="AK39" s="258">
        <v>7</v>
      </c>
      <c r="AL39" s="258">
        <v>9</v>
      </c>
    </row>
    <row r="40" spans="1:38" ht="15.75" customHeight="1">
      <c r="A40" s="61"/>
      <c r="B40" s="376" t="s">
        <v>70</v>
      </c>
      <c r="C40" s="256">
        <f t="shared" si="17"/>
        <v>12</v>
      </c>
      <c r="D40" s="256">
        <f t="shared" si="18"/>
        <v>4</v>
      </c>
      <c r="E40" s="256">
        <f t="shared" si="19"/>
        <v>8</v>
      </c>
      <c r="F40" s="331">
        <v>1</v>
      </c>
      <c r="G40" s="332" t="s">
        <v>806</v>
      </c>
      <c r="H40" s="332" t="s">
        <v>806</v>
      </c>
      <c r="I40" s="332">
        <v>1</v>
      </c>
      <c r="J40" s="331">
        <v>3</v>
      </c>
      <c r="K40" s="331">
        <v>6</v>
      </c>
      <c r="L40" s="331">
        <v>1</v>
      </c>
      <c r="M40" s="332" t="s">
        <v>806</v>
      </c>
      <c r="N40" s="332" t="s">
        <v>806</v>
      </c>
      <c r="O40" s="332">
        <v>1</v>
      </c>
      <c r="P40" s="332" t="s">
        <v>806</v>
      </c>
      <c r="Q40" s="256">
        <f t="shared" si="13"/>
        <v>8</v>
      </c>
      <c r="R40" s="332">
        <v>2</v>
      </c>
      <c r="S40" s="264">
        <v>6</v>
      </c>
      <c r="U40" s="346"/>
      <c r="V40" s="376"/>
      <c r="W40" s="364"/>
      <c r="X40" s="364"/>
      <c r="Y40" s="364"/>
      <c r="Z40" s="364"/>
      <c r="AA40" s="364"/>
      <c r="AB40" s="364"/>
      <c r="AC40" s="364"/>
      <c r="AD40" s="364"/>
      <c r="AE40" s="364"/>
      <c r="AF40" s="364"/>
      <c r="AG40" s="364"/>
      <c r="AH40" s="364"/>
      <c r="AI40" s="364"/>
      <c r="AJ40" s="364"/>
      <c r="AK40" s="364"/>
      <c r="AL40" s="364"/>
    </row>
    <row r="41" spans="1:38" ht="15.75" customHeight="1">
      <c r="A41" s="61"/>
      <c r="B41" s="376" t="s">
        <v>71</v>
      </c>
      <c r="C41" s="256">
        <f t="shared" si="17"/>
        <v>9</v>
      </c>
      <c r="D41" s="256">
        <f t="shared" si="18"/>
        <v>4</v>
      </c>
      <c r="E41" s="256">
        <f t="shared" si="19"/>
        <v>5</v>
      </c>
      <c r="F41" s="332" t="s">
        <v>806</v>
      </c>
      <c r="G41" s="332" t="s">
        <v>806</v>
      </c>
      <c r="H41" s="331">
        <v>1</v>
      </c>
      <c r="I41" s="332" t="s">
        <v>806</v>
      </c>
      <c r="J41" s="331">
        <v>3</v>
      </c>
      <c r="K41" s="331">
        <v>4</v>
      </c>
      <c r="L41" s="257">
        <v>1</v>
      </c>
      <c r="M41" s="332" t="s">
        <v>806</v>
      </c>
      <c r="N41" s="332" t="s">
        <v>806</v>
      </c>
      <c r="O41" s="331">
        <v>1</v>
      </c>
      <c r="P41" s="332">
        <v>1</v>
      </c>
      <c r="Q41" s="256">
        <f t="shared" si="13"/>
        <v>3</v>
      </c>
      <c r="R41" s="332" t="s">
        <v>806</v>
      </c>
      <c r="S41" s="264">
        <v>3</v>
      </c>
      <c r="U41" s="592" t="s">
        <v>73</v>
      </c>
      <c r="V41" s="593"/>
      <c r="W41" s="260">
        <f aca="true" t="shared" si="23" ref="W41:AL41">SUM(W42:W46)</f>
        <v>6</v>
      </c>
      <c r="X41" s="260">
        <f t="shared" si="23"/>
        <v>5</v>
      </c>
      <c r="Y41" s="260">
        <f t="shared" si="23"/>
        <v>1</v>
      </c>
      <c r="Z41" s="260">
        <f t="shared" si="23"/>
        <v>97</v>
      </c>
      <c r="AA41" s="260">
        <f t="shared" si="23"/>
        <v>3430</v>
      </c>
      <c r="AB41" s="260">
        <f t="shared" si="23"/>
        <v>1762</v>
      </c>
      <c r="AC41" s="260">
        <f t="shared" si="23"/>
        <v>1668</v>
      </c>
      <c r="AD41" s="260">
        <f t="shared" si="23"/>
        <v>1149</v>
      </c>
      <c r="AE41" s="260">
        <f t="shared" si="23"/>
        <v>592</v>
      </c>
      <c r="AF41" s="260">
        <f t="shared" si="23"/>
        <v>557</v>
      </c>
      <c r="AG41" s="260">
        <f t="shared" si="23"/>
        <v>1208</v>
      </c>
      <c r="AH41" s="260">
        <f t="shared" si="23"/>
        <v>623</v>
      </c>
      <c r="AI41" s="260">
        <f t="shared" si="23"/>
        <v>585</v>
      </c>
      <c r="AJ41" s="260">
        <f t="shared" si="23"/>
        <v>1073</v>
      </c>
      <c r="AK41" s="260">
        <f t="shared" si="23"/>
        <v>547</v>
      </c>
      <c r="AL41" s="260">
        <f t="shared" si="23"/>
        <v>526</v>
      </c>
    </row>
    <row r="42" spans="1:38" ht="15.75" customHeight="1">
      <c r="A42" s="61"/>
      <c r="B42" s="376" t="s">
        <v>72</v>
      </c>
      <c r="C42" s="256">
        <f t="shared" si="17"/>
        <v>12</v>
      </c>
      <c r="D42" s="256">
        <f t="shared" si="18"/>
        <v>4</v>
      </c>
      <c r="E42" s="256">
        <f t="shared" si="19"/>
        <v>8</v>
      </c>
      <c r="F42" s="332">
        <v>1</v>
      </c>
      <c r="G42" s="332" t="s">
        <v>806</v>
      </c>
      <c r="H42" s="332" t="s">
        <v>806</v>
      </c>
      <c r="I42" s="332">
        <v>1</v>
      </c>
      <c r="J42" s="331">
        <v>2</v>
      </c>
      <c r="K42" s="331">
        <v>4</v>
      </c>
      <c r="L42" s="331">
        <v>2</v>
      </c>
      <c r="M42" s="332">
        <v>1</v>
      </c>
      <c r="N42" s="332">
        <v>1</v>
      </c>
      <c r="O42" s="332" t="s">
        <v>806</v>
      </c>
      <c r="P42" s="332" t="s">
        <v>806</v>
      </c>
      <c r="Q42" s="256">
        <f t="shared" si="13"/>
        <v>3</v>
      </c>
      <c r="R42" s="332" t="s">
        <v>806</v>
      </c>
      <c r="S42" s="264">
        <v>3</v>
      </c>
      <c r="U42" s="225"/>
      <c r="V42" s="376" t="s">
        <v>74</v>
      </c>
      <c r="W42" s="256">
        <f t="shared" si="1"/>
        <v>1</v>
      </c>
      <c r="X42" s="258">
        <v>1</v>
      </c>
      <c r="Y42" s="257" t="s">
        <v>806</v>
      </c>
      <c r="Z42" s="258">
        <v>30</v>
      </c>
      <c r="AA42" s="256">
        <f t="shared" si="6"/>
        <v>1179</v>
      </c>
      <c r="AB42" s="258">
        <f t="shared" si="7"/>
        <v>596</v>
      </c>
      <c r="AC42" s="258">
        <f t="shared" si="8"/>
        <v>583</v>
      </c>
      <c r="AD42" s="256">
        <f t="shared" si="9"/>
        <v>433</v>
      </c>
      <c r="AE42" s="258">
        <v>216</v>
      </c>
      <c r="AF42" s="258">
        <v>217</v>
      </c>
      <c r="AG42" s="256">
        <f t="shared" si="3"/>
        <v>394</v>
      </c>
      <c r="AH42" s="258">
        <v>200</v>
      </c>
      <c r="AI42" s="258">
        <v>194</v>
      </c>
      <c r="AJ42" s="256">
        <f t="shared" si="4"/>
        <v>352</v>
      </c>
      <c r="AK42" s="258">
        <v>180</v>
      </c>
      <c r="AL42" s="258">
        <v>172</v>
      </c>
    </row>
    <row r="43" spans="1:38" ht="15.75" customHeight="1">
      <c r="A43" s="61"/>
      <c r="B43" s="376"/>
      <c r="C43" s="364"/>
      <c r="D43" s="364"/>
      <c r="E43" s="364"/>
      <c r="F43" s="364"/>
      <c r="G43" s="364"/>
      <c r="H43" s="364"/>
      <c r="I43" s="364"/>
      <c r="J43" s="364"/>
      <c r="K43" s="364"/>
      <c r="L43" s="364"/>
      <c r="M43" s="364"/>
      <c r="N43" s="364"/>
      <c r="O43" s="364"/>
      <c r="P43" s="364"/>
      <c r="Q43" s="364"/>
      <c r="R43" s="364"/>
      <c r="S43" s="364"/>
      <c r="U43" s="225"/>
      <c r="V43" s="376" t="s">
        <v>75</v>
      </c>
      <c r="W43" s="256">
        <f t="shared" si="1"/>
        <v>1</v>
      </c>
      <c r="X43" s="258">
        <v>1</v>
      </c>
      <c r="Y43" s="257" t="s">
        <v>806</v>
      </c>
      <c r="Z43" s="258">
        <v>12</v>
      </c>
      <c r="AA43" s="256">
        <f t="shared" si="6"/>
        <v>391</v>
      </c>
      <c r="AB43" s="258">
        <f t="shared" si="7"/>
        <v>201</v>
      </c>
      <c r="AC43" s="258">
        <f t="shared" si="8"/>
        <v>190</v>
      </c>
      <c r="AD43" s="256">
        <f t="shared" si="9"/>
        <v>125</v>
      </c>
      <c r="AE43" s="258">
        <v>58</v>
      </c>
      <c r="AF43" s="258">
        <v>67</v>
      </c>
      <c r="AG43" s="256">
        <f t="shared" si="3"/>
        <v>136</v>
      </c>
      <c r="AH43" s="258">
        <v>76</v>
      </c>
      <c r="AI43" s="258">
        <v>60</v>
      </c>
      <c r="AJ43" s="256">
        <f t="shared" si="4"/>
        <v>130</v>
      </c>
      <c r="AK43" s="258">
        <v>67</v>
      </c>
      <c r="AL43" s="258">
        <v>63</v>
      </c>
    </row>
    <row r="44" spans="1:38" ht="15.75" customHeight="1">
      <c r="A44" s="592" t="s">
        <v>73</v>
      </c>
      <c r="B44" s="593"/>
      <c r="C44" s="260">
        <f aca="true" t="shared" si="24" ref="C44:S44">SUM(C45:C49)</f>
        <v>348</v>
      </c>
      <c r="D44" s="260">
        <f t="shared" si="24"/>
        <v>115</v>
      </c>
      <c r="E44" s="260">
        <f t="shared" si="24"/>
        <v>233</v>
      </c>
      <c r="F44" s="260">
        <f t="shared" si="24"/>
        <v>18</v>
      </c>
      <c r="G44" s="260">
        <f t="shared" si="24"/>
        <v>1</v>
      </c>
      <c r="H44" s="260">
        <f t="shared" si="24"/>
        <v>13</v>
      </c>
      <c r="I44" s="260">
        <f t="shared" si="24"/>
        <v>6</v>
      </c>
      <c r="J44" s="260">
        <f t="shared" si="24"/>
        <v>81</v>
      </c>
      <c r="K44" s="260">
        <f t="shared" si="24"/>
        <v>194</v>
      </c>
      <c r="L44" s="260">
        <f t="shared" si="24"/>
        <v>19</v>
      </c>
      <c r="M44" s="260">
        <f t="shared" si="24"/>
        <v>3</v>
      </c>
      <c r="N44" s="260">
        <f t="shared" si="24"/>
        <v>13</v>
      </c>
      <c r="O44" s="260">
        <f t="shared" si="24"/>
        <v>1</v>
      </c>
      <c r="P44" s="260">
        <f t="shared" si="24"/>
        <v>1</v>
      </c>
      <c r="Q44" s="260">
        <f t="shared" si="24"/>
        <v>81</v>
      </c>
      <c r="R44" s="260">
        <f t="shared" si="24"/>
        <v>8</v>
      </c>
      <c r="S44" s="260">
        <f t="shared" si="24"/>
        <v>73</v>
      </c>
      <c r="U44" s="225"/>
      <c r="V44" s="376" t="s">
        <v>76</v>
      </c>
      <c r="W44" s="256">
        <f t="shared" si="1"/>
        <v>1</v>
      </c>
      <c r="X44" s="258">
        <v>1</v>
      </c>
      <c r="Y44" s="257" t="s">
        <v>806</v>
      </c>
      <c r="Z44" s="258">
        <v>12</v>
      </c>
      <c r="AA44" s="256">
        <f t="shared" si="6"/>
        <v>404</v>
      </c>
      <c r="AB44" s="258">
        <f t="shared" si="7"/>
        <v>205</v>
      </c>
      <c r="AC44" s="258">
        <f t="shared" si="8"/>
        <v>199</v>
      </c>
      <c r="AD44" s="256">
        <f t="shared" si="9"/>
        <v>106</v>
      </c>
      <c r="AE44" s="258">
        <v>53</v>
      </c>
      <c r="AF44" s="258">
        <v>53</v>
      </c>
      <c r="AG44" s="256">
        <f t="shared" si="3"/>
        <v>163</v>
      </c>
      <c r="AH44" s="258">
        <v>79</v>
      </c>
      <c r="AI44" s="258">
        <v>84</v>
      </c>
      <c r="AJ44" s="256">
        <f t="shared" si="4"/>
        <v>135</v>
      </c>
      <c r="AK44" s="258">
        <v>73</v>
      </c>
      <c r="AL44" s="258">
        <v>62</v>
      </c>
    </row>
    <row r="45" spans="1:38" ht="15.75" customHeight="1">
      <c r="A45" s="61"/>
      <c r="B45" s="376" t="s">
        <v>74</v>
      </c>
      <c r="C45" s="256">
        <f t="shared" si="17"/>
        <v>139</v>
      </c>
      <c r="D45" s="256">
        <f t="shared" si="18"/>
        <v>48</v>
      </c>
      <c r="E45" s="256">
        <f t="shared" si="19"/>
        <v>91</v>
      </c>
      <c r="F45" s="331">
        <v>9</v>
      </c>
      <c r="G45" s="332" t="s">
        <v>806</v>
      </c>
      <c r="H45" s="256">
        <v>5</v>
      </c>
      <c r="I45" s="257">
        <v>4</v>
      </c>
      <c r="J45" s="331">
        <v>33</v>
      </c>
      <c r="K45" s="331">
        <v>75</v>
      </c>
      <c r="L45" s="331">
        <v>9</v>
      </c>
      <c r="M45" s="332">
        <v>1</v>
      </c>
      <c r="N45" s="257">
        <v>3</v>
      </c>
      <c r="O45" s="332">
        <v>1</v>
      </c>
      <c r="P45" s="332" t="s">
        <v>806</v>
      </c>
      <c r="Q45" s="256">
        <f t="shared" si="13"/>
        <v>46</v>
      </c>
      <c r="R45" s="264">
        <v>2</v>
      </c>
      <c r="S45" s="264">
        <v>44</v>
      </c>
      <c r="U45" s="225"/>
      <c r="V45" s="376" t="s">
        <v>77</v>
      </c>
      <c r="W45" s="256">
        <f t="shared" si="1"/>
        <v>1</v>
      </c>
      <c r="X45" s="258">
        <v>1</v>
      </c>
      <c r="Y45" s="257" t="s">
        <v>806</v>
      </c>
      <c r="Z45" s="258">
        <v>14</v>
      </c>
      <c r="AA45" s="256">
        <f t="shared" si="6"/>
        <v>446</v>
      </c>
      <c r="AB45" s="258">
        <f t="shared" si="7"/>
        <v>226</v>
      </c>
      <c r="AC45" s="258">
        <f t="shared" si="8"/>
        <v>220</v>
      </c>
      <c r="AD45" s="256">
        <f t="shared" si="9"/>
        <v>157</v>
      </c>
      <c r="AE45" s="258">
        <v>83</v>
      </c>
      <c r="AF45" s="258">
        <v>74</v>
      </c>
      <c r="AG45" s="256">
        <f t="shared" si="3"/>
        <v>162</v>
      </c>
      <c r="AH45" s="258">
        <v>81</v>
      </c>
      <c r="AI45" s="258">
        <v>81</v>
      </c>
      <c r="AJ45" s="256">
        <f t="shared" si="4"/>
        <v>127</v>
      </c>
      <c r="AK45" s="258">
        <v>62</v>
      </c>
      <c r="AL45" s="258">
        <v>65</v>
      </c>
    </row>
    <row r="46" spans="1:38" ht="15.75" customHeight="1">
      <c r="A46" s="61"/>
      <c r="B46" s="376" t="s">
        <v>75</v>
      </c>
      <c r="C46" s="256">
        <f t="shared" si="17"/>
        <v>33</v>
      </c>
      <c r="D46" s="256">
        <f t="shared" si="18"/>
        <v>11</v>
      </c>
      <c r="E46" s="256">
        <f t="shared" si="19"/>
        <v>22</v>
      </c>
      <c r="F46" s="331">
        <v>2</v>
      </c>
      <c r="G46" s="332" t="s">
        <v>806</v>
      </c>
      <c r="H46" s="332">
        <v>1</v>
      </c>
      <c r="I46" s="257">
        <v>1</v>
      </c>
      <c r="J46" s="331">
        <v>7</v>
      </c>
      <c r="K46" s="331">
        <v>18</v>
      </c>
      <c r="L46" s="331">
        <v>2</v>
      </c>
      <c r="M46" s="332">
        <v>1</v>
      </c>
      <c r="N46" s="332">
        <v>1</v>
      </c>
      <c r="O46" s="332" t="s">
        <v>806</v>
      </c>
      <c r="P46" s="332" t="s">
        <v>806</v>
      </c>
      <c r="Q46" s="256">
        <f t="shared" si="13"/>
        <v>9</v>
      </c>
      <c r="R46" s="264">
        <v>2</v>
      </c>
      <c r="S46" s="264">
        <v>7</v>
      </c>
      <c r="U46" s="225"/>
      <c r="V46" s="376" t="s">
        <v>78</v>
      </c>
      <c r="W46" s="256">
        <f t="shared" si="1"/>
        <v>2</v>
      </c>
      <c r="X46" s="258">
        <v>1</v>
      </c>
      <c r="Y46" s="258">
        <v>1</v>
      </c>
      <c r="Z46" s="258">
        <v>29</v>
      </c>
      <c r="AA46" s="256">
        <f t="shared" si="6"/>
        <v>1010</v>
      </c>
      <c r="AB46" s="258">
        <f t="shared" si="7"/>
        <v>534</v>
      </c>
      <c r="AC46" s="258">
        <f t="shared" si="8"/>
        <v>476</v>
      </c>
      <c r="AD46" s="256">
        <f t="shared" si="9"/>
        <v>328</v>
      </c>
      <c r="AE46" s="258">
        <v>182</v>
      </c>
      <c r="AF46" s="258">
        <v>146</v>
      </c>
      <c r="AG46" s="256">
        <f t="shared" si="3"/>
        <v>353</v>
      </c>
      <c r="AH46" s="258">
        <v>187</v>
      </c>
      <c r="AI46" s="258">
        <v>166</v>
      </c>
      <c r="AJ46" s="256">
        <f t="shared" si="4"/>
        <v>329</v>
      </c>
      <c r="AK46" s="258">
        <v>165</v>
      </c>
      <c r="AL46" s="258">
        <v>164</v>
      </c>
    </row>
    <row r="47" spans="1:38" ht="15.75" customHeight="1">
      <c r="A47" s="61"/>
      <c r="B47" s="376" t="s">
        <v>76</v>
      </c>
      <c r="C47" s="256">
        <f t="shared" si="17"/>
        <v>38</v>
      </c>
      <c r="D47" s="256">
        <f t="shared" si="18"/>
        <v>12</v>
      </c>
      <c r="E47" s="256">
        <f t="shared" si="19"/>
        <v>26</v>
      </c>
      <c r="F47" s="331">
        <v>2</v>
      </c>
      <c r="G47" s="332" t="s">
        <v>806</v>
      </c>
      <c r="H47" s="256">
        <v>2</v>
      </c>
      <c r="I47" s="332" t="s">
        <v>806</v>
      </c>
      <c r="J47" s="331">
        <v>8</v>
      </c>
      <c r="K47" s="331">
        <v>22</v>
      </c>
      <c r="L47" s="331">
        <v>2</v>
      </c>
      <c r="M47" s="332" t="s">
        <v>806</v>
      </c>
      <c r="N47" s="257">
        <v>2</v>
      </c>
      <c r="O47" s="332" t="s">
        <v>806</v>
      </c>
      <c r="P47" s="332" t="s">
        <v>806</v>
      </c>
      <c r="Q47" s="256">
        <f t="shared" si="13"/>
        <v>11</v>
      </c>
      <c r="R47" s="264">
        <v>1</v>
      </c>
      <c r="S47" s="264">
        <v>10</v>
      </c>
      <c r="U47" s="225"/>
      <c r="V47" s="376"/>
      <c r="W47" s="364"/>
      <c r="X47" s="364"/>
      <c r="Y47" s="364"/>
      <c r="Z47" s="364"/>
      <c r="AA47" s="364"/>
      <c r="AB47" s="364"/>
      <c r="AC47" s="364"/>
      <c r="AD47" s="364"/>
      <c r="AE47" s="364"/>
      <c r="AF47" s="364"/>
      <c r="AG47" s="364"/>
      <c r="AH47" s="364"/>
      <c r="AI47" s="364"/>
      <c r="AJ47" s="364"/>
      <c r="AK47" s="364"/>
      <c r="AL47" s="364"/>
    </row>
    <row r="48" spans="1:38" ht="15.75" customHeight="1">
      <c r="A48" s="61"/>
      <c r="B48" s="376" t="s">
        <v>77</v>
      </c>
      <c r="C48" s="256">
        <f t="shared" si="17"/>
        <v>46</v>
      </c>
      <c r="D48" s="256">
        <f t="shared" si="18"/>
        <v>14</v>
      </c>
      <c r="E48" s="256">
        <f t="shared" si="19"/>
        <v>32</v>
      </c>
      <c r="F48" s="331">
        <v>2</v>
      </c>
      <c r="G48" s="332" t="s">
        <v>806</v>
      </c>
      <c r="H48" s="256">
        <v>1</v>
      </c>
      <c r="I48" s="332">
        <v>1</v>
      </c>
      <c r="J48" s="331">
        <v>11</v>
      </c>
      <c r="K48" s="331">
        <v>25</v>
      </c>
      <c r="L48" s="331">
        <v>2</v>
      </c>
      <c r="M48" s="332" t="s">
        <v>806</v>
      </c>
      <c r="N48" s="332">
        <v>4</v>
      </c>
      <c r="O48" s="332" t="s">
        <v>806</v>
      </c>
      <c r="P48" s="332" t="s">
        <v>806</v>
      </c>
      <c r="Q48" s="256">
        <f t="shared" si="13"/>
        <v>7</v>
      </c>
      <c r="R48" s="264">
        <v>2</v>
      </c>
      <c r="S48" s="264">
        <v>5</v>
      </c>
      <c r="U48" s="592" t="s">
        <v>79</v>
      </c>
      <c r="V48" s="593"/>
      <c r="W48" s="260">
        <f>SUM(W49:W52)</f>
        <v>5</v>
      </c>
      <c r="X48" s="260">
        <f>SUM(X49:X52)</f>
        <v>5</v>
      </c>
      <c r="Y48" s="260" t="s">
        <v>805</v>
      </c>
      <c r="Z48" s="260">
        <f aca="true" t="shared" si="25" ref="Z48:AL48">SUM(Z49:Z52)</f>
        <v>48</v>
      </c>
      <c r="AA48" s="260">
        <f t="shared" si="25"/>
        <v>1635</v>
      </c>
      <c r="AB48" s="260">
        <f t="shared" si="25"/>
        <v>853</v>
      </c>
      <c r="AC48" s="260">
        <f t="shared" si="25"/>
        <v>782</v>
      </c>
      <c r="AD48" s="260">
        <f t="shared" si="25"/>
        <v>550</v>
      </c>
      <c r="AE48" s="260">
        <f t="shared" si="25"/>
        <v>284</v>
      </c>
      <c r="AF48" s="260">
        <f t="shared" si="25"/>
        <v>266</v>
      </c>
      <c r="AG48" s="260">
        <f t="shared" si="25"/>
        <v>559</v>
      </c>
      <c r="AH48" s="260">
        <f t="shared" si="25"/>
        <v>280</v>
      </c>
      <c r="AI48" s="260">
        <f t="shared" si="25"/>
        <v>279</v>
      </c>
      <c r="AJ48" s="260">
        <f t="shared" si="25"/>
        <v>526</v>
      </c>
      <c r="AK48" s="260">
        <f t="shared" si="25"/>
        <v>289</v>
      </c>
      <c r="AL48" s="260">
        <f t="shared" si="25"/>
        <v>237</v>
      </c>
    </row>
    <row r="49" spans="1:38" ht="15.75" customHeight="1">
      <c r="A49" s="61"/>
      <c r="B49" s="376" t="s">
        <v>78</v>
      </c>
      <c r="C49" s="256">
        <f t="shared" si="17"/>
        <v>92</v>
      </c>
      <c r="D49" s="256">
        <f t="shared" si="18"/>
        <v>30</v>
      </c>
      <c r="E49" s="256">
        <f t="shared" si="19"/>
        <v>62</v>
      </c>
      <c r="F49" s="331">
        <v>3</v>
      </c>
      <c r="G49" s="257">
        <v>1</v>
      </c>
      <c r="H49" s="256">
        <v>4</v>
      </c>
      <c r="I49" s="332" t="s">
        <v>806</v>
      </c>
      <c r="J49" s="331">
        <v>22</v>
      </c>
      <c r="K49" s="331">
        <v>54</v>
      </c>
      <c r="L49" s="331">
        <v>4</v>
      </c>
      <c r="M49" s="332">
        <v>1</v>
      </c>
      <c r="N49" s="331">
        <v>3</v>
      </c>
      <c r="O49" s="332" t="s">
        <v>806</v>
      </c>
      <c r="P49" s="332">
        <v>1</v>
      </c>
      <c r="Q49" s="256">
        <f t="shared" si="13"/>
        <v>8</v>
      </c>
      <c r="R49" s="264">
        <v>1</v>
      </c>
      <c r="S49" s="264">
        <v>7</v>
      </c>
      <c r="U49" s="346"/>
      <c r="V49" s="376" t="s">
        <v>80</v>
      </c>
      <c r="W49" s="256">
        <f t="shared" si="1"/>
        <v>1</v>
      </c>
      <c r="X49" s="258">
        <v>1</v>
      </c>
      <c r="Y49" s="257" t="s">
        <v>806</v>
      </c>
      <c r="Z49" s="258">
        <v>11</v>
      </c>
      <c r="AA49" s="256">
        <f t="shared" si="6"/>
        <v>383</v>
      </c>
      <c r="AB49" s="258">
        <f t="shared" si="7"/>
        <v>194</v>
      </c>
      <c r="AC49" s="258">
        <f t="shared" si="8"/>
        <v>189</v>
      </c>
      <c r="AD49" s="256">
        <f t="shared" si="9"/>
        <v>141</v>
      </c>
      <c r="AE49" s="258">
        <v>67</v>
      </c>
      <c r="AF49" s="258">
        <v>74</v>
      </c>
      <c r="AG49" s="256">
        <f t="shared" si="3"/>
        <v>123</v>
      </c>
      <c r="AH49" s="258">
        <v>61</v>
      </c>
      <c r="AI49" s="258">
        <v>62</v>
      </c>
      <c r="AJ49" s="256">
        <f t="shared" si="4"/>
        <v>119</v>
      </c>
      <c r="AK49" s="258">
        <v>66</v>
      </c>
      <c r="AL49" s="258">
        <v>53</v>
      </c>
    </row>
    <row r="50" spans="1:38" ht="15.75" customHeight="1">
      <c r="A50" s="61"/>
      <c r="B50" s="376"/>
      <c r="C50" s="364"/>
      <c r="D50" s="364"/>
      <c r="E50" s="364"/>
      <c r="F50" s="364"/>
      <c r="G50" s="364"/>
      <c r="H50" s="364"/>
      <c r="I50" s="364"/>
      <c r="J50" s="364"/>
      <c r="K50" s="364"/>
      <c r="L50" s="364"/>
      <c r="M50" s="364"/>
      <c r="N50" s="364"/>
      <c r="O50" s="364"/>
      <c r="P50" s="364"/>
      <c r="Q50" s="364"/>
      <c r="R50" s="364"/>
      <c r="S50" s="364"/>
      <c r="U50" s="346"/>
      <c r="V50" s="376" t="s">
        <v>81</v>
      </c>
      <c r="W50" s="256">
        <f t="shared" si="1"/>
        <v>1</v>
      </c>
      <c r="X50" s="258">
        <v>1</v>
      </c>
      <c r="Y50" s="257" t="s">
        <v>806</v>
      </c>
      <c r="Z50" s="258">
        <v>9</v>
      </c>
      <c r="AA50" s="256">
        <f t="shared" si="6"/>
        <v>268</v>
      </c>
      <c r="AB50" s="258">
        <f t="shared" si="7"/>
        <v>147</v>
      </c>
      <c r="AC50" s="258">
        <f t="shared" si="8"/>
        <v>121</v>
      </c>
      <c r="AD50" s="256">
        <f t="shared" si="9"/>
        <v>89</v>
      </c>
      <c r="AE50" s="258">
        <v>52</v>
      </c>
      <c r="AF50" s="258">
        <v>37</v>
      </c>
      <c r="AG50" s="256">
        <f t="shared" si="3"/>
        <v>96</v>
      </c>
      <c r="AH50" s="258">
        <v>46</v>
      </c>
      <c r="AI50" s="258">
        <v>50</v>
      </c>
      <c r="AJ50" s="256">
        <f t="shared" si="4"/>
        <v>83</v>
      </c>
      <c r="AK50" s="258">
        <v>49</v>
      </c>
      <c r="AL50" s="258">
        <v>34</v>
      </c>
    </row>
    <row r="51" spans="1:38" ht="15.75" customHeight="1">
      <c r="A51" s="592" t="s">
        <v>79</v>
      </c>
      <c r="B51" s="593"/>
      <c r="C51" s="260">
        <f>SUM(C52:C55)</f>
        <v>206</v>
      </c>
      <c r="D51" s="260">
        <f>SUM(D52:D55)</f>
        <v>75</v>
      </c>
      <c r="E51" s="260">
        <f>SUM(E52:E55)</f>
        <v>131</v>
      </c>
      <c r="F51" s="260">
        <f>SUM(F52:F55)</f>
        <v>19</v>
      </c>
      <c r="G51" s="260" t="s">
        <v>805</v>
      </c>
      <c r="H51" s="260">
        <f>SUM(H52:H55)</f>
        <v>14</v>
      </c>
      <c r="I51" s="260">
        <f>SUM(I52:I55)</f>
        <v>4</v>
      </c>
      <c r="J51" s="260">
        <f>SUM(J52:J55)</f>
        <v>42</v>
      </c>
      <c r="K51" s="260">
        <f>SUM(K52:K55)</f>
        <v>106</v>
      </c>
      <c r="L51" s="260">
        <f>SUM(L52:L55)</f>
        <v>20</v>
      </c>
      <c r="M51" s="260" t="s">
        <v>805</v>
      </c>
      <c r="N51" s="260">
        <f>SUM(N52:N55)</f>
        <v>1</v>
      </c>
      <c r="O51" s="260" t="s">
        <v>805</v>
      </c>
      <c r="P51" s="260">
        <f>SUM(P52:P55)</f>
        <v>1</v>
      </c>
      <c r="Q51" s="260">
        <f>SUM(Q52:Q55)</f>
        <v>58</v>
      </c>
      <c r="R51" s="260">
        <f>SUM(R52:R55)</f>
        <v>2</v>
      </c>
      <c r="S51" s="260">
        <f>SUM(S52:S55)</f>
        <v>56</v>
      </c>
      <c r="U51" s="346"/>
      <c r="V51" s="376" t="s">
        <v>82</v>
      </c>
      <c r="W51" s="256">
        <f t="shared" si="1"/>
        <v>2</v>
      </c>
      <c r="X51" s="258">
        <v>2</v>
      </c>
      <c r="Y51" s="257" t="s">
        <v>806</v>
      </c>
      <c r="Z51" s="258">
        <v>19</v>
      </c>
      <c r="AA51" s="256">
        <f t="shared" si="6"/>
        <v>638</v>
      </c>
      <c r="AB51" s="258">
        <f t="shared" si="7"/>
        <v>325</v>
      </c>
      <c r="AC51" s="258">
        <f t="shared" si="8"/>
        <v>313</v>
      </c>
      <c r="AD51" s="256">
        <f t="shared" si="9"/>
        <v>202</v>
      </c>
      <c r="AE51" s="258">
        <v>96</v>
      </c>
      <c r="AF51" s="258">
        <v>106</v>
      </c>
      <c r="AG51" s="256">
        <f t="shared" si="3"/>
        <v>220</v>
      </c>
      <c r="AH51" s="258">
        <v>113</v>
      </c>
      <c r="AI51" s="258">
        <v>107</v>
      </c>
      <c r="AJ51" s="256">
        <f t="shared" si="4"/>
        <v>216</v>
      </c>
      <c r="AK51" s="258">
        <v>116</v>
      </c>
      <c r="AL51" s="258">
        <v>100</v>
      </c>
    </row>
    <row r="52" spans="1:38" ht="15.75" customHeight="1">
      <c r="A52" s="306"/>
      <c r="B52" s="376" t="s">
        <v>80</v>
      </c>
      <c r="C52" s="256">
        <f t="shared" si="17"/>
        <v>62</v>
      </c>
      <c r="D52" s="256">
        <f t="shared" si="18"/>
        <v>24</v>
      </c>
      <c r="E52" s="256">
        <f t="shared" si="19"/>
        <v>38</v>
      </c>
      <c r="F52" s="331">
        <v>7</v>
      </c>
      <c r="G52" s="332" t="s">
        <v>806</v>
      </c>
      <c r="H52" s="331">
        <v>5</v>
      </c>
      <c r="I52" s="257">
        <v>1</v>
      </c>
      <c r="J52" s="331">
        <v>12</v>
      </c>
      <c r="K52" s="331">
        <v>29</v>
      </c>
      <c r="L52" s="331">
        <v>7</v>
      </c>
      <c r="M52" s="332" t="s">
        <v>806</v>
      </c>
      <c r="N52" s="331">
        <v>1</v>
      </c>
      <c r="O52" s="332" t="s">
        <v>806</v>
      </c>
      <c r="P52" s="332">
        <v>1</v>
      </c>
      <c r="Q52" s="256">
        <f t="shared" si="13"/>
        <v>14</v>
      </c>
      <c r="R52" s="254" t="s">
        <v>806</v>
      </c>
      <c r="S52" s="264">
        <v>14</v>
      </c>
      <c r="U52" s="346"/>
      <c r="V52" s="376" t="s">
        <v>83</v>
      </c>
      <c r="W52" s="256">
        <f t="shared" si="1"/>
        <v>1</v>
      </c>
      <c r="X52" s="258">
        <v>1</v>
      </c>
      <c r="Y52" s="257" t="s">
        <v>806</v>
      </c>
      <c r="Z52" s="258">
        <v>9</v>
      </c>
      <c r="AA52" s="256">
        <f t="shared" si="6"/>
        <v>346</v>
      </c>
      <c r="AB52" s="258">
        <f t="shared" si="7"/>
        <v>187</v>
      </c>
      <c r="AC52" s="258">
        <f t="shared" si="8"/>
        <v>159</v>
      </c>
      <c r="AD52" s="256">
        <f t="shared" si="9"/>
        <v>118</v>
      </c>
      <c r="AE52" s="258">
        <v>69</v>
      </c>
      <c r="AF52" s="258">
        <v>49</v>
      </c>
      <c r="AG52" s="256">
        <f t="shared" si="3"/>
        <v>120</v>
      </c>
      <c r="AH52" s="258">
        <v>60</v>
      </c>
      <c r="AI52" s="258">
        <v>60</v>
      </c>
      <c r="AJ52" s="256">
        <f t="shared" si="4"/>
        <v>108</v>
      </c>
      <c r="AK52" s="258">
        <v>58</v>
      </c>
      <c r="AL52" s="258">
        <v>50</v>
      </c>
    </row>
    <row r="53" spans="1:38" ht="15.75" customHeight="1">
      <c r="A53" s="306"/>
      <c r="B53" s="376" t="s">
        <v>81</v>
      </c>
      <c r="C53" s="256">
        <f t="shared" si="17"/>
        <v>27</v>
      </c>
      <c r="D53" s="256">
        <f t="shared" si="18"/>
        <v>8</v>
      </c>
      <c r="E53" s="256">
        <f t="shared" si="19"/>
        <v>19</v>
      </c>
      <c r="F53" s="331">
        <v>2</v>
      </c>
      <c r="G53" s="332" t="s">
        <v>806</v>
      </c>
      <c r="H53" s="331">
        <v>1</v>
      </c>
      <c r="I53" s="332">
        <v>1</v>
      </c>
      <c r="J53" s="331">
        <v>5</v>
      </c>
      <c r="K53" s="331">
        <v>16</v>
      </c>
      <c r="L53" s="331">
        <v>2</v>
      </c>
      <c r="M53" s="332" t="s">
        <v>806</v>
      </c>
      <c r="N53" s="332" t="s">
        <v>806</v>
      </c>
      <c r="O53" s="332" t="s">
        <v>806</v>
      </c>
      <c r="P53" s="332" t="s">
        <v>806</v>
      </c>
      <c r="Q53" s="256">
        <f t="shared" si="13"/>
        <v>13</v>
      </c>
      <c r="R53" s="332">
        <v>1</v>
      </c>
      <c r="S53" s="264">
        <v>12</v>
      </c>
      <c r="U53" s="346"/>
      <c r="V53" s="376"/>
      <c r="W53" s="364"/>
      <c r="X53" s="364"/>
      <c r="Y53" s="364"/>
      <c r="Z53" s="364"/>
      <c r="AA53" s="364"/>
      <c r="AB53" s="364"/>
      <c r="AC53" s="364"/>
      <c r="AD53" s="364"/>
      <c r="AE53" s="364"/>
      <c r="AF53" s="364"/>
      <c r="AG53" s="364"/>
      <c r="AH53" s="364"/>
      <c r="AI53" s="364"/>
      <c r="AJ53" s="364"/>
      <c r="AK53" s="364"/>
      <c r="AL53" s="364"/>
    </row>
    <row r="54" spans="1:38" ht="15.75" customHeight="1">
      <c r="A54" s="306"/>
      <c r="B54" s="376" t="s">
        <v>82</v>
      </c>
      <c r="C54" s="256">
        <f t="shared" si="17"/>
        <v>80</v>
      </c>
      <c r="D54" s="256">
        <f t="shared" si="18"/>
        <v>31</v>
      </c>
      <c r="E54" s="256">
        <f t="shared" si="19"/>
        <v>49</v>
      </c>
      <c r="F54" s="331">
        <v>7</v>
      </c>
      <c r="G54" s="332" t="s">
        <v>806</v>
      </c>
      <c r="H54" s="331">
        <v>6</v>
      </c>
      <c r="I54" s="257">
        <v>1</v>
      </c>
      <c r="J54" s="331">
        <v>18</v>
      </c>
      <c r="K54" s="331">
        <v>41</v>
      </c>
      <c r="L54" s="331">
        <v>7</v>
      </c>
      <c r="M54" s="332" t="s">
        <v>806</v>
      </c>
      <c r="N54" s="332" t="s">
        <v>806</v>
      </c>
      <c r="O54" s="332" t="s">
        <v>806</v>
      </c>
      <c r="P54" s="332" t="s">
        <v>806</v>
      </c>
      <c r="Q54" s="256">
        <f t="shared" si="13"/>
        <v>16</v>
      </c>
      <c r="R54" s="264">
        <v>1</v>
      </c>
      <c r="S54" s="264">
        <v>15</v>
      </c>
      <c r="U54" s="592" t="s">
        <v>84</v>
      </c>
      <c r="V54" s="593"/>
      <c r="W54" s="260">
        <f>SUM(W55:W60)</f>
        <v>6</v>
      </c>
      <c r="X54" s="260">
        <f>SUM(X55:X60)</f>
        <v>6</v>
      </c>
      <c r="Y54" s="260" t="s">
        <v>805</v>
      </c>
      <c r="Z54" s="260">
        <f aca="true" t="shared" si="26" ref="Z54:AL54">SUM(Z55:Z60)</f>
        <v>45</v>
      </c>
      <c r="AA54" s="260">
        <f t="shared" si="26"/>
        <v>1420</v>
      </c>
      <c r="AB54" s="260">
        <f t="shared" si="26"/>
        <v>747</v>
      </c>
      <c r="AC54" s="260">
        <f t="shared" si="26"/>
        <v>673</v>
      </c>
      <c r="AD54" s="260">
        <f t="shared" si="26"/>
        <v>488</v>
      </c>
      <c r="AE54" s="260">
        <f t="shared" si="26"/>
        <v>236</v>
      </c>
      <c r="AF54" s="260">
        <f t="shared" si="26"/>
        <v>252</v>
      </c>
      <c r="AG54" s="260">
        <f t="shared" si="26"/>
        <v>447</v>
      </c>
      <c r="AH54" s="260">
        <f t="shared" si="26"/>
        <v>241</v>
      </c>
      <c r="AI54" s="260">
        <f t="shared" si="26"/>
        <v>206</v>
      </c>
      <c r="AJ54" s="260">
        <f t="shared" si="26"/>
        <v>485</v>
      </c>
      <c r="AK54" s="260">
        <f t="shared" si="26"/>
        <v>270</v>
      </c>
      <c r="AL54" s="260">
        <f t="shared" si="26"/>
        <v>215</v>
      </c>
    </row>
    <row r="55" spans="1:38" ht="15.75" customHeight="1">
      <c r="A55" s="306"/>
      <c r="B55" s="376" t="s">
        <v>83</v>
      </c>
      <c r="C55" s="256">
        <f t="shared" si="17"/>
        <v>37</v>
      </c>
      <c r="D55" s="256">
        <f t="shared" si="18"/>
        <v>12</v>
      </c>
      <c r="E55" s="256">
        <f t="shared" si="19"/>
        <v>25</v>
      </c>
      <c r="F55" s="331">
        <v>3</v>
      </c>
      <c r="G55" s="332" t="s">
        <v>806</v>
      </c>
      <c r="H55" s="331">
        <v>2</v>
      </c>
      <c r="I55" s="257">
        <v>1</v>
      </c>
      <c r="J55" s="331">
        <v>7</v>
      </c>
      <c r="K55" s="331">
        <v>20</v>
      </c>
      <c r="L55" s="331">
        <v>4</v>
      </c>
      <c r="M55" s="332" t="s">
        <v>806</v>
      </c>
      <c r="N55" s="332" t="s">
        <v>806</v>
      </c>
      <c r="O55" s="332" t="s">
        <v>806</v>
      </c>
      <c r="P55" s="332" t="s">
        <v>806</v>
      </c>
      <c r="Q55" s="256">
        <f t="shared" si="13"/>
        <v>15</v>
      </c>
      <c r="R55" s="332" t="s">
        <v>806</v>
      </c>
      <c r="S55" s="264">
        <v>15</v>
      </c>
      <c r="U55" s="61"/>
      <c r="V55" s="376" t="s">
        <v>85</v>
      </c>
      <c r="W55" s="256">
        <f t="shared" si="1"/>
        <v>1</v>
      </c>
      <c r="X55" s="258">
        <v>1</v>
      </c>
      <c r="Y55" s="257" t="s">
        <v>806</v>
      </c>
      <c r="Z55" s="258">
        <v>8</v>
      </c>
      <c r="AA55" s="256">
        <f t="shared" si="6"/>
        <v>238</v>
      </c>
      <c r="AB55" s="258">
        <f t="shared" si="7"/>
        <v>132</v>
      </c>
      <c r="AC55" s="258">
        <f t="shared" si="8"/>
        <v>106</v>
      </c>
      <c r="AD55" s="256">
        <f t="shared" si="9"/>
        <v>81</v>
      </c>
      <c r="AE55" s="258">
        <v>43</v>
      </c>
      <c r="AF55" s="258">
        <v>38</v>
      </c>
      <c r="AG55" s="256">
        <f t="shared" si="3"/>
        <v>75</v>
      </c>
      <c r="AH55" s="258">
        <v>41</v>
      </c>
      <c r="AI55" s="258">
        <v>34</v>
      </c>
      <c r="AJ55" s="256">
        <f t="shared" si="4"/>
        <v>82</v>
      </c>
      <c r="AK55" s="258">
        <v>48</v>
      </c>
      <c r="AL55" s="258">
        <v>34</v>
      </c>
    </row>
    <row r="56" spans="1:38" ht="15.75" customHeight="1">
      <c r="A56" s="306"/>
      <c r="B56" s="376"/>
      <c r="C56" s="364"/>
      <c r="D56" s="364"/>
      <c r="E56" s="364"/>
      <c r="F56" s="364"/>
      <c r="G56" s="364"/>
      <c r="H56" s="364"/>
      <c r="I56" s="364"/>
      <c r="J56" s="364"/>
      <c r="K56" s="364"/>
      <c r="L56" s="364"/>
      <c r="M56" s="364"/>
      <c r="N56" s="364"/>
      <c r="O56" s="364"/>
      <c r="P56" s="364"/>
      <c r="Q56" s="364"/>
      <c r="R56" s="364"/>
      <c r="S56" s="364"/>
      <c r="U56" s="61"/>
      <c r="V56" s="376" t="s">
        <v>86</v>
      </c>
      <c r="W56" s="256">
        <f t="shared" si="1"/>
        <v>1</v>
      </c>
      <c r="X56" s="258">
        <v>1</v>
      </c>
      <c r="Y56" s="257" t="s">
        <v>806</v>
      </c>
      <c r="Z56" s="258">
        <v>6</v>
      </c>
      <c r="AA56" s="256">
        <f t="shared" si="6"/>
        <v>199</v>
      </c>
      <c r="AB56" s="258">
        <f t="shared" si="7"/>
        <v>90</v>
      </c>
      <c r="AC56" s="258">
        <f t="shared" si="8"/>
        <v>109</v>
      </c>
      <c r="AD56" s="256">
        <f t="shared" si="9"/>
        <v>76</v>
      </c>
      <c r="AE56" s="258">
        <v>28</v>
      </c>
      <c r="AF56" s="258">
        <v>48</v>
      </c>
      <c r="AG56" s="256">
        <f t="shared" si="3"/>
        <v>57</v>
      </c>
      <c r="AH56" s="258">
        <v>26</v>
      </c>
      <c r="AI56" s="258">
        <v>31</v>
      </c>
      <c r="AJ56" s="256">
        <f t="shared" si="4"/>
        <v>66</v>
      </c>
      <c r="AK56" s="258">
        <v>36</v>
      </c>
      <c r="AL56" s="258">
        <v>30</v>
      </c>
    </row>
    <row r="57" spans="1:38" ht="15.75" customHeight="1">
      <c r="A57" s="592" t="s">
        <v>84</v>
      </c>
      <c r="B57" s="593"/>
      <c r="C57" s="260">
        <f>SUM(C58:C63)</f>
        <v>191</v>
      </c>
      <c r="D57" s="260">
        <f>SUM(D58:D63)</f>
        <v>75</v>
      </c>
      <c r="E57" s="260">
        <f>SUM(E58:E63)</f>
        <v>116</v>
      </c>
      <c r="F57" s="260">
        <f>SUM(F58:F63)</f>
        <v>16</v>
      </c>
      <c r="G57" s="260" t="s">
        <v>805</v>
      </c>
      <c r="H57" s="260">
        <f>SUM(H58:H63)</f>
        <v>11</v>
      </c>
      <c r="I57" s="260">
        <f>SUM(I58:I63)</f>
        <v>5</v>
      </c>
      <c r="J57" s="260">
        <f>SUM(J58:J63)</f>
        <v>48</v>
      </c>
      <c r="K57" s="260">
        <f>SUM(K58:K63)</f>
        <v>90</v>
      </c>
      <c r="L57" s="260">
        <f>SUM(L58:L63)</f>
        <v>18</v>
      </c>
      <c r="M57" s="260" t="s">
        <v>805</v>
      </c>
      <c r="N57" s="260">
        <f>SUM(N58:N63)</f>
        <v>3</v>
      </c>
      <c r="O57" s="260" t="s">
        <v>805</v>
      </c>
      <c r="P57" s="260" t="s">
        <v>805</v>
      </c>
      <c r="Q57" s="260">
        <f>SUM(Q58:Q63)</f>
        <v>72</v>
      </c>
      <c r="R57" s="260">
        <f>SUM(R58:R63)</f>
        <v>5</v>
      </c>
      <c r="S57" s="260">
        <f>SUM(S58:S63)</f>
        <v>67</v>
      </c>
      <c r="U57" s="61"/>
      <c r="V57" s="376" t="s">
        <v>87</v>
      </c>
      <c r="W57" s="256">
        <f t="shared" si="1"/>
        <v>1</v>
      </c>
      <c r="X57" s="258">
        <v>1</v>
      </c>
      <c r="Y57" s="257" t="s">
        <v>806</v>
      </c>
      <c r="Z57" s="258">
        <v>9</v>
      </c>
      <c r="AA57" s="256">
        <f t="shared" si="6"/>
        <v>301</v>
      </c>
      <c r="AB57" s="258">
        <f t="shared" si="7"/>
        <v>157</v>
      </c>
      <c r="AC57" s="258">
        <f t="shared" si="8"/>
        <v>144</v>
      </c>
      <c r="AD57" s="256">
        <f t="shared" si="9"/>
        <v>101</v>
      </c>
      <c r="AE57" s="258">
        <v>51</v>
      </c>
      <c r="AF57" s="258">
        <v>50</v>
      </c>
      <c r="AG57" s="256">
        <f t="shared" si="3"/>
        <v>91</v>
      </c>
      <c r="AH57" s="258">
        <v>48</v>
      </c>
      <c r="AI57" s="258">
        <v>43</v>
      </c>
      <c r="AJ57" s="256">
        <f t="shared" si="4"/>
        <v>109</v>
      </c>
      <c r="AK57" s="258">
        <v>58</v>
      </c>
      <c r="AL57" s="258">
        <v>51</v>
      </c>
    </row>
    <row r="58" spans="1:38" ht="15.75" customHeight="1">
      <c r="A58" s="61"/>
      <c r="B58" s="376" t="s">
        <v>85</v>
      </c>
      <c r="C58" s="256">
        <f t="shared" si="17"/>
        <v>32</v>
      </c>
      <c r="D58" s="256">
        <f t="shared" si="18"/>
        <v>12</v>
      </c>
      <c r="E58" s="256">
        <f t="shared" si="19"/>
        <v>20</v>
      </c>
      <c r="F58" s="331">
        <v>3</v>
      </c>
      <c r="G58" s="332" t="s">
        <v>806</v>
      </c>
      <c r="H58" s="331">
        <v>2</v>
      </c>
      <c r="I58" s="257">
        <v>1</v>
      </c>
      <c r="J58" s="331">
        <v>7</v>
      </c>
      <c r="K58" s="331">
        <v>15</v>
      </c>
      <c r="L58" s="331">
        <v>4</v>
      </c>
      <c r="M58" s="332" t="s">
        <v>806</v>
      </c>
      <c r="N58" s="332" t="s">
        <v>806</v>
      </c>
      <c r="O58" s="332" t="s">
        <v>806</v>
      </c>
      <c r="P58" s="332" t="s">
        <v>806</v>
      </c>
      <c r="Q58" s="256">
        <f t="shared" si="13"/>
        <v>16</v>
      </c>
      <c r="R58" s="252">
        <v>1</v>
      </c>
      <c r="S58" s="264">
        <v>15</v>
      </c>
      <c r="U58" s="61"/>
      <c r="V58" s="376" t="s">
        <v>88</v>
      </c>
      <c r="W58" s="256">
        <f t="shared" si="1"/>
        <v>1</v>
      </c>
      <c r="X58" s="258">
        <v>1</v>
      </c>
      <c r="Y58" s="257" t="s">
        <v>806</v>
      </c>
      <c r="Z58" s="258">
        <v>10</v>
      </c>
      <c r="AA58" s="256">
        <f t="shared" si="6"/>
        <v>330</v>
      </c>
      <c r="AB58" s="258">
        <f t="shared" si="7"/>
        <v>176</v>
      </c>
      <c r="AC58" s="258">
        <f t="shared" si="8"/>
        <v>154</v>
      </c>
      <c r="AD58" s="256">
        <f t="shared" si="9"/>
        <v>103</v>
      </c>
      <c r="AE58" s="258">
        <v>49</v>
      </c>
      <c r="AF58" s="258">
        <v>54</v>
      </c>
      <c r="AG58" s="256">
        <f t="shared" si="3"/>
        <v>122</v>
      </c>
      <c r="AH58" s="258">
        <v>70</v>
      </c>
      <c r="AI58" s="258">
        <v>52</v>
      </c>
      <c r="AJ58" s="256">
        <f t="shared" si="4"/>
        <v>105</v>
      </c>
      <c r="AK58" s="258">
        <v>57</v>
      </c>
      <c r="AL58" s="258">
        <v>48</v>
      </c>
    </row>
    <row r="59" spans="1:38" ht="15.75" customHeight="1">
      <c r="A59" s="61"/>
      <c r="B59" s="376" t="s">
        <v>86</v>
      </c>
      <c r="C59" s="256">
        <f t="shared" si="17"/>
        <v>21</v>
      </c>
      <c r="D59" s="256">
        <f t="shared" si="18"/>
        <v>7</v>
      </c>
      <c r="E59" s="256">
        <f t="shared" si="19"/>
        <v>14</v>
      </c>
      <c r="F59" s="331">
        <v>1</v>
      </c>
      <c r="G59" s="332" t="s">
        <v>806</v>
      </c>
      <c r="H59" s="331">
        <v>1</v>
      </c>
      <c r="I59" s="332" t="s">
        <v>806</v>
      </c>
      <c r="J59" s="331">
        <v>5</v>
      </c>
      <c r="K59" s="331">
        <v>13</v>
      </c>
      <c r="L59" s="331">
        <v>1</v>
      </c>
      <c r="M59" s="332" t="s">
        <v>806</v>
      </c>
      <c r="N59" s="332" t="s">
        <v>806</v>
      </c>
      <c r="O59" s="332" t="s">
        <v>806</v>
      </c>
      <c r="P59" s="332" t="s">
        <v>806</v>
      </c>
      <c r="Q59" s="256">
        <f t="shared" si="13"/>
        <v>10</v>
      </c>
      <c r="R59" s="264">
        <v>1</v>
      </c>
      <c r="S59" s="264">
        <v>9</v>
      </c>
      <c r="U59" s="61"/>
      <c r="V59" s="376" t="s">
        <v>89</v>
      </c>
      <c r="W59" s="256">
        <f t="shared" si="1"/>
        <v>1</v>
      </c>
      <c r="X59" s="258">
        <v>1</v>
      </c>
      <c r="Y59" s="257" t="s">
        <v>806</v>
      </c>
      <c r="Z59" s="258">
        <v>6</v>
      </c>
      <c r="AA59" s="256">
        <f t="shared" si="6"/>
        <v>161</v>
      </c>
      <c r="AB59" s="258">
        <f t="shared" si="7"/>
        <v>82</v>
      </c>
      <c r="AC59" s="258">
        <f t="shared" si="8"/>
        <v>79</v>
      </c>
      <c r="AD59" s="256">
        <f t="shared" si="9"/>
        <v>55</v>
      </c>
      <c r="AE59" s="258">
        <v>27</v>
      </c>
      <c r="AF59" s="258">
        <v>28</v>
      </c>
      <c r="AG59" s="256">
        <f t="shared" si="3"/>
        <v>50</v>
      </c>
      <c r="AH59" s="258">
        <v>24</v>
      </c>
      <c r="AI59" s="258">
        <v>26</v>
      </c>
      <c r="AJ59" s="256">
        <f t="shared" si="4"/>
        <v>56</v>
      </c>
      <c r="AK59" s="258">
        <v>31</v>
      </c>
      <c r="AL59" s="258">
        <v>25</v>
      </c>
    </row>
    <row r="60" spans="1:38" ht="15.75" customHeight="1">
      <c r="A60" s="61"/>
      <c r="B60" s="376" t="s">
        <v>87</v>
      </c>
      <c r="C60" s="256">
        <f t="shared" si="17"/>
        <v>51</v>
      </c>
      <c r="D60" s="256">
        <f t="shared" si="18"/>
        <v>21</v>
      </c>
      <c r="E60" s="256">
        <f t="shared" si="19"/>
        <v>30</v>
      </c>
      <c r="F60" s="331">
        <v>5</v>
      </c>
      <c r="G60" s="257" t="s">
        <v>806</v>
      </c>
      <c r="H60" s="331">
        <v>3</v>
      </c>
      <c r="I60" s="257">
        <v>2</v>
      </c>
      <c r="J60" s="331">
        <v>13</v>
      </c>
      <c r="K60" s="331">
        <v>22</v>
      </c>
      <c r="L60" s="331">
        <v>5</v>
      </c>
      <c r="M60" s="332" t="s">
        <v>806</v>
      </c>
      <c r="N60" s="332">
        <v>1</v>
      </c>
      <c r="O60" s="332" t="s">
        <v>806</v>
      </c>
      <c r="P60" s="332" t="s">
        <v>806</v>
      </c>
      <c r="Q60" s="256">
        <f t="shared" si="13"/>
        <v>17</v>
      </c>
      <c r="R60" s="332" t="s">
        <v>806</v>
      </c>
      <c r="S60" s="264">
        <v>17</v>
      </c>
      <c r="U60" s="61"/>
      <c r="V60" s="376" t="s">
        <v>90</v>
      </c>
      <c r="W60" s="256">
        <f t="shared" si="1"/>
        <v>1</v>
      </c>
      <c r="X60" s="258">
        <v>1</v>
      </c>
      <c r="Y60" s="257" t="s">
        <v>806</v>
      </c>
      <c r="Z60" s="258">
        <v>6</v>
      </c>
      <c r="AA60" s="256">
        <f t="shared" si="6"/>
        <v>191</v>
      </c>
      <c r="AB60" s="258">
        <f t="shared" si="7"/>
        <v>110</v>
      </c>
      <c r="AC60" s="258">
        <f t="shared" si="8"/>
        <v>81</v>
      </c>
      <c r="AD60" s="256">
        <f t="shared" si="9"/>
        <v>72</v>
      </c>
      <c r="AE60" s="258">
        <v>38</v>
      </c>
      <c r="AF60" s="258">
        <v>34</v>
      </c>
      <c r="AG60" s="256">
        <f t="shared" si="3"/>
        <v>52</v>
      </c>
      <c r="AH60" s="258">
        <v>32</v>
      </c>
      <c r="AI60" s="258">
        <v>20</v>
      </c>
      <c r="AJ60" s="256">
        <f t="shared" si="4"/>
        <v>67</v>
      </c>
      <c r="AK60" s="258">
        <v>40</v>
      </c>
      <c r="AL60" s="258">
        <v>27</v>
      </c>
    </row>
    <row r="61" spans="1:38" ht="15.75" customHeight="1">
      <c r="A61" s="61"/>
      <c r="B61" s="376" t="s">
        <v>88</v>
      </c>
      <c r="C61" s="256">
        <f t="shared" si="17"/>
        <v>48</v>
      </c>
      <c r="D61" s="256">
        <f t="shared" si="18"/>
        <v>21</v>
      </c>
      <c r="E61" s="256">
        <f t="shared" si="19"/>
        <v>27</v>
      </c>
      <c r="F61" s="331">
        <v>4</v>
      </c>
      <c r="G61" s="332" t="s">
        <v>806</v>
      </c>
      <c r="H61" s="331">
        <v>3</v>
      </c>
      <c r="I61" s="257">
        <v>1</v>
      </c>
      <c r="J61" s="331">
        <v>14</v>
      </c>
      <c r="K61" s="331">
        <v>20</v>
      </c>
      <c r="L61" s="331">
        <v>4</v>
      </c>
      <c r="M61" s="332" t="s">
        <v>806</v>
      </c>
      <c r="N61" s="332">
        <v>2</v>
      </c>
      <c r="O61" s="332" t="s">
        <v>806</v>
      </c>
      <c r="P61" s="332" t="s">
        <v>806</v>
      </c>
      <c r="Q61" s="256">
        <f t="shared" si="13"/>
        <v>16</v>
      </c>
      <c r="R61" s="332" t="s">
        <v>806</v>
      </c>
      <c r="S61" s="264">
        <v>16</v>
      </c>
      <c r="U61" s="61"/>
      <c r="V61" s="376"/>
      <c r="W61" s="364"/>
      <c r="X61" s="364"/>
      <c r="Y61" s="364"/>
      <c r="Z61" s="364"/>
      <c r="AA61" s="364"/>
      <c r="AB61" s="364"/>
      <c r="AC61" s="364"/>
      <c r="AD61" s="364"/>
      <c r="AE61" s="364"/>
      <c r="AF61" s="364"/>
      <c r="AG61" s="364"/>
      <c r="AH61" s="364"/>
      <c r="AI61" s="364"/>
      <c r="AJ61" s="364"/>
      <c r="AK61" s="364"/>
      <c r="AL61" s="364"/>
    </row>
    <row r="62" spans="1:38" ht="15.75" customHeight="1">
      <c r="A62" s="61"/>
      <c r="B62" s="376" t="s">
        <v>89</v>
      </c>
      <c r="C62" s="256">
        <f t="shared" si="17"/>
        <v>16</v>
      </c>
      <c r="D62" s="256">
        <f t="shared" si="18"/>
        <v>5</v>
      </c>
      <c r="E62" s="256">
        <f t="shared" si="19"/>
        <v>11</v>
      </c>
      <c r="F62" s="331">
        <v>1</v>
      </c>
      <c r="G62" s="332" t="s">
        <v>806</v>
      </c>
      <c r="H62" s="332" t="s">
        <v>806</v>
      </c>
      <c r="I62" s="257">
        <v>1</v>
      </c>
      <c r="J62" s="331">
        <v>4</v>
      </c>
      <c r="K62" s="331">
        <v>9</v>
      </c>
      <c r="L62" s="331">
        <v>1</v>
      </c>
      <c r="M62" s="332" t="s">
        <v>806</v>
      </c>
      <c r="N62" s="332" t="s">
        <v>806</v>
      </c>
      <c r="O62" s="332" t="s">
        <v>806</v>
      </c>
      <c r="P62" s="332" t="s">
        <v>806</v>
      </c>
      <c r="Q62" s="256">
        <f t="shared" si="13"/>
        <v>2</v>
      </c>
      <c r="R62" s="252">
        <v>1</v>
      </c>
      <c r="S62" s="264">
        <v>1</v>
      </c>
      <c r="U62" s="592" t="s">
        <v>91</v>
      </c>
      <c r="V62" s="593"/>
      <c r="W62" s="260">
        <f>SUM(W63:W66)</f>
        <v>9</v>
      </c>
      <c r="X62" s="260">
        <f>SUM(X63:X66)</f>
        <v>9</v>
      </c>
      <c r="Y62" s="260" t="s">
        <v>805</v>
      </c>
      <c r="Z62" s="260">
        <f aca="true" t="shared" si="27" ref="Z62:AL62">SUM(Z63:Z66)</f>
        <v>48</v>
      </c>
      <c r="AA62" s="260">
        <f t="shared" si="27"/>
        <v>1365</v>
      </c>
      <c r="AB62" s="260">
        <f t="shared" si="27"/>
        <v>669</v>
      </c>
      <c r="AC62" s="260">
        <f t="shared" si="27"/>
        <v>696</v>
      </c>
      <c r="AD62" s="260">
        <f t="shared" si="27"/>
        <v>434</v>
      </c>
      <c r="AE62" s="260">
        <f t="shared" si="27"/>
        <v>204</v>
      </c>
      <c r="AF62" s="260">
        <f t="shared" si="27"/>
        <v>230</v>
      </c>
      <c r="AG62" s="260">
        <f t="shared" si="27"/>
        <v>456</v>
      </c>
      <c r="AH62" s="260">
        <f t="shared" si="27"/>
        <v>231</v>
      </c>
      <c r="AI62" s="260">
        <f t="shared" si="27"/>
        <v>225</v>
      </c>
      <c r="AJ62" s="260">
        <f t="shared" si="27"/>
        <v>475</v>
      </c>
      <c r="AK62" s="260">
        <f t="shared" si="27"/>
        <v>234</v>
      </c>
      <c r="AL62" s="260">
        <f t="shared" si="27"/>
        <v>241</v>
      </c>
    </row>
    <row r="63" spans="1:38" ht="15.75" customHeight="1">
      <c r="A63" s="61"/>
      <c r="B63" s="376" t="s">
        <v>90</v>
      </c>
      <c r="C63" s="256">
        <f t="shared" si="17"/>
        <v>23</v>
      </c>
      <c r="D63" s="256">
        <f t="shared" si="18"/>
        <v>9</v>
      </c>
      <c r="E63" s="256">
        <f t="shared" si="19"/>
        <v>14</v>
      </c>
      <c r="F63" s="331">
        <v>2</v>
      </c>
      <c r="G63" s="332" t="s">
        <v>806</v>
      </c>
      <c r="H63" s="331">
        <v>2</v>
      </c>
      <c r="I63" s="332" t="s">
        <v>806</v>
      </c>
      <c r="J63" s="331">
        <v>5</v>
      </c>
      <c r="K63" s="331">
        <v>11</v>
      </c>
      <c r="L63" s="331">
        <v>3</v>
      </c>
      <c r="M63" s="332" t="s">
        <v>806</v>
      </c>
      <c r="N63" s="332" t="s">
        <v>806</v>
      </c>
      <c r="O63" s="332" t="s">
        <v>806</v>
      </c>
      <c r="P63" s="332" t="s">
        <v>806</v>
      </c>
      <c r="Q63" s="256">
        <f t="shared" si="13"/>
        <v>11</v>
      </c>
      <c r="R63" s="264">
        <v>2</v>
      </c>
      <c r="S63" s="264">
        <v>9</v>
      </c>
      <c r="U63" s="61"/>
      <c r="V63" s="376" t="s">
        <v>92</v>
      </c>
      <c r="W63" s="256">
        <f t="shared" si="1"/>
        <v>2</v>
      </c>
      <c r="X63" s="258">
        <v>2</v>
      </c>
      <c r="Y63" s="257" t="s">
        <v>806</v>
      </c>
      <c r="Z63" s="258">
        <v>13</v>
      </c>
      <c r="AA63" s="256">
        <f t="shared" si="6"/>
        <v>417</v>
      </c>
      <c r="AB63" s="258">
        <f t="shared" si="7"/>
        <v>200</v>
      </c>
      <c r="AC63" s="258">
        <f t="shared" si="8"/>
        <v>217</v>
      </c>
      <c r="AD63" s="256">
        <f t="shared" si="9"/>
        <v>130</v>
      </c>
      <c r="AE63" s="258">
        <v>57</v>
      </c>
      <c r="AF63" s="258">
        <v>73</v>
      </c>
      <c r="AG63" s="256">
        <f t="shared" si="3"/>
        <v>138</v>
      </c>
      <c r="AH63" s="258">
        <v>75</v>
      </c>
      <c r="AI63" s="258">
        <v>63</v>
      </c>
      <c r="AJ63" s="256">
        <f t="shared" si="4"/>
        <v>149</v>
      </c>
      <c r="AK63" s="258">
        <v>68</v>
      </c>
      <c r="AL63" s="258">
        <v>81</v>
      </c>
    </row>
    <row r="64" spans="1:38" ht="15.75" customHeight="1">
      <c r="A64" s="61"/>
      <c r="B64" s="376"/>
      <c r="C64" s="364"/>
      <c r="D64" s="364"/>
      <c r="E64" s="364"/>
      <c r="F64" s="364"/>
      <c r="G64" s="364"/>
      <c r="H64" s="364"/>
      <c r="I64" s="364"/>
      <c r="J64" s="364"/>
      <c r="K64" s="364"/>
      <c r="L64" s="364"/>
      <c r="M64" s="364"/>
      <c r="N64" s="364"/>
      <c r="O64" s="364"/>
      <c r="P64" s="364"/>
      <c r="Q64" s="364"/>
      <c r="R64" s="364"/>
      <c r="S64" s="364"/>
      <c r="U64" s="61"/>
      <c r="V64" s="376" t="s">
        <v>93</v>
      </c>
      <c r="W64" s="256">
        <f t="shared" si="1"/>
        <v>3</v>
      </c>
      <c r="X64" s="258">
        <v>3</v>
      </c>
      <c r="Y64" s="257" t="s">
        <v>806</v>
      </c>
      <c r="Z64" s="258">
        <v>12</v>
      </c>
      <c r="AA64" s="256">
        <f t="shared" si="6"/>
        <v>264</v>
      </c>
      <c r="AB64" s="258">
        <f t="shared" si="7"/>
        <v>130</v>
      </c>
      <c r="AC64" s="258">
        <f t="shared" si="8"/>
        <v>134</v>
      </c>
      <c r="AD64" s="256">
        <f t="shared" si="9"/>
        <v>73</v>
      </c>
      <c r="AE64" s="258">
        <v>38</v>
      </c>
      <c r="AF64" s="258">
        <v>35</v>
      </c>
      <c r="AG64" s="256">
        <f t="shared" si="3"/>
        <v>101</v>
      </c>
      <c r="AH64" s="258">
        <v>46</v>
      </c>
      <c r="AI64" s="258">
        <v>55</v>
      </c>
      <c r="AJ64" s="256">
        <f t="shared" si="4"/>
        <v>90</v>
      </c>
      <c r="AK64" s="258">
        <v>46</v>
      </c>
      <c r="AL64" s="258">
        <v>44</v>
      </c>
    </row>
    <row r="65" spans="1:38" ht="15.75" customHeight="1">
      <c r="A65" s="592" t="s">
        <v>91</v>
      </c>
      <c r="B65" s="593"/>
      <c r="C65" s="260">
        <f>SUM(C66:C69)</f>
        <v>235</v>
      </c>
      <c r="D65" s="260">
        <f>SUM(D66:D69)</f>
        <v>108</v>
      </c>
      <c r="E65" s="260">
        <f>SUM(E66:E69)</f>
        <v>127</v>
      </c>
      <c r="F65" s="260">
        <f>SUM(F66:F69)</f>
        <v>27</v>
      </c>
      <c r="G65" s="260" t="s">
        <v>805</v>
      </c>
      <c r="H65" s="260">
        <f aca="true" t="shared" si="28" ref="H65:S65">SUM(H66:H69)</f>
        <v>17</v>
      </c>
      <c r="I65" s="260">
        <f t="shared" si="28"/>
        <v>7</v>
      </c>
      <c r="J65" s="260">
        <f t="shared" si="28"/>
        <v>61</v>
      </c>
      <c r="K65" s="260">
        <f t="shared" si="28"/>
        <v>90</v>
      </c>
      <c r="L65" s="260">
        <f t="shared" si="28"/>
        <v>25</v>
      </c>
      <c r="M65" s="260">
        <f t="shared" si="28"/>
        <v>3</v>
      </c>
      <c r="N65" s="260">
        <f t="shared" si="28"/>
        <v>5</v>
      </c>
      <c r="O65" s="260">
        <f t="shared" si="28"/>
        <v>1</v>
      </c>
      <c r="P65" s="260">
        <f t="shared" si="28"/>
        <v>2</v>
      </c>
      <c r="Q65" s="260">
        <f t="shared" si="28"/>
        <v>70</v>
      </c>
      <c r="R65" s="260">
        <f t="shared" si="28"/>
        <v>11</v>
      </c>
      <c r="S65" s="260">
        <f t="shared" si="28"/>
        <v>59</v>
      </c>
      <c r="U65" s="61"/>
      <c r="V65" s="376" t="s">
        <v>94</v>
      </c>
      <c r="W65" s="256">
        <f t="shared" si="1"/>
        <v>3</v>
      </c>
      <c r="X65" s="258">
        <v>3</v>
      </c>
      <c r="Y65" s="257" t="s">
        <v>806</v>
      </c>
      <c r="Z65" s="258">
        <v>17</v>
      </c>
      <c r="AA65" s="256">
        <f t="shared" si="6"/>
        <v>517</v>
      </c>
      <c r="AB65" s="258">
        <f t="shared" si="7"/>
        <v>249</v>
      </c>
      <c r="AC65" s="258">
        <f t="shared" si="8"/>
        <v>268</v>
      </c>
      <c r="AD65" s="256">
        <f t="shared" si="9"/>
        <v>172</v>
      </c>
      <c r="AE65" s="258">
        <v>78</v>
      </c>
      <c r="AF65" s="258">
        <v>94</v>
      </c>
      <c r="AG65" s="256">
        <f t="shared" si="3"/>
        <v>174</v>
      </c>
      <c r="AH65" s="258">
        <v>88</v>
      </c>
      <c r="AI65" s="258">
        <v>86</v>
      </c>
      <c r="AJ65" s="256">
        <f t="shared" si="4"/>
        <v>171</v>
      </c>
      <c r="AK65" s="258">
        <v>83</v>
      </c>
      <c r="AL65" s="258">
        <v>88</v>
      </c>
    </row>
    <row r="66" spans="1:38" ht="15.75" customHeight="1">
      <c r="A66" s="61"/>
      <c r="B66" s="376" t="s">
        <v>92</v>
      </c>
      <c r="C66" s="256">
        <f t="shared" si="17"/>
        <v>71</v>
      </c>
      <c r="D66" s="256">
        <f t="shared" si="18"/>
        <v>30</v>
      </c>
      <c r="E66" s="256">
        <f t="shared" si="19"/>
        <v>41</v>
      </c>
      <c r="F66" s="331">
        <v>7</v>
      </c>
      <c r="G66" s="332" t="s">
        <v>806</v>
      </c>
      <c r="H66" s="331">
        <v>5</v>
      </c>
      <c r="I66" s="257">
        <v>2</v>
      </c>
      <c r="J66" s="331">
        <v>17</v>
      </c>
      <c r="K66" s="331">
        <v>29</v>
      </c>
      <c r="L66" s="331">
        <v>7</v>
      </c>
      <c r="M66" s="332">
        <v>1</v>
      </c>
      <c r="N66" s="332">
        <v>3</v>
      </c>
      <c r="O66" s="332" t="s">
        <v>806</v>
      </c>
      <c r="P66" s="332">
        <v>1</v>
      </c>
      <c r="Q66" s="256">
        <f t="shared" si="13"/>
        <v>15</v>
      </c>
      <c r="R66" s="264">
        <v>1</v>
      </c>
      <c r="S66" s="264">
        <v>14</v>
      </c>
      <c r="U66" s="61"/>
      <c r="V66" s="376" t="s">
        <v>95</v>
      </c>
      <c r="W66" s="256">
        <f t="shared" si="1"/>
        <v>1</v>
      </c>
      <c r="X66" s="258">
        <v>1</v>
      </c>
      <c r="Y66" s="257" t="s">
        <v>806</v>
      </c>
      <c r="Z66" s="258">
        <v>6</v>
      </c>
      <c r="AA66" s="256">
        <f t="shared" si="6"/>
        <v>167</v>
      </c>
      <c r="AB66" s="258">
        <f t="shared" si="7"/>
        <v>90</v>
      </c>
      <c r="AC66" s="258">
        <f t="shared" si="8"/>
        <v>77</v>
      </c>
      <c r="AD66" s="256">
        <f t="shared" si="9"/>
        <v>59</v>
      </c>
      <c r="AE66" s="258">
        <v>31</v>
      </c>
      <c r="AF66" s="258">
        <v>28</v>
      </c>
      <c r="AG66" s="256">
        <f t="shared" si="3"/>
        <v>43</v>
      </c>
      <c r="AH66" s="258">
        <v>22</v>
      </c>
      <c r="AI66" s="258">
        <v>21</v>
      </c>
      <c r="AJ66" s="256">
        <f t="shared" si="4"/>
        <v>65</v>
      </c>
      <c r="AK66" s="258">
        <v>37</v>
      </c>
      <c r="AL66" s="258">
        <v>28</v>
      </c>
    </row>
    <row r="67" spans="1:38" ht="15.75" customHeight="1">
      <c r="A67" s="61"/>
      <c r="B67" s="376" t="s">
        <v>93</v>
      </c>
      <c r="C67" s="256">
        <f t="shared" si="17"/>
        <v>48</v>
      </c>
      <c r="D67" s="256">
        <f t="shared" si="18"/>
        <v>24</v>
      </c>
      <c r="E67" s="256">
        <f t="shared" si="19"/>
        <v>24</v>
      </c>
      <c r="F67" s="331">
        <v>6</v>
      </c>
      <c r="G67" s="332" t="s">
        <v>806</v>
      </c>
      <c r="H67" s="331">
        <v>5</v>
      </c>
      <c r="I67" s="332">
        <v>1</v>
      </c>
      <c r="J67" s="331">
        <v>12</v>
      </c>
      <c r="K67" s="331">
        <v>17</v>
      </c>
      <c r="L67" s="331">
        <v>6</v>
      </c>
      <c r="M67" s="332">
        <v>1</v>
      </c>
      <c r="N67" s="332" t="s">
        <v>806</v>
      </c>
      <c r="O67" s="332" t="s">
        <v>806</v>
      </c>
      <c r="P67" s="332" t="s">
        <v>806</v>
      </c>
      <c r="Q67" s="256">
        <f t="shared" si="13"/>
        <v>21</v>
      </c>
      <c r="R67" s="332">
        <v>1</v>
      </c>
      <c r="S67" s="264">
        <v>20</v>
      </c>
      <c r="U67" s="61"/>
      <c r="V67" s="376"/>
      <c r="W67" s="364"/>
      <c r="X67" s="364"/>
      <c r="Y67" s="364"/>
      <c r="Z67" s="364"/>
      <c r="AA67" s="364"/>
      <c r="AB67" s="364"/>
      <c r="AC67" s="364"/>
      <c r="AD67" s="364"/>
      <c r="AE67" s="364"/>
      <c r="AF67" s="364"/>
      <c r="AG67" s="364"/>
      <c r="AH67" s="364"/>
      <c r="AI67" s="364"/>
      <c r="AJ67" s="364"/>
      <c r="AK67" s="364"/>
      <c r="AL67" s="364"/>
    </row>
    <row r="68" spans="1:38" ht="15.75" customHeight="1">
      <c r="A68" s="61"/>
      <c r="B68" s="376" t="s">
        <v>94</v>
      </c>
      <c r="C68" s="256">
        <f t="shared" si="17"/>
        <v>65</v>
      </c>
      <c r="D68" s="256">
        <f t="shared" si="18"/>
        <v>28</v>
      </c>
      <c r="E68" s="256">
        <f t="shared" si="19"/>
        <v>37</v>
      </c>
      <c r="F68" s="331">
        <v>6</v>
      </c>
      <c r="G68" s="332" t="s">
        <v>806</v>
      </c>
      <c r="H68" s="331">
        <v>3</v>
      </c>
      <c r="I68" s="257">
        <v>3</v>
      </c>
      <c r="J68" s="331">
        <v>18</v>
      </c>
      <c r="K68" s="331">
        <v>27</v>
      </c>
      <c r="L68" s="331">
        <v>6</v>
      </c>
      <c r="M68" s="257">
        <v>1</v>
      </c>
      <c r="N68" s="257">
        <v>1</v>
      </c>
      <c r="O68" s="331">
        <v>1</v>
      </c>
      <c r="P68" s="332" t="s">
        <v>806</v>
      </c>
      <c r="Q68" s="256">
        <f t="shared" si="13"/>
        <v>14</v>
      </c>
      <c r="R68" s="264">
        <v>7</v>
      </c>
      <c r="S68" s="264">
        <v>7</v>
      </c>
      <c r="U68" s="592" t="s">
        <v>96</v>
      </c>
      <c r="V68" s="593"/>
      <c r="W68" s="162">
        <f>SUM(W69)</f>
        <v>2</v>
      </c>
      <c r="X68" s="162">
        <f>SUM(X69)</f>
        <v>2</v>
      </c>
      <c r="Y68" s="162" t="s">
        <v>805</v>
      </c>
      <c r="Z68" s="162">
        <f aca="true" t="shared" si="29" ref="Z68:AL68">SUM(Z69)</f>
        <v>11</v>
      </c>
      <c r="AA68" s="162">
        <f t="shared" si="29"/>
        <v>322</v>
      </c>
      <c r="AB68" s="162">
        <f t="shared" si="29"/>
        <v>179</v>
      </c>
      <c r="AC68" s="162">
        <f t="shared" si="29"/>
        <v>143</v>
      </c>
      <c r="AD68" s="162">
        <f t="shared" si="29"/>
        <v>96</v>
      </c>
      <c r="AE68" s="162">
        <f t="shared" si="29"/>
        <v>51</v>
      </c>
      <c r="AF68" s="162">
        <f t="shared" si="29"/>
        <v>45</v>
      </c>
      <c r="AG68" s="162">
        <f t="shared" si="29"/>
        <v>121</v>
      </c>
      <c r="AH68" s="162">
        <f t="shared" si="29"/>
        <v>73</v>
      </c>
      <c r="AI68" s="162">
        <f t="shared" si="29"/>
        <v>48</v>
      </c>
      <c r="AJ68" s="162">
        <f t="shared" si="29"/>
        <v>105</v>
      </c>
      <c r="AK68" s="162">
        <f t="shared" si="29"/>
        <v>55</v>
      </c>
      <c r="AL68" s="162">
        <f t="shared" si="29"/>
        <v>50</v>
      </c>
    </row>
    <row r="69" spans="1:38" ht="15.75" customHeight="1">
      <c r="A69" s="61"/>
      <c r="B69" s="376" t="s">
        <v>95</v>
      </c>
      <c r="C69" s="256">
        <f t="shared" si="17"/>
        <v>51</v>
      </c>
      <c r="D69" s="256">
        <f t="shared" si="18"/>
        <v>26</v>
      </c>
      <c r="E69" s="256">
        <f t="shared" si="19"/>
        <v>25</v>
      </c>
      <c r="F69" s="331">
        <v>8</v>
      </c>
      <c r="G69" s="332" t="s">
        <v>806</v>
      </c>
      <c r="H69" s="331">
        <v>4</v>
      </c>
      <c r="I69" s="257">
        <v>1</v>
      </c>
      <c r="J69" s="331">
        <v>14</v>
      </c>
      <c r="K69" s="331">
        <v>17</v>
      </c>
      <c r="L69" s="331">
        <v>6</v>
      </c>
      <c r="M69" s="257" t="s">
        <v>806</v>
      </c>
      <c r="N69" s="257">
        <v>1</v>
      </c>
      <c r="O69" s="332" t="s">
        <v>806</v>
      </c>
      <c r="P69" s="332">
        <v>1</v>
      </c>
      <c r="Q69" s="256">
        <f t="shared" si="13"/>
        <v>20</v>
      </c>
      <c r="R69" s="264">
        <v>2</v>
      </c>
      <c r="S69" s="264">
        <v>18</v>
      </c>
      <c r="U69" s="61"/>
      <c r="V69" s="376" t="s">
        <v>97</v>
      </c>
      <c r="W69" s="256">
        <f t="shared" si="1"/>
        <v>2</v>
      </c>
      <c r="X69" s="256">
        <v>2</v>
      </c>
      <c r="Y69" s="257" t="s">
        <v>806</v>
      </c>
      <c r="Z69" s="256">
        <v>11</v>
      </c>
      <c r="AA69" s="256">
        <f t="shared" si="6"/>
        <v>322</v>
      </c>
      <c r="AB69" s="258">
        <f t="shared" si="7"/>
        <v>179</v>
      </c>
      <c r="AC69" s="258">
        <f t="shared" si="8"/>
        <v>143</v>
      </c>
      <c r="AD69" s="256">
        <f t="shared" si="9"/>
        <v>96</v>
      </c>
      <c r="AE69" s="256">
        <v>51</v>
      </c>
      <c r="AF69" s="256">
        <v>45</v>
      </c>
      <c r="AG69" s="256">
        <f t="shared" si="3"/>
        <v>121</v>
      </c>
      <c r="AH69" s="256">
        <v>73</v>
      </c>
      <c r="AI69" s="256">
        <v>48</v>
      </c>
      <c r="AJ69" s="256">
        <f t="shared" si="4"/>
        <v>105</v>
      </c>
      <c r="AK69" s="256">
        <v>55</v>
      </c>
      <c r="AL69" s="256">
        <v>50</v>
      </c>
    </row>
    <row r="70" spans="1:38" ht="15.75" customHeight="1">
      <c r="A70" s="61"/>
      <c r="B70" s="376"/>
      <c r="C70" s="364"/>
      <c r="D70" s="364"/>
      <c r="E70" s="364"/>
      <c r="F70" s="364"/>
      <c r="G70" s="364"/>
      <c r="H70" s="364"/>
      <c r="I70" s="364"/>
      <c r="J70" s="364"/>
      <c r="K70" s="364"/>
      <c r="L70" s="364"/>
      <c r="M70" s="364"/>
      <c r="N70" s="364"/>
      <c r="O70" s="364"/>
      <c r="P70" s="364"/>
      <c r="Q70" s="364"/>
      <c r="R70" s="364"/>
      <c r="S70" s="364"/>
      <c r="U70" s="378" t="s">
        <v>19</v>
      </c>
      <c r="V70" s="361"/>
      <c r="W70" s="379"/>
      <c r="X70" s="379"/>
      <c r="Y70" s="379"/>
      <c r="Z70" s="379"/>
      <c r="AA70" s="379"/>
      <c r="AB70" s="379"/>
      <c r="AC70" s="379"/>
      <c r="AD70" s="379"/>
      <c r="AE70" s="379"/>
      <c r="AF70" s="379"/>
      <c r="AG70" s="379"/>
      <c r="AH70" s="379"/>
      <c r="AI70" s="379"/>
      <c r="AJ70" s="379"/>
      <c r="AK70" s="379"/>
      <c r="AL70" s="379"/>
    </row>
    <row r="71" spans="1:19" ht="15.75" customHeight="1">
      <c r="A71" s="592" t="s">
        <v>96</v>
      </c>
      <c r="B71" s="593"/>
      <c r="C71" s="167">
        <f>SUM(C72)</f>
        <v>37</v>
      </c>
      <c r="D71" s="167">
        <f>SUM(D72)</f>
        <v>13</v>
      </c>
      <c r="E71" s="167">
        <f>SUM(E72)</f>
        <v>24</v>
      </c>
      <c r="F71" s="167">
        <f>SUM(F72)</f>
        <v>3</v>
      </c>
      <c r="G71" s="162" t="s">
        <v>805</v>
      </c>
      <c r="H71" s="167">
        <f>SUM(H72)</f>
        <v>2</v>
      </c>
      <c r="I71" s="167">
        <f>SUM(I72)</f>
        <v>1</v>
      </c>
      <c r="J71" s="167">
        <f>SUM(J72)</f>
        <v>8</v>
      </c>
      <c r="K71" s="167">
        <f>SUM(K72)</f>
        <v>20</v>
      </c>
      <c r="L71" s="167">
        <f>SUM(L72)</f>
        <v>3</v>
      </c>
      <c r="M71" s="162" t="s">
        <v>805</v>
      </c>
      <c r="N71" s="162" t="s">
        <v>805</v>
      </c>
      <c r="O71" s="162" t="s">
        <v>805</v>
      </c>
      <c r="P71" s="162" t="s">
        <v>805</v>
      </c>
      <c r="Q71" s="167">
        <f>SUM(Q72)</f>
        <v>16</v>
      </c>
      <c r="R71" s="167">
        <f>SUM(R72)</f>
        <v>3</v>
      </c>
      <c r="S71" s="167">
        <f>SUM(S72)</f>
        <v>13</v>
      </c>
    </row>
    <row r="72" spans="1:19" ht="15.75" customHeight="1">
      <c r="A72" s="62"/>
      <c r="B72" s="376" t="s">
        <v>97</v>
      </c>
      <c r="C72" s="256">
        <f t="shared" si="17"/>
        <v>37</v>
      </c>
      <c r="D72" s="256">
        <f t="shared" si="18"/>
        <v>13</v>
      </c>
      <c r="E72" s="256">
        <f t="shared" si="19"/>
        <v>24</v>
      </c>
      <c r="F72" s="331">
        <v>3</v>
      </c>
      <c r="G72" s="332" t="s">
        <v>806</v>
      </c>
      <c r="H72" s="332">
        <v>2</v>
      </c>
      <c r="I72" s="257">
        <v>1</v>
      </c>
      <c r="J72" s="331">
        <v>8</v>
      </c>
      <c r="K72" s="331">
        <v>20</v>
      </c>
      <c r="L72" s="331">
        <v>3</v>
      </c>
      <c r="M72" s="332" t="s">
        <v>806</v>
      </c>
      <c r="N72" s="332" t="s">
        <v>806</v>
      </c>
      <c r="O72" s="332" t="s">
        <v>806</v>
      </c>
      <c r="P72" s="332" t="s">
        <v>806</v>
      </c>
      <c r="Q72" s="256">
        <f t="shared" si="13"/>
        <v>16</v>
      </c>
      <c r="R72" s="331">
        <v>3</v>
      </c>
      <c r="S72" s="331">
        <v>13</v>
      </c>
    </row>
    <row r="73" spans="1:19" ht="15.75" customHeight="1">
      <c r="A73" s="306" t="s">
        <v>19</v>
      </c>
      <c r="B73" s="361"/>
      <c r="C73" s="362"/>
      <c r="D73" s="362"/>
      <c r="E73" s="362"/>
      <c r="F73" s="362"/>
      <c r="G73" s="362"/>
      <c r="H73" s="362"/>
      <c r="I73" s="362"/>
      <c r="J73" s="362"/>
      <c r="K73" s="362"/>
      <c r="L73" s="362"/>
      <c r="M73" s="362"/>
      <c r="N73" s="362"/>
      <c r="O73" s="362"/>
      <c r="P73" s="362"/>
      <c r="Q73" s="362"/>
      <c r="R73" s="362"/>
      <c r="S73" s="362"/>
    </row>
    <row r="74" ht="15.75" customHeight="1"/>
    <row r="75" spans="21:38" ht="15.75" customHeight="1">
      <c r="U75" s="331"/>
      <c r="V75" s="331"/>
      <c r="W75" s="331"/>
      <c r="X75" s="331"/>
      <c r="Y75" s="331"/>
      <c r="Z75" s="331"/>
      <c r="AA75" s="331"/>
      <c r="AB75" s="331"/>
      <c r="AC75" s="331"/>
      <c r="AD75" s="331"/>
      <c r="AE75" s="331"/>
      <c r="AF75" s="331"/>
      <c r="AG75" s="331"/>
      <c r="AH75" s="331"/>
      <c r="AI75" s="331"/>
      <c r="AJ75" s="331"/>
      <c r="AK75" s="331"/>
      <c r="AL75" s="331"/>
    </row>
    <row r="76" spans="23:38" ht="15" customHeight="1">
      <c r="W76" s="258"/>
      <c r="X76" s="258"/>
      <c r="Y76" s="258"/>
      <c r="Z76" s="258"/>
      <c r="AA76" s="258"/>
      <c r="AB76" s="258"/>
      <c r="AC76" s="258"/>
      <c r="AD76" s="258"/>
      <c r="AE76" s="258"/>
      <c r="AF76" s="258"/>
      <c r="AG76" s="258"/>
      <c r="AH76" s="258"/>
      <c r="AI76" s="258"/>
      <c r="AJ76" s="258"/>
      <c r="AK76" s="258"/>
      <c r="AL76" s="258"/>
    </row>
    <row r="77" spans="23:38" ht="14.25">
      <c r="W77" s="258"/>
      <c r="X77" s="258"/>
      <c r="Y77" s="258"/>
      <c r="Z77" s="258"/>
      <c r="AA77" s="258"/>
      <c r="AB77" s="258"/>
      <c r="AC77" s="258"/>
      <c r="AD77" s="258"/>
      <c r="AE77" s="258"/>
      <c r="AF77" s="258"/>
      <c r="AG77" s="258"/>
      <c r="AH77" s="258"/>
      <c r="AI77" s="258"/>
      <c r="AJ77" s="258"/>
      <c r="AK77" s="258"/>
      <c r="AL77" s="258"/>
    </row>
    <row r="78" spans="1:38" ht="14.25">
      <c r="A78" s="306"/>
      <c r="B78" s="306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I78" s="258"/>
      <c r="AJ78" s="258"/>
      <c r="AK78" s="258"/>
      <c r="AL78" s="258"/>
    </row>
    <row r="79" spans="1:38" ht="14.25">
      <c r="A79" s="306"/>
      <c r="B79" s="306"/>
      <c r="W79" s="258"/>
      <c r="X79" s="258"/>
      <c r="Y79" s="258"/>
      <c r="Z79" s="258"/>
      <c r="AA79" s="258"/>
      <c r="AB79" s="258"/>
      <c r="AC79" s="258"/>
      <c r="AD79" s="258"/>
      <c r="AE79" s="258"/>
      <c r="AF79" s="258"/>
      <c r="AG79" s="258"/>
      <c r="AH79" s="258"/>
      <c r="AI79" s="258"/>
      <c r="AJ79" s="258"/>
      <c r="AK79" s="258"/>
      <c r="AL79" s="258"/>
    </row>
    <row r="80" spans="1:38" ht="14.25">
      <c r="A80" s="306"/>
      <c r="B80" s="306"/>
      <c r="W80" s="258"/>
      <c r="X80" s="258"/>
      <c r="Y80" s="258"/>
      <c r="Z80" s="258"/>
      <c r="AA80" s="258"/>
      <c r="AB80" s="258"/>
      <c r="AC80" s="258"/>
      <c r="AD80" s="258"/>
      <c r="AE80" s="258"/>
      <c r="AF80" s="258"/>
      <c r="AG80" s="258"/>
      <c r="AH80" s="258"/>
      <c r="AI80" s="258"/>
      <c r="AJ80" s="258"/>
      <c r="AK80" s="258"/>
      <c r="AL80" s="258"/>
    </row>
    <row r="81" spans="1:38" ht="14.25">
      <c r="A81" s="306"/>
      <c r="B81" s="306"/>
      <c r="W81" s="258"/>
      <c r="X81" s="258"/>
      <c r="Y81" s="258"/>
      <c r="Z81" s="258"/>
      <c r="AA81" s="258"/>
      <c r="AB81" s="258"/>
      <c r="AC81" s="258"/>
      <c r="AD81" s="258"/>
      <c r="AE81" s="258"/>
      <c r="AF81" s="258"/>
      <c r="AG81" s="258"/>
      <c r="AH81" s="258"/>
      <c r="AI81" s="258"/>
      <c r="AJ81" s="258"/>
      <c r="AK81" s="258"/>
      <c r="AL81" s="258"/>
    </row>
    <row r="82" spans="1:38" ht="14.25">
      <c r="A82" s="306"/>
      <c r="B82" s="306"/>
      <c r="W82" s="258"/>
      <c r="X82" s="258"/>
      <c r="Y82" s="258"/>
      <c r="Z82" s="258"/>
      <c r="AA82" s="258"/>
      <c r="AB82" s="258"/>
      <c r="AC82" s="258"/>
      <c r="AD82" s="258"/>
      <c r="AE82" s="258"/>
      <c r="AF82" s="258"/>
      <c r="AG82" s="258"/>
      <c r="AH82" s="258"/>
      <c r="AI82" s="258"/>
      <c r="AJ82" s="258"/>
      <c r="AK82" s="258"/>
      <c r="AL82" s="258"/>
    </row>
    <row r="83" spans="1:38" ht="14.25">
      <c r="A83" s="306"/>
      <c r="B83" s="306"/>
      <c r="W83" s="258"/>
      <c r="X83" s="258"/>
      <c r="Y83" s="258"/>
      <c r="Z83" s="258"/>
      <c r="AA83" s="258"/>
      <c r="AB83" s="258"/>
      <c r="AC83" s="258"/>
      <c r="AD83" s="258"/>
      <c r="AE83" s="258"/>
      <c r="AF83" s="258"/>
      <c r="AG83" s="258"/>
      <c r="AH83" s="258"/>
      <c r="AI83" s="258"/>
      <c r="AJ83" s="258"/>
      <c r="AK83" s="258"/>
      <c r="AL83" s="258"/>
    </row>
    <row r="84" spans="1:38" ht="14.25">
      <c r="A84" s="306"/>
      <c r="B84" s="306"/>
      <c r="W84" s="258"/>
      <c r="X84" s="258"/>
      <c r="Y84" s="258"/>
      <c r="Z84" s="258"/>
      <c r="AA84" s="258"/>
      <c r="AB84" s="258"/>
      <c r="AC84" s="258"/>
      <c r="AD84" s="258"/>
      <c r="AE84" s="258"/>
      <c r="AF84" s="258"/>
      <c r="AG84" s="258"/>
      <c r="AH84" s="258"/>
      <c r="AI84" s="258"/>
      <c r="AJ84" s="258"/>
      <c r="AK84" s="258"/>
      <c r="AL84" s="258"/>
    </row>
    <row r="85" spans="1:38" ht="14.25">
      <c r="A85" s="306"/>
      <c r="B85" s="306"/>
      <c r="W85" s="258"/>
      <c r="X85" s="258"/>
      <c r="Y85" s="258"/>
      <c r="Z85" s="258"/>
      <c r="AA85" s="258"/>
      <c r="AB85" s="258"/>
      <c r="AC85" s="258"/>
      <c r="AD85" s="258"/>
      <c r="AE85" s="258"/>
      <c r="AF85" s="258"/>
      <c r="AG85" s="258"/>
      <c r="AH85" s="258"/>
      <c r="AI85" s="258"/>
      <c r="AJ85" s="258"/>
      <c r="AK85" s="258"/>
      <c r="AL85" s="258"/>
    </row>
    <row r="86" spans="1:38" ht="14.25">
      <c r="A86" s="306"/>
      <c r="B86" s="306"/>
      <c r="W86" s="258"/>
      <c r="X86" s="258"/>
      <c r="Y86" s="258"/>
      <c r="Z86" s="258"/>
      <c r="AA86" s="258"/>
      <c r="AB86" s="258"/>
      <c r="AC86" s="258"/>
      <c r="AD86" s="258"/>
      <c r="AE86" s="258"/>
      <c r="AF86" s="258"/>
      <c r="AG86" s="258"/>
      <c r="AH86" s="258"/>
      <c r="AI86" s="258"/>
      <c r="AJ86" s="258"/>
      <c r="AK86" s="258"/>
      <c r="AL86" s="258"/>
    </row>
    <row r="87" spans="1:38" ht="14.25">
      <c r="A87" s="306"/>
      <c r="B87" s="306"/>
      <c r="W87" s="258"/>
      <c r="X87" s="258"/>
      <c r="Y87" s="258"/>
      <c r="Z87" s="258"/>
      <c r="AA87" s="258"/>
      <c r="AB87" s="258"/>
      <c r="AC87" s="258"/>
      <c r="AD87" s="258"/>
      <c r="AE87" s="258"/>
      <c r="AF87" s="258"/>
      <c r="AG87" s="258"/>
      <c r="AH87" s="258"/>
      <c r="AI87" s="258"/>
      <c r="AJ87" s="258"/>
      <c r="AK87" s="258"/>
      <c r="AL87" s="258"/>
    </row>
    <row r="88" spans="1:38" ht="14.25">
      <c r="A88" s="306"/>
      <c r="B88" s="306"/>
      <c r="W88" s="258"/>
      <c r="X88" s="258"/>
      <c r="Y88" s="258"/>
      <c r="Z88" s="258"/>
      <c r="AA88" s="258"/>
      <c r="AB88" s="258"/>
      <c r="AC88" s="258"/>
      <c r="AD88" s="258"/>
      <c r="AE88" s="258"/>
      <c r="AF88" s="258"/>
      <c r="AG88" s="258"/>
      <c r="AH88" s="258"/>
      <c r="AI88" s="258"/>
      <c r="AJ88" s="258"/>
      <c r="AK88" s="258"/>
      <c r="AL88" s="258"/>
    </row>
    <row r="89" spans="1:38" ht="14.25">
      <c r="A89" s="306"/>
      <c r="B89" s="306"/>
      <c r="W89" s="258"/>
      <c r="X89" s="258"/>
      <c r="Y89" s="258"/>
      <c r="Z89" s="258"/>
      <c r="AA89" s="258"/>
      <c r="AB89" s="258"/>
      <c r="AC89" s="258"/>
      <c r="AD89" s="258"/>
      <c r="AE89" s="258"/>
      <c r="AF89" s="258"/>
      <c r="AG89" s="258"/>
      <c r="AH89" s="258"/>
      <c r="AI89" s="258"/>
      <c r="AJ89" s="258"/>
      <c r="AK89" s="258"/>
      <c r="AL89" s="258"/>
    </row>
    <row r="90" spans="1:38" ht="14.25">
      <c r="A90" s="306"/>
      <c r="B90" s="306"/>
      <c r="W90" s="258"/>
      <c r="X90" s="258"/>
      <c r="Y90" s="258"/>
      <c r="Z90" s="258"/>
      <c r="AA90" s="258"/>
      <c r="AB90" s="258"/>
      <c r="AC90" s="258"/>
      <c r="AD90" s="258"/>
      <c r="AE90" s="258"/>
      <c r="AF90" s="258"/>
      <c r="AG90" s="258"/>
      <c r="AH90" s="258"/>
      <c r="AI90" s="258"/>
      <c r="AJ90" s="258"/>
      <c r="AK90" s="258"/>
      <c r="AL90" s="258"/>
    </row>
    <row r="91" spans="1:38" ht="14.25">
      <c r="A91" s="306"/>
      <c r="B91" s="306"/>
      <c r="W91" s="258"/>
      <c r="X91" s="258"/>
      <c r="Y91" s="258"/>
      <c r="Z91" s="258"/>
      <c r="AA91" s="258"/>
      <c r="AB91" s="258"/>
      <c r="AC91" s="258"/>
      <c r="AD91" s="258"/>
      <c r="AE91" s="258"/>
      <c r="AF91" s="258"/>
      <c r="AG91" s="258"/>
      <c r="AH91" s="258"/>
      <c r="AI91" s="258"/>
      <c r="AJ91" s="258"/>
      <c r="AK91" s="258"/>
      <c r="AL91" s="258"/>
    </row>
    <row r="92" spans="1:38" ht="14.25">
      <c r="A92" s="306"/>
      <c r="B92" s="306"/>
      <c r="W92" s="258"/>
      <c r="X92" s="258"/>
      <c r="Y92" s="258"/>
      <c r="Z92" s="258"/>
      <c r="AA92" s="258"/>
      <c r="AB92" s="258"/>
      <c r="AC92" s="258"/>
      <c r="AD92" s="258"/>
      <c r="AE92" s="258"/>
      <c r="AF92" s="258"/>
      <c r="AG92" s="258"/>
      <c r="AH92" s="258"/>
      <c r="AI92" s="258"/>
      <c r="AJ92" s="258"/>
      <c r="AK92" s="258"/>
      <c r="AL92" s="258"/>
    </row>
    <row r="93" spans="1:38" ht="14.25">
      <c r="A93" s="306"/>
      <c r="B93" s="306"/>
      <c r="W93" s="258"/>
      <c r="X93" s="258"/>
      <c r="Y93" s="258"/>
      <c r="Z93" s="258"/>
      <c r="AA93" s="258"/>
      <c r="AB93" s="258"/>
      <c r="AC93" s="258"/>
      <c r="AD93" s="258"/>
      <c r="AE93" s="258"/>
      <c r="AF93" s="258"/>
      <c r="AG93" s="258"/>
      <c r="AH93" s="258"/>
      <c r="AI93" s="258"/>
      <c r="AJ93" s="258"/>
      <c r="AK93" s="258"/>
      <c r="AL93" s="258"/>
    </row>
    <row r="94" spans="1:38" ht="14.25">
      <c r="A94" s="306"/>
      <c r="B94" s="306"/>
      <c r="W94" s="258"/>
      <c r="X94" s="258"/>
      <c r="Y94" s="258"/>
      <c r="Z94" s="258"/>
      <c r="AA94" s="258"/>
      <c r="AB94" s="258"/>
      <c r="AC94" s="258"/>
      <c r="AD94" s="258"/>
      <c r="AE94" s="258"/>
      <c r="AF94" s="258"/>
      <c r="AG94" s="258"/>
      <c r="AH94" s="258"/>
      <c r="AI94" s="258"/>
      <c r="AJ94" s="258"/>
      <c r="AK94" s="258"/>
      <c r="AL94" s="258"/>
    </row>
    <row r="95" spans="1:38" ht="14.25">
      <c r="A95" s="306"/>
      <c r="B95" s="306"/>
      <c r="W95" s="258"/>
      <c r="X95" s="258"/>
      <c r="Y95" s="258"/>
      <c r="Z95" s="258"/>
      <c r="AA95" s="258"/>
      <c r="AB95" s="258"/>
      <c r="AC95" s="258"/>
      <c r="AD95" s="258"/>
      <c r="AE95" s="258"/>
      <c r="AF95" s="258"/>
      <c r="AG95" s="258"/>
      <c r="AH95" s="258"/>
      <c r="AI95" s="258"/>
      <c r="AJ95" s="258"/>
      <c r="AK95" s="258"/>
      <c r="AL95" s="258"/>
    </row>
    <row r="96" spans="1:2" ht="14.25">
      <c r="A96" s="306"/>
      <c r="B96" s="306"/>
    </row>
    <row r="97" spans="1:2" ht="14.25">
      <c r="A97" s="306"/>
      <c r="B97" s="306"/>
    </row>
    <row r="98" spans="1:2" ht="14.25">
      <c r="A98" s="306"/>
      <c r="B98" s="306"/>
    </row>
    <row r="99" spans="1:2" ht="14.25">
      <c r="A99" s="306"/>
      <c r="B99" s="306"/>
    </row>
    <row r="100" spans="1:2" ht="14.25">
      <c r="A100" s="306"/>
      <c r="B100" s="306"/>
    </row>
    <row r="101" spans="1:2" ht="14.25">
      <c r="A101" s="306"/>
      <c r="B101" s="306"/>
    </row>
    <row r="102" spans="1:2" ht="14.25">
      <c r="A102" s="306"/>
      <c r="B102" s="306"/>
    </row>
    <row r="103" spans="1:2" ht="14.25">
      <c r="A103" s="306"/>
      <c r="B103" s="306"/>
    </row>
    <row r="104" spans="1:2" ht="14.25">
      <c r="A104" s="306"/>
      <c r="B104" s="306"/>
    </row>
    <row r="105" spans="1:2" ht="14.25">
      <c r="A105" s="306"/>
      <c r="B105" s="306"/>
    </row>
    <row r="106" spans="1:2" ht="14.25">
      <c r="A106" s="306"/>
      <c r="B106" s="306"/>
    </row>
    <row r="107" spans="1:2" ht="14.25">
      <c r="A107" s="306"/>
      <c r="B107" s="306"/>
    </row>
    <row r="108" spans="1:2" ht="14.25">
      <c r="A108" s="306"/>
      <c r="B108" s="306"/>
    </row>
    <row r="109" spans="1:2" ht="14.25">
      <c r="A109" s="306"/>
      <c r="B109" s="306"/>
    </row>
    <row r="110" spans="1:2" ht="14.25">
      <c r="A110" s="306"/>
      <c r="B110" s="306"/>
    </row>
    <row r="111" spans="1:2" ht="14.25">
      <c r="A111" s="306"/>
      <c r="B111" s="306"/>
    </row>
    <row r="112" spans="1:2" ht="14.25">
      <c r="A112" s="306"/>
      <c r="B112" s="306"/>
    </row>
    <row r="113" spans="1:2" ht="14.25">
      <c r="A113" s="306"/>
      <c r="B113" s="306"/>
    </row>
    <row r="114" spans="1:2" ht="14.25">
      <c r="A114" s="306"/>
      <c r="B114" s="306"/>
    </row>
    <row r="115" spans="1:2" ht="14.25">
      <c r="A115" s="306"/>
      <c r="B115" s="306"/>
    </row>
    <row r="116" spans="1:2" ht="14.25">
      <c r="A116" s="306"/>
      <c r="B116" s="306"/>
    </row>
    <row r="117" spans="1:2" ht="14.25">
      <c r="A117" s="306"/>
      <c r="B117" s="306"/>
    </row>
    <row r="118" spans="1:2" ht="14.25">
      <c r="A118" s="306"/>
      <c r="B118" s="306"/>
    </row>
    <row r="119" spans="1:2" ht="14.25">
      <c r="A119" s="306"/>
      <c r="B119" s="306"/>
    </row>
    <row r="120" spans="1:2" ht="14.25">
      <c r="A120" s="306"/>
      <c r="B120" s="306"/>
    </row>
    <row r="121" spans="1:2" ht="14.25">
      <c r="A121" s="306"/>
      <c r="B121" s="306"/>
    </row>
    <row r="122" spans="1:2" ht="14.25">
      <c r="A122" s="306"/>
      <c r="B122" s="306"/>
    </row>
    <row r="123" spans="1:2" ht="14.25">
      <c r="A123" s="306"/>
      <c r="B123" s="306"/>
    </row>
    <row r="124" spans="1:2" ht="14.25">
      <c r="A124" s="306"/>
      <c r="B124" s="306"/>
    </row>
    <row r="125" spans="1:2" ht="14.25">
      <c r="A125" s="306"/>
      <c r="B125" s="306"/>
    </row>
    <row r="126" spans="1:2" ht="14.25">
      <c r="A126" s="306"/>
      <c r="B126" s="306"/>
    </row>
    <row r="127" spans="1:2" ht="14.25">
      <c r="A127" s="306"/>
      <c r="B127" s="306"/>
    </row>
    <row r="128" spans="1:2" ht="14.25">
      <c r="A128" s="306"/>
      <c r="B128" s="306"/>
    </row>
    <row r="129" spans="1:2" ht="14.25">
      <c r="A129" s="306"/>
      <c r="B129" s="306"/>
    </row>
    <row r="130" spans="1:2" ht="14.25">
      <c r="A130" s="306"/>
      <c r="B130" s="306"/>
    </row>
    <row r="131" spans="1:2" ht="14.25">
      <c r="A131" s="306"/>
      <c r="B131" s="306"/>
    </row>
    <row r="132" spans="1:2" ht="14.25">
      <c r="A132" s="306"/>
      <c r="B132" s="306"/>
    </row>
    <row r="133" spans="1:2" ht="14.25">
      <c r="A133" s="306"/>
      <c r="B133" s="306"/>
    </row>
    <row r="134" spans="1:2" ht="14.25">
      <c r="A134" s="306"/>
      <c r="B134" s="306"/>
    </row>
    <row r="135" spans="1:2" ht="14.25">
      <c r="A135" s="306"/>
      <c r="B135" s="306"/>
    </row>
    <row r="136" spans="1:2" ht="14.25">
      <c r="A136" s="306"/>
      <c r="B136" s="306"/>
    </row>
    <row r="137" spans="1:2" ht="14.25">
      <c r="A137" s="306"/>
      <c r="B137" s="306"/>
    </row>
    <row r="138" spans="1:2" ht="14.25">
      <c r="A138" s="306"/>
      <c r="B138" s="306"/>
    </row>
    <row r="139" spans="1:2" ht="14.25">
      <c r="A139" s="306"/>
      <c r="B139" s="306"/>
    </row>
    <row r="140" spans="1:2" ht="14.25">
      <c r="A140" s="306"/>
      <c r="B140" s="306"/>
    </row>
    <row r="141" spans="1:2" ht="14.25">
      <c r="A141" s="306"/>
      <c r="B141" s="306"/>
    </row>
    <row r="142" spans="1:2" ht="14.25">
      <c r="A142" s="306"/>
      <c r="B142" s="306"/>
    </row>
    <row r="143" spans="1:2" ht="14.25">
      <c r="A143" s="306"/>
      <c r="B143" s="306"/>
    </row>
    <row r="144" spans="1:2" ht="14.25">
      <c r="A144" s="306"/>
      <c r="B144" s="306"/>
    </row>
    <row r="145" spans="1:2" ht="14.25">
      <c r="A145" s="306"/>
      <c r="B145" s="306"/>
    </row>
    <row r="146" spans="1:2" ht="14.25">
      <c r="A146" s="306"/>
      <c r="B146" s="306"/>
    </row>
    <row r="147" spans="1:2" ht="14.25">
      <c r="A147" s="306"/>
      <c r="B147" s="306"/>
    </row>
    <row r="148" spans="1:2" ht="14.25">
      <c r="A148" s="306"/>
      <c r="B148" s="306"/>
    </row>
    <row r="149" spans="1:2" ht="14.25">
      <c r="A149" s="306"/>
      <c r="B149" s="306"/>
    </row>
    <row r="150" spans="1:2" ht="14.25">
      <c r="A150" s="306"/>
      <c r="B150" s="306"/>
    </row>
    <row r="151" spans="1:2" ht="14.25">
      <c r="A151" s="306"/>
      <c r="B151" s="306"/>
    </row>
    <row r="152" spans="1:2" ht="14.25">
      <c r="A152" s="306"/>
      <c r="B152" s="306"/>
    </row>
    <row r="153" spans="1:2" ht="14.25">
      <c r="A153" s="306"/>
      <c r="B153" s="306"/>
    </row>
    <row r="154" spans="1:2" ht="14.25">
      <c r="A154" s="306"/>
      <c r="B154" s="306"/>
    </row>
    <row r="155" spans="1:2" ht="14.25">
      <c r="A155" s="306"/>
      <c r="B155" s="306"/>
    </row>
    <row r="156" spans="1:2" ht="14.25">
      <c r="A156" s="306"/>
      <c r="B156" s="306"/>
    </row>
    <row r="157" spans="1:2" ht="14.25">
      <c r="A157" s="306"/>
      <c r="B157" s="306"/>
    </row>
    <row r="158" spans="1:2" ht="14.25">
      <c r="A158" s="306"/>
      <c r="B158" s="306"/>
    </row>
    <row r="159" spans="1:2" ht="14.25">
      <c r="A159" s="306"/>
      <c r="B159" s="306"/>
    </row>
    <row r="160" spans="1:2" ht="14.25">
      <c r="A160" s="306"/>
      <c r="B160" s="306"/>
    </row>
    <row r="161" spans="1:2" ht="14.25">
      <c r="A161" s="306"/>
      <c r="B161" s="306"/>
    </row>
    <row r="162" spans="1:2" ht="14.25">
      <c r="A162" s="306"/>
      <c r="B162" s="306"/>
    </row>
    <row r="163" spans="1:2" ht="14.25">
      <c r="A163" s="306"/>
      <c r="B163" s="306"/>
    </row>
    <row r="164" spans="1:2" ht="14.25">
      <c r="A164" s="306"/>
      <c r="B164" s="306"/>
    </row>
    <row r="165" spans="1:2" ht="14.25">
      <c r="A165" s="306"/>
      <c r="B165" s="306"/>
    </row>
  </sheetData>
  <sheetProtection/>
  <mergeCells count="65">
    <mergeCell ref="U3:AL3"/>
    <mergeCell ref="A65:B65"/>
    <mergeCell ref="U17:V17"/>
    <mergeCell ref="A71:B71"/>
    <mergeCell ref="U68:V68"/>
    <mergeCell ref="A44:B44"/>
    <mergeCell ref="U41:V41"/>
    <mergeCell ref="A51:B51"/>
    <mergeCell ref="A57:B57"/>
    <mergeCell ref="U48:V48"/>
    <mergeCell ref="U54:V54"/>
    <mergeCell ref="U62:V62"/>
    <mergeCell ref="A18:B18"/>
    <mergeCell ref="A20:B20"/>
    <mergeCell ref="A19:B19"/>
    <mergeCell ref="U20:V20"/>
    <mergeCell ref="U18:V18"/>
    <mergeCell ref="U19:V19"/>
    <mergeCell ref="A34:B34"/>
    <mergeCell ref="A25:B25"/>
    <mergeCell ref="C5:P5"/>
    <mergeCell ref="Q5:S8"/>
    <mergeCell ref="U9:V9"/>
    <mergeCell ref="U7:V7"/>
    <mergeCell ref="C6:N6"/>
    <mergeCell ref="O7:P7"/>
    <mergeCell ref="M7:N8"/>
    <mergeCell ref="L7:L8"/>
    <mergeCell ref="J7:K8"/>
    <mergeCell ref="H7:I8"/>
    <mergeCell ref="F7:G8"/>
    <mergeCell ref="U8:V8"/>
    <mergeCell ref="A2:S2"/>
    <mergeCell ref="U2:AL2"/>
    <mergeCell ref="A3:S3"/>
    <mergeCell ref="U5:V6"/>
    <mergeCell ref="W5:Y5"/>
    <mergeCell ref="AG5:AI5"/>
    <mergeCell ref="AJ5:AL5"/>
    <mergeCell ref="A6:B6"/>
    <mergeCell ref="C7:E8"/>
    <mergeCell ref="A12:B12"/>
    <mergeCell ref="A16:B16"/>
    <mergeCell ref="A17:B17"/>
    <mergeCell ref="A8:B8"/>
    <mergeCell ref="A10:B10"/>
    <mergeCell ref="A14:B14"/>
    <mergeCell ref="A11:B11"/>
    <mergeCell ref="A13:B13"/>
    <mergeCell ref="U31:V31"/>
    <mergeCell ref="A21:B21"/>
    <mergeCell ref="A22:B22"/>
    <mergeCell ref="A23:B23"/>
    <mergeCell ref="U22:V22"/>
    <mergeCell ref="U25:V25"/>
    <mergeCell ref="A28:B28"/>
    <mergeCell ref="U13:V13"/>
    <mergeCell ref="U14:V14"/>
    <mergeCell ref="U16:V16"/>
    <mergeCell ref="AD5:AF5"/>
    <mergeCell ref="U10:V10"/>
    <mergeCell ref="Z5:Z6"/>
    <mergeCell ref="AA5:AC5"/>
    <mergeCell ref="U11:V11"/>
    <mergeCell ref="U15:V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07"/>
  <sheetViews>
    <sheetView tabSelected="1" zoomScale="70" zoomScaleNormal="70" zoomScalePageLayoutView="0" workbookViewId="0" topLeftCell="L1">
      <selection activeCell="A1" sqref="A1"/>
    </sheetView>
  </sheetViews>
  <sheetFormatPr defaultColWidth="10.59765625" defaultRowHeight="15"/>
  <cols>
    <col min="1" max="1" width="2.59765625" style="264" customWidth="1"/>
    <col min="2" max="2" width="11.59765625" style="264" customWidth="1"/>
    <col min="3" max="20" width="8.59765625" style="264" customWidth="1"/>
    <col min="21" max="22" width="2.59765625" style="264" customWidth="1"/>
    <col min="23" max="23" width="10.59765625" style="264" customWidth="1"/>
    <col min="24" max="24" width="7.59765625" style="264" customWidth="1"/>
    <col min="25" max="25" width="7.09765625" style="264" customWidth="1"/>
    <col min="26" max="26" width="6.59765625" style="264" customWidth="1"/>
    <col min="27" max="27" width="7.59765625" style="264" customWidth="1"/>
    <col min="28" max="28" width="5.59765625" style="264" customWidth="1"/>
    <col min="29" max="29" width="6.09765625" style="264" customWidth="1"/>
    <col min="30" max="30" width="8.5" style="264" customWidth="1"/>
    <col min="31" max="31" width="8.59765625" style="264" customWidth="1"/>
    <col min="32" max="33" width="7.09765625" style="264" customWidth="1"/>
    <col min="34" max="47" width="5.59765625" style="264" customWidth="1"/>
    <col min="48" max="16384" width="10.59765625" style="264" customWidth="1"/>
  </cols>
  <sheetData>
    <row r="1" spans="1:43" s="302" customFormat="1" ht="19.5" customHeight="1">
      <c r="A1" s="25" t="s">
        <v>219</v>
      </c>
      <c r="U1" s="264"/>
      <c r="V1" s="264"/>
      <c r="W1" s="264"/>
      <c r="X1" s="264"/>
      <c r="Y1" s="264"/>
      <c r="Z1" s="264"/>
      <c r="AA1" s="264"/>
      <c r="AB1" s="264"/>
      <c r="AC1" s="264"/>
      <c r="AD1" s="264"/>
      <c r="AE1" s="264"/>
      <c r="AF1" s="327"/>
      <c r="AG1" s="264"/>
      <c r="AH1" s="264"/>
      <c r="AI1" s="264"/>
      <c r="AJ1" s="264"/>
      <c r="AK1" s="264"/>
      <c r="AQ1" s="26" t="s">
        <v>220</v>
      </c>
    </row>
    <row r="2" spans="1:41" ht="19.5" customHeight="1">
      <c r="A2" s="606"/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U2" s="607" t="s">
        <v>626</v>
      </c>
      <c r="V2" s="607"/>
      <c r="W2" s="607"/>
      <c r="X2" s="607"/>
      <c r="Y2" s="607"/>
      <c r="Z2" s="607"/>
      <c r="AA2" s="607"/>
      <c r="AB2" s="607"/>
      <c r="AC2" s="607"/>
      <c r="AD2" s="607"/>
      <c r="AE2" s="607"/>
      <c r="AF2" s="607"/>
      <c r="AG2" s="607"/>
      <c r="AH2" s="607"/>
      <c r="AI2" s="607"/>
      <c r="AJ2" s="607"/>
      <c r="AK2" s="607"/>
      <c r="AL2" s="607"/>
      <c r="AM2" s="607"/>
      <c r="AN2" s="607"/>
      <c r="AO2" s="607"/>
    </row>
    <row r="3" spans="1:41" ht="19.5" customHeight="1">
      <c r="A3" s="608" t="s">
        <v>623</v>
      </c>
      <c r="B3" s="609"/>
      <c r="C3" s="609"/>
      <c r="D3" s="609"/>
      <c r="E3" s="609"/>
      <c r="F3" s="609"/>
      <c r="G3" s="609"/>
      <c r="H3" s="609"/>
      <c r="I3" s="609"/>
      <c r="J3" s="609"/>
      <c r="K3" s="609"/>
      <c r="L3" s="609"/>
      <c r="M3" s="609"/>
      <c r="N3" s="609"/>
      <c r="O3" s="609"/>
      <c r="P3" s="609"/>
      <c r="Q3" s="609"/>
      <c r="R3" s="609"/>
      <c r="S3" s="609"/>
      <c r="U3" s="608" t="s">
        <v>627</v>
      </c>
      <c r="V3" s="609"/>
      <c r="W3" s="609"/>
      <c r="X3" s="609"/>
      <c r="Y3" s="609"/>
      <c r="Z3" s="609"/>
      <c r="AA3" s="609"/>
      <c r="AB3" s="609"/>
      <c r="AC3" s="609"/>
      <c r="AD3" s="609"/>
      <c r="AE3" s="609"/>
      <c r="AF3" s="609"/>
      <c r="AG3" s="609"/>
      <c r="AH3" s="609"/>
      <c r="AI3" s="609"/>
      <c r="AJ3" s="609"/>
      <c r="AK3" s="609"/>
      <c r="AL3" s="609"/>
      <c r="AM3" s="609"/>
      <c r="AN3" s="609"/>
      <c r="AO3" s="609"/>
    </row>
    <row r="4" spans="2:41" ht="18" customHeight="1" thickBot="1">
      <c r="B4" s="381"/>
      <c r="C4" s="381"/>
      <c r="D4" s="381"/>
      <c r="E4" s="381"/>
      <c r="F4" s="381"/>
      <c r="G4" s="381"/>
      <c r="H4" s="381"/>
      <c r="I4" s="381"/>
      <c r="J4" s="381"/>
      <c r="K4" s="381"/>
      <c r="L4" s="381"/>
      <c r="M4" s="381"/>
      <c r="N4" s="381"/>
      <c r="O4" s="381"/>
      <c r="P4" s="381"/>
      <c r="Q4" s="381"/>
      <c r="R4" s="381"/>
      <c r="S4" s="332" t="s">
        <v>98</v>
      </c>
      <c r="AG4" s="382"/>
      <c r="AH4" s="382"/>
      <c r="AI4" s="382"/>
      <c r="AJ4" s="382"/>
      <c r="AK4" s="382"/>
      <c r="AL4" s="382"/>
      <c r="AM4" s="382"/>
      <c r="AN4" s="382"/>
      <c r="AO4" s="383"/>
    </row>
    <row r="5" spans="1:41" ht="18" customHeight="1">
      <c r="A5" s="675" t="s">
        <v>624</v>
      </c>
      <c r="B5" s="498"/>
      <c r="C5" s="595" t="s">
        <v>108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588"/>
      <c r="P5" s="610"/>
      <c r="Q5" s="651" t="s">
        <v>109</v>
      </c>
      <c r="R5" s="652"/>
      <c r="S5" s="652"/>
      <c r="U5" s="676" t="s">
        <v>628</v>
      </c>
      <c r="V5" s="677"/>
      <c r="W5" s="678"/>
      <c r="X5" s="659" t="s">
        <v>490</v>
      </c>
      <c r="Y5" s="660"/>
      <c r="Z5" s="660"/>
      <c r="AA5" s="660"/>
      <c r="AB5" s="660"/>
      <c r="AC5" s="660"/>
      <c r="AD5" s="660"/>
      <c r="AE5" s="660"/>
      <c r="AF5" s="660"/>
      <c r="AG5" s="673" t="s">
        <v>491</v>
      </c>
      <c r="AH5" s="674"/>
      <c r="AI5" s="674"/>
      <c r="AJ5" s="674"/>
      <c r="AK5" s="674"/>
      <c r="AL5" s="674"/>
      <c r="AM5" s="674"/>
      <c r="AN5" s="674"/>
      <c r="AO5" s="674"/>
    </row>
    <row r="6" spans="1:41" ht="18" customHeight="1">
      <c r="A6" s="613"/>
      <c r="B6" s="500"/>
      <c r="C6" s="615" t="s">
        <v>110</v>
      </c>
      <c r="D6" s="616"/>
      <c r="E6" s="616"/>
      <c r="F6" s="616"/>
      <c r="G6" s="616"/>
      <c r="H6" s="616"/>
      <c r="I6" s="616"/>
      <c r="J6" s="616"/>
      <c r="K6" s="616"/>
      <c r="L6" s="616"/>
      <c r="M6" s="616"/>
      <c r="N6" s="617"/>
      <c r="O6" s="368"/>
      <c r="P6" s="369"/>
      <c r="Q6" s="653"/>
      <c r="R6" s="602"/>
      <c r="S6" s="602"/>
      <c r="U6" s="511"/>
      <c r="V6" s="511"/>
      <c r="W6" s="679"/>
      <c r="X6" s="657" t="s">
        <v>489</v>
      </c>
      <c r="Y6" s="665" t="s">
        <v>646</v>
      </c>
      <c r="Z6" s="662"/>
      <c r="AA6" s="662"/>
      <c r="AB6" s="666"/>
      <c r="AC6" s="661" t="s">
        <v>647</v>
      </c>
      <c r="AD6" s="662"/>
      <c r="AE6" s="663"/>
      <c r="AF6" s="664"/>
      <c r="AG6" s="671" t="s">
        <v>480</v>
      </c>
      <c r="AH6" s="667" t="s">
        <v>481</v>
      </c>
      <c r="AI6" s="669" t="s">
        <v>482</v>
      </c>
      <c r="AJ6" s="644" t="s">
        <v>483</v>
      </c>
      <c r="AK6" s="644" t="s">
        <v>484</v>
      </c>
      <c r="AL6" s="646" t="s">
        <v>485</v>
      </c>
      <c r="AM6" s="655" t="s">
        <v>486</v>
      </c>
      <c r="AN6" s="655" t="s">
        <v>487</v>
      </c>
      <c r="AO6" s="655" t="s">
        <v>488</v>
      </c>
    </row>
    <row r="7" spans="1:41" ht="21" customHeight="1">
      <c r="A7" s="613"/>
      <c r="B7" s="500"/>
      <c r="C7" s="596" t="s">
        <v>102</v>
      </c>
      <c r="D7" s="597"/>
      <c r="E7" s="598"/>
      <c r="F7" s="596" t="s">
        <v>103</v>
      </c>
      <c r="G7" s="598"/>
      <c r="H7" s="596" t="s">
        <v>104</v>
      </c>
      <c r="I7" s="598"/>
      <c r="J7" s="596" t="s">
        <v>111</v>
      </c>
      <c r="K7" s="598"/>
      <c r="L7" s="620" t="s">
        <v>625</v>
      </c>
      <c r="M7" s="596" t="s">
        <v>105</v>
      </c>
      <c r="N7" s="598"/>
      <c r="O7" s="618" t="s">
        <v>8</v>
      </c>
      <c r="P7" s="619"/>
      <c r="Q7" s="653" t="s">
        <v>112</v>
      </c>
      <c r="R7" s="602"/>
      <c r="S7" s="602"/>
      <c r="U7" s="680"/>
      <c r="V7" s="680"/>
      <c r="W7" s="681"/>
      <c r="X7" s="658"/>
      <c r="Y7" s="402" t="s">
        <v>462</v>
      </c>
      <c r="Z7" s="403" t="s">
        <v>477</v>
      </c>
      <c r="AA7" s="404" t="s">
        <v>478</v>
      </c>
      <c r="AB7" s="405" t="s">
        <v>479</v>
      </c>
      <c r="AC7" s="401" t="s">
        <v>462</v>
      </c>
      <c r="AD7" s="402" t="s">
        <v>477</v>
      </c>
      <c r="AE7" s="406" t="s">
        <v>478</v>
      </c>
      <c r="AF7" s="407" t="s">
        <v>479</v>
      </c>
      <c r="AG7" s="672"/>
      <c r="AH7" s="668"/>
      <c r="AI7" s="670"/>
      <c r="AJ7" s="645"/>
      <c r="AK7" s="645"/>
      <c r="AL7" s="647"/>
      <c r="AM7" s="656"/>
      <c r="AN7" s="656"/>
      <c r="AO7" s="656"/>
    </row>
    <row r="8" spans="1:41" ht="21" customHeight="1">
      <c r="A8" s="613"/>
      <c r="B8" s="500"/>
      <c r="C8" s="599"/>
      <c r="D8" s="557"/>
      <c r="E8" s="600"/>
      <c r="F8" s="599"/>
      <c r="G8" s="600"/>
      <c r="H8" s="599"/>
      <c r="I8" s="600"/>
      <c r="J8" s="599" t="s">
        <v>113</v>
      </c>
      <c r="K8" s="600"/>
      <c r="L8" s="682"/>
      <c r="M8" s="599"/>
      <c r="N8" s="600"/>
      <c r="O8" s="372"/>
      <c r="P8" s="373"/>
      <c r="Q8" s="683"/>
      <c r="R8" s="557"/>
      <c r="S8" s="557"/>
      <c r="U8" s="584" t="s">
        <v>582</v>
      </c>
      <c r="V8" s="684"/>
      <c r="W8" s="585"/>
      <c r="X8" s="252">
        <f>SUM(Y8,AC8)</f>
        <v>66</v>
      </c>
      <c r="Y8" s="252">
        <f>SUM(Z8:AB8)</f>
        <v>65</v>
      </c>
      <c r="Z8" s="252">
        <v>56</v>
      </c>
      <c r="AA8" s="257">
        <v>5</v>
      </c>
      <c r="AB8" s="323">
        <v>4</v>
      </c>
      <c r="AC8" s="323">
        <f>SUM(AD8:AF8)</f>
        <v>1</v>
      </c>
      <c r="AD8" s="323">
        <v>1</v>
      </c>
      <c r="AE8" s="252" t="s">
        <v>806</v>
      </c>
      <c r="AF8" s="252" t="s">
        <v>806</v>
      </c>
      <c r="AG8" s="257">
        <f>SUM(AH8:AO8)</f>
        <v>85</v>
      </c>
      <c r="AH8" s="205">
        <v>47</v>
      </c>
      <c r="AI8" s="205">
        <v>4</v>
      </c>
      <c r="AJ8" s="229">
        <v>2</v>
      </c>
      <c r="AK8" s="205">
        <v>11</v>
      </c>
      <c r="AL8" s="205">
        <v>12</v>
      </c>
      <c r="AM8" s="230">
        <v>3</v>
      </c>
      <c r="AN8" s="230">
        <v>1</v>
      </c>
      <c r="AO8" s="264">
        <v>5</v>
      </c>
    </row>
    <row r="9" spans="1:41" ht="18" customHeight="1">
      <c r="A9" s="501"/>
      <c r="B9" s="502"/>
      <c r="C9" s="370" t="s">
        <v>4</v>
      </c>
      <c r="D9" s="370" t="s">
        <v>5</v>
      </c>
      <c r="E9" s="370" t="s">
        <v>6</v>
      </c>
      <c r="F9" s="370" t="s">
        <v>5</v>
      </c>
      <c r="G9" s="370" t="s">
        <v>6</v>
      </c>
      <c r="H9" s="370" t="s">
        <v>5</v>
      </c>
      <c r="I9" s="370" t="s">
        <v>6</v>
      </c>
      <c r="J9" s="370" t="s">
        <v>5</v>
      </c>
      <c r="K9" s="370" t="s">
        <v>6</v>
      </c>
      <c r="L9" s="370" t="s">
        <v>6</v>
      </c>
      <c r="M9" s="370" t="s">
        <v>5</v>
      </c>
      <c r="N9" s="370" t="s">
        <v>6</v>
      </c>
      <c r="O9" s="370" t="s">
        <v>5</v>
      </c>
      <c r="P9" s="375" t="s">
        <v>6</v>
      </c>
      <c r="Q9" s="384" t="s">
        <v>4</v>
      </c>
      <c r="R9" s="370" t="s">
        <v>5</v>
      </c>
      <c r="S9" s="314" t="s">
        <v>6</v>
      </c>
      <c r="U9" s="521">
        <v>5</v>
      </c>
      <c r="V9" s="522"/>
      <c r="W9" s="523"/>
      <c r="X9" s="252">
        <f>SUM(Y9,AC9)</f>
        <v>66</v>
      </c>
      <c r="Y9" s="252">
        <f>SUM(Z9:AB9)</f>
        <v>65</v>
      </c>
      <c r="Z9" s="252">
        <v>56</v>
      </c>
      <c r="AA9" s="257">
        <v>5</v>
      </c>
      <c r="AB9" s="323">
        <v>4</v>
      </c>
      <c r="AC9" s="323">
        <f>SUM(AD9:AF9)</f>
        <v>1</v>
      </c>
      <c r="AD9" s="323">
        <v>1</v>
      </c>
      <c r="AE9" s="252" t="s">
        <v>806</v>
      </c>
      <c r="AF9" s="252" t="s">
        <v>806</v>
      </c>
      <c r="AG9" s="257">
        <f>SUM(AH9:AO9)</f>
        <v>85</v>
      </c>
      <c r="AH9" s="205">
        <v>47</v>
      </c>
      <c r="AI9" s="205">
        <v>4</v>
      </c>
      <c r="AJ9" s="231">
        <v>2</v>
      </c>
      <c r="AK9" s="205">
        <v>11</v>
      </c>
      <c r="AL9" s="205">
        <v>12</v>
      </c>
      <c r="AM9" s="230">
        <v>3</v>
      </c>
      <c r="AN9" s="230">
        <v>1</v>
      </c>
      <c r="AO9" s="264">
        <v>5</v>
      </c>
    </row>
    <row r="10" spans="1:41" ht="18" customHeight="1">
      <c r="A10" s="516" t="s">
        <v>619</v>
      </c>
      <c r="B10" s="518"/>
      <c r="C10" s="455">
        <f>SUM(D10:E10)</f>
        <v>2740</v>
      </c>
      <c r="D10" s="252">
        <f>SUM(F10,H10,J10,M10)</f>
        <v>1599</v>
      </c>
      <c r="E10" s="252">
        <f>SUM(G10,I10,K10,L10,N10)</f>
        <v>1141</v>
      </c>
      <c r="F10" s="252">
        <v>106</v>
      </c>
      <c r="G10" s="252" t="s">
        <v>463</v>
      </c>
      <c r="H10" s="252">
        <v>109</v>
      </c>
      <c r="I10" s="252">
        <v>3</v>
      </c>
      <c r="J10" s="252">
        <v>1356</v>
      </c>
      <c r="K10" s="252">
        <v>968</v>
      </c>
      <c r="L10" s="252">
        <v>103</v>
      </c>
      <c r="M10" s="252">
        <v>28</v>
      </c>
      <c r="N10" s="252">
        <v>67</v>
      </c>
      <c r="O10" s="252">
        <v>45</v>
      </c>
      <c r="P10" s="252">
        <v>46</v>
      </c>
      <c r="Q10" s="257">
        <f>SUM(R10:S10)</f>
        <v>508</v>
      </c>
      <c r="R10" s="252">
        <v>110</v>
      </c>
      <c r="S10" s="252">
        <v>398</v>
      </c>
      <c r="U10" s="521">
        <v>6</v>
      </c>
      <c r="V10" s="522"/>
      <c r="W10" s="523"/>
      <c r="X10" s="252">
        <f>SUM(Y10,AC10)</f>
        <v>66</v>
      </c>
      <c r="Y10" s="252">
        <f aca="true" t="shared" si="0" ref="Y10:Y16">SUM(Z10:AB10)</f>
        <v>65</v>
      </c>
      <c r="Z10" s="252">
        <v>56</v>
      </c>
      <c r="AA10" s="257">
        <v>5</v>
      </c>
      <c r="AB10" s="323">
        <v>4</v>
      </c>
      <c r="AC10" s="323">
        <f>SUM(AD10:AF10)</f>
        <v>1</v>
      </c>
      <c r="AD10" s="323">
        <v>1</v>
      </c>
      <c r="AE10" s="252" t="s">
        <v>806</v>
      </c>
      <c r="AF10" s="252" t="s">
        <v>806</v>
      </c>
      <c r="AG10" s="257">
        <f aca="true" t="shared" si="1" ref="AG10:AG16">SUM(AH10:AO10)</f>
        <v>87</v>
      </c>
      <c r="AH10" s="205">
        <v>47</v>
      </c>
      <c r="AI10" s="205">
        <v>4</v>
      </c>
      <c r="AJ10" s="231">
        <v>2</v>
      </c>
      <c r="AK10" s="205">
        <v>11</v>
      </c>
      <c r="AL10" s="205">
        <v>12</v>
      </c>
      <c r="AM10" s="230">
        <v>3</v>
      </c>
      <c r="AN10" s="230">
        <v>1</v>
      </c>
      <c r="AO10" s="264">
        <v>7</v>
      </c>
    </row>
    <row r="11" spans="1:41" ht="18" customHeight="1">
      <c r="A11" s="521">
        <v>5</v>
      </c>
      <c r="B11" s="523"/>
      <c r="C11" s="455">
        <f>SUM(D11:E11)</f>
        <v>2680</v>
      </c>
      <c r="D11" s="252">
        <f>SUM(F11,H11,J11,M11)</f>
        <v>1540</v>
      </c>
      <c r="E11" s="252">
        <f>SUM(G11,I11,K11,L11,N11)</f>
        <v>1140</v>
      </c>
      <c r="F11" s="252">
        <v>105</v>
      </c>
      <c r="G11" s="252">
        <v>1</v>
      </c>
      <c r="H11" s="252">
        <v>110</v>
      </c>
      <c r="I11" s="252">
        <v>3</v>
      </c>
      <c r="J11" s="252">
        <v>1294</v>
      </c>
      <c r="K11" s="252">
        <v>953</v>
      </c>
      <c r="L11" s="252">
        <v>103</v>
      </c>
      <c r="M11" s="252">
        <v>31</v>
      </c>
      <c r="N11" s="252">
        <v>80</v>
      </c>
      <c r="O11" s="252">
        <v>34</v>
      </c>
      <c r="P11" s="252">
        <v>33</v>
      </c>
      <c r="Q11" s="257">
        <f>SUM(R11:S11)</f>
        <v>509</v>
      </c>
      <c r="R11" s="252">
        <v>104</v>
      </c>
      <c r="S11" s="252">
        <v>405</v>
      </c>
      <c r="U11" s="521">
        <v>7</v>
      </c>
      <c r="V11" s="522"/>
      <c r="W11" s="523"/>
      <c r="X11" s="252">
        <f>SUM(Y11,AC11)</f>
        <v>66</v>
      </c>
      <c r="Y11" s="252">
        <f t="shared" si="0"/>
        <v>65</v>
      </c>
      <c r="Z11" s="252">
        <v>56</v>
      </c>
      <c r="AA11" s="257">
        <v>5</v>
      </c>
      <c r="AB11" s="323">
        <v>4</v>
      </c>
      <c r="AC11" s="323">
        <f>SUM(AD11:AF11)</f>
        <v>1</v>
      </c>
      <c r="AD11" s="323">
        <v>1</v>
      </c>
      <c r="AE11" s="252" t="s">
        <v>806</v>
      </c>
      <c r="AF11" s="252" t="s">
        <v>806</v>
      </c>
      <c r="AG11" s="257">
        <f t="shared" si="1"/>
        <v>86</v>
      </c>
      <c r="AH11" s="205">
        <v>47</v>
      </c>
      <c r="AI11" s="205">
        <v>4</v>
      </c>
      <c r="AJ11" s="231">
        <v>2</v>
      </c>
      <c r="AK11" s="205">
        <v>11</v>
      </c>
      <c r="AL11" s="205">
        <v>11</v>
      </c>
      <c r="AM11" s="230">
        <v>3</v>
      </c>
      <c r="AN11" s="230">
        <v>1</v>
      </c>
      <c r="AO11" s="264">
        <v>7</v>
      </c>
    </row>
    <row r="12" spans="1:42" ht="18" customHeight="1">
      <c r="A12" s="521">
        <v>6</v>
      </c>
      <c r="B12" s="523"/>
      <c r="C12" s="455">
        <f>SUM(D12:E12)</f>
        <v>2620</v>
      </c>
      <c r="D12" s="252">
        <f>SUM(F12,H12,J12,M12)</f>
        <v>1508</v>
      </c>
      <c r="E12" s="252">
        <f>SUM(G12,I12,K12,L12,N12)</f>
        <v>1112</v>
      </c>
      <c r="F12" s="252">
        <v>104</v>
      </c>
      <c r="G12" s="252">
        <v>2</v>
      </c>
      <c r="H12" s="252">
        <v>110</v>
      </c>
      <c r="I12" s="252">
        <v>4</v>
      </c>
      <c r="J12" s="252">
        <v>1257</v>
      </c>
      <c r="K12" s="252">
        <v>925</v>
      </c>
      <c r="L12" s="252">
        <v>103</v>
      </c>
      <c r="M12" s="252">
        <v>37</v>
      </c>
      <c r="N12" s="252">
        <v>78</v>
      </c>
      <c r="O12" s="252">
        <v>42</v>
      </c>
      <c r="P12" s="252">
        <v>31</v>
      </c>
      <c r="Q12" s="257">
        <f>SUM(R12:S12)</f>
        <v>504</v>
      </c>
      <c r="R12" s="252">
        <v>100</v>
      </c>
      <c r="S12" s="252">
        <v>404</v>
      </c>
      <c r="U12" s="527">
        <v>8</v>
      </c>
      <c r="V12" s="686"/>
      <c r="W12" s="591"/>
      <c r="X12" s="173">
        <f>SUM(Y12,AC12)</f>
        <v>66</v>
      </c>
      <c r="Y12" s="173">
        <v>65</v>
      </c>
      <c r="Z12" s="173">
        <v>57</v>
      </c>
      <c r="AA12" s="162">
        <v>5</v>
      </c>
      <c r="AB12" s="260">
        <v>3</v>
      </c>
      <c r="AC12" s="260">
        <f>SUM(AD12:AF12)</f>
        <v>1</v>
      </c>
      <c r="AD12" s="260">
        <v>1</v>
      </c>
      <c r="AE12" s="173" t="s">
        <v>804</v>
      </c>
      <c r="AF12" s="173" t="s">
        <v>804</v>
      </c>
      <c r="AG12" s="162">
        <f t="shared" si="1"/>
        <v>73</v>
      </c>
      <c r="AH12" s="408">
        <v>41</v>
      </c>
      <c r="AI12" s="408">
        <v>4</v>
      </c>
      <c r="AJ12" s="409">
        <v>2</v>
      </c>
      <c r="AK12" s="408">
        <v>8</v>
      </c>
      <c r="AL12" s="408">
        <v>9</v>
      </c>
      <c r="AM12" s="410">
        <v>1</v>
      </c>
      <c r="AN12" s="410">
        <v>1</v>
      </c>
      <c r="AO12" s="354">
        <v>7</v>
      </c>
      <c r="AP12" s="31"/>
    </row>
    <row r="13" spans="1:40" ht="18" customHeight="1">
      <c r="A13" s="521">
        <v>7</v>
      </c>
      <c r="B13" s="523"/>
      <c r="C13" s="455">
        <f>SUM(D13:E13)</f>
        <v>2561</v>
      </c>
      <c r="D13" s="252">
        <f>SUM(F13,H13,J13,M13)</f>
        <v>1461</v>
      </c>
      <c r="E13" s="252">
        <f>SUM(G13,I13,K13,L13,N13)</f>
        <v>1100</v>
      </c>
      <c r="F13" s="252">
        <v>102</v>
      </c>
      <c r="G13" s="252">
        <v>3</v>
      </c>
      <c r="H13" s="252">
        <v>109</v>
      </c>
      <c r="I13" s="252">
        <v>3</v>
      </c>
      <c r="J13" s="252">
        <v>1222</v>
      </c>
      <c r="K13" s="252">
        <v>918</v>
      </c>
      <c r="L13" s="252">
        <v>103</v>
      </c>
      <c r="M13" s="252">
        <v>28</v>
      </c>
      <c r="N13" s="252">
        <v>73</v>
      </c>
      <c r="O13" s="252">
        <v>45</v>
      </c>
      <c r="P13" s="252">
        <v>36</v>
      </c>
      <c r="Q13" s="257">
        <f>SUM(R13:S13)</f>
        <v>501</v>
      </c>
      <c r="R13" s="252">
        <v>96</v>
      </c>
      <c r="S13" s="252">
        <v>405</v>
      </c>
      <c r="U13" s="687"/>
      <c r="V13" s="687"/>
      <c r="W13" s="688"/>
      <c r="X13" s="323"/>
      <c r="Y13" s="323"/>
      <c r="Z13" s="323"/>
      <c r="AA13" s="323"/>
      <c r="AB13" s="323"/>
      <c r="AC13" s="323"/>
      <c r="AD13" s="323"/>
      <c r="AE13" s="323"/>
      <c r="AF13" s="323"/>
      <c r="AG13" s="323"/>
      <c r="AH13" s="385"/>
      <c r="AI13" s="385"/>
      <c r="AJ13" s="232"/>
      <c r="AK13" s="385"/>
      <c r="AL13" s="385"/>
      <c r="AM13" s="230"/>
      <c r="AN13" s="230"/>
    </row>
    <row r="14" spans="1:41" ht="18" customHeight="1">
      <c r="A14" s="527">
        <v>8</v>
      </c>
      <c r="B14" s="591"/>
      <c r="C14" s="173">
        <f aca="true" t="shared" si="2" ref="C14:S14">SUM(C16:C23,C25,C28,C34,C44,C51,C57,C65,C71)</f>
        <v>2544</v>
      </c>
      <c r="D14" s="173">
        <f t="shared" si="2"/>
        <v>1455</v>
      </c>
      <c r="E14" s="173">
        <f t="shared" si="2"/>
        <v>1089</v>
      </c>
      <c r="F14" s="173">
        <f>SUM(F16:F23,F25,F28,F34,F44,F51,F57,F65,F71)</f>
        <v>104</v>
      </c>
      <c r="G14" s="173">
        <f t="shared" si="2"/>
        <v>2</v>
      </c>
      <c r="H14" s="173">
        <f t="shared" si="2"/>
        <v>109</v>
      </c>
      <c r="I14" s="173">
        <f t="shared" si="2"/>
        <v>4</v>
      </c>
      <c r="J14" s="173">
        <f t="shared" si="2"/>
        <v>1202</v>
      </c>
      <c r="K14" s="173">
        <f t="shared" si="2"/>
        <v>909</v>
      </c>
      <c r="L14" s="173">
        <f t="shared" si="2"/>
        <v>107</v>
      </c>
      <c r="M14" s="173">
        <f t="shared" si="2"/>
        <v>40</v>
      </c>
      <c r="N14" s="173">
        <f t="shared" si="2"/>
        <v>67</v>
      </c>
      <c r="O14" s="173">
        <f t="shared" si="2"/>
        <v>37</v>
      </c>
      <c r="P14" s="173">
        <f t="shared" si="2"/>
        <v>53</v>
      </c>
      <c r="Q14" s="173">
        <f t="shared" si="2"/>
        <v>500</v>
      </c>
      <c r="R14" s="173">
        <f t="shared" si="2"/>
        <v>91</v>
      </c>
      <c r="S14" s="173">
        <f t="shared" si="2"/>
        <v>409</v>
      </c>
      <c r="U14" s="694" t="s">
        <v>441</v>
      </c>
      <c r="V14" s="694"/>
      <c r="W14" s="695"/>
      <c r="X14" s="252">
        <f>SUM(Y14,AC14)</f>
        <v>56</v>
      </c>
      <c r="Y14" s="252">
        <v>55</v>
      </c>
      <c r="Z14" s="456">
        <v>47</v>
      </c>
      <c r="AA14" s="257">
        <v>5</v>
      </c>
      <c r="AB14" s="323">
        <v>3</v>
      </c>
      <c r="AC14" s="323">
        <f>SUM(AD14:AF14)</f>
        <v>1</v>
      </c>
      <c r="AD14" s="323">
        <v>1</v>
      </c>
      <c r="AE14" s="323" t="s">
        <v>806</v>
      </c>
      <c r="AF14" s="323" t="s">
        <v>806</v>
      </c>
      <c r="AG14" s="257">
        <f t="shared" si="1"/>
        <v>60</v>
      </c>
      <c r="AH14" s="228">
        <v>31</v>
      </c>
      <c r="AI14" s="228">
        <v>4</v>
      </c>
      <c r="AJ14" s="231">
        <v>2</v>
      </c>
      <c r="AK14" s="228">
        <v>8</v>
      </c>
      <c r="AL14" s="228">
        <v>8</v>
      </c>
      <c r="AM14" s="230">
        <v>1</v>
      </c>
      <c r="AN14" s="230">
        <v>1</v>
      </c>
      <c r="AO14" s="264">
        <v>5</v>
      </c>
    </row>
    <row r="15" spans="1:41" ht="18" customHeight="1">
      <c r="A15" s="55"/>
      <c r="B15" s="56"/>
      <c r="C15" s="162"/>
      <c r="D15" s="162"/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62"/>
      <c r="P15" s="162"/>
      <c r="Q15" s="162"/>
      <c r="R15" s="162"/>
      <c r="S15" s="162"/>
      <c r="U15" s="694" t="s">
        <v>445</v>
      </c>
      <c r="V15" s="694"/>
      <c r="W15" s="695"/>
      <c r="X15" s="252">
        <f>SUM(Y15,AC15)</f>
        <v>9</v>
      </c>
      <c r="Y15" s="252">
        <f t="shared" si="0"/>
        <v>9</v>
      </c>
      <c r="Z15" s="390">
        <v>9</v>
      </c>
      <c r="AA15" s="257" t="s">
        <v>806</v>
      </c>
      <c r="AB15" s="390" t="s">
        <v>806</v>
      </c>
      <c r="AC15" s="390" t="s">
        <v>806</v>
      </c>
      <c r="AD15" s="390" t="s">
        <v>806</v>
      </c>
      <c r="AE15" s="390" t="s">
        <v>806</v>
      </c>
      <c r="AF15" s="390" t="s">
        <v>806</v>
      </c>
      <c r="AG15" s="257">
        <f t="shared" si="1"/>
        <v>12</v>
      </c>
      <c r="AH15" s="202">
        <v>9</v>
      </c>
      <c r="AI15" s="202" t="s">
        <v>622</v>
      </c>
      <c r="AJ15" s="231" t="s">
        <v>622</v>
      </c>
      <c r="AK15" s="202" t="s">
        <v>622</v>
      </c>
      <c r="AL15" s="202">
        <v>1</v>
      </c>
      <c r="AM15" s="233" t="s">
        <v>622</v>
      </c>
      <c r="AN15" s="233" t="s">
        <v>622</v>
      </c>
      <c r="AO15" s="332">
        <v>2</v>
      </c>
    </row>
    <row r="16" spans="1:41" ht="18" customHeight="1">
      <c r="A16" s="592" t="s">
        <v>50</v>
      </c>
      <c r="B16" s="593"/>
      <c r="C16" s="297">
        <f aca="true" t="shared" si="3" ref="C16:C23">SUM(D16:E16)</f>
        <v>815</v>
      </c>
      <c r="D16" s="173">
        <f aca="true" t="shared" si="4" ref="D16:D23">SUM(F16,H16,J16,M16)</f>
        <v>435</v>
      </c>
      <c r="E16" s="173">
        <f aca="true" t="shared" si="5" ref="E16:E23">SUM(G16,I16,K16,L16,N16)</f>
        <v>380</v>
      </c>
      <c r="F16" s="162">
        <v>23</v>
      </c>
      <c r="G16" s="189">
        <v>1</v>
      </c>
      <c r="H16" s="162">
        <v>27</v>
      </c>
      <c r="I16" s="162">
        <v>1</v>
      </c>
      <c r="J16" s="162">
        <v>370</v>
      </c>
      <c r="K16" s="162">
        <v>331</v>
      </c>
      <c r="L16" s="162">
        <v>27</v>
      </c>
      <c r="M16" s="162">
        <v>15</v>
      </c>
      <c r="N16" s="162">
        <v>20</v>
      </c>
      <c r="O16" s="162">
        <v>23</v>
      </c>
      <c r="P16" s="162">
        <v>22</v>
      </c>
      <c r="Q16" s="162">
        <f aca="true" t="shared" si="6" ref="Q16:Q72">SUM(R16:S16)</f>
        <v>89</v>
      </c>
      <c r="R16" s="162">
        <v>32</v>
      </c>
      <c r="S16" s="162">
        <v>57</v>
      </c>
      <c r="U16" s="696" t="s">
        <v>442</v>
      </c>
      <c r="V16" s="696"/>
      <c r="W16" s="697"/>
      <c r="X16" s="252">
        <f>SUM(Y16,AC16)</f>
        <v>1</v>
      </c>
      <c r="Y16" s="252">
        <f t="shared" si="0"/>
        <v>1</v>
      </c>
      <c r="Z16" s="450">
        <v>1</v>
      </c>
      <c r="AA16" s="450" t="s">
        <v>806</v>
      </c>
      <c r="AB16" s="450" t="s">
        <v>806</v>
      </c>
      <c r="AC16" s="450" t="s">
        <v>806</v>
      </c>
      <c r="AD16" s="450" t="s">
        <v>425</v>
      </c>
      <c r="AE16" s="450" t="s">
        <v>806</v>
      </c>
      <c r="AF16" s="450" t="s">
        <v>425</v>
      </c>
      <c r="AG16" s="261">
        <f t="shared" si="1"/>
        <v>1</v>
      </c>
      <c r="AH16" s="234">
        <v>1</v>
      </c>
      <c r="AI16" s="234" t="s">
        <v>590</v>
      </c>
      <c r="AJ16" s="234" t="s">
        <v>590</v>
      </c>
      <c r="AK16" s="234" t="s">
        <v>590</v>
      </c>
      <c r="AL16" s="234" t="s">
        <v>590</v>
      </c>
      <c r="AM16" s="235" t="s">
        <v>590</v>
      </c>
      <c r="AN16" s="235" t="s">
        <v>590</v>
      </c>
      <c r="AO16" s="266" t="s">
        <v>590</v>
      </c>
    </row>
    <row r="17" spans="1:39" ht="18" customHeight="1">
      <c r="A17" s="592" t="s">
        <v>15</v>
      </c>
      <c r="B17" s="593"/>
      <c r="C17" s="297">
        <f t="shared" si="3"/>
        <v>122</v>
      </c>
      <c r="D17" s="173">
        <f t="shared" si="4"/>
        <v>73</v>
      </c>
      <c r="E17" s="173">
        <f t="shared" si="5"/>
        <v>49</v>
      </c>
      <c r="F17" s="162">
        <v>6</v>
      </c>
      <c r="G17" s="189" t="s">
        <v>804</v>
      </c>
      <c r="H17" s="162">
        <v>5</v>
      </c>
      <c r="I17" s="173">
        <v>1</v>
      </c>
      <c r="J17" s="162">
        <v>61</v>
      </c>
      <c r="K17" s="162">
        <v>40</v>
      </c>
      <c r="L17" s="162">
        <v>7</v>
      </c>
      <c r="M17" s="173">
        <v>1</v>
      </c>
      <c r="N17" s="173">
        <v>1</v>
      </c>
      <c r="O17" s="192">
        <v>2</v>
      </c>
      <c r="P17" s="172">
        <v>1</v>
      </c>
      <c r="Q17" s="162">
        <f t="shared" si="6"/>
        <v>37</v>
      </c>
      <c r="R17" s="162">
        <v>6</v>
      </c>
      <c r="S17" s="162">
        <v>31</v>
      </c>
      <c r="T17" s="63"/>
      <c r="U17" s="685" t="s">
        <v>497</v>
      </c>
      <c r="V17" s="685"/>
      <c r="W17" s="685"/>
      <c r="X17" s="685"/>
      <c r="Y17" s="685"/>
      <c r="Z17" s="685"/>
      <c r="AA17" s="685"/>
      <c r="AB17" s="330"/>
      <c r="AC17" s="330"/>
      <c r="AD17" s="330"/>
      <c r="AE17" s="330"/>
      <c r="AF17" s="330"/>
      <c r="AG17" s="330"/>
      <c r="AH17" s="330"/>
      <c r="AI17" s="330"/>
      <c r="AJ17" s="330"/>
      <c r="AK17" s="330"/>
      <c r="AL17" s="330"/>
      <c r="AM17" s="331"/>
    </row>
    <row r="18" spans="1:39" ht="18" customHeight="1">
      <c r="A18" s="592" t="s">
        <v>51</v>
      </c>
      <c r="B18" s="593"/>
      <c r="C18" s="297">
        <f t="shared" si="3"/>
        <v>232</v>
      </c>
      <c r="D18" s="173">
        <f t="shared" si="4"/>
        <v>120</v>
      </c>
      <c r="E18" s="173">
        <f t="shared" si="5"/>
        <v>112</v>
      </c>
      <c r="F18" s="192">
        <v>9</v>
      </c>
      <c r="G18" s="189">
        <v>1</v>
      </c>
      <c r="H18" s="192">
        <v>10</v>
      </c>
      <c r="I18" s="173" t="s">
        <v>804</v>
      </c>
      <c r="J18" s="192">
        <v>100</v>
      </c>
      <c r="K18" s="192">
        <v>97</v>
      </c>
      <c r="L18" s="192">
        <v>10</v>
      </c>
      <c r="M18" s="189">
        <v>1</v>
      </c>
      <c r="N18" s="192">
        <v>4</v>
      </c>
      <c r="O18" s="192">
        <v>2</v>
      </c>
      <c r="P18" s="189">
        <v>3</v>
      </c>
      <c r="Q18" s="162">
        <f t="shared" si="6"/>
        <v>56</v>
      </c>
      <c r="R18" s="192">
        <v>5</v>
      </c>
      <c r="S18" s="192">
        <v>51</v>
      </c>
      <c r="T18" s="63"/>
      <c r="U18" s="63"/>
      <c r="V18" s="225"/>
      <c r="W18" s="225"/>
      <c r="X18" s="276"/>
      <c r="Y18" s="276"/>
      <c r="Z18" s="386"/>
      <c r="AA18" s="163"/>
      <c r="AB18" s="330"/>
      <c r="AC18" s="330"/>
      <c r="AD18" s="163"/>
      <c r="AE18" s="276"/>
      <c r="AF18" s="276"/>
      <c r="AG18" s="163"/>
      <c r="AH18" s="276"/>
      <c r="AI18" s="276"/>
      <c r="AJ18" s="163"/>
      <c r="AK18" s="276"/>
      <c r="AL18" s="276"/>
      <c r="AM18" s="331"/>
    </row>
    <row r="19" spans="1:39" ht="18" customHeight="1">
      <c r="A19" s="592" t="s">
        <v>52</v>
      </c>
      <c r="B19" s="593"/>
      <c r="C19" s="297">
        <f t="shared" si="3"/>
        <v>94</v>
      </c>
      <c r="D19" s="173">
        <f t="shared" si="4"/>
        <v>61</v>
      </c>
      <c r="E19" s="173">
        <f t="shared" si="5"/>
        <v>33</v>
      </c>
      <c r="F19" s="192">
        <v>6</v>
      </c>
      <c r="G19" s="173" t="s">
        <v>804</v>
      </c>
      <c r="H19" s="192">
        <v>7</v>
      </c>
      <c r="I19" s="189" t="s">
        <v>804</v>
      </c>
      <c r="J19" s="192">
        <v>46</v>
      </c>
      <c r="K19" s="192">
        <v>23</v>
      </c>
      <c r="L19" s="192">
        <v>7</v>
      </c>
      <c r="M19" s="173">
        <v>2</v>
      </c>
      <c r="N19" s="172">
        <v>3</v>
      </c>
      <c r="O19" s="173" t="s">
        <v>804</v>
      </c>
      <c r="P19" s="192">
        <v>4</v>
      </c>
      <c r="Q19" s="162">
        <f t="shared" si="6"/>
        <v>25</v>
      </c>
      <c r="R19" s="192">
        <v>4</v>
      </c>
      <c r="S19" s="192">
        <v>21</v>
      </c>
      <c r="T19" s="63"/>
      <c r="U19" s="63"/>
      <c r="V19" s="225"/>
      <c r="W19" s="213"/>
      <c r="X19" s="276"/>
      <c r="Y19" s="276"/>
      <c r="Z19" s="276"/>
      <c r="AA19" s="163"/>
      <c r="AB19" s="330"/>
      <c r="AC19" s="330"/>
      <c r="AD19" s="163"/>
      <c r="AE19" s="276"/>
      <c r="AF19" s="276"/>
      <c r="AG19" s="163"/>
      <c r="AH19" s="276"/>
      <c r="AI19" s="276"/>
      <c r="AJ19" s="163"/>
      <c r="AK19" s="276"/>
      <c r="AL19" s="276"/>
      <c r="AM19" s="331"/>
    </row>
    <row r="20" spans="1:39" ht="18" customHeight="1">
      <c r="A20" s="592" t="s">
        <v>53</v>
      </c>
      <c r="B20" s="593"/>
      <c r="C20" s="297">
        <f t="shared" si="3"/>
        <v>75</v>
      </c>
      <c r="D20" s="173">
        <f t="shared" si="4"/>
        <v>52</v>
      </c>
      <c r="E20" s="173">
        <f t="shared" si="5"/>
        <v>23</v>
      </c>
      <c r="F20" s="192">
        <v>6</v>
      </c>
      <c r="G20" s="173" t="s">
        <v>804</v>
      </c>
      <c r="H20" s="192">
        <v>6</v>
      </c>
      <c r="I20" s="189" t="s">
        <v>804</v>
      </c>
      <c r="J20" s="192">
        <v>39</v>
      </c>
      <c r="K20" s="192">
        <v>18</v>
      </c>
      <c r="L20" s="192">
        <v>4</v>
      </c>
      <c r="M20" s="192">
        <v>1</v>
      </c>
      <c r="N20" s="172">
        <v>1</v>
      </c>
      <c r="O20" s="192">
        <v>3</v>
      </c>
      <c r="P20" s="172">
        <v>2</v>
      </c>
      <c r="Q20" s="162">
        <f t="shared" si="6"/>
        <v>21</v>
      </c>
      <c r="R20" s="192">
        <v>6</v>
      </c>
      <c r="S20" s="192">
        <v>15</v>
      </c>
      <c r="T20" s="63"/>
      <c r="U20" s="63"/>
      <c r="V20" s="225"/>
      <c r="W20" s="213"/>
      <c r="X20" s="276"/>
      <c r="Y20" s="276"/>
      <c r="Z20" s="276"/>
      <c r="AA20" s="163"/>
      <c r="AB20" s="330"/>
      <c r="AC20" s="330"/>
      <c r="AD20" s="163"/>
      <c r="AE20" s="276"/>
      <c r="AF20" s="276"/>
      <c r="AG20" s="163"/>
      <c r="AH20" s="276"/>
      <c r="AI20" s="276"/>
      <c r="AJ20" s="163"/>
      <c r="AK20" s="276"/>
      <c r="AL20" s="276"/>
      <c r="AM20" s="331"/>
    </row>
    <row r="21" spans="1:42" ht="18" customHeight="1">
      <c r="A21" s="592" t="s">
        <v>54</v>
      </c>
      <c r="B21" s="593"/>
      <c r="C21" s="297">
        <f t="shared" si="3"/>
        <v>140</v>
      </c>
      <c r="D21" s="173">
        <f t="shared" si="4"/>
        <v>81</v>
      </c>
      <c r="E21" s="173">
        <f t="shared" si="5"/>
        <v>59</v>
      </c>
      <c r="F21" s="192">
        <v>6</v>
      </c>
      <c r="G21" s="173" t="s">
        <v>804</v>
      </c>
      <c r="H21" s="192">
        <v>5</v>
      </c>
      <c r="I21" s="173" t="s">
        <v>804</v>
      </c>
      <c r="J21" s="192">
        <v>65</v>
      </c>
      <c r="K21" s="192">
        <v>47</v>
      </c>
      <c r="L21" s="192">
        <v>5</v>
      </c>
      <c r="M21" s="192">
        <v>5</v>
      </c>
      <c r="N21" s="192">
        <v>7</v>
      </c>
      <c r="O21" s="172" t="s">
        <v>804</v>
      </c>
      <c r="P21" s="189">
        <v>3</v>
      </c>
      <c r="Q21" s="162">
        <f t="shared" si="6"/>
        <v>36</v>
      </c>
      <c r="R21" s="189">
        <v>1</v>
      </c>
      <c r="S21" s="192">
        <v>35</v>
      </c>
      <c r="T21" s="63"/>
      <c r="U21" s="698" t="s">
        <v>629</v>
      </c>
      <c r="V21" s="698"/>
      <c r="W21" s="698"/>
      <c r="X21" s="698"/>
      <c r="Y21" s="698"/>
      <c r="Z21" s="698"/>
      <c r="AA21" s="698"/>
      <c r="AB21" s="698"/>
      <c r="AC21" s="698"/>
      <c r="AD21" s="698"/>
      <c r="AE21" s="698"/>
      <c r="AF21" s="698"/>
      <c r="AG21" s="698"/>
      <c r="AH21" s="698"/>
      <c r="AI21" s="698"/>
      <c r="AJ21" s="698"/>
      <c r="AK21" s="698"/>
      <c r="AL21" s="698"/>
      <c r="AM21" s="698"/>
      <c r="AN21" s="698"/>
      <c r="AO21" s="698"/>
      <c r="AP21" s="698"/>
    </row>
    <row r="22" spans="1:42" ht="18" customHeight="1" thickBot="1">
      <c r="A22" s="592" t="s">
        <v>55</v>
      </c>
      <c r="B22" s="593"/>
      <c r="C22" s="297">
        <f t="shared" si="3"/>
        <v>57</v>
      </c>
      <c r="D22" s="173">
        <f t="shared" si="4"/>
        <v>34</v>
      </c>
      <c r="E22" s="173">
        <f t="shared" si="5"/>
        <v>23</v>
      </c>
      <c r="F22" s="192">
        <v>2</v>
      </c>
      <c r="G22" s="173" t="s">
        <v>804</v>
      </c>
      <c r="H22" s="192">
        <v>2</v>
      </c>
      <c r="I22" s="173" t="s">
        <v>804</v>
      </c>
      <c r="J22" s="192">
        <v>30</v>
      </c>
      <c r="K22" s="192">
        <v>20</v>
      </c>
      <c r="L22" s="192">
        <v>2</v>
      </c>
      <c r="M22" s="189" t="s">
        <v>804</v>
      </c>
      <c r="N22" s="172">
        <v>1</v>
      </c>
      <c r="O22" s="189" t="s">
        <v>804</v>
      </c>
      <c r="P22" s="189" t="s">
        <v>804</v>
      </c>
      <c r="Q22" s="162">
        <f t="shared" si="6"/>
        <v>7</v>
      </c>
      <c r="R22" s="192">
        <v>2</v>
      </c>
      <c r="S22" s="192">
        <v>5</v>
      </c>
      <c r="T22" s="63"/>
      <c r="U22" s="63"/>
      <c r="V22" s="225"/>
      <c r="W22" s="63"/>
      <c r="X22" s="276"/>
      <c r="Y22" s="276"/>
      <c r="Z22" s="276"/>
      <c r="AA22" s="163"/>
      <c r="AB22" s="330"/>
      <c r="AC22" s="330"/>
      <c r="AD22" s="163"/>
      <c r="AE22" s="276"/>
      <c r="AF22" s="276"/>
      <c r="AG22" s="163"/>
      <c r="AH22" s="276"/>
      <c r="AI22" s="276"/>
      <c r="AJ22" s="163"/>
      <c r="AK22" s="276"/>
      <c r="AL22" s="276"/>
      <c r="AM22" s="331"/>
      <c r="AP22" s="383" t="s">
        <v>287</v>
      </c>
    </row>
    <row r="23" spans="1:42" ht="18" customHeight="1">
      <c r="A23" s="592" t="s">
        <v>56</v>
      </c>
      <c r="B23" s="593"/>
      <c r="C23" s="297">
        <f t="shared" si="3"/>
        <v>143</v>
      </c>
      <c r="D23" s="173">
        <f t="shared" si="4"/>
        <v>80</v>
      </c>
      <c r="E23" s="173">
        <f t="shared" si="5"/>
        <v>63</v>
      </c>
      <c r="F23" s="192">
        <v>4</v>
      </c>
      <c r="G23" s="173" t="s">
        <v>804</v>
      </c>
      <c r="H23" s="192">
        <v>4</v>
      </c>
      <c r="I23" s="173" t="s">
        <v>804</v>
      </c>
      <c r="J23" s="192">
        <v>70</v>
      </c>
      <c r="K23" s="192">
        <v>52</v>
      </c>
      <c r="L23" s="192">
        <v>4</v>
      </c>
      <c r="M23" s="192">
        <v>2</v>
      </c>
      <c r="N23" s="192">
        <v>7</v>
      </c>
      <c r="O23" s="192">
        <v>1</v>
      </c>
      <c r="P23" s="189">
        <v>2</v>
      </c>
      <c r="Q23" s="162">
        <f t="shared" si="6"/>
        <v>15</v>
      </c>
      <c r="R23" s="192">
        <v>4</v>
      </c>
      <c r="S23" s="192">
        <v>11</v>
      </c>
      <c r="T23" s="63"/>
      <c r="U23" s="689" t="s">
        <v>630</v>
      </c>
      <c r="V23" s="690"/>
      <c r="W23" s="691"/>
      <c r="X23" s="708" t="s">
        <v>493</v>
      </c>
      <c r="Y23" s="709"/>
      <c r="Z23" s="709"/>
      <c r="AA23" s="709"/>
      <c r="AB23" s="709"/>
      <c r="AC23" s="709"/>
      <c r="AD23" s="709"/>
      <c r="AE23" s="709"/>
      <c r="AF23" s="709"/>
      <c r="AG23" s="709"/>
      <c r="AH23" s="709"/>
      <c r="AI23" s="710"/>
      <c r="AJ23" s="711" t="s">
        <v>496</v>
      </c>
      <c r="AK23" s="712"/>
      <c r="AL23" s="712"/>
      <c r="AM23" s="712"/>
      <c r="AN23" s="712"/>
      <c r="AO23" s="712"/>
      <c r="AP23" s="712"/>
    </row>
    <row r="24" spans="1:42" ht="18" customHeight="1">
      <c r="A24" s="346"/>
      <c r="B24" s="376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R24" s="192"/>
      <c r="S24" s="192"/>
      <c r="T24" s="63"/>
      <c r="U24" s="609"/>
      <c r="V24" s="609"/>
      <c r="W24" s="692"/>
      <c r="X24" s="630" t="s">
        <v>631</v>
      </c>
      <c r="Y24" s="648"/>
      <c r="Z24" s="631"/>
      <c r="AA24" s="636" t="s">
        <v>633</v>
      </c>
      <c r="AB24" s="641"/>
      <c r="AC24" s="630" t="s">
        <v>632</v>
      </c>
      <c r="AD24" s="631"/>
      <c r="AE24" s="630" t="s">
        <v>494</v>
      </c>
      <c r="AF24" s="631"/>
      <c r="AG24" s="642" t="s">
        <v>636</v>
      </c>
      <c r="AH24" s="630" t="s">
        <v>634</v>
      </c>
      <c r="AI24" s="631"/>
      <c r="AJ24" s="636" t="s">
        <v>635</v>
      </c>
      <c r="AK24" s="637"/>
      <c r="AL24" s="641"/>
      <c r="AM24" s="634" t="s">
        <v>495</v>
      </c>
      <c r="AN24" s="635"/>
      <c r="AO24" s="634" t="s">
        <v>488</v>
      </c>
      <c r="AP24" s="654"/>
    </row>
    <row r="25" spans="1:42" ht="18" customHeight="1">
      <c r="A25" s="592" t="s">
        <v>57</v>
      </c>
      <c r="B25" s="593"/>
      <c r="C25" s="162">
        <f>SUM(C26)</f>
        <v>24</v>
      </c>
      <c r="D25" s="162">
        <f>SUM(D26)</f>
        <v>14</v>
      </c>
      <c r="E25" s="162">
        <f>SUM(E26)</f>
        <v>10</v>
      </c>
      <c r="F25" s="162">
        <f>SUM(F26)</f>
        <v>1</v>
      </c>
      <c r="G25" s="162" t="s">
        <v>805</v>
      </c>
      <c r="H25" s="162">
        <f>SUM(H26)</f>
        <v>2</v>
      </c>
      <c r="I25" s="162" t="s">
        <v>805</v>
      </c>
      <c r="J25" s="162">
        <f>SUM(J26)</f>
        <v>11</v>
      </c>
      <c r="K25" s="162">
        <f>SUM(K26)</f>
        <v>8</v>
      </c>
      <c r="L25" s="162">
        <f>SUM(L26)</f>
        <v>1</v>
      </c>
      <c r="M25" s="162" t="s">
        <v>805</v>
      </c>
      <c r="N25" s="162">
        <f>SUM(N26)</f>
        <v>1</v>
      </c>
      <c r="O25" s="162">
        <f>SUM(O26)</f>
        <v>1</v>
      </c>
      <c r="P25" s="162">
        <f>SUM(P26)</f>
        <v>1</v>
      </c>
      <c r="Q25" s="162">
        <f>SUM(Q26)</f>
        <v>3</v>
      </c>
      <c r="R25" s="162" t="s">
        <v>805</v>
      </c>
      <c r="S25" s="162">
        <f>SUM(S26)</f>
        <v>3</v>
      </c>
      <c r="U25" s="693"/>
      <c r="V25" s="693"/>
      <c r="W25" s="559"/>
      <c r="X25" s="387" t="s">
        <v>462</v>
      </c>
      <c r="Y25" s="388" t="s">
        <v>423</v>
      </c>
      <c r="Z25" s="389" t="s">
        <v>492</v>
      </c>
      <c r="AA25" s="387" t="s">
        <v>423</v>
      </c>
      <c r="AB25" s="388" t="s">
        <v>492</v>
      </c>
      <c r="AC25" s="387" t="s">
        <v>423</v>
      </c>
      <c r="AD25" s="388" t="s">
        <v>492</v>
      </c>
      <c r="AE25" s="387" t="s">
        <v>423</v>
      </c>
      <c r="AF25" s="388" t="s">
        <v>492</v>
      </c>
      <c r="AG25" s="643"/>
      <c r="AH25" s="387" t="s">
        <v>423</v>
      </c>
      <c r="AI25" s="388" t="s">
        <v>492</v>
      </c>
      <c r="AJ25" s="387" t="s">
        <v>462</v>
      </c>
      <c r="AK25" s="388" t="s">
        <v>423</v>
      </c>
      <c r="AL25" s="389" t="s">
        <v>492</v>
      </c>
      <c r="AM25" s="387" t="s">
        <v>423</v>
      </c>
      <c r="AN25" s="388" t="s">
        <v>492</v>
      </c>
      <c r="AO25" s="388" t="s">
        <v>423</v>
      </c>
      <c r="AP25" s="389" t="s">
        <v>492</v>
      </c>
    </row>
    <row r="26" spans="1:42" ht="18" customHeight="1">
      <c r="A26" s="225"/>
      <c r="B26" s="376" t="s">
        <v>58</v>
      </c>
      <c r="C26" s="455">
        <f aca="true" t="shared" si="7" ref="C26:C72">SUM(D26:E26)</f>
        <v>24</v>
      </c>
      <c r="D26" s="252">
        <f aca="true" t="shared" si="8" ref="D26:D72">SUM(F26,H26,J26,M26)</f>
        <v>14</v>
      </c>
      <c r="E26" s="252">
        <f aca="true" t="shared" si="9" ref="E26:E72">SUM(G26,I26,K26,L26,N26)</f>
        <v>10</v>
      </c>
      <c r="F26" s="254">
        <v>1</v>
      </c>
      <c r="G26" s="252" t="s">
        <v>806</v>
      </c>
      <c r="H26" s="254">
        <v>2</v>
      </c>
      <c r="I26" s="252" t="s">
        <v>806</v>
      </c>
      <c r="J26" s="254">
        <v>11</v>
      </c>
      <c r="K26" s="254">
        <v>8</v>
      </c>
      <c r="L26" s="254">
        <v>1</v>
      </c>
      <c r="M26" s="252" t="s">
        <v>806</v>
      </c>
      <c r="N26" s="254">
        <v>1</v>
      </c>
      <c r="O26" s="252">
        <v>1</v>
      </c>
      <c r="P26" s="252">
        <v>1</v>
      </c>
      <c r="Q26" s="257">
        <f t="shared" si="6"/>
        <v>3</v>
      </c>
      <c r="R26" s="252" t="s">
        <v>806</v>
      </c>
      <c r="S26" s="254">
        <v>3</v>
      </c>
      <c r="U26" s="699" t="s">
        <v>582</v>
      </c>
      <c r="V26" s="700"/>
      <c r="W26" s="701"/>
      <c r="X26" s="64">
        <f>SUM(Y26:Z26)</f>
        <v>3704</v>
      </c>
      <c r="Y26" s="64">
        <f>SUM(AA26,AC26,AE26,AH26)</f>
        <v>2766</v>
      </c>
      <c r="Z26" s="64">
        <f>SUM(AB26,AD26,AF26,AG26,AI26)</f>
        <v>938</v>
      </c>
      <c r="AA26" s="64">
        <v>65</v>
      </c>
      <c r="AB26" s="64" t="s">
        <v>806</v>
      </c>
      <c r="AC26" s="64">
        <v>83</v>
      </c>
      <c r="AD26" s="64">
        <v>1</v>
      </c>
      <c r="AE26" s="64">
        <v>2243</v>
      </c>
      <c r="AF26" s="64">
        <v>591</v>
      </c>
      <c r="AG26" s="64">
        <v>65</v>
      </c>
      <c r="AH26" s="64">
        <v>375</v>
      </c>
      <c r="AI26" s="64">
        <v>281</v>
      </c>
      <c r="AJ26" s="64">
        <f>SUM(AK26:AL26)</f>
        <v>714</v>
      </c>
      <c r="AK26" s="64">
        <f aca="true" t="shared" si="10" ref="AK26:AL29">SUM(AM26,AO26)</f>
        <v>376</v>
      </c>
      <c r="AL26" s="64">
        <f t="shared" si="10"/>
        <v>338</v>
      </c>
      <c r="AM26" s="16">
        <v>130</v>
      </c>
      <c r="AN26" s="4">
        <v>134</v>
      </c>
      <c r="AO26" s="4">
        <v>246</v>
      </c>
      <c r="AP26" s="4">
        <v>204</v>
      </c>
    </row>
    <row r="27" spans="1:42" ht="18" customHeight="1">
      <c r="A27" s="225"/>
      <c r="B27" s="376"/>
      <c r="C27" s="332"/>
      <c r="D27" s="332"/>
      <c r="E27" s="332"/>
      <c r="F27" s="332"/>
      <c r="G27" s="332"/>
      <c r="H27" s="332"/>
      <c r="I27" s="332"/>
      <c r="J27" s="332"/>
      <c r="K27" s="332"/>
      <c r="L27" s="332"/>
      <c r="M27" s="332"/>
      <c r="N27" s="332"/>
      <c r="O27" s="332"/>
      <c r="P27" s="332"/>
      <c r="Q27" s="332"/>
      <c r="R27" s="332"/>
      <c r="S27" s="332"/>
      <c r="U27" s="521">
        <v>5</v>
      </c>
      <c r="V27" s="522"/>
      <c r="W27" s="523"/>
      <c r="X27" s="64">
        <f>SUM(Y27:Z27)</f>
        <v>3693</v>
      </c>
      <c r="Y27" s="64">
        <f>SUM(AA27,AC27,AE27,AH27)</f>
        <v>2742</v>
      </c>
      <c r="Z27" s="64">
        <f>SUM(AB27,AD27,AF27,AG27,AI27)</f>
        <v>951</v>
      </c>
      <c r="AA27" s="64">
        <v>65</v>
      </c>
      <c r="AB27" s="64" t="s">
        <v>806</v>
      </c>
      <c r="AC27" s="64">
        <v>83</v>
      </c>
      <c r="AD27" s="64">
        <v>1</v>
      </c>
      <c r="AE27" s="64">
        <v>2221</v>
      </c>
      <c r="AF27" s="64">
        <v>603</v>
      </c>
      <c r="AG27" s="64">
        <v>68</v>
      </c>
      <c r="AH27" s="64">
        <v>373</v>
      </c>
      <c r="AI27" s="64">
        <v>279</v>
      </c>
      <c r="AJ27" s="64">
        <f>SUM(AK27:AL27)</f>
        <v>711</v>
      </c>
      <c r="AK27" s="64">
        <f t="shared" si="10"/>
        <v>367</v>
      </c>
      <c r="AL27" s="64">
        <f t="shared" si="10"/>
        <v>344</v>
      </c>
      <c r="AM27" s="16">
        <v>126</v>
      </c>
      <c r="AN27" s="4">
        <v>135</v>
      </c>
      <c r="AO27" s="4">
        <v>241</v>
      </c>
      <c r="AP27" s="4">
        <v>209</v>
      </c>
    </row>
    <row r="28" spans="1:42" ht="18" customHeight="1">
      <c r="A28" s="592" t="s">
        <v>59</v>
      </c>
      <c r="B28" s="593"/>
      <c r="C28" s="162">
        <f>SUM(C29:C32)</f>
        <v>109</v>
      </c>
      <c r="D28" s="162">
        <f>SUM(D29:D32)</f>
        <v>60</v>
      </c>
      <c r="E28" s="162">
        <f>SUM(E29:E32)</f>
        <v>49</v>
      </c>
      <c r="F28" s="162">
        <f>SUM(F29:F32)</f>
        <v>4</v>
      </c>
      <c r="G28" s="162" t="s">
        <v>805</v>
      </c>
      <c r="H28" s="162">
        <f>SUM(H29:H32)</f>
        <v>4</v>
      </c>
      <c r="I28" s="162" t="s">
        <v>805</v>
      </c>
      <c r="J28" s="162">
        <f>SUM(J29:J32)</f>
        <v>49</v>
      </c>
      <c r="K28" s="162">
        <f>SUM(K29:K32)</f>
        <v>42</v>
      </c>
      <c r="L28" s="162">
        <f>SUM(L29:L32)</f>
        <v>5</v>
      </c>
      <c r="M28" s="162">
        <f>SUM(M29:M32)</f>
        <v>3</v>
      </c>
      <c r="N28" s="162">
        <f>SUM(N29:N32)</f>
        <v>2</v>
      </c>
      <c r="O28" s="162" t="s">
        <v>805</v>
      </c>
      <c r="P28" s="162" t="s">
        <v>805</v>
      </c>
      <c r="Q28" s="162">
        <f>SUM(Q29:Q32)</f>
        <v>25</v>
      </c>
      <c r="R28" s="162">
        <f>SUM(R29:R32)</f>
        <v>1</v>
      </c>
      <c r="S28" s="162">
        <f>SUM(S29:S32)</f>
        <v>24</v>
      </c>
      <c r="U28" s="521">
        <v>6</v>
      </c>
      <c r="V28" s="522"/>
      <c r="W28" s="523"/>
      <c r="X28" s="64">
        <f>SUM(Y28:Z28)</f>
        <v>3696</v>
      </c>
      <c r="Y28" s="64">
        <f>SUM(AA28,AC28,AE28,AH28)</f>
        <v>2707</v>
      </c>
      <c r="Z28" s="64">
        <f>SUM(AB28,AD28,AF28,AG28,AI28)</f>
        <v>989</v>
      </c>
      <c r="AA28" s="11">
        <v>64</v>
      </c>
      <c r="AB28" s="64" t="s">
        <v>806</v>
      </c>
      <c r="AC28" s="64">
        <v>83</v>
      </c>
      <c r="AD28" s="11">
        <v>2</v>
      </c>
      <c r="AE28" s="64">
        <v>2203</v>
      </c>
      <c r="AF28" s="64">
        <v>600</v>
      </c>
      <c r="AG28" s="11">
        <v>68</v>
      </c>
      <c r="AH28" s="64">
        <v>357</v>
      </c>
      <c r="AI28" s="64">
        <v>319</v>
      </c>
      <c r="AJ28" s="64">
        <f>SUM(AK28:AL28)</f>
        <v>709</v>
      </c>
      <c r="AK28" s="64">
        <f t="shared" si="10"/>
        <v>366</v>
      </c>
      <c r="AL28" s="64">
        <f t="shared" si="10"/>
        <v>343</v>
      </c>
      <c r="AM28" s="16">
        <v>127</v>
      </c>
      <c r="AN28" s="4">
        <v>136</v>
      </c>
      <c r="AO28" s="4">
        <v>239</v>
      </c>
      <c r="AP28" s="4">
        <v>207</v>
      </c>
    </row>
    <row r="29" spans="1:42" ht="18" customHeight="1">
      <c r="A29" s="225"/>
      <c r="B29" s="376" t="s">
        <v>60</v>
      </c>
      <c r="C29" s="455">
        <f t="shared" si="7"/>
        <v>30</v>
      </c>
      <c r="D29" s="252">
        <f t="shared" si="8"/>
        <v>17</v>
      </c>
      <c r="E29" s="252">
        <f t="shared" si="9"/>
        <v>13</v>
      </c>
      <c r="F29" s="254">
        <v>1</v>
      </c>
      <c r="G29" s="252" t="s">
        <v>806</v>
      </c>
      <c r="H29" s="254">
        <v>1</v>
      </c>
      <c r="I29" s="252" t="s">
        <v>806</v>
      </c>
      <c r="J29" s="254">
        <v>14</v>
      </c>
      <c r="K29" s="254">
        <v>12</v>
      </c>
      <c r="L29" s="254">
        <v>1</v>
      </c>
      <c r="M29" s="254">
        <v>1</v>
      </c>
      <c r="N29" s="254" t="s">
        <v>806</v>
      </c>
      <c r="O29" s="252" t="s">
        <v>806</v>
      </c>
      <c r="P29" s="252" t="s">
        <v>806</v>
      </c>
      <c r="Q29" s="257">
        <f t="shared" si="6"/>
        <v>10</v>
      </c>
      <c r="R29" s="254">
        <v>1</v>
      </c>
      <c r="S29" s="254">
        <v>9</v>
      </c>
      <c r="U29" s="521">
        <v>7</v>
      </c>
      <c r="V29" s="522"/>
      <c r="W29" s="523"/>
      <c r="X29" s="64">
        <f>SUM(Y29:Z29)</f>
        <v>3632</v>
      </c>
      <c r="Y29" s="64">
        <f>SUM(AA29,AC29,AE29,AH29)</f>
        <v>2645</v>
      </c>
      <c r="Z29" s="64">
        <f>SUM(AB29,AD29,AF29,AG29,AI29)</f>
        <v>987</v>
      </c>
      <c r="AA29" s="64">
        <v>64</v>
      </c>
      <c r="AB29" s="64" t="s">
        <v>806</v>
      </c>
      <c r="AC29" s="64">
        <v>80</v>
      </c>
      <c r="AD29" s="64">
        <v>3</v>
      </c>
      <c r="AE29" s="64">
        <v>2157</v>
      </c>
      <c r="AF29" s="64">
        <v>598</v>
      </c>
      <c r="AG29" s="64">
        <v>66</v>
      </c>
      <c r="AH29" s="64">
        <v>344</v>
      </c>
      <c r="AI29" s="64">
        <v>320</v>
      </c>
      <c r="AJ29" s="64">
        <f>SUM(AK29:AL29)</f>
        <v>697</v>
      </c>
      <c r="AK29" s="64">
        <f t="shared" si="10"/>
        <v>354</v>
      </c>
      <c r="AL29" s="64">
        <f t="shared" si="10"/>
        <v>343</v>
      </c>
      <c r="AM29" s="16">
        <v>128</v>
      </c>
      <c r="AN29" s="4">
        <v>134</v>
      </c>
      <c r="AO29" s="4">
        <v>226</v>
      </c>
      <c r="AP29" s="4">
        <v>209</v>
      </c>
    </row>
    <row r="30" spans="1:42" ht="18" customHeight="1">
      <c r="A30" s="225"/>
      <c r="B30" s="376" t="s">
        <v>61</v>
      </c>
      <c r="C30" s="455">
        <f t="shared" si="7"/>
        <v>31</v>
      </c>
      <c r="D30" s="252">
        <f t="shared" si="8"/>
        <v>19</v>
      </c>
      <c r="E30" s="252">
        <f t="shared" si="9"/>
        <v>12</v>
      </c>
      <c r="F30" s="254">
        <v>1</v>
      </c>
      <c r="G30" s="252" t="s">
        <v>806</v>
      </c>
      <c r="H30" s="254">
        <v>1</v>
      </c>
      <c r="I30" s="252" t="s">
        <v>806</v>
      </c>
      <c r="J30" s="254">
        <v>15</v>
      </c>
      <c r="K30" s="254">
        <v>11</v>
      </c>
      <c r="L30" s="254">
        <v>1</v>
      </c>
      <c r="M30" s="252">
        <v>2</v>
      </c>
      <c r="N30" s="390" t="s">
        <v>806</v>
      </c>
      <c r="O30" s="252" t="s">
        <v>806</v>
      </c>
      <c r="P30" s="252" t="s">
        <v>806</v>
      </c>
      <c r="Q30" s="257">
        <f t="shared" si="6"/>
        <v>9</v>
      </c>
      <c r="R30" s="252" t="s">
        <v>806</v>
      </c>
      <c r="S30" s="254">
        <v>9</v>
      </c>
      <c r="U30" s="527">
        <v>8</v>
      </c>
      <c r="V30" s="528"/>
      <c r="W30" s="529"/>
      <c r="X30" s="189">
        <f aca="true" t="shared" si="11" ref="X30:AP30">SUM(X32,X36,X40)</f>
        <v>3572</v>
      </c>
      <c r="Y30" s="189">
        <f t="shared" si="11"/>
        <v>2590</v>
      </c>
      <c r="Z30" s="189">
        <f t="shared" si="11"/>
        <v>982</v>
      </c>
      <c r="AA30" s="189">
        <f>SUM(AA32,AA36,AA40)</f>
        <v>65</v>
      </c>
      <c r="AB30" s="189" t="s">
        <v>804</v>
      </c>
      <c r="AC30" s="189">
        <f t="shared" si="11"/>
        <v>82</v>
      </c>
      <c r="AD30" s="189">
        <f t="shared" si="11"/>
        <v>3</v>
      </c>
      <c r="AE30" s="189">
        <f t="shared" si="11"/>
        <v>2118</v>
      </c>
      <c r="AF30" s="189">
        <f t="shared" si="11"/>
        <v>591</v>
      </c>
      <c r="AG30" s="189">
        <f t="shared" si="11"/>
        <v>65</v>
      </c>
      <c r="AH30" s="189">
        <f t="shared" si="11"/>
        <v>325</v>
      </c>
      <c r="AI30" s="189">
        <f t="shared" si="11"/>
        <v>323</v>
      </c>
      <c r="AJ30" s="189">
        <f t="shared" si="11"/>
        <v>689</v>
      </c>
      <c r="AK30" s="189">
        <f t="shared" si="11"/>
        <v>351</v>
      </c>
      <c r="AL30" s="189">
        <f t="shared" si="11"/>
        <v>338</v>
      </c>
      <c r="AM30" s="189">
        <f t="shared" si="11"/>
        <v>129</v>
      </c>
      <c r="AN30" s="189">
        <f t="shared" si="11"/>
        <v>141</v>
      </c>
      <c r="AO30" s="189">
        <f t="shared" si="11"/>
        <v>222</v>
      </c>
      <c r="AP30" s="189">
        <f t="shared" si="11"/>
        <v>197</v>
      </c>
    </row>
    <row r="31" spans="1:42" ht="18" customHeight="1">
      <c r="A31" s="225"/>
      <c r="B31" s="376" t="s">
        <v>62</v>
      </c>
      <c r="C31" s="455">
        <f t="shared" si="7"/>
        <v>30</v>
      </c>
      <c r="D31" s="252">
        <f t="shared" si="8"/>
        <v>14</v>
      </c>
      <c r="E31" s="252">
        <f t="shared" si="9"/>
        <v>16</v>
      </c>
      <c r="F31" s="254">
        <v>1</v>
      </c>
      <c r="G31" s="252" t="s">
        <v>806</v>
      </c>
      <c r="H31" s="254">
        <v>1</v>
      </c>
      <c r="I31" s="252" t="s">
        <v>806</v>
      </c>
      <c r="J31" s="254">
        <v>12</v>
      </c>
      <c r="K31" s="254">
        <v>14</v>
      </c>
      <c r="L31" s="254">
        <v>1</v>
      </c>
      <c r="M31" s="254" t="s">
        <v>806</v>
      </c>
      <c r="N31" s="252">
        <v>1</v>
      </c>
      <c r="O31" s="252" t="s">
        <v>806</v>
      </c>
      <c r="P31" s="252" t="s">
        <v>806</v>
      </c>
      <c r="Q31" s="257">
        <f t="shared" si="6"/>
        <v>4</v>
      </c>
      <c r="R31" s="252" t="s">
        <v>806</v>
      </c>
      <c r="S31" s="254">
        <v>4</v>
      </c>
      <c r="U31" s="61"/>
      <c r="V31" s="61"/>
      <c r="W31" s="346"/>
      <c r="X31" s="457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4"/>
      <c r="AO31" s="4"/>
      <c r="AP31" s="4"/>
    </row>
    <row r="32" spans="1:42" ht="18" customHeight="1">
      <c r="A32" s="225"/>
      <c r="B32" s="376" t="s">
        <v>63</v>
      </c>
      <c r="C32" s="455">
        <f t="shared" si="7"/>
        <v>18</v>
      </c>
      <c r="D32" s="252">
        <f t="shared" si="8"/>
        <v>10</v>
      </c>
      <c r="E32" s="252">
        <f t="shared" si="9"/>
        <v>8</v>
      </c>
      <c r="F32" s="254">
        <v>1</v>
      </c>
      <c r="G32" s="252" t="s">
        <v>806</v>
      </c>
      <c r="H32" s="254">
        <v>1</v>
      </c>
      <c r="I32" s="252" t="s">
        <v>806</v>
      </c>
      <c r="J32" s="254">
        <v>8</v>
      </c>
      <c r="K32" s="254">
        <v>5</v>
      </c>
      <c r="L32" s="254">
        <v>2</v>
      </c>
      <c r="M32" s="252" t="s">
        <v>806</v>
      </c>
      <c r="N32" s="252">
        <v>1</v>
      </c>
      <c r="O32" s="252" t="s">
        <v>806</v>
      </c>
      <c r="P32" s="252" t="s">
        <v>806</v>
      </c>
      <c r="Q32" s="257">
        <f t="shared" si="6"/>
        <v>2</v>
      </c>
      <c r="R32" s="252" t="s">
        <v>806</v>
      </c>
      <c r="S32" s="254">
        <v>2</v>
      </c>
      <c r="U32" s="713" t="s">
        <v>637</v>
      </c>
      <c r="V32" s="368"/>
      <c r="W32" s="346" t="s">
        <v>462</v>
      </c>
      <c r="X32" s="458">
        <f>SUM(X33:X34)</f>
        <v>2917</v>
      </c>
      <c r="Y32" s="11">
        <f>SUM(Y33:Y34)</f>
        <v>2130</v>
      </c>
      <c r="Z32" s="11">
        <f>SUM(Z33:Z34)</f>
        <v>787</v>
      </c>
      <c r="AA32" s="11">
        <f>SUM(AA33:AA34)</f>
        <v>55</v>
      </c>
      <c r="AB32" s="64" t="s">
        <v>806</v>
      </c>
      <c r="AC32" s="11">
        <f>SUM(AC33:AC34)</f>
        <v>68</v>
      </c>
      <c r="AD32" s="11" t="s">
        <v>806</v>
      </c>
      <c r="AE32" s="11">
        <f aca="true" t="shared" si="12" ref="AE32:AP32">SUM(AE33:AE34)</f>
        <v>1817</v>
      </c>
      <c r="AF32" s="11">
        <f t="shared" si="12"/>
        <v>512</v>
      </c>
      <c r="AG32" s="11">
        <f t="shared" si="12"/>
        <v>58</v>
      </c>
      <c r="AH32" s="11">
        <f t="shared" si="12"/>
        <v>190</v>
      </c>
      <c r="AI32" s="11">
        <f t="shared" si="12"/>
        <v>217</v>
      </c>
      <c r="AJ32" s="11">
        <f t="shared" si="12"/>
        <v>615</v>
      </c>
      <c r="AK32" s="11">
        <f t="shared" si="12"/>
        <v>321</v>
      </c>
      <c r="AL32" s="11">
        <f t="shared" si="12"/>
        <v>294</v>
      </c>
      <c r="AM32" s="11">
        <f t="shared" si="12"/>
        <v>111</v>
      </c>
      <c r="AN32" s="11">
        <f t="shared" si="12"/>
        <v>110</v>
      </c>
      <c r="AO32" s="11">
        <f t="shared" si="12"/>
        <v>210</v>
      </c>
      <c r="AP32" s="11">
        <f t="shared" si="12"/>
        <v>184</v>
      </c>
    </row>
    <row r="33" spans="1:42" ht="18" customHeight="1">
      <c r="A33" s="225"/>
      <c r="B33" s="376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U33" s="609"/>
      <c r="V33" s="368"/>
      <c r="W33" s="346" t="s">
        <v>498</v>
      </c>
      <c r="X33" s="459">
        <f aca="true" t="shared" si="13" ref="X33:X42">SUM(Y33:Z33)</f>
        <v>2525</v>
      </c>
      <c r="Y33" s="64">
        <f aca="true" t="shared" si="14" ref="Y33:Y42">SUM(AA33,AC33,AE33,AH33)</f>
        <v>1931</v>
      </c>
      <c r="Z33" s="64">
        <f aca="true" t="shared" si="15" ref="Z33:Z42">SUM(AB33,AD33,AF33,AG33,AI33)</f>
        <v>594</v>
      </c>
      <c r="AA33" s="11">
        <v>55</v>
      </c>
      <c r="AB33" s="64" t="s">
        <v>806</v>
      </c>
      <c r="AC33" s="64">
        <v>68</v>
      </c>
      <c r="AD33" s="11" t="s">
        <v>806</v>
      </c>
      <c r="AE33" s="64">
        <v>1780</v>
      </c>
      <c r="AF33" s="64">
        <v>502</v>
      </c>
      <c r="AG33" s="11">
        <v>58</v>
      </c>
      <c r="AH33" s="64">
        <v>28</v>
      </c>
      <c r="AI33" s="64">
        <v>34</v>
      </c>
      <c r="AJ33" s="64">
        <f>SUM(AK33:AL33)</f>
        <v>615</v>
      </c>
      <c r="AK33" s="64">
        <f>SUM(AM33,AO33)</f>
        <v>321</v>
      </c>
      <c r="AL33" s="64">
        <f>SUM(AN33,AP33)</f>
        <v>294</v>
      </c>
      <c r="AM33" s="16">
        <v>111</v>
      </c>
      <c r="AN33" s="4">
        <v>110</v>
      </c>
      <c r="AO33" s="4">
        <v>210</v>
      </c>
      <c r="AP33" s="4">
        <v>184</v>
      </c>
    </row>
    <row r="34" spans="1:42" ht="18" customHeight="1">
      <c r="A34" s="592" t="s">
        <v>64</v>
      </c>
      <c r="B34" s="593"/>
      <c r="C34" s="162">
        <f>SUM(C35:C42)</f>
        <v>210</v>
      </c>
      <c r="D34" s="162">
        <f>SUM(D35:D42)</f>
        <v>123</v>
      </c>
      <c r="E34" s="162">
        <f>SUM(E35:E42)</f>
        <v>87</v>
      </c>
      <c r="F34" s="162">
        <f>SUM(F35:F42)</f>
        <v>10</v>
      </c>
      <c r="G34" s="162" t="s">
        <v>805</v>
      </c>
      <c r="H34" s="162">
        <f aca="true" t="shared" si="16" ref="H34:S34">SUM(H35:H42)</f>
        <v>8</v>
      </c>
      <c r="I34" s="162">
        <f t="shared" si="16"/>
        <v>2</v>
      </c>
      <c r="J34" s="162">
        <f t="shared" si="16"/>
        <v>102</v>
      </c>
      <c r="K34" s="162">
        <f t="shared" si="16"/>
        <v>66</v>
      </c>
      <c r="L34" s="162">
        <f t="shared" si="16"/>
        <v>7</v>
      </c>
      <c r="M34" s="162">
        <f t="shared" si="16"/>
        <v>3</v>
      </c>
      <c r="N34" s="162">
        <f t="shared" si="16"/>
        <v>12</v>
      </c>
      <c r="O34" s="162">
        <f t="shared" si="16"/>
        <v>2</v>
      </c>
      <c r="P34" s="162">
        <f t="shared" si="16"/>
        <v>4</v>
      </c>
      <c r="Q34" s="162">
        <f t="shared" si="16"/>
        <v>49</v>
      </c>
      <c r="R34" s="162">
        <f t="shared" si="16"/>
        <v>3</v>
      </c>
      <c r="S34" s="162">
        <f t="shared" si="16"/>
        <v>46</v>
      </c>
      <c r="U34" s="609"/>
      <c r="V34" s="368"/>
      <c r="W34" s="346" t="s">
        <v>499</v>
      </c>
      <c r="X34" s="459">
        <f t="shared" si="13"/>
        <v>392</v>
      </c>
      <c r="Y34" s="64">
        <f t="shared" si="14"/>
        <v>199</v>
      </c>
      <c r="Z34" s="64">
        <f t="shared" si="15"/>
        <v>193</v>
      </c>
      <c r="AA34" s="11" t="s">
        <v>806</v>
      </c>
      <c r="AB34" s="64" t="s">
        <v>806</v>
      </c>
      <c r="AC34" s="64" t="s">
        <v>806</v>
      </c>
      <c r="AD34" s="11" t="s">
        <v>806</v>
      </c>
      <c r="AE34" s="64">
        <v>37</v>
      </c>
      <c r="AF34" s="64">
        <v>10</v>
      </c>
      <c r="AG34" s="11" t="s">
        <v>806</v>
      </c>
      <c r="AH34" s="64">
        <v>162</v>
      </c>
      <c r="AI34" s="64">
        <v>183</v>
      </c>
      <c r="AJ34" s="11" t="s">
        <v>808</v>
      </c>
      <c r="AK34" s="11" t="s">
        <v>808</v>
      </c>
      <c r="AL34" s="11" t="s">
        <v>808</v>
      </c>
      <c r="AM34" s="11" t="s">
        <v>808</v>
      </c>
      <c r="AN34" s="11" t="s">
        <v>808</v>
      </c>
      <c r="AO34" s="11" t="s">
        <v>808</v>
      </c>
      <c r="AP34" s="11" t="s">
        <v>808</v>
      </c>
    </row>
    <row r="35" spans="1:42" ht="18" customHeight="1">
      <c r="A35" s="225"/>
      <c r="B35" s="376" t="s">
        <v>65</v>
      </c>
      <c r="C35" s="455">
        <f t="shared" si="7"/>
        <v>24</v>
      </c>
      <c r="D35" s="252">
        <f t="shared" si="8"/>
        <v>13</v>
      </c>
      <c r="E35" s="252">
        <f t="shared" si="9"/>
        <v>11</v>
      </c>
      <c r="F35" s="254">
        <v>1</v>
      </c>
      <c r="G35" s="252" t="s">
        <v>806</v>
      </c>
      <c r="H35" s="254">
        <v>1</v>
      </c>
      <c r="I35" s="252" t="s">
        <v>806</v>
      </c>
      <c r="J35" s="254">
        <v>11</v>
      </c>
      <c r="K35" s="254">
        <v>9</v>
      </c>
      <c r="L35" s="254">
        <v>1</v>
      </c>
      <c r="M35" s="252" t="s">
        <v>806</v>
      </c>
      <c r="N35" s="252">
        <v>1</v>
      </c>
      <c r="O35" s="252" t="s">
        <v>806</v>
      </c>
      <c r="P35" s="390" t="s">
        <v>806</v>
      </c>
      <c r="Q35" s="257">
        <f t="shared" si="6"/>
        <v>7</v>
      </c>
      <c r="R35" s="390">
        <v>1</v>
      </c>
      <c r="S35" s="254">
        <v>6</v>
      </c>
      <c r="U35" s="331"/>
      <c r="V35" s="346"/>
      <c r="W35" s="346"/>
      <c r="X35" s="457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4"/>
      <c r="AO35" s="4"/>
      <c r="AP35" s="4"/>
    </row>
    <row r="36" spans="1:42" ht="18" customHeight="1">
      <c r="A36" s="225"/>
      <c r="B36" s="376" t="s">
        <v>66</v>
      </c>
      <c r="C36" s="455">
        <f t="shared" si="7"/>
        <v>54</v>
      </c>
      <c r="D36" s="252">
        <f t="shared" si="8"/>
        <v>31</v>
      </c>
      <c r="E36" s="252">
        <f t="shared" si="9"/>
        <v>23</v>
      </c>
      <c r="F36" s="254">
        <v>2</v>
      </c>
      <c r="G36" s="252" t="s">
        <v>806</v>
      </c>
      <c r="H36" s="254">
        <v>2</v>
      </c>
      <c r="I36" s="252" t="s">
        <v>806</v>
      </c>
      <c r="J36" s="254">
        <v>25</v>
      </c>
      <c r="K36" s="254">
        <v>19</v>
      </c>
      <c r="L36" s="254">
        <v>2</v>
      </c>
      <c r="M36" s="252">
        <v>2</v>
      </c>
      <c r="N36" s="390">
        <v>2</v>
      </c>
      <c r="O36" s="252" t="s">
        <v>806</v>
      </c>
      <c r="P36" s="252" t="s">
        <v>806</v>
      </c>
      <c r="Q36" s="257">
        <f t="shared" si="6"/>
        <v>17</v>
      </c>
      <c r="R36" s="252" t="s">
        <v>806</v>
      </c>
      <c r="S36" s="254">
        <v>17</v>
      </c>
      <c r="U36" s="713" t="s">
        <v>638</v>
      </c>
      <c r="V36" s="346"/>
      <c r="W36" s="346" t="s">
        <v>462</v>
      </c>
      <c r="X36" s="459">
        <f>SUM(X37:X38)</f>
        <v>623</v>
      </c>
      <c r="Y36" s="64">
        <f>SUM(Y37:Y38)</f>
        <v>437</v>
      </c>
      <c r="Z36" s="64">
        <f>SUM(Z37:Z38)</f>
        <v>186</v>
      </c>
      <c r="AA36" s="64">
        <f>SUM(AA37:AA38)</f>
        <v>9</v>
      </c>
      <c r="AB36" s="64" t="s">
        <v>806</v>
      </c>
      <c r="AC36" s="64">
        <f aca="true" t="shared" si="17" ref="AC36:AP36">SUM(AC37:AC38)</f>
        <v>13</v>
      </c>
      <c r="AD36" s="64">
        <f t="shared" si="17"/>
        <v>3</v>
      </c>
      <c r="AE36" s="64">
        <f t="shared" si="17"/>
        <v>284</v>
      </c>
      <c r="AF36" s="64">
        <f t="shared" si="17"/>
        <v>74</v>
      </c>
      <c r="AG36" s="64">
        <f t="shared" si="17"/>
        <v>6</v>
      </c>
      <c r="AH36" s="64">
        <f t="shared" si="17"/>
        <v>131</v>
      </c>
      <c r="AI36" s="64">
        <f t="shared" si="17"/>
        <v>103</v>
      </c>
      <c r="AJ36" s="64">
        <f t="shared" si="17"/>
        <v>69</v>
      </c>
      <c r="AK36" s="64">
        <f t="shared" si="17"/>
        <v>27</v>
      </c>
      <c r="AL36" s="64">
        <f t="shared" si="17"/>
        <v>42</v>
      </c>
      <c r="AM36" s="64">
        <f t="shared" si="17"/>
        <v>17</v>
      </c>
      <c r="AN36" s="64">
        <f t="shared" si="17"/>
        <v>29</v>
      </c>
      <c r="AO36" s="64">
        <f t="shared" si="17"/>
        <v>10</v>
      </c>
      <c r="AP36" s="64">
        <f t="shared" si="17"/>
        <v>13</v>
      </c>
    </row>
    <row r="37" spans="1:42" ht="18" customHeight="1">
      <c r="A37" s="225"/>
      <c r="B37" s="376" t="s">
        <v>67</v>
      </c>
      <c r="C37" s="455">
        <f t="shared" si="7"/>
        <v>78</v>
      </c>
      <c r="D37" s="252">
        <f t="shared" si="8"/>
        <v>42</v>
      </c>
      <c r="E37" s="252">
        <f t="shared" si="9"/>
        <v>36</v>
      </c>
      <c r="F37" s="254">
        <v>2</v>
      </c>
      <c r="G37" s="252" t="s">
        <v>806</v>
      </c>
      <c r="H37" s="254">
        <v>2</v>
      </c>
      <c r="I37" s="252" t="s">
        <v>806</v>
      </c>
      <c r="J37" s="254">
        <v>38</v>
      </c>
      <c r="K37" s="254">
        <v>28</v>
      </c>
      <c r="L37" s="254">
        <v>2</v>
      </c>
      <c r="M37" s="252" t="s">
        <v>806</v>
      </c>
      <c r="N37" s="254">
        <v>6</v>
      </c>
      <c r="O37" s="252" t="s">
        <v>806</v>
      </c>
      <c r="P37" s="252" t="s">
        <v>806</v>
      </c>
      <c r="Q37" s="257">
        <f t="shared" si="6"/>
        <v>9</v>
      </c>
      <c r="R37" s="254">
        <v>2</v>
      </c>
      <c r="S37" s="254">
        <v>7</v>
      </c>
      <c r="U37" s="609"/>
      <c r="V37" s="368"/>
      <c r="W37" s="346" t="s">
        <v>498</v>
      </c>
      <c r="X37" s="459">
        <f t="shared" si="13"/>
        <v>397</v>
      </c>
      <c r="Y37" s="64">
        <f t="shared" si="14"/>
        <v>309</v>
      </c>
      <c r="Z37" s="64">
        <f t="shared" si="15"/>
        <v>88</v>
      </c>
      <c r="AA37" s="11">
        <v>9</v>
      </c>
      <c r="AB37" s="64" t="s">
        <v>425</v>
      </c>
      <c r="AC37" s="64">
        <v>13</v>
      </c>
      <c r="AD37" s="11">
        <v>2</v>
      </c>
      <c r="AE37" s="64">
        <v>277</v>
      </c>
      <c r="AF37" s="64">
        <v>72</v>
      </c>
      <c r="AG37" s="11">
        <v>6</v>
      </c>
      <c r="AH37" s="64">
        <v>10</v>
      </c>
      <c r="AI37" s="64">
        <v>8</v>
      </c>
      <c r="AJ37" s="64">
        <f>SUM(AK37:AL37)</f>
        <v>69</v>
      </c>
      <c r="AK37" s="64">
        <f>SUM(AM37,AO37)</f>
        <v>27</v>
      </c>
      <c r="AL37" s="64">
        <f>SUM(AN37,AP37)</f>
        <v>42</v>
      </c>
      <c r="AM37" s="16">
        <v>17</v>
      </c>
      <c r="AN37" s="4">
        <v>29</v>
      </c>
      <c r="AO37" s="4">
        <v>10</v>
      </c>
      <c r="AP37" s="4">
        <v>13</v>
      </c>
    </row>
    <row r="38" spans="1:42" ht="18" customHeight="1">
      <c r="A38" s="225"/>
      <c r="B38" s="376" t="s">
        <v>68</v>
      </c>
      <c r="C38" s="455">
        <f t="shared" si="7"/>
        <v>9</v>
      </c>
      <c r="D38" s="252">
        <f t="shared" si="8"/>
        <v>5</v>
      </c>
      <c r="E38" s="252">
        <f t="shared" si="9"/>
        <v>4</v>
      </c>
      <c r="F38" s="254">
        <v>1</v>
      </c>
      <c r="G38" s="252" t="s">
        <v>806</v>
      </c>
      <c r="H38" s="252" t="s">
        <v>806</v>
      </c>
      <c r="I38" s="252">
        <v>1</v>
      </c>
      <c r="J38" s="254">
        <v>4</v>
      </c>
      <c r="K38" s="254">
        <v>3</v>
      </c>
      <c r="L38" s="252" t="s">
        <v>806</v>
      </c>
      <c r="M38" s="252" t="s">
        <v>806</v>
      </c>
      <c r="N38" s="252" t="s">
        <v>806</v>
      </c>
      <c r="O38" s="252">
        <v>1</v>
      </c>
      <c r="P38" s="254">
        <v>1</v>
      </c>
      <c r="Q38" s="257">
        <f t="shared" si="6"/>
        <v>3</v>
      </c>
      <c r="R38" s="252" t="s">
        <v>806</v>
      </c>
      <c r="S38" s="254">
        <v>3</v>
      </c>
      <c r="U38" s="609"/>
      <c r="V38" s="368"/>
      <c r="W38" s="346" t="s">
        <v>499</v>
      </c>
      <c r="X38" s="459">
        <f t="shared" si="13"/>
        <v>226</v>
      </c>
      <c r="Y38" s="64">
        <f t="shared" si="14"/>
        <v>128</v>
      </c>
      <c r="Z38" s="64">
        <f t="shared" si="15"/>
        <v>98</v>
      </c>
      <c r="AA38" s="11" t="s">
        <v>806</v>
      </c>
      <c r="AB38" s="64" t="s">
        <v>425</v>
      </c>
      <c r="AC38" s="64" t="s">
        <v>809</v>
      </c>
      <c r="AD38" s="11">
        <v>1</v>
      </c>
      <c r="AE38" s="64">
        <v>7</v>
      </c>
      <c r="AF38" s="64">
        <v>2</v>
      </c>
      <c r="AG38" s="11" t="s">
        <v>425</v>
      </c>
      <c r="AH38" s="64">
        <v>121</v>
      </c>
      <c r="AI38" s="64">
        <v>95</v>
      </c>
      <c r="AJ38" s="11" t="s">
        <v>530</v>
      </c>
      <c r="AK38" s="11" t="s">
        <v>808</v>
      </c>
      <c r="AL38" s="11" t="s">
        <v>808</v>
      </c>
      <c r="AM38" s="11" t="s">
        <v>810</v>
      </c>
      <c r="AN38" s="11" t="s">
        <v>530</v>
      </c>
      <c r="AO38" s="11" t="s">
        <v>811</v>
      </c>
      <c r="AP38" s="11" t="s">
        <v>530</v>
      </c>
    </row>
    <row r="39" spans="1:42" ht="18" customHeight="1">
      <c r="A39" s="225"/>
      <c r="B39" s="376" t="s">
        <v>69</v>
      </c>
      <c r="C39" s="455">
        <f t="shared" si="7"/>
        <v>9</v>
      </c>
      <c r="D39" s="252">
        <f t="shared" si="8"/>
        <v>5</v>
      </c>
      <c r="E39" s="252">
        <f t="shared" si="9"/>
        <v>4</v>
      </c>
      <c r="F39" s="254">
        <v>1</v>
      </c>
      <c r="G39" s="252" t="s">
        <v>806</v>
      </c>
      <c r="H39" s="252" t="s">
        <v>806</v>
      </c>
      <c r="I39" s="390">
        <v>1</v>
      </c>
      <c r="J39" s="254">
        <v>4</v>
      </c>
      <c r="K39" s="254">
        <v>2</v>
      </c>
      <c r="L39" s="252" t="s">
        <v>806</v>
      </c>
      <c r="M39" s="252" t="s">
        <v>806</v>
      </c>
      <c r="N39" s="252">
        <v>1</v>
      </c>
      <c r="O39" s="252" t="s">
        <v>806</v>
      </c>
      <c r="P39" s="254">
        <v>1</v>
      </c>
      <c r="Q39" s="257">
        <f t="shared" si="6"/>
        <v>2</v>
      </c>
      <c r="R39" s="252" t="s">
        <v>806</v>
      </c>
      <c r="S39" s="254">
        <v>2</v>
      </c>
      <c r="U39" s="368"/>
      <c r="V39" s="368"/>
      <c r="W39" s="346"/>
      <c r="X39" s="457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4"/>
      <c r="AO39" s="4"/>
      <c r="AP39" s="4"/>
    </row>
    <row r="40" spans="1:42" ht="18" customHeight="1">
      <c r="A40" s="225"/>
      <c r="B40" s="376" t="s">
        <v>70</v>
      </c>
      <c r="C40" s="455">
        <f t="shared" si="7"/>
        <v>13</v>
      </c>
      <c r="D40" s="252">
        <f t="shared" si="8"/>
        <v>8</v>
      </c>
      <c r="E40" s="252">
        <f t="shared" si="9"/>
        <v>5</v>
      </c>
      <c r="F40" s="254">
        <v>1</v>
      </c>
      <c r="G40" s="252" t="s">
        <v>806</v>
      </c>
      <c r="H40" s="254">
        <v>1</v>
      </c>
      <c r="I40" s="252" t="s">
        <v>806</v>
      </c>
      <c r="J40" s="254">
        <v>5</v>
      </c>
      <c r="K40" s="254">
        <v>2</v>
      </c>
      <c r="L40" s="254">
        <v>1</v>
      </c>
      <c r="M40" s="252">
        <v>1</v>
      </c>
      <c r="N40" s="252">
        <v>2</v>
      </c>
      <c r="O40" s="252" t="s">
        <v>806</v>
      </c>
      <c r="P40" s="254">
        <v>1</v>
      </c>
      <c r="Q40" s="257">
        <f t="shared" si="6"/>
        <v>6</v>
      </c>
      <c r="R40" s="252" t="s">
        <v>806</v>
      </c>
      <c r="S40" s="254">
        <v>6</v>
      </c>
      <c r="U40" s="713" t="s">
        <v>639</v>
      </c>
      <c r="V40" s="368"/>
      <c r="W40" s="346" t="s">
        <v>462</v>
      </c>
      <c r="X40" s="458">
        <f>SUM(X41:X42)</f>
        <v>32</v>
      </c>
      <c r="Y40" s="11">
        <f>SUM(Y41:Y42)</f>
        <v>23</v>
      </c>
      <c r="Z40" s="11">
        <f>SUM(Z41:Z42)</f>
        <v>9</v>
      </c>
      <c r="AA40" s="11">
        <f>SUM(AA41:AA42)</f>
        <v>1</v>
      </c>
      <c r="AB40" s="64" t="s">
        <v>806</v>
      </c>
      <c r="AC40" s="11">
        <f>SUM(AC41:AC42)</f>
        <v>1</v>
      </c>
      <c r="AD40" s="11" t="s">
        <v>806</v>
      </c>
      <c r="AE40" s="11">
        <f aca="true" t="shared" si="18" ref="AE40:AO40">SUM(AE41:AE42)</f>
        <v>17</v>
      </c>
      <c r="AF40" s="11">
        <f t="shared" si="18"/>
        <v>5</v>
      </c>
      <c r="AG40" s="11">
        <f t="shared" si="18"/>
        <v>1</v>
      </c>
      <c r="AH40" s="11">
        <f t="shared" si="18"/>
        <v>4</v>
      </c>
      <c r="AI40" s="11">
        <f t="shared" si="18"/>
        <v>3</v>
      </c>
      <c r="AJ40" s="11">
        <f t="shared" si="18"/>
        <v>5</v>
      </c>
      <c r="AK40" s="11">
        <f t="shared" si="18"/>
        <v>3</v>
      </c>
      <c r="AL40" s="11">
        <f t="shared" si="18"/>
        <v>2</v>
      </c>
      <c r="AM40" s="11">
        <f t="shared" si="18"/>
        <v>1</v>
      </c>
      <c r="AN40" s="11">
        <f t="shared" si="18"/>
        <v>2</v>
      </c>
      <c r="AO40" s="11">
        <f t="shared" si="18"/>
        <v>2</v>
      </c>
      <c r="AP40" s="51" t="s">
        <v>806</v>
      </c>
    </row>
    <row r="41" spans="1:42" ht="18" customHeight="1">
      <c r="A41" s="225"/>
      <c r="B41" s="376" t="s">
        <v>71</v>
      </c>
      <c r="C41" s="455">
        <f t="shared" si="7"/>
        <v>13</v>
      </c>
      <c r="D41" s="252">
        <f t="shared" si="8"/>
        <v>11</v>
      </c>
      <c r="E41" s="252">
        <f t="shared" si="9"/>
        <v>2</v>
      </c>
      <c r="F41" s="254">
        <v>1</v>
      </c>
      <c r="G41" s="252" t="s">
        <v>806</v>
      </c>
      <c r="H41" s="254">
        <v>1</v>
      </c>
      <c r="I41" s="252" t="s">
        <v>806</v>
      </c>
      <c r="J41" s="254">
        <v>9</v>
      </c>
      <c r="K41" s="254">
        <v>2</v>
      </c>
      <c r="L41" s="252" t="s">
        <v>806</v>
      </c>
      <c r="M41" s="252" t="s">
        <v>806</v>
      </c>
      <c r="N41" s="252" t="s">
        <v>806</v>
      </c>
      <c r="O41" s="252">
        <v>1</v>
      </c>
      <c r="P41" s="254">
        <v>1</v>
      </c>
      <c r="Q41" s="257">
        <f t="shared" si="6"/>
        <v>2</v>
      </c>
      <c r="R41" s="252" t="s">
        <v>806</v>
      </c>
      <c r="S41" s="254">
        <v>2</v>
      </c>
      <c r="U41" s="609"/>
      <c r="V41" s="368"/>
      <c r="W41" s="346" t="s">
        <v>498</v>
      </c>
      <c r="X41" s="459">
        <f t="shared" si="13"/>
        <v>24</v>
      </c>
      <c r="Y41" s="64">
        <f t="shared" si="14"/>
        <v>18</v>
      </c>
      <c r="Z41" s="64">
        <f t="shared" si="15"/>
        <v>6</v>
      </c>
      <c r="AA41" s="11" t="s">
        <v>806</v>
      </c>
      <c r="AB41" s="64" t="s">
        <v>806</v>
      </c>
      <c r="AC41" s="64">
        <v>1</v>
      </c>
      <c r="AD41" s="11" t="s">
        <v>806</v>
      </c>
      <c r="AE41" s="64">
        <v>17</v>
      </c>
      <c r="AF41" s="64">
        <v>5</v>
      </c>
      <c r="AG41" s="11">
        <v>1</v>
      </c>
      <c r="AH41" s="64" t="s">
        <v>806</v>
      </c>
      <c r="AI41" s="64" t="s">
        <v>806</v>
      </c>
      <c r="AJ41" s="64">
        <f>SUM(AK41:AL41)</f>
        <v>5</v>
      </c>
      <c r="AK41" s="64">
        <f>SUM(AM41,AO41)</f>
        <v>3</v>
      </c>
      <c r="AL41" s="64">
        <f>SUM(AN41,AP41)</f>
        <v>2</v>
      </c>
      <c r="AM41" s="16">
        <v>1</v>
      </c>
      <c r="AN41" s="16">
        <v>2</v>
      </c>
      <c r="AO41" s="16">
        <v>2</v>
      </c>
      <c r="AP41" s="51" t="s">
        <v>806</v>
      </c>
    </row>
    <row r="42" spans="1:42" ht="18" customHeight="1">
      <c r="A42" s="225"/>
      <c r="B42" s="376" t="s">
        <v>72</v>
      </c>
      <c r="C42" s="455">
        <f t="shared" si="7"/>
        <v>10</v>
      </c>
      <c r="D42" s="252">
        <f t="shared" si="8"/>
        <v>8</v>
      </c>
      <c r="E42" s="252">
        <f t="shared" si="9"/>
        <v>2</v>
      </c>
      <c r="F42" s="254">
        <v>1</v>
      </c>
      <c r="G42" s="252" t="s">
        <v>806</v>
      </c>
      <c r="H42" s="252">
        <v>1</v>
      </c>
      <c r="I42" s="252" t="s">
        <v>806</v>
      </c>
      <c r="J42" s="254">
        <v>6</v>
      </c>
      <c r="K42" s="254">
        <v>1</v>
      </c>
      <c r="L42" s="254">
        <v>1</v>
      </c>
      <c r="M42" s="390" t="s">
        <v>806</v>
      </c>
      <c r="N42" s="252" t="s">
        <v>806</v>
      </c>
      <c r="O42" s="252" t="s">
        <v>425</v>
      </c>
      <c r="P42" s="252" t="s">
        <v>425</v>
      </c>
      <c r="Q42" s="257">
        <f t="shared" si="6"/>
        <v>3</v>
      </c>
      <c r="R42" s="252" t="s">
        <v>804</v>
      </c>
      <c r="S42" s="254">
        <v>3</v>
      </c>
      <c r="U42" s="693"/>
      <c r="V42" s="391"/>
      <c r="W42" s="392" t="s">
        <v>499</v>
      </c>
      <c r="X42" s="460">
        <f t="shared" si="13"/>
        <v>8</v>
      </c>
      <c r="Y42" s="246">
        <f t="shared" si="14"/>
        <v>5</v>
      </c>
      <c r="Z42" s="246">
        <f t="shared" si="15"/>
        <v>3</v>
      </c>
      <c r="AA42" s="461">
        <v>1</v>
      </c>
      <c r="AB42" s="246" t="s">
        <v>806</v>
      </c>
      <c r="AC42" s="246" t="s">
        <v>806</v>
      </c>
      <c r="AD42" s="461" t="s">
        <v>806</v>
      </c>
      <c r="AE42" s="246" t="s">
        <v>806</v>
      </c>
      <c r="AF42" s="246" t="s">
        <v>806</v>
      </c>
      <c r="AG42" s="461" t="s">
        <v>806</v>
      </c>
      <c r="AH42" s="246">
        <v>4</v>
      </c>
      <c r="AI42" s="246">
        <v>3</v>
      </c>
      <c r="AJ42" s="461" t="s">
        <v>806</v>
      </c>
      <c r="AK42" s="461" t="s">
        <v>808</v>
      </c>
      <c r="AL42" s="461" t="s">
        <v>808</v>
      </c>
      <c r="AM42" s="461" t="s">
        <v>808</v>
      </c>
      <c r="AN42" s="461" t="s">
        <v>808</v>
      </c>
      <c r="AO42" s="461" t="s">
        <v>808</v>
      </c>
      <c r="AP42" s="461" t="s">
        <v>808</v>
      </c>
    </row>
    <row r="43" spans="1:39" ht="18" customHeight="1">
      <c r="A43" s="225"/>
      <c r="B43" s="376"/>
      <c r="C43" s="332"/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U43" s="306" t="s">
        <v>19</v>
      </c>
      <c r="V43" s="61"/>
      <c r="W43" s="346"/>
      <c r="X43" s="191"/>
      <c r="Y43" s="191"/>
      <c r="Z43" s="191"/>
      <c r="AA43" s="161"/>
      <c r="AB43" s="196"/>
      <c r="AC43" s="196"/>
      <c r="AD43" s="161"/>
      <c r="AE43" s="191"/>
      <c r="AF43" s="191"/>
      <c r="AG43" s="161"/>
      <c r="AH43" s="191"/>
      <c r="AI43" s="191"/>
      <c r="AJ43" s="161"/>
      <c r="AK43" s="191"/>
      <c r="AL43" s="191"/>
      <c r="AM43" s="331"/>
    </row>
    <row r="44" spans="1:39" ht="18" customHeight="1">
      <c r="A44" s="592" t="s">
        <v>73</v>
      </c>
      <c r="B44" s="593"/>
      <c r="C44" s="162">
        <f>SUM(C45:C49)</f>
        <v>186</v>
      </c>
      <c r="D44" s="162">
        <f>SUM(D45:D49)</f>
        <v>110</v>
      </c>
      <c r="E44" s="162">
        <f>SUM(E45:E49)</f>
        <v>76</v>
      </c>
      <c r="F44" s="162">
        <f>SUM(F45:F49)</f>
        <v>5</v>
      </c>
      <c r="G44" s="162" t="s">
        <v>805</v>
      </c>
      <c r="H44" s="162">
        <f>SUM(H45:H49)</f>
        <v>7</v>
      </c>
      <c r="I44" s="162" t="s">
        <v>805</v>
      </c>
      <c r="J44" s="162">
        <f>SUM(J45:J49)</f>
        <v>94</v>
      </c>
      <c r="K44" s="162">
        <f>SUM(K45:K49)</f>
        <v>65</v>
      </c>
      <c r="L44" s="162">
        <f>SUM(L45:L49)</f>
        <v>7</v>
      </c>
      <c r="M44" s="162">
        <f>SUM(M45:M49)</f>
        <v>4</v>
      </c>
      <c r="N44" s="162">
        <f>SUM(N45:N49)</f>
        <v>4</v>
      </c>
      <c r="O44" s="162" t="s">
        <v>805</v>
      </c>
      <c r="P44" s="162">
        <f>SUM(P45:P49)</f>
        <v>2</v>
      </c>
      <c r="Q44" s="162">
        <f>SUM(Q45:Q49)</f>
        <v>36</v>
      </c>
      <c r="R44" s="162">
        <f>SUM(R45:R49)</f>
        <v>8</v>
      </c>
      <c r="S44" s="162">
        <f>SUM(S45:S49)</f>
        <v>28</v>
      </c>
      <c r="U44" s="61"/>
      <c r="V44" s="61"/>
      <c r="W44" s="346"/>
      <c r="X44" s="191"/>
      <c r="Y44" s="191"/>
      <c r="Z44" s="191"/>
      <c r="AA44" s="161"/>
      <c r="AB44" s="196"/>
      <c r="AC44" s="196"/>
      <c r="AD44" s="161"/>
      <c r="AE44" s="191"/>
      <c r="AF44" s="191"/>
      <c r="AG44" s="161"/>
      <c r="AH44" s="191"/>
      <c r="AI44" s="191"/>
      <c r="AJ44" s="161"/>
      <c r="AK44" s="191"/>
      <c r="AL44" s="191"/>
      <c r="AM44" s="331"/>
    </row>
    <row r="45" spans="1:39" ht="18" customHeight="1">
      <c r="A45" s="225"/>
      <c r="B45" s="376" t="s">
        <v>74</v>
      </c>
      <c r="C45" s="455">
        <f t="shared" si="7"/>
        <v>54</v>
      </c>
      <c r="D45" s="252">
        <f t="shared" si="8"/>
        <v>31</v>
      </c>
      <c r="E45" s="252">
        <f t="shared" si="9"/>
        <v>23</v>
      </c>
      <c r="F45" s="254">
        <v>1</v>
      </c>
      <c r="G45" s="252" t="s">
        <v>806</v>
      </c>
      <c r="H45" s="252">
        <v>2</v>
      </c>
      <c r="I45" s="252" t="s">
        <v>806</v>
      </c>
      <c r="J45" s="254">
        <v>27</v>
      </c>
      <c r="K45" s="254">
        <v>21</v>
      </c>
      <c r="L45" s="254">
        <v>2</v>
      </c>
      <c r="M45" s="252">
        <v>1</v>
      </c>
      <c r="N45" s="252" t="s">
        <v>806</v>
      </c>
      <c r="O45" s="390" t="s">
        <v>806</v>
      </c>
      <c r="P45" s="252" t="s">
        <v>806</v>
      </c>
      <c r="Q45" s="257">
        <f t="shared" si="6"/>
        <v>15</v>
      </c>
      <c r="R45" s="254">
        <v>2</v>
      </c>
      <c r="S45" s="254">
        <v>13</v>
      </c>
      <c r="U45" s="714" t="s">
        <v>640</v>
      </c>
      <c r="V45" s="714"/>
      <c r="W45" s="714"/>
      <c r="X45" s="714"/>
      <c r="Y45" s="714"/>
      <c r="Z45" s="714"/>
      <c r="AA45" s="714"/>
      <c r="AB45" s="714"/>
      <c r="AC45" s="714"/>
      <c r="AD45" s="714"/>
      <c r="AE45" s="714"/>
      <c r="AF45" s="714"/>
      <c r="AG45" s="714"/>
      <c r="AH45" s="714"/>
      <c r="AI45" s="714"/>
      <c r="AJ45" s="714"/>
      <c r="AK45" s="714"/>
      <c r="AL45" s="191"/>
      <c r="AM45" s="331"/>
    </row>
    <row r="46" spans="1:39" ht="18" customHeight="1">
      <c r="A46" s="225"/>
      <c r="B46" s="376" t="s">
        <v>75</v>
      </c>
      <c r="C46" s="455">
        <f t="shared" si="7"/>
        <v>24</v>
      </c>
      <c r="D46" s="252">
        <f t="shared" si="8"/>
        <v>14</v>
      </c>
      <c r="E46" s="252">
        <f t="shared" si="9"/>
        <v>10</v>
      </c>
      <c r="F46" s="254">
        <v>1</v>
      </c>
      <c r="G46" s="252" t="s">
        <v>806</v>
      </c>
      <c r="H46" s="252">
        <v>1</v>
      </c>
      <c r="I46" s="252" t="s">
        <v>806</v>
      </c>
      <c r="J46" s="254">
        <v>11</v>
      </c>
      <c r="K46" s="254">
        <v>8</v>
      </c>
      <c r="L46" s="254">
        <v>1</v>
      </c>
      <c r="M46" s="252">
        <v>1</v>
      </c>
      <c r="N46" s="390">
        <v>1</v>
      </c>
      <c r="O46" s="252" t="s">
        <v>806</v>
      </c>
      <c r="P46" s="252" t="s">
        <v>806</v>
      </c>
      <c r="Q46" s="257">
        <f t="shared" si="6"/>
        <v>3</v>
      </c>
      <c r="R46" s="254">
        <v>1</v>
      </c>
      <c r="S46" s="254">
        <v>2</v>
      </c>
      <c r="T46" s="258"/>
      <c r="U46" s="602" t="s">
        <v>510</v>
      </c>
      <c r="V46" s="602"/>
      <c r="W46" s="602"/>
      <c r="X46" s="602"/>
      <c r="Y46" s="602"/>
      <c r="Z46" s="602"/>
      <c r="AA46" s="602"/>
      <c r="AB46" s="602"/>
      <c r="AC46" s="602"/>
      <c r="AD46" s="602"/>
      <c r="AE46" s="602"/>
      <c r="AF46" s="602"/>
      <c r="AG46" s="602"/>
      <c r="AH46" s="602"/>
      <c r="AI46" s="602"/>
      <c r="AJ46" s="602"/>
      <c r="AK46" s="602"/>
      <c r="AL46" s="330"/>
      <c r="AM46" s="331"/>
    </row>
    <row r="47" spans="1:39" ht="18" customHeight="1" thickBot="1">
      <c r="A47" s="225"/>
      <c r="B47" s="376" t="s">
        <v>76</v>
      </c>
      <c r="C47" s="455">
        <f t="shared" si="7"/>
        <v>26</v>
      </c>
      <c r="D47" s="252">
        <f t="shared" si="8"/>
        <v>15</v>
      </c>
      <c r="E47" s="252">
        <f t="shared" si="9"/>
        <v>11</v>
      </c>
      <c r="F47" s="254">
        <v>1</v>
      </c>
      <c r="G47" s="252" t="s">
        <v>806</v>
      </c>
      <c r="H47" s="252">
        <v>1</v>
      </c>
      <c r="I47" s="252" t="s">
        <v>806</v>
      </c>
      <c r="J47" s="254">
        <v>12</v>
      </c>
      <c r="K47" s="254">
        <v>9</v>
      </c>
      <c r="L47" s="254">
        <v>2</v>
      </c>
      <c r="M47" s="390">
        <v>1</v>
      </c>
      <c r="N47" s="252" t="s">
        <v>806</v>
      </c>
      <c r="O47" s="252" t="s">
        <v>806</v>
      </c>
      <c r="P47" s="252" t="s">
        <v>806</v>
      </c>
      <c r="Q47" s="257">
        <f t="shared" si="6"/>
        <v>9</v>
      </c>
      <c r="R47" s="254">
        <v>3</v>
      </c>
      <c r="S47" s="254">
        <v>6</v>
      </c>
      <c r="T47" s="258"/>
      <c r="U47" s="61"/>
      <c r="V47" s="61"/>
      <c r="W47" s="346"/>
      <c r="X47" s="191"/>
      <c r="Y47" s="191"/>
      <c r="Z47" s="191"/>
      <c r="AA47" s="161"/>
      <c r="AB47" s="196"/>
      <c r="AC47" s="196"/>
      <c r="AD47" s="161"/>
      <c r="AE47" s="191"/>
      <c r="AF47" s="191"/>
      <c r="AG47" s="161"/>
      <c r="AH47" s="191"/>
      <c r="AI47" s="191"/>
      <c r="AJ47" s="161"/>
      <c r="AK47" s="383" t="s">
        <v>287</v>
      </c>
      <c r="AL47" s="191"/>
      <c r="AM47" s="331"/>
    </row>
    <row r="48" spans="1:39" ht="18" customHeight="1">
      <c r="A48" s="225"/>
      <c r="B48" s="376" t="s">
        <v>77</v>
      </c>
      <c r="C48" s="455">
        <f t="shared" si="7"/>
        <v>29</v>
      </c>
      <c r="D48" s="252">
        <f t="shared" si="8"/>
        <v>19</v>
      </c>
      <c r="E48" s="252">
        <f t="shared" si="9"/>
        <v>10</v>
      </c>
      <c r="F48" s="254">
        <v>1</v>
      </c>
      <c r="G48" s="252" t="s">
        <v>806</v>
      </c>
      <c r="H48" s="252">
        <v>1</v>
      </c>
      <c r="I48" s="252" t="s">
        <v>806</v>
      </c>
      <c r="J48" s="254">
        <v>17</v>
      </c>
      <c r="K48" s="254">
        <v>8</v>
      </c>
      <c r="L48" s="254">
        <v>1</v>
      </c>
      <c r="M48" s="252" t="s">
        <v>806</v>
      </c>
      <c r="N48" s="252">
        <v>1</v>
      </c>
      <c r="O48" s="252" t="s">
        <v>806</v>
      </c>
      <c r="P48" s="252">
        <v>1</v>
      </c>
      <c r="Q48" s="257">
        <f t="shared" si="6"/>
        <v>3</v>
      </c>
      <c r="R48" s="254">
        <v>1</v>
      </c>
      <c r="S48" s="254">
        <v>2</v>
      </c>
      <c r="T48" s="258"/>
      <c r="U48" s="705" t="s">
        <v>502</v>
      </c>
      <c r="V48" s="705"/>
      <c r="W48" s="705"/>
      <c r="X48" s="239"/>
      <c r="Y48" s="649" t="s">
        <v>501</v>
      </c>
      <c r="Z48" s="649"/>
      <c r="AA48" s="649"/>
      <c r="AB48" s="649"/>
      <c r="AC48" s="237"/>
      <c r="AD48" s="638" t="s">
        <v>500</v>
      </c>
      <c r="AE48" s="639"/>
      <c r="AF48" s="639"/>
      <c r="AG48" s="639"/>
      <c r="AH48" s="639"/>
      <c r="AI48" s="640"/>
      <c r="AJ48" s="638" t="s">
        <v>645</v>
      </c>
      <c r="AK48" s="639"/>
      <c r="AL48" s="191"/>
      <c r="AM48" s="331"/>
    </row>
    <row r="49" spans="1:39" ht="18" customHeight="1">
      <c r="A49" s="225"/>
      <c r="B49" s="376" t="s">
        <v>78</v>
      </c>
      <c r="C49" s="455">
        <f t="shared" si="7"/>
        <v>53</v>
      </c>
      <c r="D49" s="252">
        <f t="shared" si="8"/>
        <v>31</v>
      </c>
      <c r="E49" s="252">
        <f t="shared" si="9"/>
        <v>22</v>
      </c>
      <c r="F49" s="254">
        <v>1</v>
      </c>
      <c r="G49" s="252" t="s">
        <v>806</v>
      </c>
      <c r="H49" s="252">
        <v>2</v>
      </c>
      <c r="I49" s="252" t="s">
        <v>806</v>
      </c>
      <c r="J49" s="254">
        <v>27</v>
      </c>
      <c r="K49" s="254">
        <v>19</v>
      </c>
      <c r="L49" s="254">
        <v>1</v>
      </c>
      <c r="M49" s="252">
        <v>1</v>
      </c>
      <c r="N49" s="254">
        <v>2</v>
      </c>
      <c r="O49" s="252" t="s">
        <v>806</v>
      </c>
      <c r="P49" s="252">
        <v>1</v>
      </c>
      <c r="Q49" s="257">
        <f t="shared" si="6"/>
        <v>6</v>
      </c>
      <c r="R49" s="254">
        <v>1</v>
      </c>
      <c r="S49" s="254">
        <v>5</v>
      </c>
      <c r="T49" s="258"/>
      <c r="U49" s="706"/>
      <c r="V49" s="706"/>
      <c r="W49" s="706"/>
      <c r="X49" s="236"/>
      <c r="Y49" s="650"/>
      <c r="Z49" s="650"/>
      <c r="AA49" s="650"/>
      <c r="AB49" s="650"/>
      <c r="AC49" s="238"/>
      <c r="AD49" s="636" t="s">
        <v>641</v>
      </c>
      <c r="AE49" s="641"/>
      <c r="AF49" s="630" t="s">
        <v>642</v>
      </c>
      <c r="AG49" s="631"/>
      <c r="AH49" s="630" t="s">
        <v>643</v>
      </c>
      <c r="AI49" s="631"/>
      <c r="AJ49" s="636" t="s">
        <v>644</v>
      </c>
      <c r="AK49" s="637"/>
      <c r="AL49" s="191"/>
      <c r="AM49" s="331"/>
    </row>
    <row r="50" spans="1:39" ht="18" customHeight="1">
      <c r="A50" s="225"/>
      <c r="B50" s="376"/>
      <c r="C50" s="332"/>
      <c r="D50" s="332"/>
      <c r="E50" s="332"/>
      <c r="F50" s="332"/>
      <c r="G50" s="332"/>
      <c r="H50" s="332"/>
      <c r="I50" s="332"/>
      <c r="J50" s="332"/>
      <c r="K50" s="332"/>
      <c r="L50" s="332"/>
      <c r="M50" s="332"/>
      <c r="N50" s="332"/>
      <c r="O50" s="332"/>
      <c r="P50" s="332"/>
      <c r="Q50" s="332"/>
      <c r="R50" s="332"/>
      <c r="S50" s="332"/>
      <c r="T50" s="258"/>
      <c r="U50" s="707"/>
      <c r="V50" s="707"/>
      <c r="W50" s="707"/>
      <c r="X50" s="630" t="s">
        <v>462</v>
      </c>
      <c r="Y50" s="631"/>
      <c r="Z50" s="648" t="s">
        <v>423</v>
      </c>
      <c r="AA50" s="648"/>
      <c r="AB50" s="630" t="s">
        <v>492</v>
      </c>
      <c r="AC50" s="631"/>
      <c r="AD50" s="387" t="s">
        <v>423</v>
      </c>
      <c r="AE50" s="388" t="s">
        <v>492</v>
      </c>
      <c r="AF50" s="387" t="s">
        <v>423</v>
      </c>
      <c r="AG50" s="388" t="s">
        <v>492</v>
      </c>
      <c r="AH50" s="388" t="s">
        <v>423</v>
      </c>
      <c r="AI50" s="389" t="s">
        <v>492</v>
      </c>
      <c r="AJ50" s="393" t="s">
        <v>423</v>
      </c>
      <c r="AK50" s="389" t="s">
        <v>492</v>
      </c>
      <c r="AL50" s="191"/>
      <c r="AM50" s="331"/>
    </row>
    <row r="51" spans="1:39" ht="18" customHeight="1">
      <c r="A51" s="592" t="s">
        <v>79</v>
      </c>
      <c r="B51" s="593"/>
      <c r="C51" s="162">
        <f>SUM(C52:C55)</f>
        <v>101</v>
      </c>
      <c r="D51" s="162">
        <f>SUM(D52:D55)</f>
        <v>57</v>
      </c>
      <c r="E51" s="162">
        <f>SUM(E52:E55)</f>
        <v>44</v>
      </c>
      <c r="F51" s="162">
        <f>SUM(F52:F55)</f>
        <v>5</v>
      </c>
      <c r="G51" s="162" t="s">
        <v>805</v>
      </c>
      <c r="H51" s="162">
        <f>SUM(H52:H55)</f>
        <v>5</v>
      </c>
      <c r="I51" s="162" t="s">
        <v>805</v>
      </c>
      <c r="J51" s="162">
        <f aca="true" t="shared" si="19" ref="J51:S51">SUM(J52:J55)</f>
        <v>45</v>
      </c>
      <c r="K51" s="162">
        <f t="shared" si="19"/>
        <v>38</v>
      </c>
      <c r="L51" s="162">
        <f t="shared" si="19"/>
        <v>5</v>
      </c>
      <c r="M51" s="162">
        <f t="shared" si="19"/>
        <v>2</v>
      </c>
      <c r="N51" s="162">
        <f t="shared" si="19"/>
        <v>1</v>
      </c>
      <c r="O51" s="162">
        <f t="shared" si="19"/>
        <v>1</v>
      </c>
      <c r="P51" s="162">
        <f t="shared" si="19"/>
        <v>2</v>
      </c>
      <c r="Q51" s="162">
        <f t="shared" si="19"/>
        <v>27</v>
      </c>
      <c r="R51" s="162">
        <f t="shared" si="19"/>
        <v>6</v>
      </c>
      <c r="S51" s="162">
        <f t="shared" si="19"/>
        <v>21</v>
      </c>
      <c r="U51" s="704" t="s">
        <v>503</v>
      </c>
      <c r="V51" s="704"/>
      <c r="W51" s="704"/>
      <c r="X51" s="632">
        <f>SUM(X53:Y62)</f>
        <v>44600</v>
      </c>
      <c r="Y51" s="633"/>
      <c r="Z51" s="633">
        <f>SUM(Z53:AA62)</f>
        <v>22375</v>
      </c>
      <c r="AA51" s="633"/>
      <c r="AB51" s="633">
        <f>SUM(AB53:AC62)</f>
        <v>22225</v>
      </c>
      <c r="AC51" s="633"/>
      <c r="AD51" s="162">
        <f>SUM(AD53:AD62)</f>
        <v>16910</v>
      </c>
      <c r="AE51" s="162">
        <f aca="true" t="shared" si="20" ref="AE51:AK51">SUM(AE53:AE62)</f>
        <v>17215</v>
      </c>
      <c r="AF51" s="162">
        <f t="shared" si="20"/>
        <v>4587</v>
      </c>
      <c r="AG51" s="162">
        <f t="shared" si="20"/>
        <v>4551</v>
      </c>
      <c r="AH51" s="162">
        <f t="shared" si="20"/>
        <v>213</v>
      </c>
      <c r="AI51" s="162">
        <f t="shared" si="20"/>
        <v>168</v>
      </c>
      <c r="AJ51" s="162">
        <f t="shared" si="20"/>
        <v>665</v>
      </c>
      <c r="AK51" s="162">
        <f t="shared" si="20"/>
        <v>291</v>
      </c>
      <c r="AL51" s="191"/>
      <c r="AM51" s="331"/>
    </row>
    <row r="52" spans="1:39" ht="18" customHeight="1">
      <c r="A52" s="327"/>
      <c r="B52" s="376" t="s">
        <v>80</v>
      </c>
      <c r="C52" s="455">
        <f t="shared" si="7"/>
        <v>26</v>
      </c>
      <c r="D52" s="252">
        <f t="shared" si="8"/>
        <v>15</v>
      </c>
      <c r="E52" s="252">
        <f t="shared" si="9"/>
        <v>11</v>
      </c>
      <c r="F52" s="254">
        <v>1</v>
      </c>
      <c r="G52" s="252" t="s">
        <v>806</v>
      </c>
      <c r="H52" s="254">
        <v>1</v>
      </c>
      <c r="I52" s="252" t="s">
        <v>806</v>
      </c>
      <c r="J52" s="254">
        <v>13</v>
      </c>
      <c r="K52" s="254">
        <v>9</v>
      </c>
      <c r="L52" s="254">
        <v>1</v>
      </c>
      <c r="M52" s="390" t="s">
        <v>806</v>
      </c>
      <c r="N52" s="390">
        <v>1</v>
      </c>
      <c r="O52" s="252" t="s">
        <v>806</v>
      </c>
      <c r="P52" s="252">
        <v>1</v>
      </c>
      <c r="Q52" s="257">
        <f t="shared" si="6"/>
        <v>5</v>
      </c>
      <c r="R52" s="254">
        <v>2</v>
      </c>
      <c r="S52" s="254">
        <v>3</v>
      </c>
      <c r="U52" s="346"/>
      <c r="V52" s="346"/>
      <c r="W52" s="346"/>
      <c r="X52" s="462"/>
      <c r="Y52" s="390"/>
      <c r="Z52" s="390"/>
      <c r="AA52" s="390"/>
      <c r="AB52" s="390"/>
      <c r="AC52" s="390"/>
      <c r="AD52" s="390"/>
      <c r="AE52" s="390"/>
      <c r="AF52" s="390"/>
      <c r="AG52" s="390"/>
      <c r="AH52" s="390"/>
      <c r="AI52" s="390"/>
      <c r="AJ52" s="390"/>
      <c r="AK52" s="390"/>
      <c r="AL52" s="191"/>
      <c r="AM52" s="331"/>
    </row>
    <row r="53" spans="1:39" ht="18" customHeight="1">
      <c r="A53" s="327"/>
      <c r="B53" s="376" t="s">
        <v>81</v>
      </c>
      <c r="C53" s="455">
        <f t="shared" si="7"/>
        <v>19</v>
      </c>
      <c r="D53" s="252">
        <f t="shared" si="8"/>
        <v>10</v>
      </c>
      <c r="E53" s="252">
        <f t="shared" si="9"/>
        <v>9</v>
      </c>
      <c r="F53" s="254">
        <v>1</v>
      </c>
      <c r="G53" s="252" t="s">
        <v>806</v>
      </c>
      <c r="H53" s="254">
        <v>1</v>
      </c>
      <c r="I53" s="252" t="s">
        <v>806</v>
      </c>
      <c r="J53" s="254">
        <v>8</v>
      </c>
      <c r="K53" s="254">
        <v>8</v>
      </c>
      <c r="L53" s="254">
        <v>1</v>
      </c>
      <c r="M53" s="252" t="s">
        <v>806</v>
      </c>
      <c r="N53" s="252" t="s">
        <v>806</v>
      </c>
      <c r="O53" s="252" t="s">
        <v>806</v>
      </c>
      <c r="P53" s="252" t="s">
        <v>806</v>
      </c>
      <c r="Q53" s="257">
        <f t="shared" si="6"/>
        <v>7</v>
      </c>
      <c r="R53" s="252">
        <v>1</v>
      </c>
      <c r="S53" s="254">
        <v>6</v>
      </c>
      <c r="U53" s="702" t="s">
        <v>481</v>
      </c>
      <c r="V53" s="702"/>
      <c r="W53" s="702"/>
      <c r="X53" s="629">
        <f>SUM(Z53:AC53)</f>
        <v>33655</v>
      </c>
      <c r="Y53" s="626"/>
      <c r="Z53" s="626">
        <f>SUM(AD53,AF53,AH53,AJ53)</f>
        <v>16115</v>
      </c>
      <c r="AA53" s="626"/>
      <c r="AB53" s="626">
        <f>SUM(AE53,AG53,AI53,AK53)</f>
        <v>17540</v>
      </c>
      <c r="AC53" s="626"/>
      <c r="AD53" s="390">
        <v>11073</v>
      </c>
      <c r="AE53" s="390">
        <v>12726</v>
      </c>
      <c r="AF53" s="390">
        <v>4463</v>
      </c>
      <c r="AG53" s="390">
        <v>4415</v>
      </c>
      <c r="AH53" s="390">
        <v>213</v>
      </c>
      <c r="AI53" s="390">
        <v>168</v>
      </c>
      <c r="AJ53" s="390">
        <v>366</v>
      </c>
      <c r="AK53" s="390">
        <v>231</v>
      </c>
      <c r="AL53" s="330"/>
      <c r="AM53" s="331"/>
    </row>
    <row r="54" spans="1:39" ht="18" customHeight="1">
      <c r="A54" s="327"/>
      <c r="B54" s="376" t="s">
        <v>82</v>
      </c>
      <c r="C54" s="455">
        <f t="shared" si="7"/>
        <v>38</v>
      </c>
      <c r="D54" s="252">
        <f t="shared" si="8"/>
        <v>22</v>
      </c>
      <c r="E54" s="252">
        <f t="shared" si="9"/>
        <v>16</v>
      </c>
      <c r="F54" s="254">
        <v>2</v>
      </c>
      <c r="G54" s="252" t="s">
        <v>806</v>
      </c>
      <c r="H54" s="254">
        <v>2</v>
      </c>
      <c r="I54" s="252" t="s">
        <v>806</v>
      </c>
      <c r="J54" s="254">
        <v>16</v>
      </c>
      <c r="K54" s="254">
        <v>14</v>
      </c>
      <c r="L54" s="254">
        <v>2</v>
      </c>
      <c r="M54" s="252">
        <v>2</v>
      </c>
      <c r="N54" s="252" t="s">
        <v>806</v>
      </c>
      <c r="O54" s="252">
        <v>1</v>
      </c>
      <c r="P54" s="252">
        <v>1</v>
      </c>
      <c r="Q54" s="257">
        <f t="shared" si="6"/>
        <v>7</v>
      </c>
      <c r="R54" s="254">
        <v>1</v>
      </c>
      <c r="S54" s="254">
        <v>6</v>
      </c>
      <c r="U54" s="702" t="s">
        <v>504</v>
      </c>
      <c r="V54" s="702"/>
      <c r="W54" s="702"/>
      <c r="X54" s="629">
        <f aca="true" t="shared" si="21" ref="X54:X62">SUM(Z54:AC54)</f>
        <v>1227</v>
      </c>
      <c r="Y54" s="626"/>
      <c r="Z54" s="626">
        <f aca="true" t="shared" si="22" ref="Z54:Z62">SUM(AD54,AF54,AH54,AJ54)</f>
        <v>828</v>
      </c>
      <c r="AA54" s="626"/>
      <c r="AB54" s="626">
        <f aca="true" t="shared" si="23" ref="AB54:AB62">SUM(AE54,AG54,AI54,AK54)</f>
        <v>399</v>
      </c>
      <c r="AC54" s="626"/>
      <c r="AD54" s="257">
        <v>828</v>
      </c>
      <c r="AE54" s="390">
        <v>399</v>
      </c>
      <c r="AF54" s="390" t="s">
        <v>806</v>
      </c>
      <c r="AG54" s="257" t="s">
        <v>806</v>
      </c>
      <c r="AH54" s="390" t="s">
        <v>806</v>
      </c>
      <c r="AI54" s="390" t="s">
        <v>806</v>
      </c>
      <c r="AJ54" s="257" t="s">
        <v>806</v>
      </c>
      <c r="AK54" s="390" t="s">
        <v>806</v>
      </c>
      <c r="AL54" s="191"/>
      <c r="AM54" s="331"/>
    </row>
    <row r="55" spans="1:39" ht="18" customHeight="1">
      <c r="A55" s="327"/>
      <c r="B55" s="376" t="s">
        <v>83</v>
      </c>
      <c r="C55" s="455">
        <f t="shared" si="7"/>
        <v>18</v>
      </c>
      <c r="D55" s="252">
        <f t="shared" si="8"/>
        <v>10</v>
      </c>
      <c r="E55" s="252">
        <f t="shared" si="9"/>
        <v>8</v>
      </c>
      <c r="F55" s="254">
        <v>1</v>
      </c>
      <c r="G55" s="252" t="s">
        <v>806</v>
      </c>
      <c r="H55" s="254">
        <v>1</v>
      </c>
      <c r="I55" s="252" t="s">
        <v>806</v>
      </c>
      <c r="J55" s="254">
        <v>8</v>
      </c>
      <c r="K55" s="254">
        <v>7</v>
      </c>
      <c r="L55" s="254">
        <v>1</v>
      </c>
      <c r="M55" s="252" t="s">
        <v>806</v>
      </c>
      <c r="N55" s="252" t="s">
        <v>806</v>
      </c>
      <c r="O55" s="252" t="s">
        <v>806</v>
      </c>
      <c r="P55" s="252" t="s">
        <v>806</v>
      </c>
      <c r="Q55" s="257">
        <f t="shared" si="6"/>
        <v>8</v>
      </c>
      <c r="R55" s="252">
        <v>2</v>
      </c>
      <c r="S55" s="254">
        <v>6</v>
      </c>
      <c r="U55" s="702" t="s">
        <v>505</v>
      </c>
      <c r="V55" s="702"/>
      <c r="W55" s="702"/>
      <c r="X55" s="629">
        <f t="shared" si="21"/>
        <v>232</v>
      </c>
      <c r="Y55" s="626"/>
      <c r="Z55" s="626">
        <f t="shared" si="22"/>
        <v>152</v>
      </c>
      <c r="AA55" s="626"/>
      <c r="AB55" s="626">
        <f t="shared" si="23"/>
        <v>80</v>
      </c>
      <c r="AC55" s="626"/>
      <c r="AD55" s="257">
        <v>152</v>
      </c>
      <c r="AE55" s="390">
        <v>80</v>
      </c>
      <c r="AF55" s="390" t="s">
        <v>806</v>
      </c>
      <c r="AG55" s="257" t="s">
        <v>806</v>
      </c>
      <c r="AH55" s="390" t="s">
        <v>806</v>
      </c>
      <c r="AI55" s="390" t="s">
        <v>806</v>
      </c>
      <c r="AJ55" s="257" t="s">
        <v>806</v>
      </c>
      <c r="AK55" s="390" t="s">
        <v>806</v>
      </c>
      <c r="AL55" s="191"/>
      <c r="AM55" s="331"/>
    </row>
    <row r="56" spans="1:39" ht="18" customHeight="1">
      <c r="A56" s="327"/>
      <c r="B56" s="376"/>
      <c r="C56" s="455"/>
      <c r="D56" s="252"/>
      <c r="E56" s="252"/>
      <c r="F56" s="332"/>
      <c r="G56" s="332"/>
      <c r="H56" s="332"/>
      <c r="I56" s="332"/>
      <c r="J56" s="332"/>
      <c r="K56" s="332"/>
      <c r="L56" s="332"/>
      <c r="M56" s="332"/>
      <c r="N56" s="332"/>
      <c r="O56" s="332"/>
      <c r="P56" s="332"/>
      <c r="Q56" s="257"/>
      <c r="R56" s="332"/>
      <c r="S56" s="332"/>
      <c r="U56" s="702" t="s">
        <v>506</v>
      </c>
      <c r="V56" s="702"/>
      <c r="W56" s="702"/>
      <c r="X56" s="629">
        <f t="shared" si="21"/>
        <v>4638</v>
      </c>
      <c r="Y56" s="626"/>
      <c r="Z56" s="626">
        <f t="shared" si="22"/>
        <v>3630</v>
      </c>
      <c r="AA56" s="626"/>
      <c r="AB56" s="626">
        <f t="shared" si="23"/>
        <v>1008</v>
      </c>
      <c r="AC56" s="626"/>
      <c r="AD56" s="257">
        <v>3419</v>
      </c>
      <c r="AE56" s="390">
        <v>975</v>
      </c>
      <c r="AF56" s="390" t="s">
        <v>806</v>
      </c>
      <c r="AG56" s="257" t="s">
        <v>806</v>
      </c>
      <c r="AH56" s="390" t="s">
        <v>806</v>
      </c>
      <c r="AI56" s="390" t="s">
        <v>806</v>
      </c>
      <c r="AJ56" s="257">
        <v>211</v>
      </c>
      <c r="AK56" s="390">
        <v>33</v>
      </c>
      <c r="AL56" s="191"/>
      <c r="AM56" s="331"/>
    </row>
    <row r="57" spans="1:39" ht="18" customHeight="1">
      <c r="A57" s="592" t="s">
        <v>84</v>
      </c>
      <c r="B57" s="593"/>
      <c r="C57" s="162">
        <f>SUM(C58:C63)</f>
        <v>97</v>
      </c>
      <c r="D57" s="162">
        <f>SUM(D58:D63)</f>
        <v>64</v>
      </c>
      <c r="E57" s="162">
        <f>SUM(E58:E63)</f>
        <v>33</v>
      </c>
      <c r="F57" s="162">
        <f>SUM(F58:F63)</f>
        <v>6</v>
      </c>
      <c r="G57" s="162" t="s">
        <v>805</v>
      </c>
      <c r="H57" s="162">
        <f>SUM(H58:H63)</f>
        <v>6</v>
      </c>
      <c r="I57" s="162" t="s">
        <v>805</v>
      </c>
      <c r="J57" s="162">
        <f>SUM(J58:J63)</f>
        <v>51</v>
      </c>
      <c r="K57" s="162">
        <f>SUM(K58:K63)</f>
        <v>27</v>
      </c>
      <c r="L57" s="162">
        <f>SUM(L58:L63)</f>
        <v>6</v>
      </c>
      <c r="M57" s="162">
        <f>SUM(M58:M63)</f>
        <v>1</v>
      </c>
      <c r="N57" s="162" t="s">
        <v>805</v>
      </c>
      <c r="O57" s="162">
        <f>SUM(O58:O63)</f>
        <v>1</v>
      </c>
      <c r="P57" s="162">
        <f>SUM(P58:P63)</f>
        <v>1</v>
      </c>
      <c r="Q57" s="162">
        <f>SUM(Q58:Q63)</f>
        <v>28</v>
      </c>
      <c r="R57" s="162">
        <f>SUM(R58:R63)</f>
        <v>5</v>
      </c>
      <c r="S57" s="162">
        <f>SUM(S58:S63)</f>
        <v>23</v>
      </c>
      <c r="U57" s="702" t="s">
        <v>507</v>
      </c>
      <c r="V57" s="702"/>
      <c r="W57" s="702"/>
      <c r="X57" s="629">
        <f t="shared" si="21"/>
        <v>3341</v>
      </c>
      <c r="Y57" s="626"/>
      <c r="Z57" s="626">
        <f t="shared" si="22"/>
        <v>909</v>
      </c>
      <c r="AA57" s="626"/>
      <c r="AB57" s="626">
        <f t="shared" si="23"/>
        <v>2432</v>
      </c>
      <c r="AC57" s="626"/>
      <c r="AD57" s="257">
        <v>847</v>
      </c>
      <c r="AE57" s="390">
        <v>2357</v>
      </c>
      <c r="AF57" s="390" t="s">
        <v>806</v>
      </c>
      <c r="AG57" s="257">
        <v>58</v>
      </c>
      <c r="AH57" s="390" t="s">
        <v>806</v>
      </c>
      <c r="AI57" s="390" t="s">
        <v>806</v>
      </c>
      <c r="AJ57" s="257">
        <v>62</v>
      </c>
      <c r="AK57" s="390">
        <v>17</v>
      </c>
      <c r="AL57" s="191"/>
      <c r="AM57" s="331"/>
    </row>
    <row r="58" spans="1:39" ht="18" customHeight="1">
      <c r="A58" s="225"/>
      <c r="B58" s="376" t="s">
        <v>85</v>
      </c>
      <c r="C58" s="455">
        <f t="shared" si="7"/>
        <v>17</v>
      </c>
      <c r="D58" s="252">
        <f t="shared" si="8"/>
        <v>11</v>
      </c>
      <c r="E58" s="252">
        <f t="shared" si="9"/>
        <v>6</v>
      </c>
      <c r="F58" s="254">
        <v>1</v>
      </c>
      <c r="G58" s="252" t="s">
        <v>806</v>
      </c>
      <c r="H58" s="252">
        <v>1</v>
      </c>
      <c r="I58" s="252" t="s">
        <v>806</v>
      </c>
      <c r="J58" s="254">
        <v>8</v>
      </c>
      <c r="K58" s="254">
        <v>5</v>
      </c>
      <c r="L58" s="254">
        <v>1</v>
      </c>
      <c r="M58" s="252">
        <v>1</v>
      </c>
      <c r="N58" s="252" t="s">
        <v>806</v>
      </c>
      <c r="O58" s="252" t="s">
        <v>806</v>
      </c>
      <c r="P58" s="252" t="s">
        <v>806</v>
      </c>
      <c r="Q58" s="257">
        <f t="shared" si="6"/>
        <v>2</v>
      </c>
      <c r="R58" s="252" t="s">
        <v>806</v>
      </c>
      <c r="S58" s="254">
        <v>2</v>
      </c>
      <c r="U58" s="702" t="s">
        <v>486</v>
      </c>
      <c r="V58" s="702"/>
      <c r="W58" s="702"/>
      <c r="X58" s="629">
        <f t="shared" si="21"/>
        <v>244</v>
      </c>
      <c r="Y58" s="626"/>
      <c r="Z58" s="626">
        <f t="shared" si="22"/>
        <v>40</v>
      </c>
      <c r="AA58" s="626"/>
      <c r="AB58" s="626">
        <f t="shared" si="23"/>
        <v>204</v>
      </c>
      <c r="AC58" s="626"/>
      <c r="AD58" s="390">
        <v>40</v>
      </c>
      <c r="AE58" s="390">
        <v>204</v>
      </c>
      <c r="AF58" s="390" t="s">
        <v>806</v>
      </c>
      <c r="AG58" s="390" t="s">
        <v>806</v>
      </c>
      <c r="AH58" s="390" t="s">
        <v>425</v>
      </c>
      <c r="AI58" s="390" t="s">
        <v>806</v>
      </c>
      <c r="AJ58" s="390" t="s">
        <v>425</v>
      </c>
      <c r="AK58" s="390" t="s">
        <v>809</v>
      </c>
      <c r="AL58" s="191"/>
      <c r="AM58" s="331"/>
    </row>
    <row r="59" spans="1:39" ht="18" customHeight="1">
      <c r="A59" s="225"/>
      <c r="B59" s="376" t="s">
        <v>86</v>
      </c>
      <c r="C59" s="455">
        <f t="shared" si="7"/>
        <v>14</v>
      </c>
      <c r="D59" s="252">
        <f t="shared" si="8"/>
        <v>9</v>
      </c>
      <c r="E59" s="252">
        <f t="shared" si="9"/>
        <v>5</v>
      </c>
      <c r="F59" s="254">
        <v>1</v>
      </c>
      <c r="G59" s="252" t="s">
        <v>806</v>
      </c>
      <c r="H59" s="254">
        <v>1</v>
      </c>
      <c r="I59" s="252" t="s">
        <v>806</v>
      </c>
      <c r="J59" s="254">
        <v>7</v>
      </c>
      <c r="K59" s="254">
        <v>4</v>
      </c>
      <c r="L59" s="254">
        <v>1</v>
      </c>
      <c r="M59" s="252" t="s">
        <v>806</v>
      </c>
      <c r="N59" s="252" t="s">
        <v>806</v>
      </c>
      <c r="O59" s="252">
        <v>1</v>
      </c>
      <c r="P59" s="252">
        <v>1</v>
      </c>
      <c r="Q59" s="257">
        <f t="shared" si="6"/>
        <v>3</v>
      </c>
      <c r="R59" s="254">
        <v>2</v>
      </c>
      <c r="S59" s="254">
        <v>1</v>
      </c>
      <c r="U59" s="702" t="s">
        <v>487</v>
      </c>
      <c r="V59" s="702"/>
      <c r="W59" s="702"/>
      <c r="X59" s="629">
        <f t="shared" si="21"/>
        <v>117</v>
      </c>
      <c r="Y59" s="626"/>
      <c r="Z59" s="626">
        <f t="shared" si="22"/>
        <v>10</v>
      </c>
      <c r="AA59" s="626"/>
      <c r="AB59" s="626">
        <f t="shared" si="23"/>
        <v>107</v>
      </c>
      <c r="AC59" s="626"/>
      <c r="AD59" s="390">
        <v>10</v>
      </c>
      <c r="AE59" s="390">
        <v>107</v>
      </c>
      <c r="AF59" s="390" t="s">
        <v>425</v>
      </c>
      <c r="AG59" s="390" t="s">
        <v>425</v>
      </c>
      <c r="AH59" s="390" t="s">
        <v>425</v>
      </c>
      <c r="AI59" s="390" t="s">
        <v>806</v>
      </c>
      <c r="AJ59" s="390" t="s">
        <v>806</v>
      </c>
      <c r="AK59" s="390" t="s">
        <v>806</v>
      </c>
      <c r="AL59" s="330"/>
      <c r="AM59" s="331"/>
    </row>
    <row r="60" spans="1:39" ht="18" customHeight="1">
      <c r="A60" s="225"/>
      <c r="B60" s="376" t="s">
        <v>87</v>
      </c>
      <c r="C60" s="455">
        <f t="shared" si="7"/>
        <v>18</v>
      </c>
      <c r="D60" s="252">
        <f t="shared" si="8"/>
        <v>11</v>
      </c>
      <c r="E60" s="252">
        <f t="shared" si="9"/>
        <v>7</v>
      </c>
      <c r="F60" s="254">
        <v>1</v>
      </c>
      <c r="G60" s="252" t="s">
        <v>806</v>
      </c>
      <c r="H60" s="254">
        <v>1</v>
      </c>
      <c r="I60" s="252" t="s">
        <v>806</v>
      </c>
      <c r="J60" s="254">
        <v>9</v>
      </c>
      <c r="K60" s="254">
        <v>6</v>
      </c>
      <c r="L60" s="254">
        <v>1</v>
      </c>
      <c r="M60" s="252" t="s">
        <v>806</v>
      </c>
      <c r="N60" s="252" t="s">
        <v>806</v>
      </c>
      <c r="O60" s="252" t="s">
        <v>806</v>
      </c>
      <c r="P60" s="252" t="s">
        <v>806</v>
      </c>
      <c r="Q60" s="257">
        <f t="shared" si="6"/>
        <v>6</v>
      </c>
      <c r="R60" s="252">
        <v>1</v>
      </c>
      <c r="S60" s="254">
        <v>5</v>
      </c>
      <c r="U60" s="702" t="s">
        <v>488</v>
      </c>
      <c r="V60" s="702"/>
      <c r="W60" s="702"/>
      <c r="X60" s="629">
        <f t="shared" si="21"/>
        <v>681</v>
      </c>
      <c r="Y60" s="626"/>
      <c r="Z60" s="626">
        <f t="shared" si="22"/>
        <v>435</v>
      </c>
      <c r="AA60" s="626"/>
      <c r="AB60" s="626">
        <f t="shared" si="23"/>
        <v>246</v>
      </c>
      <c r="AC60" s="626"/>
      <c r="AD60" s="257">
        <v>311</v>
      </c>
      <c r="AE60" s="390">
        <v>168</v>
      </c>
      <c r="AF60" s="390">
        <v>124</v>
      </c>
      <c r="AG60" s="257">
        <v>78</v>
      </c>
      <c r="AH60" s="390" t="s">
        <v>812</v>
      </c>
      <c r="AI60" s="390" t="s">
        <v>806</v>
      </c>
      <c r="AJ60" s="257" t="s">
        <v>813</v>
      </c>
      <c r="AK60" s="390" t="s">
        <v>806</v>
      </c>
      <c r="AL60" s="191"/>
      <c r="AM60" s="331"/>
    </row>
    <row r="61" spans="1:39" ht="18" customHeight="1">
      <c r="A61" s="225"/>
      <c r="B61" s="376" t="s">
        <v>88</v>
      </c>
      <c r="C61" s="455">
        <f t="shared" si="7"/>
        <v>20</v>
      </c>
      <c r="D61" s="252">
        <f t="shared" si="8"/>
        <v>14</v>
      </c>
      <c r="E61" s="252">
        <f t="shared" si="9"/>
        <v>6</v>
      </c>
      <c r="F61" s="254">
        <v>1</v>
      </c>
      <c r="G61" s="252" t="s">
        <v>806</v>
      </c>
      <c r="H61" s="254">
        <v>1</v>
      </c>
      <c r="I61" s="252" t="s">
        <v>806</v>
      </c>
      <c r="J61" s="254">
        <v>12</v>
      </c>
      <c r="K61" s="254">
        <v>5</v>
      </c>
      <c r="L61" s="254">
        <v>1</v>
      </c>
      <c r="M61" s="252" t="s">
        <v>806</v>
      </c>
      <c r="N61" s="252" t="s">
        <v>806</v>
      </c>
      <c r="O61" s="252" t="s">
        <v>806</v>
      </c>
      <c r="P61" s="252" t="s">
        <v>806</v>
      </c>
      <c r="Q61" s="257">
        <f t="shared" si="6"/>
        <v>8</v>
      </c>
      <c r="R61" s="254">
        <v>1</v>
      </c>
      <c r="S61" s="254">
        <v>7</v>
      </c>
      <c r="U61" s="702" t="s">
        <v>508</v>
      </c>
      <c r="V61" s="702"/>
      <c r="W61" s="702"/>
      <c r="X61" s="629">
        <f t="shared" si="21"/>
        <v>396</v>
      </c>
      <c r="Y61" s="626"/>
      <c r="Z61" s="626">
        <f t="shared" si="22"/>
        <v>198</v>
      </c>
      <c r="AA61" s="626"/>
      <c r="AB61" s="626">
        <f t="shared" si="23"/>
        <v>198</v>
      </c>
      <c r="AC61" s="626"/>
      <c r="AD61" s="257">
        <v>198</v>
      </c>
      <c r="AE61" s="390">
        <v>198</v>
      </c>
      <c r="AF61" s="390" t="s">
        <v>806</v>
      </c>
      <c r="AG61" s="257" t="s">
        <v>806</v>
      </c>
      <c r="AH61" s="390" t="s">
        <v>806</v>
      </c>
      <c r="AI61" s="390" t="s">
        <v>806</v>
      </c>
      <c r="AJ61" s="257" t="s">
        <v>814</v>
      </c>
      <c r="AK61" s="390" t="s">
        <v>814</v>
      </c>
      <c r="AL61" s="191"/>
      <c r="AM61" s="331"/>
    </row>
    <row r="62" spans="1:39" ht="18" customHeight="1">
      <c r="A62" s="225"/>
      <c r="B62" s="376" t="s">
        <v>89</v>
      </c>
      <c r="C62" s="455">
        <f t="shared" si="7"/>
        <v>13</v>
      </c>
      <c r="D62" s="252">
        <f t="shared" si="8"/>
        <v>9</v>
      </c>
      <c r="E62" s="252">
        <f t="shared" si="9"/>
        <v>4</v>
      </c>
      <c r="F62" s="254">
        <v>1</v>
      </c>
      <c r="G62" s="252" t="s">
        <v>806</v>
      </c>
      <c r="H62" s="252">
        <v>1</v>
      </c>
      <c r="I62" s="252" t="s">
        <v>806</v>
      </c>
      <c r="J62" s="254">
        <v>7</v>
      </c>
      <c r="K62" s="254">
        <v>3</v>
      </c>
      <c r="L62" s="254">
        <v>1</v>
      </c>
      <c r="M62" s="252" t="s">
        <v>806</v>
      </c>
      <c r="N62" s="252" t="s">
        <v>806</v>
      </c>
      <c r="O62" s="252" t="s">
        <v>806</v>
      </c>
      <c r="P62" s="252" t="s">
        <v>806</v>
      </c>
      <c r="Q62" s="257">
        <f t="shared" si="6"/>
        <v>3</v>
      </c>
      <c r="R62" s="252" t="s">
        <v>806</v>
      </c>
      <c r="S62" s="254">
        <v>3</v>
      </c>
      <c r="U62" s="703" t="s">
        <v>509</v>
      </c>
      <c r="V62" s="703"/>
      <c r="W62" s="703"/>
      <c r="X62" s="627">
        <f t="shared" si="21"/>
        <v>69</v>
      </c>
      <c r="Y62" s="628"/>
      <c r="Z62" s="628">
        <f t="shared" si="22"/>
        <v>58</v>
      </c>
      <c r="AA62" s="628"/>
      <c r="AB62" s="628">
        <f t="shared" si="23"/>
        <v>11</v>
      </c>
      <c r="AC62" s="628"/>
      <c r="AD62" s="261">
        <v>32</v>
      </c>
      <c r="AE62" s="450">
        <v>1</v>
      </c>
      <c r="AF62" s="450" t="s">
        <v>425</v>
      </c>
      <c r="AG62" s="261" t="s">
        <v>425</v>
      </c>
      <c r="AH62" s="450" t="s">
        <v>425</v>
      </c>
      <c r="AI62" s="450" t="s">
        <v>425</v>
      </c>
      <c r="AJ62" s="261">
        <v>26</v>
      </c>
      <c r="AK62" s="450">
        <v>10</v>
      </c>
      <c r="AL62" s="191"/>
      <c r="AM62" s="331"/>
    </row>
    <row r="63" spans="1:39" ht="18" customHeight="1">
      <c r="A63" s="225"/>
      <c r="B63" s="376" t="s">
        <v>90</v>
      </c>
      <c r="C63" s="455">
        <f t="shared" si="7"/>
        <v>15</v>
      </c>
      <c r="D63" s="252">
        <f t="shared" si="8"/>
        <v>10</v>
      </c>
      <c r="E63" s="252">
        <f t="shared" si="9"/>
        <v>5</v>
      </c>
      <c r="F63" s="254">
        <v>1</v>
      </c>
      <c r="G63" s="252" t="s">
        <v>806</v>
      </c>
      <c r="H63" s="254">
        <v>1</v>
      </c>
      <c r="I63" s="252" t="s">
        <v>806</v>
      </c>
      <c r="J63" s="254">
        <v>8</v>
      </c>
      <c r="K63" s="254">
        <v>4</v>
      </c>
      <c r="L63" s="254">
        <v>1</v>
      </c>
      <c r="M63" s="252" t="s">
        <v>806</v>
      </c>
      <c r="N63" s="252" t="s">
        <v>806</v>
      </c>
      <c r="O63" s="252" t="s">
        <v>806</v>
      </c>
      <c r="P63" s="252" t="s">
        <v>806</v>
      </c>
      <c r="Q63" s="257">
        <f t="shared" si="6"/>
        <v>6</v>
      </c>
      <c r="R63" s="252">
        <v>1</v>
      </c>
      <c r="S63" s="254">
        <v>5</v>
      </c>
      <c r="U63" s="306" t="s">
        <v>19</v>
      </c>
      <c r="V63" s="61"/>
      <c r="W63" s="346"/>
      <c r="X63" s="191"/>
      <c r="Y63" s="191"/>
      <c r="Z63" s="191"/>
      <c r="AA63" s="161"/>
      <c r="AB63" s="196"/>
      <c r="AC63" s="196"/>
      <c r="AD63" s="161"/>
      <c r="AE63" s="191"/>
      <c r="AF63" s="191"/>
      <c r="AG63" s="161"/>
      <c r="AH63" s="191"/>
      <c r="AI63" s="191"/>
      <c r="AJ63" s="161"/>
      <c r="AK63" s="191"/>
      <c r="AL63" s="191"/>
      <c r="AM63" s="331"/>
    </row>
    <row r="64" spans="1:39" ht="18" customHeight="1">
      <c r="A64" s="225"/>
      <c r="B64" s="376"/>
      <c r="C64" s="455"/>
      <c r="D64" s="252"/>
      <c r="E64" s="252"/>
      <c r="F64" s="332"/>
      <c r="G64" s="332"/>
      <c r="H64" s="332"/>
      <c r="I64" s="332"/>
      <c r="J64" s="332"/>
      <c r="K64" s="332"/>
      <c r="L64" s="332"/>
      <c r="M64" s="332"/>
      <c r="N64" s="332"/>
      <c r="O64" s="332"/>
      <c r="P64" s="332"/>
      <c r="Q64" s="257"/>
      <c r="R64" s="332"/>
      <c r="S64" s="332"/>
      <c r="U64" s="61"/>
      <c r="V64" s="61"/>
      <c r="W64" s="346"/>
      <c r="X64" s="191"/>
      <c r="Y64" s="191"/>
      <c r="Z64" s="191"/>
      <c r="AA64" s="161"/>
      <c r="AB64" s="196"/>
      <c r="AC64" s="196"/>
      <c r="AD64" s="161"/>
      <c r="AE64" s="191"/>
      <c r="AF64" s="191"/>
      <c r="AG64" s="161"/>
      <c r="AH64" s="191"/>
      <c r="AI64" s="191"/>
      <c r="AJ64" s="161"/>
      <c r="AK64" s="191"/>
      <c r="AL64" s="191"/>
      <c r="AM64" s="331"/>
    </row>
    <row r="65" spans="1:39" ht="18" customHeight="1">
      <c r="A65" s="592" t="s">
        <v>91</v>
      </c>
      <c r="B65" s="593"/>
      <c r="C65" s="162">
        <f>SUM(C66:C69)</f>
        <v>112</v>
      </c>
      <c r="D65" s="162">
        <f>SUM(D66:D69)</f>
        <v>71</v>
      </c>
      <c r="E65" s="162">
        <f>SUM(E66:E69)</f>
        <v>41</v>
      </c>
      <c r="F65" s="162">
        <f>SUM(F66:F69)</f>
        <v>9</v>
      </c>
      <c r="G65" s="162" t="s">
        <v>805</v>
      </c>
      <c r="H65" s="162">
        <f>SUM(H66:H69)</f>
        <v>9</v>
      </c>
      <c r="I65" s="162" t="s">
        <v>805</v>
      </c>
      <c r="J65" s="162">
        <f>SUM(J66:J69)</f>
        <v>53</v>
      </c>
      <c r="K65" s="162">
        <f>SUM(K66:K69)</f>
        <v>31</v>
      </c>
      <c r="L65" s="162">
        <f>SUM(L66:L69)</f>
        <v>8</v>
      </c>
      <c r="M65" s="162" t="s">
        <v>805</v>
      </c>
      <c r="N65" s="162">
        <f aca="true" t="shared" si="24" ref="N65:S65">SUM(N66:N69)</f>
        <v>2</v>
      </c>
      <c r="O65" s="162">
        <f t="shared" si="24"/>
        <v>1</v>
      </c>
      <c r="P65" s="162">
        <f t="shared" si="24"/>
        <v>6</v>
      </c>
      <c r="Q65" s="162">
        <f t="shared" si="24"/>
        <v>35</v>
      </c>
      <c r="R65" s="162">
        <f t="shared" si="24"/>
        <v>6</v>
      </c>
      <c r="S65" s="162">
        <f t="shared" si="24"/>
        <v>29</v>
      </c>
      <c r="U65" s="61"/>
      <c r="V65" s="61"/>
      <c r="W65" s="346"/>
      <c r="X65" s="191"/>
      <c r="Y65" s="191"/>
      <c r="Z65" s="191"/>
      <c r="AA65" s="161"/>
      <c r="AB65" s="196"/>
      <c r="AC65" s="196"/>
      <c r="AD65" s="161"/>
      <c r="AE65" s="191"/>
      <c r="AF65" s="191"/>
      <c r="AG65" s="161"/>
      <c r="AH65" s="191"/>
      <c r="AI65" s="191"/>
      <c r="AJ65" s="161"/>
      <c r="AK65" s="191"/>
      <c r="AL65" s="191"/>
      <c r="AM65" s="331"/>
    </row>
    <row r="66" spans="1:39" ht="18" customHeight="1">
      <c r="A66" s="61"/>
      <c r="B66" s="376" t="s">
        <v>92</v>
      </c>
      <c r="C66" s="455">
        <f t="shared" si="7"/>
        <v>30</v>
      </c>
      <c r="D66" s="252">
        <f t="shared" si="8"/>
        <v>19</v>
      </c>
      <c r="E66" s="252">
        <f t="shared" si="9"/>
        <v>11</v>
      </c>
      <c r="F66" s="254">
        <v>2</v>
      </c>
      <c r="G66" s="252" t="s">
        <v>806</v>
      </c>
      <c r="H66" s="254">
        <v>2</v>
      </c>
      <c r="I66" s="252" t="s">
        <v>806</v>
      </c>
      <c r="J66" s="254">
        <v>15</v>
      </c>
      <c r="K66" s="254">
        <v>9</v>
      </c>
      <c r="L66" s="254">
        <v>2</v>
      </c>
      <c r="M66" s="252" t="s">
        <v>806</v>
      </c>
      <c r="N66" s="254" t="s">
        <v>806</v>
      </c>
      <c r="O66" s="252" t="s">
        <v>806</v>
      </c>
      <c r="P66" s="252" t="s">
        <v>806</v>
      </c>
      <c r="Q66" s="257">
        <f t="shared" si="6"/>
        <v>7</v>
      </c>
      <c r="R66" s="254">
        <v>2</v>
      </c>
      <c r="S66" s="254">
        <v>5</v>
      </c>
      <c r="U66" s="331"/>
      <c r="V66" s="346"/>
      <c r="W66" s="346"/>
      <c r="X66" s="191"/>
      <c r="Y66" s="191"/>
      <c r="Z66" s="191"/>
      <c r="AA66" s="191"/>
      <c r="AB66" s="196"/>
      <c r="AC66" s="196"/>
      <c r="AD66" s="191"/>
      <c r="AE66" s="191"/>
      <c r="AF66" s="191"/>
      <c r="AG66" s="191"/>
      <c r="AH66" s="191"/>
      <c r="AI66" s="191"/>
      <c r="AJ66" s="191"/>
      <c r="AK66" s="191"/>
      <c r="AL66" s="191"/>
      <c r="AM66" s="331"/>
    </row>
    <row r="67" spans="1:39" ht="18" customHeight="1">
      <c r="A67" s="61"/>
      <c r="B67" s="376" t="s">
        <v>93</v>
      </c>
      <c r="C67" s="455">
        <f t="shared" si="7"/>
        <v>31</v>
      </c>
      <c r="D67" s="252">
        <f t="shared" si="8"/>
        <v>18</v>
      </c>
      <c r="E67" s="252">
        <f t="shared" si="9"/>
        <v>13</v>
      </c>
      <c r="F67" s="254">
        <v>3</v>
      </c>
      <c r="G67" s="252" t="s">
        <v>806</v>
      </c>
      <c r="H67" s="254">
        <v>3</v>
      </c>
      <c r="I67" s="252" t="s">
        <v>806</v>
      </c>
      <c r="J67" s="254">
        <v>12</v>
      </c>
      <c r="K67" s="254">
        <v>8</v>
      </c>
      <c r="L67" s="254">
        <v>3</v>
      </c>
      <c r="M67" s="252" t="s">
        <v>806</v>
      </c>
      <c r="N67" s="252">
        <v>2</v>
      </c>
      <c r="O67" s="252" t="s">
        <v>806</v>
      </c>
      <c r="P67" s="254">
        <v>3</v>
      </c>
      <c r="Q67" s="257">
        <f t="shared" si="6"/>
        <v>13</v>
      </c>
      <c r="R67" s="254">
        <v>1</v>
      </c>
      <c r="S67" s="254">
        <v>12</v>
      </c>
      <c r="U67" s="61"/>
      <c r="V67" s="225"/>
      <c r="W67" s="213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1"/>
    </row>
    <row r="68" spans="1:39" ht="18" customHeight="1">
      <c r="A68" s="61"/>
      <c r="B68" s="376" t="s">
        <v>94</v>
      </c>
      <c r="C68" s="455">
        <f t="shared" si="7"/>
        <v>38</v>
      </c>
      <c r="D68" s="252">
        <f t="shared" si="8"/>
        <v>26</v>
      </c>
      <c r="E68" s="252">
        <f t="shared" si="9"/>
        <v>12</v>
      </c>
      <c r="F68" s="254">
        <v>3</v>
      </c>
      <c r="G68" s="252" t="s">
        <v>806</v>
      </c>
      <c r="H68" s="254">
        <v>3</v>
      </c>
      <c r="I68" s="252" t="s">
        <v>806</v>
      </c>
      <c r="J68" s="254">
        <v>20</v>
      </c>
      <c r="K68" s="254">
        <v>10</v>
      </c>
      <c r="L68" s="254">
        <v>2</v>
      </c>
      <c r="M68" s="252" t="s">
        <v>806</v>
      </c>
      <c r="N68" s="252" t="s">
        <v>806</v>
      </c>
      <c r="O68" s="252">
        <v>1</v>
      </c>
      <c r="P68" s="254">
        <v>3</v>
      </c>
      <c r="Q68" s="257">
        <f t="shared" si="6"/>
        <v>8</v>
      </c>
      <c r="R68" s="254">
        <v>2</v>
      </c>
      <c r="S68" s="254">
        <v>6</v>
      </c>
      <c r="U68" s="61"/>
      <c r="V68" s="61"/>
      <c r="W68" s="346"/>
      <c r="X68" s="191"/>
      <c r="Y68" s="191"/>
      <c r="Z68" s="191"/>
      <c r="AA68" s="161"/>
      <c r="AB68" s="196"/>
      <c r="AC68" s="196"/>
      <c r="AD68" s="161"/>
      <c r="AE68" s="191"/>
      <c r="AF68" s="191"/>
      <c r="AG68" s="161"/>
      <c r="AH68" s="191"/>
      <c r="AI68" s="191"/>
      <c r="AJ68" s="161"/>
      <c r="AK68" s="191"/>
      <c r="AL68" s="191"/>
      <c r="AM68" s="331"/>
    </row>
    <row r="69" spans="1:39" ht="18" customHeight="1">
      <c r="A69" s="61"/>
      <c r="B69" s="376" t="s">
        <v>95</v>
      </c>
      <c r="C69" s="455">
        <f t="shared" si="7"/>
        <v>13</v>
      </c>
      <c r="D69" s="252">
        <f t="shared" si="8"/>
        <v>8</v>
      </c>
      <c r="E69" s="252">
        <f t="shared" si="9"/>
        <v>5</v>
      </c>
      <c r="F69" s="254">
        <v>1</v>
      </c>
      <c r="G69" s="252" t="s">
        <v>806</v>
      </c>
      <c r="H69" s="254">
        <v>1</v>
      </c>
      <c r="I69" s="252" t="s">
        <v>806</v>
      </c>
      <c r="J69" s="254">
        <v>6</v>
      </c>
      <c r="K69" s="254">
        <v>4</v>
      </c>
      <c r="L69" s="254">
        <v>1</v>
      </c>
      <c r="M69" s="252" t="s">
        <v>806</v>
      </c>
      <c r="N69" s="252" t="s">
        <v>806</v>
      </c>
      <c r="O69" s="252" t="s">
        <v>806</v>
      </c>
      <c r="P69" s="252" t="s">
        <v>806</v>
      </c>
      <c r="Q69" s="257">
        <f t="shared" si="6"/>
        <v>7</v>
      </c>
      <c r="R69" s="254">
        <v>1</v>
      </c>
      <c r="S69" s="254">
        <v>6</v>
      </c>
      <c r="U69" s="61"/>
      <c r="V69" s="61"/>
      <c r="W69" s="346"/>
      <c r="X69" s="191"/>
      <c r="Y69" s="191"/>
      <c r="Z69" s="191"/>
      <c r="AA69" s="161"/>
      <c r="AB69" s="196"/>
      <c r="AC69" s="196"/>
      <c r="AD69" s="161"/>
      <c r="AE69" s="191"/>
      <c r="AF69" s="191"/>
      <c r="AG69" s="161"/>
      <c r="AH69" s="191"/>
      <c r="AI69" s="191"/>
      <c r="AJ69" s="161"/>
      <c r="AK69" s="191"/>
      <c r="AL69" s="191"/>
      <c r="AM69" s="331"/>
    </row>
    <row r="70" spans="1:39" ht="18" customHeight="1">
      <c r="A70" s="61"/>
      <c r="B70" s="376"/>
      <c r="C70" s="455"/>
      <c r="D70" s="252"/>
      <c r="E70" s="252"/>
      <c r="F70" s="332"/>
      <c r="G70" s="332"/>
      <c r="H70" s="332"/>
      <c r="I70" s="332"/>
      <c r="J70" s="332"/>
      <c r="K70" s="332"/>
      <c r="L70" s="332"/>
      <c r="M70" s="332"/>
      <c r="N70" s="332"/>
      <c r="O70" s="332"/>
      <c r="P70" s="332"/>
      <c r="Q70" s="257"/>
      <c r="R70" s="332"/>
      <c r="S70" s="332"/>
      <c r="U70" s="61"/>
      <c r="V70" s="61"/>
      <c r="W70" s="346"/>
      <c r="X70" s="191"/>
      <c r="Y70" s="191"/>
      <c r="Z70" s="191"/>
      <c r="AA70" s="161"/>
      <c r="AB70" s="196"/>
      <c r="AC70" s="196"/>
      <c r="AD70" s="161"/>
      <c r="AE70" s="191"/>
      <c r="AF70" s="191"/>
      <c r="AG70" s="161"/>
      <c r="AH70" s="191"/>
      <c r="AI70" s="191"/>
      <c r="AJ70" s="161"/>
      <c r="AK70" s="191"/>
      <c r="AL70" s="191"/>
      <c r="AM70" s="331"/>
    </row>
    <row r="71" spans="1:39" ht="18" customHeight="1">
      <c r="A71" s="592" t="s">
        <v>96</v>
      </c>
      <c r="B71" s="593"/>
      <c r="C71" s="162">
        <f>SUM(C72)</f>
        <v>27</v>
      </c>
      <c r="D71" s="162">
        <f>SUM(D72)</f>
        <v>20</v>
      </c>
      <c r="E71" s="162">
        <f>SUM(E72)</f>
        <v>7</v>
      </c>
      <c r="F71" s="162">
        <f>SUM(F72)</f>
        <v>2</v>
      </c>
      <c r="G71" s="162" t="s">
        <v>805</v>
      </c>
      <c r="H71" s="162">
        <f>SUM(H72)</f>
        <v>2</v>
      </c>
      <c r="I71" s="162" t="s">
        <v>805</v>
      </c>
      <c r="J71" s="162">
        <f>SUM(J72)</f>
        <v>16</v>
      </c>
      <c r="K71" s="162">
        <f>SUM(K72)</f>
        <v>4</v>
      </c>
      <c r="L71" s="162">
        <f>SUM(L72)</f>
        <v>2</v>
      </c>
      <c r="M71" s="162" t="s">
        <v>805</v>
      </c>
      <c r="N71" s="162">
        <f>SUM(N72)</f>
        <v>1</v>
      </c>
      <c r="O71" s="162" t="s">
        <v>805</v>
      </c>
      <c r="P71" s="162" t="s">
        <v>805</v>
      </c>
      <c r="Q71" s="162">
        <f>SUM(Q72)</f>
        <v>11</v>
      </c>
      <c r="R71" s="162">
        <f>SUM(R72)</f>
        <v>2</v>
      </c>
      <c r="S71" s="162">
        <f>SUM(S72)</f>
        <v>9</v>
      </c>
      <c r="U71" s="61"/>
      <c r="V71" s="61"/>
      <c r="W71" s="346"/>
      <c r="X71" s="191"/>
      <c r="Y71" s="191"/>
      <c r="Z71" s="191"/>
      <c r="AA71" s="161"/>
      <c r="AB71" s="196"/>
      <c r="AC71" s="196"/>
      <c r="AD71" s="161"/>
      <c r="AE71" s="191"/>
      <c r="AF71" s="191"/>
      <c r="AG71" s="161"/>
      <c r="AH71" s="191"/>
      <c r="AI71" s="191"/>
      <c r="AJ71" s="161"/>
      <c r="AK71" s="191"/>
      <c r="AL71" s="191"/>
      <c r="AM71" s="331"/>
    </row>
    <row r="72" spans="1:39" ht="18" customHeight="1">
      <c r="A72" s="62"/>
      <c r="B72" s="394" t="s">
        <v>97</v>
      </c>
      <c r="C72" s="455">
        <f t="shared" si="7"/>
        <v>27</v>
      </c>
      <c r="D72" s="252">
        <f t="shared" si="8"/>
        <v>20</v>
      </c>
      <c r="E72" s="252">
        <f t="shared" si="9"/>
        <v>7</v>
      </c>
      <c r="F72" s="332">
        <v>2</v>
      </c>
      <c r="G72" s="253" t="s">
        <v>806</v>
      </c>
      <c r="H72" s="265">
        <v>2</v>
      </c>
      <c r="I72" s="253" t="s">
        <v>806</v>
      </c>
      <c r="J72" s="265">
        <v>16</v>
      </c>
      <c r="K72" s="265">
        <v>4</v>
      </c>
      <c r="L72" s="265">
        <v>2</v>
      </c>
      <c r="M72" s="253" t="s">
        <v>806</v>
      </c>
      <c r="N72" s="253">
        <v>1</v>
      </c>
      <c r="O72" s="253" t="s">
        <v>806</v>
      </c>
      <c r="P72" s="253" t="s">
        <v>806</v>
      </c>
      <c r="Q72" s="261">
        <f t="shared" si="6"/>
        <v>11</v>
      </c>
      <c r="R72" s="265">
        <v>2</v>
      </c>
      <c r="S72" s="265">
        <v>9</v>
      </c>
      <c r="U72" s="331"/>
      <c r="V72" s="346"/>
      <c r="W72" s="346"/>
      <c r="X72" s="191"/>
      <c r="Y72" s="191"/>
      <c r="Z72" s="191"/>
      <c r="AA72" s="191"/>
      <c r="AB72" s="196"/>
      <c r="AC72" s="196"/>
      <c r="AD72" s="191"/>
      <c r="AE72" s="191"/>
      <c r="AF72" s="191"/>
      <c r="AG72" s="191"/>
      <c r="AH72" s="191"/>
      <c r="AI72" s="191"/>
      <c r="AJ72" s="191"/>
      <c r="AK72" s="191"/>
      <c r="AL72" s="191"/>
      <c r="AM72" s="331"/>
    </row>
    <row r="73" spans="1:39" ht="18" customHeight="1">
      <c r="A73" s="306" t="s">
        <v>19</v>
      </c>
      <c r="B73" s="306"/>
      <c r="C73" s="362"/>
      <c r="D73" s="362"/>
      <c r="E73" s="362"/>
      <c r="F73" s="362"/>
      <c r="U73" s="61"/>
      <c r="V73" s="225"/>
      <c r="W73" s="213"/>
      <c r="X73" s="330"/>
      <c r="Y73" s="330"/>
      <c r="Z73" s="330"/>
      <c r="AA73" s="330"/>
      <c r="AB73" s="330"/>
      <c r="AC73" s="330"/>
      <c r="AD73" s="330"/>
      <c r="AE73" s="330"/>
      <c r="AF73" s="330"/>
      <c r="AG73" s="330"/>
      <c r="AH73" s="330"/>
      <c r="AI73" s="330"/>
      <c r="AJ73" s="330"/>
      <c r="AK73" s="330"/>
      <c r="AL73" s="330"/>
      <c r="AM73" s="331"/>
    </row>
    <row r="74" spans="21:39" ht="18" customHeight="1">
      <c r="U74" s="331"/>
      <c r="V74" s="368"/>
      <c r="W74" s="346"/>
      <c r="X74" s="191"/>
      <c r="Y74" s="191"/>
      <c r="Z74" s="191"/>
      <c r="AA74" s="161"/>
      <c r="AB74" s="196"/>
      <c r="AC74" s="196"/>
      <c r="AD74" s="161"/>
      <c r="AE74" s="191"/>
      <c r="AF74" s="191"/>
      <c r="AG74" s="161"/>
      <c r="AH74" s="191"/>
      <c r="AI74" s="191"/>
      <c r="AJ74" s="161"/>
      <c r="AK74" s="191"/>
      <c r="AL74" s="191"/>
      <c r="AM74" s="331"/>
    </row>
    <row r="75" spans="21:39" ht="18" customHeight="1">
      <c r="U75" s="331"/>
      <c r="V75" s="331"/>
      <c r="W75" s="395"/>
      <c r="X75" s="191"/>
      <c r="Y75" s="191"/>
      <c r="Z75" s="191"/>
      <c r="AA75" s="191"/>
      <c r="AB75" s="196"/>
      <c r="AC75" s="196"/>
      <c r="AD75" s="191"/>
      <c r="AE75" s="191"/>
      <c r="AF75" s="191"/>
      <c r="AG75" s="191"/>
      <c r="AH75" s="191"/>
      <c r="AI75" s="191"/>
      <c r="AJ75" s="191"/>
      <c r="AK75" s="191"/>
      <c r="AL75" s="191"/>
      <c r="AM75" s="331"/>
    </row>
    <row r="76" spans="21:39" ht="18" customHeight="1">
      <c r="U76" s="213"/>
      <c r="V76" s="213"/>
      <c r="W76" s="213"/>
      <c r="X76" s="330"/>
      <c r="Y76" s="330"/>
      <c r="Z76" s="396"/>
      <c r="AA76" s="330"/>
      <c r="AB76" s="330"/>
      <c r="AC76" s="330"/>
      <c r="AD76" s="330"/>
      <c r="AE76" s="330"/>
      <c r="AF76" s="330"/>
      <c r="AG76" s="330"/>
      <c r="AH76" s="330"/>
      <c r="AI76" s="330"/>
      <c r="AJ76" s="330"/>
      <c r="AK76" s="330"/>
      <c r="AL76" s="330"/>
      <c r="AM76" s="331"/>
    </row>
    <row r="77" spans="21:39" ht="18" customHeight="1">
      <c r="U77" s="397"/>
      <c r="V77" s="398"/>
      <c r="W77" s="398"/>
      <c r="X77" s="191"/>
      <c r="Y77" s="191"/>
      <c r="Z77" s="226"/>
      <c r="AA77" s="161"/>
      <c r="AB77" s="196"/>
      <c r="AC77" s="196"/>
      <c r="AD77" s="161"/>
      <c r="AE77" s="191"/>
      <c r="AF77" s="191"/>
      <c r="AG77" s="161"/>
      <c r="AH77" s="191"/>
      <c r="AI77" s="191"/>
      <c r="AJ77" s="161"/>
      <c r="AK77" s="191"/>
      <c r="AL77" s="191"/>
      <c r="AM77" s="331"/>
    </row>
    <row r="78" spans="3:39" ht="18" customHeight="1">
      <c r="C78" s="331"/>
      <c r="D78" s="331"/>
      <c r="E78" s="331"/>
      <c r="F78" s="331"/>
      <c r="U78" s="397"/>
      <c r="V78" s="398"/>
      <c r="W78" s="398"/>
      <c r="X78" s="191"/>
      <c r="Y78" s="191"/>
      <c r="Z78" s="191"/>
      <c r="AA78" s="161"/>
      <c r="AB78" s="196"/>
      <c r="AC78" s="196"/>
      <c r="AD78" s="161"/>
      <c r="AE78" s="191"/>
      <c r="AF78" s="191"/>
      <c r="AG78" s="161"/>
      <c r="AH78" s="191"/>
      <c r="AI78" s="191"/>
      <c r="AJ78" s="161"/>
      <c r="AK78" s="191"/>
      <c r="AL78" s="191"/>
      <c r="AM78" s="331"/>
    </row>
    <row r="79" spans="21:39" ht="18" customHeight="1">
      <c r="U79" s="397"/>
      <c r="V79" s="398"/>
      <c r="W79" s="398"/>
      <c r="X79" s="191"/>
      <c r="Y79" s="191"/>
      <c r="Z79" s="191"/>
      <c r="AA79" s="161"/>
      <c r="AB79" s="196"/>
      <c r="AC79" s="196"/>
      <c r="AD79" s="161"/>
      <c r="AE79" s="191"/>
      <c r="AF79" s="191"/>
      <c r="AG79" s="161"/>
      <c r="AH79" s="191"/>
      <c r="AI79" s="191"/>
      <c r="AJ79" s="161"/>
      <c r="AK79" s="191"/>
      <c r="AL79" s="191"/>
      <c r="AM79" s="331"/>
    </row>
    <row r="80" spans="21:39" ht="18" customHeight="1">
      <c r="U80" s="397"/>
      <c r="V80" s="398"/>
      <c r="W80" s="398"/>
      <c r="X80" s="191"/>
      <c r="Y80" s="191"/>
      <c r="Z80" s="226"/>
      <c r="AA80" s="161"/>
      <c r="AB80" s="196"/>
      <c r="AC80" s="196"/>
      <c r="AD80" s="161"/>
      <c r="AE80" s="191"/>
      <c r="AF80" s="191"/>
      <c r="AG80" s="161"/>
      <c r="AH80" s="191"/>
      <c r="AI80" s="191"/>
      <c r="AJ80" s="161"/>
      <c r="AK80" s="191"/>
      <c r="AL80" s="191"/>
      <c r="AM80" s="331"/>
    </row>
    <row r="81" spans="21:39" ht="18" customHeight="1">
      <c r="U81" s="397"/>
      <c r="V81" s="398"/>
      <c r="W81" s="398"/>
      <c r="X81" s="191"/>
      <c r="Y81" s="191"/>
      <c r="Z81" s="191"/>
      <c r="AA81" s="161"/>
      <c r="AB81" s="196"/>
      <c r="AC81" s="196"/>
      <c r="AD81" s="161"/>
      <c r="AE81" s="191"/>
      <c r="AF81" s="191"/>
      <c r="AG81" s="161"/>
      <c r="AH81" s="191"/>
      <c r="AI81" s="191"/>
      <c r="AJ81" s="161"/>
      <c r="AK81" s="191"/>
      <c r="AL81" s="191"/>
      <c r="AM81" s="331"/>
    </row>
    <row r="82" spans="21:39" ht="18" customHeight="1">
      <c r="U82" s="397"/>
      <c r="V82" s="398"/>
      <c r="W82" s="398"/>
      <c r="X82" s="191"/>
      <c r="Y82" s="191"/>
      <c r="Z82" s="191"/>
      <c r="AA82" s="161"/>
      <c r="AB82" s="196"/>
      <c r="AC82" s="196"/>
      <c r="AD82" s="161"/>
      <c r="AE82" s="191"/>
      <c r="AF82" s="191"/>
      <c r="AG82" s="161"/>
      <c r="AH82" s="191"/>
      <c r="AI82" s="191"/>
      <c r="AJ82" s="161"/>
      <c r="AK82" s="191"/>
      <c r="AL82" s="191"/>
      <c r="AM82" s="331"/>
    </row>
    <row r="83" spans="21:39" ht="15" customHeight="1">
      <c r="U83" s="397"/>
      <c r="V83" s="331"/>
      <c r="W83" s="397"/>
      <c r="X83" s="227"/>
      <c r="Y83" s="227"/>
      <c r="Z83" s="227"/>
      <c r="AA83" s="227"/>
      <c r="AB83" s="227"/>
      <c r="AC83" s="227"/>
      <c r="AD83" s="227"/>
      <c r="AE83" s="227"/>
      <c r="AF83" s="227"/>
      <c r="AG83" s="227"/>
      <c r="AH83" s="227"/>
      <c r="AI83" s="227"/>
      <c r="AJ83" s="227"/>
      <c r="AK83" s="227"/>
      <c r="AL83" s="227"/>
      <c r="AM83" s="331"/>
    </row>
    <row r="84" spans="21:39" ht="15" customHeight="1">
      <c r="U84" s="398"/>
      <c r="V84" s="331"/>
      <c r="W84" s="398"/>
      <c r="X84" s="227"/>
      <c r="Y84" s="227"/>
      <c r="Z84" s="227"/>
      <c r="AA84" s="227"/>
      <c r="AB84" s="227"/>
      <c r="AC84" s="227"/>
      <c r="AD84" s="227"/>
      <c r="AE84" s="227"/>
      <c r="AF84" s="227"/>
      <c r="AG84" s="227"/>
      <c r="AH84" s="227"/>
      <c r="AI84" s="227"/>
      <c r="AJ84" s="227"/>
      <c r="AK84" s="227"/>
      <c r="AL84" s="227"/>
      <c r="AM84" s="331"/>
    </row>
    <row r="85" spans="21:39" ht="15" customHeight="1">
      <c r="U85" s="397"/>
      <c r="V85" s="368"/>
      <c r="W85" s="397"/>
      <c r="X85" s="227"/>
      <c r="Y85" s="227"/>
      <c r="Z85" s="227"/>
      <c r="AA85" s="227"/>
      <c r="AB85" s="227"/>
      <c r="AC85" s="227"/>
      <c r="AD85" s="227"/>
      <c r="AE85" s="227"/>
      <c r="AF85" s="227"/>
      <c r="AG85" s="227"/>
      <c r="AH85" s="227"/>
      <c r="AI85" s="227"/>
      <c r="AJ85" s="227"/>
      <c r="AK85" s="227"/>
      <c r="AL85" s="227"/>
      <c r="AM85" s="331"/>
    </row>
    <row r="86" spans="21:39" ht="14.25">
      <c r="U86" s="397"/>
      <c r="V86" s="397"/>
      <c r="W86" s="397"/>
      <c r="X86" s="227"/>
      <c r="Y86" s="227"/>
      <c r="Z86" s="227"/>
      <c r="AA86" s="227"/>
      <c r="AB86" s="227"/>
      <c r="AC86" s="227"/>
      <c r="AD86" s="227"/>
      <c r="AE86" s="227"/>
      <c r="AF86" s="227"/>
      <c r="AG86" s="227"/>
      <c r="AH86" s="227"/>
      <c r="AI86" s="227"/>
      <c r="AJ86" s="227"/>
      <c r="AK86" s="227"/>
      <c r="AL86" s="227"/>
      <c r="AM86" s="331"/>
    </row>
    <row r="87" spans="21:38" ht="14.25">
      <c r="U87" s="399"/>
      <c r="V87" s="399"/>
      <c r="W87" s="399"/>
      <c r="X87" s="65"/>
      <c r="Y87" s="65"/>
      <c r="Z87" s="65"/>
      <c r="AA87" s="65"/>
      <c r="AB87" s="65"/>
      <c r="AC87" s="65"/>
      <c r="AD87" s="65"/>
      <c r="AE87" s="65"/>
      <c r="AF87" s="65"/>
      <c r="AG87" s="65"/>
      <c r="AH87" s="65"/>
      <c r="AI87" s="65"/>
      <c r="AJ87" s="65"/>
      <c r="AK87" s="65"/>
      <c r="AL87" s="65"/>
    </row>
    <row r="88" spans="21:38" ht="14.25">
      <c r="U88" s="399"/>
      <c r="V88" s="399"/>
      <c r="W88" s="399"/>
      <c r="X88" s="65"/>
      <c r="Y88" s="65"/>
      <c r="Z88" s="65"/>
      <c r="AA88" s="65"/>
      <c r="AB88" s="65"/>
      <c r="AC88" s="65"/>
      <c r="AD88" s="65"/>
      <c r="AE88" s="65"/>
      <c r="AF88" s="65"/>
      <c r="AG88" s="65"/>
      <c r="AH88" s="65"/>
      <c r="AI88" s="65"/>
      <c r="AJ88" s="65"/>
      <c r="AK88" s="65"/>
      <c r="AL88" s="65"/>
    </row>
    <row r="89" spans="22:38" ht="14.25">
      <c r="V89" s="399"/>
      <c r="W89" s="399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5"/>
      <c r="AI89" s="65"/>
      <c r="AJ89" s="65"/>
      <c r="AK89" s="65"/>
      <c r="AL89" s="65"/>
    </row>
    <row r="90" spans="21:38" ht="14.25">
      <c r="U90" s="399"/>
      <c r="V90" s="399"/>
      <c r="W90" s="399"/>
      <c r="X90" s="65"/>
      <c r="Y90" s="65"/>
      <c r="Z90" s="65"/>
      <c r="AA90" s="65"/>
      <c r="AB90" s="65"/>
      <c r="AC90" s="65"/>
      <c r="AD90" s="65"/>
      <c r="AE90" s="65"/>
      <c r="AF90" s="65"/>
      <c r="AG90" s="65"/>
      <c r="AH90" s="65"/>
      <c r="AI90" s="65"/>
      <c r="AJ90" s="65"/>
      <c r="AK90" s="65"/>
      <c r="AL90" s="65"/>
    </row>
    <row r="91" spans="21:38" ht="14.25">
      <c r="U91" s="399"/>
      <c r="V91" s="399"/>
      <c r="W91" s="399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5"/>
      <c r="AI91" s="65"/>
      <c r="AJ91" s="65"/>
      <c r="AK91" s="65"/>
      <c r="AL91" s="65"/>
    </row>
    <row r="92" spans="21:38" ht="14.25">
      <c r="U92" s="399"/>
      <c r="V92" s="399"/>
      <c r="W92" s="399"/>
      <c r="X92" s="65"/>
      <c r="Y92" s="65"/>
      <c r="Z92" s="65"/>
      <c r="AA92" s="65"/>
      <c r="AB92" s="65"/>
      <c r="AC92" s="65"/>
      <c r="AD92" s="65"/>
      <c r="AE92" s="65"/>
      <c r="AF92" s="65"/>
      <c r="AG92" s="65"/>
      <c r="AH92" s="65"/>
      <c r="AI92" s="65"/>
      <c r="AJ92" s="65"/>
      <c r="AK92" s="65"/>
      <c r="AL92" s="65"/>
    </row>
    <row r="93" spans="21:38" ht="14.25">
      <c r="U93" s="399"/>
      <c r="V93" s="399"/>
      <c r="W93" s="399"/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</row>
    <row r="94" spans="21:38" ht="14.25">
      <c r="U94" s="399"/>
      <c r="V94" s="399"/>
      <c r="W94" s="399"/>
      <c r="X94" s="65"/>
      <c r="Y94" s="65"/>
      <c r="Z94" s="65"/>
      <c r="AA94" s="65"/>
      <c r="AB94" s="65"/>
      <c r="AC94" s="65"/>
      <c r="AD94" s="65"/>
      <c r="AE94" s="65"/>
      <c r="AF94" s="65"/>
      <c r="AG94" s="65"/>
      <c r="AH94" s="65"/>
      <c r="AI94" s="65"/>
      <c r="AJ94" s="65"/>
      <c r="AK94" s="65"/>
      <c r="AL94" s="65"/>
    </row>
    <row r="95" spans="21:38" ht="14.25">
      <c r="U95" s="399"/>
      <c r="V95" s="399"/>
      <c r="W95" s="399"/>
      <c r="X95" s="65"/>
      <c r="Y95" s="65"/>
      <c r="Z95" s="65"/>
      <c r="AA95" s="65"/>
      <c r="AB95" s="65"/>
      <c r="AC95" s="65"/>
      <c r="AD95" s="65"/>
      <c r="AE95" s="65"/>
      <c r="AF95" s="65"/>
      <c r="AG95" s="65"/>
      <c r="AH95" s="65"/>
      <c r="AI95" s="65"/>
      <c r="AJ95" s="65"/>
      <c r="AK95" s="65"/>
      <c r="AL95" s="65"/>
    </row>
    <row r="96" spans="21:38" ht="14.25">
      <c r="U96" s="399"/>
      <c r="V96" s="399"/>
      <c r="W96" s="399"/>
      <c r="X96" s="65"/>
      <c r="Y96" s="65"/>
      <c r="Z96" s="65"/>
      <c r="AA96" s="65"/>
      <c r="AB96" s="65"/>
      <c r="AC96" s="65"/>
      <c r="AD96" s="65"/>
      <c r="AE96" s="65"/>
      <c r="AF96" s="65"/>
      <c r="AG96" s="65"/>
      <c r="AH96" s="65"/>
      <c r="AI96" s="65"/>
      <c r="AJ96" s="65"/>
      <c r="AK96" s="65"/>
      <c r="AL96" s="65"/>
    </row>
    <row r="97" spans="24:38" ht="14.25">
      <c r="X97" s="400"/>
      <c r="Y97" s="400"/>
      <c r="Z97" s="400"/>
      <c r="AA97" s="400"/>
      <c r="AB97" s="400"/>
      <c r="AC97" s="400"/>
      <c r="AD97" s="400"/>
      <c r="AE97" s="400"/>
      <c r="AF97" s="400"/>
      <c r="AG97" s="400"/>
      <c r="AH97" s="400"/>
      <c r="AI97" s="400"/>
      <c r="AJ97" s="400"/>
      <c r="AK97" s="400"/>
      <c r="AL97" s="400"/>
    </row>
    <row r="98" spans="24:38" ht="14.25">
      <c r="X98" s="400"/>
      <c r="Y98" s="400"/>
      <c r="Z98" s="400"/>
      <c r="AA98" s="400"/>
      <c r="AB98" s="400"/>
      <c r="AC98" s="400"/>
      <c r="AD98" s="400"/>
      <c r="AE98" s="400"/>
      <c r="AF98" s="400"/>
      <c r="AG98" s="400"/>
      <c r="AH98" s="400"/>
      <c r="AI98" s="400"/>
      <c r="AJ98" s="400"/>
      <c r="AK98" s="400"/>
      <c r="AL98" s="400"/>
    </row>
    <row r="99" spans="24:38" ht="14.25">
      <c r="X99" s="400"/>
      <c r="Y99" s="400"/>
      <c r="Z99" s="400"/>
      <c r="AA99" s="400"/>
      <c r="AB99" s="400"/>
      <c r="AC99" s="400"/>
      <c r="AD99" s="400"/>
      <c r="AE99" s="400"/>
      <c r="AF99" s="400"/>
      <c r="AG99" s="400"/>
      <c r="AH99" s="400"/>
      <c r="AI99" s="400"/>
      <c r="AJ99" s="400"/>
      <c r="AK99" s="400"/>
      <c r="AL99" s="400"/>
    </row>
    <row r="100" spans="24:38" ht="14.25">
      <c r="X100" s="400"/>
      <c r="Y100" s="400"/>
      <c r="Z100" s="400"/>
      <c r="AA100" s="400"/>
      <c r="AB100" s="400"/>
      <c r="AC100" s="400"/>
      <c r="AD100" s="400"/>
      <c r="AE100" s="400"/>
      <c r="AF100" s="400"/>
      <c r="AG100" s="400"/>
      <c r="AH100" s="400"/>
      <c r="AI100" s="400"/>
      <c r="AJ100" s="400"/>
      <c r="AK100" s="400"/>
      <c r="AL100" s="400"/>
    </row>
    <row r="101" spans="24:38" ht="14.25">
      <c r="X101" s="400"/>
      <c r="Y101" s="400"/>
      <c r="Z101" s="400"/>
      <c r="AA101" s="400"/>
      <c r="AB101" s="400"/>
      <c r="AC101" s="400"/>
      <c r="AD101" s="400"/>
      <c r="AE101" s="400"/>
      <c r="AF101" s="400"/>
      <c r="AG101" s="400"/>
      <c r="AH101" s="400"/>
      <c r="AI101" s="400"/>
      <c r="AJ101" s="400"/>
      <c r="AK101" s="400"/>
      <c r="AL101" s="400"/>
    </row>
    <row r="102" spans="24:38" ht="14.25">
      <c r="X102" s="400"/>
      <c r="Y102" s="400"/>
      <c r="Z102" s="400"/>
      <c r="AA102" s="400"/>
      <c r="AB102" s="400"/>
      <c r="AC102" s="400"/>
      <c r="AD102" s="400"/>
      <c r="AE102" s="400"/>
      <c r="AF102" s="400"/>
      <c r="AG102" s="400"/>
      <c r="AH102" s="400"/>
      <c r="AI102" s="400"/>
      <c r="AJ102" s="400"/>
      <c r="AK102" s="400"/>
      <c r="AL102" s="400"/>
    </row>
    <row r="103" spans="24:38" ht="14.25">
      <c r="X103" s="400"/>
      <c r="Y103" s="400"/>
      <c r="Z103" s="400"/>
      <c r="AA103" s="400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0"/>
      <c r="AL103" s="400"/>
    </row>
    <row r="104" spans="24:38" ht="14.25">
      <c r="X104" s="400"/>
      <c r="Y104" s="400"/>
      <c r="Z104" s="400"/>
      <c r="AA104" s="400"/>
      <c r="AB104" s="400"/>
      <c r="AC104" s="400"/>
      <c r="AD104" s="400"/>
      <c r="AE104" s="400"/>
      <c r="AF104" s="400"/>
      <c r="AG104" s="400"/>
      <c r="AH104" s="400"/>
      <c r="AI104" s="400"/>
      <c r="AJ104" s="400"/>
      <c r="AK104" s="400"/>
      <c r="AL104" s="400"/>
    </row>
    <row r="105" spans="24:38" ht="14.25">
      <c r="X105" s="400"/>
      <c r="Y105" s="400"/>
      <c r="Z105" s="400"/>
      <c r="AA105" s="400"/>
      <c r="AB105" s="400"/>
      <c r="AC105" s="400"/>
      <c r="AD105" s="400"/>
      <c r="AE105" s="400"/>
      <c r="AF105" s="400"/>
      <c r="AG105" s="400"/>
      <c r="AH105" s="400"/>
      <c r="AI105" s="400"/>
      <c r="AJ105" s="400"/>
      <c r="AK105" s="400"/>
      <c r="AL105" s="400"/>
    </row>
    <row r="106" spans="24:38" ht="14.25">
      <c r="X106" s="400"/>
      <c r="Y106" s="400"/>
      <c r="Z106" s="400"/>
      <c r="AA106" s="400"/>
      <c r="AB106" s="400"/>
      <c r="AC106" s="400"/>
      <c r="AD106" s="400"/>
      <c r="AE106" s="400"/>
      <c r="AF106" s="400"/>
      <c r="AG106" s="400"/>
      <c r="AH106" s="400"/>
      <c r="AI106" s="400"/>
      <c r="AJ106" s="400"/>
      <c r="AK106" s="400"/>
      <c r="AL106" s="400"/>
    </row>
    <row r="107" spans="24:38" ht="14.25">
      <c r="X107" s="400"/>
      <c r="Y107" s="400"/>
      <c r="Z107" s="400"/>
      <c r="AA107" s="400"/>
      <c r="AB107" s="400"/>
      <c r="AC107" s="400"/>
      <c r="AD107" s="400"/>
      <c r="AE107" s="400"/>
      <c r="AF107" s="400"/>
      <c r="AG107" s="400"/>
      <c r="AH107" s="400"/>
      <c r="AI107" s="400"/>
      <c r="AJ107" s="400"/>
      <c r="AK107" s="400"/>
      <c r="AL107" s="400"/>
    </row>
  </sheetData>
  <sheetProtection/>
  <mergeCells count="141">
    <mergeCell ref="X23:AI23"/>
    <mergeCell ref="AJ23:AP23"/>
    <mergeCell ref="U40:U42"/>
    <mergeCell ref="U36:U38"/>
    <mergeCell ref="U32:U34"/>
    <mergeCell ref="U45:AK45"/>
    <mergeCell ref="AA24:AB24"/>
    <mergeCell ref="U61:W61"/>
    <mergeCell ref="U62:W62"/>
    <mergeCell ref="U51:W51"/>
    <mergeCell ref="U48:W50"/>
    <mergeCell ref="U56:W56"/>
    <mergeCell ref="U57:W57"/>
    <mergeCell ref="U58:W58"/>
    <mergeCell ref="U55:W55"/>
    <mergeCell ref="A71:B71"/>
    <mergeCell ref="A65:B65"/>
    <mergeCell ref="A57:B57"/>
    <mergeCell ref="U59:W59"/>
    <mergeCell ref="U60:W60"/>
    <mergeCell ref="A19:B19"/>
    <mergeCell ref="A20:B20"/>
    <mergeCell ref="A28:B28"/>
    <mergeCell ref="U53:W53"/>
    <mergeCell ref="U54:W54"/>
    <mergeCell ref="A34:B34"/>
    <mergeCell ref="A44:B44"/>
    <mergeCell ref="A51:B51"/>
    <mergeCell ref="U30:W30"/>
    <mergeCell ref="A14:B14"/>
    <mergeCell ref="U14:W14"/>
    <mergeCell ref="U27:W27"/>
    <mergeCell ref="U28:W28"/>
    <mergeCell ref="U29:W29"/>
    <mergeCell ref="U26:W26"/>
    <mergeCell ref="A12:B12"/>
    <mergeCell ref="A23:B23"/>
    <mergeCell ref="A25:B25"/>
    <mergeCell ref="U23:W25"/>
    <mergeCell ref="U15:W15"/>
    <mergeCell ref="A17:B17"/>
    <mergeCell ref="A18:B18"/>
    <mergeCell ref="A22:B22"/>
    <mergeCell ref="U16:W16"/>
    <mergeCell ref="U21:AP21"/>
    <mergeCell ref="A11:B11"/>
    <mergeCell ref="U11:W11"/>
    <mergeCell ref="U8:W8"/>
    <mergeCell ref="A21:B21"/>
    <mergeCell ref="U17:AA17"/>
    <mergeCell ref="A16:B16"/>
    <mergeCell ref="U12:W12"/>
    <mergeCell ref="A13:B13"/>
    <mergeCell ref="U13:W13"/>
    <mergeCell ref="U9:W9"/>
    <mergeCell ref="A10:B10"/>
    <mergeCell ref="U10:W10"/>
    <mergeCell ref="A5:B9"/>
    <mergeCell ref="C5:P5"/>
    <mergeCell ref="U5:W7"/>
    <mergeCell ref="C7:E8"/>
    <mergeCell ref="L7:L8"/>
    <mergeCell ref="F7:G8"/>
    <mergeCell ref="H7:I8"/>
    <mergeCell ref="Q7:S8"/>
    <mergeCell ref="U3:AO3"/>
    <mergeCell ref="A2:S2"/>
    <mergeCell ref="J7:K7"/>
    <mergeCell ref="M7:N8"/>
    <mergeCell ref="O7:P7"/>
    <mergeCell ref="C6:N6"/>
    <mergeCell ref="AG5:AO5"/>
    <mergeCell ref="U2:AO2"/>
    <mergeCell ref="AM6:AM7"/>
    <mergeCell ref="AN6:AN7"/>
    <mergeCell ref="X5:AF5"/>
    <mergeCell ref="AC6:AF6"/>
    <mergeCell ref="Y6:AB6"/>
    <mergeCell ref="AH6:AH7"/>
    <mergeCell ref="AI6:AI7"/>
    <mergeCell ref="AG6:AG7"/>
    <mergeCell ref="J8:K8"/>
    <mergeCell ref="A3:S3"/>
    <mergeCell ref="Q5:S6"/>
    <mergeCell ref="AO24:AP24"/>
    <mergeCell ref="AH24:AI24"/>
    <mergeCell ref="X24:Z24"/>
    <mergeCell ref="AE24:AF24"/>
    <mergeCell ref="AO6:AO7"/>
    <mergeCell ref="X6:X7"/>
    <mergeCell ref="AJ6:AJ7"/>
    <mergeCell ref="AK6:AK7"/>
    <mergeCell ref="AL6:AL7"/>
    <mergeCell ref="X50:Y50"/>
    <mergeCell ref="Z50:AA50"/>
    <mergeCell ref="AB54:AC54"/>
    <mergeCell ref="AB55:AC55"/>
    <mergeCell ref="AC24:AD24"/>
    <mergeCell ref="AF49:AG49"/>
    <mergeCell ref="AD49:AE49"/>
    <mergeCell ref="Y48:AB49"/>
    <mergeCell ref="Z53:AA53"/>
    <mergeCell ref="Z54:AA54"/>
    <mergeCell ref="U46:AK46"/>
    <mergeCell ref="AM24:AN24"/>
    <mergeCell ref="AJ49:AK49"/>
    <mergeCell ref="AH49:AI49"/>
    <mergeCell ref="AD48:AI48"/>
    <mergeCell ref="AJ48:AK48"/>
    <mergeCell ref="AJ24:AL24"/>
    <mergeCell ref="AG24:AG25"/>
    <mergeCell ref="AB58:AC58"/>
    <mergeCell ref="AB59:AC59"/>
    <mergeCell ref="AB50:AC50"/>
    <mergeCell ref="X61:Y61"/>
    <mergeCell ref="X51:Y51"/>
    <mergeCell ref="X53:Y53"/>
    <mergeCell ref="X54:Y54"/>
    <mergeCell ref="X55:Y55"/>
    <mergeCell ref="AB51:AC51"/>
    <mergeCell ref="Z51:AA51"/>
    <mergeCell ref="X58:Y58"/>
    <mergeCell ref="X59:Y59"/>
    <mergeCell ref="Z55:AA55"/>
    <mergeCell ref="Z56:AA56"/>
    <mergeCell ref="X56:Y56"/>
    <mergeCell ref="AB62:AC62"/>
    <mergeCell ref="Z59:AA59"/>
    <mergeCell ref="Z60:AA60"/>
    <mergeCell ref="Z61:AA61"/>
    <mergeCell ref="X60:Y60"/>
    <mergeCell ref="AB60:AC60"/>
    <mergeCell ref="AB61:AC61"/>
    <mergeCell ref="AB53:AC53"/>
    <mergeCell ref="AB56:AC56"/>
    <mergeCell ref="X62:Y62"/>
    <mergeCell ref="Z62:AA62"/>
    <mergeCell ref="AB57:AC57"/>
    <mergeCell ref="Z57:AA57"/>
    <mergeCell ref="Z58:AA58"/>
    <mergeCell ref="X57:Y5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tabSelected="1" zoomScale="70" zoomScaleNormal="70" zoomScalePageLayoutView="0" workbookViewId="0" topLeftCell="A1">
      <selection activeCell="A1" sqref="A1"/>
    </sheetView>
  </sheetViews>
  <sheetFormatPr defaultColWidth="10.59765625" defaultRowHeight="15"/>
  <cols>
    <col min="1" max="2" width="2.59765625" style="4" customWidth="1"/>
    <col min="3" max="3" width="9.59765625" style="4" customWidth="1"/>
    <col min="4" max="30" width="8.69921875" style="4" customWidth="1"/>
    <col min="31" max="16384" width="10.59765625" style="4" customWidth="1"/>
  </cols>
  <sheetData>
    <row r="1" spans="1:30" s="24" customFormat="1" ht="19.5" customHeight="1">
      <c r="A1" s="25" t="s">
        <v>511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26" t="s">
        <v>512</v>
      </c>
    </row>
    <row r="2" spans="1:30" ht="19.5" customHeight="1">
      <c r="A2" s="726"/>
      <c r="B2" s="726"/>
      <c r="C2" s="726"/>
      <c r="D2" s="726"/>
      <c r="E2" s="726"/>
      <c r="F2" s="726"/>
      <c r="G2" s="726"/>
      <c r="H2" s="726"/>
      <c r="I2" s="726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26"/>
      <c r="AA2" s="726"/>
      <c r="AB2" s="726"/>
      <c r="AC2" s="726"/>
      <c r="AD2" s="726"/>
    </row>
    <row r="3" spans="1:30" ht="19.5" customHeight="1">
      <c r="A3" s="562" t="s">
        <v>648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727"/>
      <c r="AB3" s="727"/>
      <c r="AC3" s="727"/>
      <c r="AD3" s="727"/>
    </row>
    <row r="4" spans="2:30" ht="18" customHeight="1" thickBot="1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4" t="s">
        <v>98</v>
      </c>
    </row>
    <row r="5" spans="1:30" ht="15" customHeight="1">
      <c r="A5" s="505" t="s">
        <v>649</v>
      </c>
      <c r="B5" s="728"/>
      <c r="C5" s="729"/>
      <c r="D5" s="734" t="s">
        <v>650</v>
      </c>
      <c r="E5" s="735"/>
      <c r="F5" s="736"/>
      <c r="G5" s="737" t="s">
        <v>477</v>
      </c>
      <c r="H5" s="738"/>
      <c r="I5" s="738"/>
      <c r="J5" s="738"/>
      <c r="K5" s="738"/>
      <c r="L5" s="738"/>
      <c r="M5" s="738"/>
      <c r="N5" s="738"/>
      <c r="O5" s="738"/>
      <c r="P5" s="738"/>
      <c r="Q5" s="739"/>
      <c r="R5" s="715" t="s">
        <v>657</v>
      </c>
      <c r="S5" s="716"/>
      <c r="T5" s="716"/>
      <c r="U5" s="716"/>
      <c r="V5" s="716"/>
      <c r="W5" s="716"/>
      <c r="X5" s="716"/>
      <c r="Y5" s="716"/>
      <c r="Z5" s="716"/>
      <c r="AA5" s="716"/>
      <c r="AB5" s="716"/>
      <c r="AC5" s="716"/>
      <c r="AD5" s="716"/>
    </row>
    <row r="6" spans="1:30" ht="15" customHeight="1">
      <c r="A6" s="730"/>
      <c r="B6" s="730"/>
      <c r="C6" s="731"/>
      <c r="D6" s="717" t="s">
        <v>4</v>
      </c>
      <c r="E6" s="719" t="s">
        <v>5</v>
      </c>
      <c r="F6" s="719" t="s">
        <v>6</v>
      </c>
      <c r="G6" s="723" t="s">
        <v>4</v>
      </c>
      <c r="H6" s="724"/>
      <c r="I6" s="722"/>
      <c r="J6" s="721" t="s">
        <v>651</v>
      </c>
      <c r="K6" s="722"/>
      <c r="L6" s="721" t="s">
        <v>652</v>
      </c>
      <c r="M6" s="722"/>
      <c r="N6" s="721" t="s">
        <v>653</v>
      </c>
      <c r="O6" s="722"/>
      <c r="P6" s="721" t="s">
        <v>654</v>
      </c>
      <c r="Q6" s="722"/>
      <c r="R6" s="723" t="s">
        <v>4</v>
      </c>
      <c r="S6" s="724"/>
      <c r="T6" s="722"/>
      <c r="U6" s="721" t="s">
        <v>651</v>
      </c>
      <c r="V6" s="722"/>
      <c r="W6" s="721" t="s">
        <v>652</v>
      </c>
      <c r="X6" s="722"/>
      <c r="Y6" s="721" t="s">
        <v>653</v>
      </c>
      <c r="Z6" s="722"/>
      <c r="AA6" s="721" t="s">
        <v>655</v>
      </c>
      <c r="AB6" s="722"/>
      <c r="AC6" s="721" t="s">
        <v>656</v>
      </c>
      <c r="AD6" s="724"/>
    </row>
    <row r="7" spans="1:30" ht="15" customHeight="1">
      <c r="A7" s="732"/>
      <c r="B7" s="732"/>
      <c r="C7" s="733"/>
      <c r="D7" s="718"/>
      <c r="E7" s="720"/>
      <c r="F7" s="720"/>
      <c r="G7" s="39" t="s">
        <v>4</v>
      </c>
      <c r="H7" s="39" t="s">
        <v>5</v>
      </c>
      <c r="I7" s="39" t="s">
        <v>6</v>
      </c>
      <c r="J7" s="39" t="s">
        <v>5</v>
      </c>
      <c r="K7" s="39" t="s">
        <v>6</v>
      </c>
      <c r="L7" s="39" t="s">
        <v>5</v>
      </c>
      <c r="M7" s="39" t="s">
        <v>6</v>
      </c>
      <c r="N7" s="39" t="s">
        <v>5</v>
      </c>
      <c r="O7" s="39" t="s">
        <v>6</v>
      </c>
      <c r="P7" s="39" t="s">
        <v>5</v>
      </c>
      <c r="Q7" s="39" t="s">
        <v>6</v>
      </c>
      <c r="R7" s="39" t="s">
        <v>4</v>
      </c>
      <c r="S7" s="39" t="s">
        <v>5</v>
      </c>
      <c r="T7" s="39" t="s">
        <v>6</v>
      </c>
      <c r="U7" s="39" t="s">
        <v>5</v>
      </c>
      <c r="V7" s="39" t="s">
        <v>6</v>
      </c>
      <c r="W7" s="39" t="s">
        <v>5</v>
      </c>
      <c r="X7" s="39" t="s">
        <v>6</v>
      </c>
      <c r="Y7" s="39" t="s">
        <v>5</v>
      </c>
      <c r="Z7" s="39" t="s">
        <v>6</v>
      </c>
      <c r="AA7" s="39" t="s">
        <v>5</v>
      </c>
      <c r="AB7" s="38" t="s">
        <v>6</v>
      </c>
      <c r="AC7" s="69" t="s">
        <v>5</v>
      </c>
      <c r="AD7" s="67" t="s">
        <v>6</v>
      </c>
    </row>
    <row r="8" spans="1:30" ht="15" customHeight="1">
      <c r="A8" s="516" t="s">
        <v>658</v>
      </c>
      <c r="B8" s="742"/>
      <c r="C8" s="743"/>
      <c r="D8" s="258">
        <f>SUM(E8:F8)</f>
        <v>52299</v>
      </c>
      <c r="E8" s="258">
        <f aca="true" t="shared" si="0" ref="E8:F11">SUM(H8,S8)</f>
        <v>26346</v>
      </c>
      <c r="F8" s="258">
        <f t="shared" si="0"/>
        <v>25953</v>
      </c>
      <c r="G8" s="258">
        <f>SUM(H8:I8)</f>
        <v>50939</v>
      </c>
      <c r="H8" s="258">
        <f aca="true" t="shared" si="1" ref="H8:I11">SUM(J8,L8,N8,P8)</f>
        <v>25330</v>
      </c>
      <c r="I8" s="258">
        <f t="shared" si="1"/>
        <v>25609</v>
      </c>
      <c r="J8" s="258">
        <v>8310</v>
      </c>
      <c r="K8" s="258">
        <v>8235</v>
      </c>
      <c r="L8" s="258">
        <v>8520</v>
      </c>
      <c r="M8" s="258">
        <v>8488</v>
      </c>
      <c r="N8" s="258">
        <v>8478</v>
      </c>
      <c r="O8" s="258">
        <v>8886</v>
      </c>
      <c r="P8" s="258">
        <v>22</v>
      </c>
      <c r="Q8" s="252" t="s">
        <v>463</v>
      </c>
      <c r="R8" s="258">
        <f>SUM(S8:T8)</f>
        <v>1360</v>
      </c>
      <c r="S8" s="258">
        <f aca="true" t="shared" si="2" ref="S8:T11">SUM(U8,W8,Y8,AA8)</f>
        <v>1016</v>
      </c>
      <c r="T8" s="258">
        <f t="shared" si="2"/>
        <v>344</v>
      </c>
      <c r="U8" s="258">
        <v>263</v>
      </c>
      <c r="V8" s="258">
        <v>91</v>
      </c>
      <c r="W8" s="258">
        <v>212</v>
      </c>
      <c r="X8" s="258">
        <v>94</v>
      </c>
      <c r="Y8" s="258">
        <v>282</v>
      </c>
      <c r="Z8" s="258">
        <v>73</v>
      </c>
      <c r="AA8" s="258">
        <v>259</v>
      </c>
      <c r="AB8" s="258">
        <v>86</v>
      </c>
      <c r="AC8" s="258"/>
      <c r="AD8" s="258"/>
    </row>
    <row r="9" spans="1:30" ht="15" customHeight="1">
      <c r="A9" s="740">
        <v>5</v>
      </c>
      <c r="B9" s="542"/>
      <c r="C9" s="741"/>
      <c r="D9" s="258">
        <f>SUM(E9:F9)</f>
        <v>50036</v>
      </c>
      <c r="E9" s="258">
        <f t="shared" si="0"/>
        <v>25347</v>
      </c>
      <c r="F9" s="258">
        <f t="shared" si="0"/>
        <v>24689</v>
      </c>
      <c r="G9" s="258">
        <f>SUM(H9:I9)</f>
        <v>48875</v>
      </c>
      <c r="H9" s="258">
        <f t="shared" si="1"/>
        <v>24484</v>
      </c>
      <c r="I9" s="258">
        <f t="shared" si="1"/>
        <v>24391</v>
      </c>
      <c r="J9" s="258">
        <v>8058</v>
      </c>
      <c r="K9" s="258">
        <v>7870</v>
      </c>
      <c r="L9" s="258">
        <v>8096</v>
      </c>
      <c r="M9" s="258">
        <v>8124</v>
      </c>
      <c r="N9" s="258">
        <v>8302</v>
      </c>
      <c r="O9" s="258">
        <v>8397</v>
      </c>
      <c r="P9" s="258">
        <v>28</v>
      </c>
      <c r="Q9" s="252" t="s">
        <v>463</v>
      </c>
      <c r="R9" s="258">
        <f>SUM(S9:T9)</f>
        <v>1161</v>
      </c>
      <c r="S9" s="258">
        <f t="shared" si="2"/>
        <v>863</v>
      </c>
      <c r="T9" s="258">
        <f t="shared" si="2"/>
        <v>298</v>
      </c>
      <c r="U9" s="258">
        <v>217</v>
      </c>
      <c r="V9" s="258">
        <v>67</v>
      </c>
      <c r="W9" s="258">
        <v>194</v>
      </c>
      <c r="X9" s="258">
        <v>82</v>
      </c>
      <c r="Y9" s="258">
        <v>221</v>
      </c>
      <c r="Z9" s="258">
        <v>98</v>
      </c>
      <c r="AA9" s="258">
        <v>231</v>
      </c>
      <c r="AB9" s="258">
        <v>51</v>
      </c>
      <c r="AC9" s="258"/>
      <c r="AD9" s="258"/>
    </row>
    <row r="10" spans="1:30" ht="15" customHeight="1">
      <c r="A10" s="740">
        <v>6</v>
      </c>
      <c r="B10" s="542"/>
      <c r="C10" s="741"/>
      <c r="D10" s="258">
        <f>SUM(E10:F10)</f>
        <v>48213</v>
      </c>
      <c r="E10" s="258">
        <f t="shared" si="0"/>
        <v>24373</v>
      </c>
      <c r="F10" s="258">
        <f t="shared" si="0"/>
        <v>23840</v>
      </c>
      <c r="G10" s="258">
        <f>SUM(H10:I10)</f>
        <v>47155</v>
      </c>
      <c r="H10" s="258">
        <f t="shared" si="1"/>
        <v>23607</v>
      </c>
      <c r="I10" s="258">
        <f t="shared" si="1"/>
        <v>23548</v>
      </c>
      <c r="J10" s="258">
        <v>7860</v>
      </c>
      <c r="K10" s="258">
        <v>7717</v>
      </c>
      <c r="L10" s="258">
        <v>7779</v>
      </c>
      <c r="M10" s="258">
        <v>7800</v>
      </c>
      <c r="N10" s="258">
        <v>7937</v>
      </c>
      <c r="O10" s="258">
        <v>8029</v>
      </c>
      <c r="P10" s="258">
        <v>31</v>
      </c>
      <c r="Q10" s="258">
        <v>2</v>
      </c>
      <c r="R10" s="258">
        <f>SUM(S10:T10)</f>
        <v>1058</v>
      </c>
      <c r="S10" s="258">
        <f t="shared" si="2"/>
        <v>766</v>
      </c>
      <c r="T10" s="258">
        <f t="shared" si="2"/>
        <v>292</v>
      </c>
      <c r="U10" s="258">
        <v>201</v>
      </c>
      <c r="V10" s="258">
        <v>84</v>
      </c>
      <c r="W10" s="258">
        <v>173</v>
      </c>
      <c r="X10" s="258">
        <v>60</v>
      </c>
      <c r="Y10" s="258">
        <v>220</v>
      </c>
      <c r="Z10" s="258">
        <v>77</v>
      </c>
      <c r="AA10" s="258">
        <v>172</v>
      </c>
      <c r="AB10" s="258">
        <v>71</v>
      </c>
      <c r="AC10" s="725" t="s">
        <v>0</v>
      </c>
      <c r="AD10" s="725"/>
    </row>
    <row r="11" spans="1:30" ht="15" customHeight="1">
      <c r="A11" s="740">
        <v>7</v>
      </c>
      <c r="B11" s="542"/>
      <c r="C11" s="741"/>
      <c r="D11" s="258">
        <f>SUM(E11:F11)</f>
        <v>46528</v>
      </c>
      <c r="E11" s="258">
        <f t="shared" si="0"/>
        <v>23371</v>
      </c>
      <c r="F11" s="258">
        <f t="shared" si="0"/>
        <v>23157</v>
      </c>
      <c r="G11" s="258">
        <f>SUM(H11:I11)</f>
        <v>45532</v>
      </c>
      <c r="H11" s="258">
        <f t="shared" si="1"/>
        <v>22672</v>
      </c>
      <c r="I11" s="258">
        <f t="shared" si="1"/>
        <v>22860</v>
      </c>
      <c r="J11" s="258">
        <v>7441</v>
      </c>
      <c r="K11" s="258">
        <v>7510</v>
      </c>
      <c r="L11" s="258">
        <v>7604</v>
      </c>
      <c r="M11" s="258">
        <v>7623</v>
      </c>
      <c r="N11" s="258">
        <v>7597</v>
      </c>
      <c r="O11" s="258">
        <v>7724</v>
      </c>
      <c r="P11" s="258">
        <v>30</v>
      </c>
      <c r="Q11" s="258">
        <v>3</v>
      </c>
      <c r="R11" s="258">
        <f>SUM(S11:T11)</f>
        <v>996</v>
      </c>
      <c r="S11" s="258">
        <f t="shared" si="2"/>
        <v>699</v>
      </c>
      <c r="T11" s="258">
        <f t="shared" si="2"/>
        <v>297</v>
      </c>
      <c r="U11" s="258">
        <v>174</v>
      </c>
      <c r="V11" s="258">
        <v>99</v>
      </c>
      <c r="W11" s="258">
        <v>173</v>
      </c>
      <c r="X11" s="258">
        <v>72</v>
      </c>
      <c r="Y11" s="258">
        <v>210</v>
      </c>
      <c r="Z11" s="258">
        <v>71</v>
      </c>
      <c r="AA11" s="258">
        <v>142</v>
      </c>
      <c r="AB11" s="258">
        <v>55</v>
      </c>
      <c r="AC11" s="258"/>
      <c r="AD11" s="258"/>
    </row>
    <row r="12" spans="1:30" ht="15" customHeight="1">
      <c r="A12" s="527">
        <v>8</v>
      </c>
      <c r="B12" s="528"/>
      <c r="C12" s="529"/>
      <c r="D12" s="453">
        <f aca="true" t="shared" si="3" ref="D12:AD12">SUM(D14,D16,D35)</f>
        <v>44600</v>
      </c>
      <c r="E12" s="453">
        <f t="shared" si="3"/>
        <v>22375</v>
      </c>
      <c r="F12" s="453">
        <f t="shared" si="3"/>
        <v>22225</v>
      </c>
      <c r="G12" s="453">
        <f t="shared" si="3"/>
        <v>43644</v>
      </c>
      <c r="H12" s="453">
        <f t="shared" si="3"/>
        <v>21710</v>
      </c>
      <c r="I12" s="453">
        <f t="shared" si="3"/>
        <v>21934</v>
      </c>
      <c r="J12" s="453">
        <f>SUM(J14,J16,J35)</f>
        <v>7031</v>
      </c>
      <c r="K12" s="453">
        <f t="shared" si="3"/>
        <v>7020</v>
      </c>
      <c r="L12" s="453">
        <f t="shared" si="3"/>
        <v>7202</v>
      </c>
      <c r="M12" s="453">
        <f t="shared" si="3"/>
        <v>7399</v>
      </c>
      <c r="N12" s="453">
        <f t="shared" si="3"/>
        <v>7445</v>
      </c>
      <c r="O12" s="453">
        <f t="shared" si="3"/>
        <v>7514</v>
      </c>
      <c r="P12" s="453">
        <f t="shared" si="3"/>
        <v>32</v>
      </c>
      <c r="Q12" s="453">
        <f t="shared" si="3"/>
        <v>1</v>
      </c>
      <c r="R12" s="453">
        <f t="shared" si="3"/>
        <v>956</v>
      </c>
      <c r="S12" s="453">
        <f t="shared" si="3"/>
        <v>665</v>
      </c>
      <c r="T12" s="453">
        <f t="shared" si="3"/>
        <v>291</v>
      </c>
      <c r="U12" s="453">
        <f t="shared" si="3"/>
        <v>159</v>
      </c>
      <c r="V12" s="453">
        <f t="shared" si="3"/>
        <v>95</v>
      </c>
      <c r="W12" s="453">
        <f t="shared" si="3"/>
        <v>159</v>
      </c>
      <c r="X12" s="453">
        <f t="shared" si="3"/>
        <v>81</v>
      </c>
      <c r="Y12" s="453">
        <f t="shared" si="3"/>
        <v>172</v>
      </c>
      <c r="Z12" s="453">
        <f t="shared" si="3"/>
        <v>68</v>
      </c>
      <c r="AA12" s="453">
        <f t="shared" si="3"/>
        <v>149</v>
      </c>
      <c r="AB12" s="453">
        <f t="shared" si="3"/>
        <v>37</v>
      </c>
      <c r="AC12" s="453">
        <f t="shared" si="3"/>
        <v>26</v>
      </c>
      <c r="AD12" s="453">
        <f t="shared" si="3"/>
        <v>10</v>
      </c>
    </row>
    <row r="13" spans="1:30" ht="9" customHeight="1">
      <c r="A13" s="44"/>
      <c r="B13" s="44"/>
      <c r="C13" s="43"/>
      <c r="D13" s="259"/>
      <c r="E13" s="259"/>
      <c r="F13" s="259"/>
      <c r="G13" s="259"/>
      <c r="H13" s="259"/>
      <c r="I13" s="259"/>
      <c r="J13" s="259"/>
      <c r="K13" s="259"/>
      <c r="L13" s="259"/>
      <c r="M13" s="259"/>
      <c r="N13" s="259"/>
      <c r="O13" s="259"/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59"/>
      <c r="AD13" s="259"/>
    </row>
    <row r="14" spans="1:30" s="31" customFormat="1" ht="15" customHeight="1">
      <c r="A14" s="744" t="s">
        <v>114</v>
      </c>
      <c r="B14" s="744"/>
      <c r="C14" s="745"/>
      <c r="D14" s="258">
        <f aca="true" t="shared" si="4" ref="D14:D21">SUM(E14:F14)</f>
        <v>381</v>
      </c>
      <c r="E14" s="258">
        <f aca="true" t="shared" si="5" ref="E14:E21">SUM(H14,S14)</f>
        <v>213</v>
      </c>
      <c r="F14" s="258">
        <f aca="true" t="shared" si="6" ref="F14:F21">SUM(I14,T14)</f>
        <v>168</v>
      </c>
      <c r="G14" s="258">
        <f aca="true" t="shared" si="7" ref="G14:G21">SUM(H14:I14)</f>
        <v>381</v>
      </c>
      <c r="H14" s="258">
        <f aca="true" t="shared" si="8" ref="H14:H21">SUM(J14,L14,N14,P14)</f>
        <v>213</v>
      </c>
      <c r="I14" s="258">
        <f aca="true" t="shared" si="9" ref="I14:I21">SUM(K14,M14,O14,Q14)</f>
        <v>168</v>
      </c>
      <c r="J14" s="256">
        <v>65</v>
      </c>
      <c r="K14" s="256">
        <v>55</v>
      </c>
      <c r="L14" s="256">
        <v>70</v>
      </c>
      <c r="M14" s="256">
        <v>55</v>
      </c>
      <c r="N14" s="256">
        <v>78</v>
      </c>
      <c r="O14" s="256">
        <v>58</v>
      </c>
      <c r="P14" s="252" t="s">
        <v>815</v>
      </c>
      <c r="Q14" s="252" t="s">
        <v>815</v>
      </c>
      <c r="R14" s="252" t="s">
        <v>14</v>
      </c>
      <c r="S14" s="252" t="s">
        <v>14</v>
      </c>
      <c r="T14" s="252" t="s">
        <v>14</v>
      </c>
      <c r="U14" s="252" t="s">
        <v>14</v>
      </c>
      <c r="V14" s="252" t="s">
        <v>14</v>
      </c>
      <c r="W14" s="252" t="s">
        <v>14</v>
      </c>
      <c r="X14" s="252" t="s">
        <v>14</v>
      </c>
      <c r="Y14" s="252" t="s">
        <v>14</v>
      </c>
      <c r="Z14" s="252" t="s">
        <v>14</v>
      </c>
      <c r="AA14" s="252" t="s">
        <v>14</v>
      </c>
      <c r="AB14" s="252" t="s">
        <v>14</v>
      </c>
      <c r="AC14" s="252" t="s">
        <v>14</v>
      </c>
      <c r="AD14" s="252" t="s">
        <v>14</v>
      </c>
    </row>
    <row r="15" spans="1:30" ht="9" customHeight="1">
      <c r="A15" s="185"/>
      <c r="B15" s="185"/>
      <c r="C15" s="186"/>
      <c r="D15" s="259"/>
      <c r="E15" s="259"/>
      <c r="F15" s="259"/>
      <c r="G15" s="259"/>
      <c r="H15" s="259"/>
      <c r="I15" s="259"/>
      <c r="J15" s="259"/>
      <c r="K15" s="259"/>
      <c r="L15" s="259"/>
      <c r="M15" s="259"/>
      <c r="N15" s="259"/>
      <c r="O15" s="259"/>
      <c r="P15" s="259"/>
      <c r="Q15" s="259"/>
      <c r="R15" s="259"/>
      <c r="S15" s="259"/>
      <c r="T15" s="259"/>
      <c r="U15" s="259"/>
      <c r="V15" s="259"/>
      <c r="W15" s="259"/>
      <c r="X15" s="259"/>
      <c r="Y15" s="259"/>
      <c r="Z15" s="259"/>
      <c r="AA15" s="259"/>
      <c r="AB15" s="259"/>
      <c r="AC15" s="259"/>
      <c r="AD15" s="259"/>
    </row>
    <row r="16" spans="1:30" s="31" customFormat="1" ht="15" customHeight="1">
      <c r="A16" s="744" t="s">
        <v>115</v>
      </c>
      <c r="B16" s="744"/>
      <c r="C16" s="745"/>
      <c r="D16" s="256">
        <f aca="true" t="shared" si="10" ref="D16:I16">SUM(D17:D33)</f>
        <v>35081</v>
      </c>
      <c r="E16" s="256">
        <f t="shared" si="10"/>
        <v>17575</v>
      </c>
      <c r="F16" s="256">
        <f t="shared" si="10"/>
        <v>17506</v>
      </c>
      <c r="G16" s="256">
        <f t="shared" si="10"/>
        <v>34125</v>
      </c>
      <c r="H16" s="256">
        <f t="shared" si="10"/>
        <v>16910</v>
      </c>
      <c r="I16" s="256">
        <f t="shared" si="10"/>
        <v>17215</v>
      </c>
      <c r="J16" s="256">
        <f aca="true" t="shared" si="11" ref="J16:AD16">SUM(J17:J33)</f>
        <v>5478</v>
      </c>
      <c r="K16" s="256">
        <f t="shared" si="11"/>
        <v>5478</v>
      </c>
      <c r="L16" s="256">
        <f t="shared" si="11"/>
        <v>5621</v>
      </c>
      <c r="M16" s="256">
        <f t="shared" si="11"/>
        <v>5808</v>
      </c>
      <c r="N16" s="256">
        <f t="shared" si="11"/>
        <v>5779</v>
      </c>
      <c r="O16" s="256">
        <f t="shared" si="11"/>
        <v>5928</v>
      </c>
      <c r="P16" s="256">
        <f t="shared" si="11"/>
        <v>32</v>
      </c>
      <c r="Q16" s="256">
        <f t="shared" si="11"/>
        <v>1</v>
      </c>
      <c r="R16" s="256">
        <f t="shared" si="11"/>
        <v>956</v>
      </c>
      <c r="S16" s="256">
        <f t="shared" si="11"/>
        <v>665</v>
      </c>
      <c r="T16" s="256">
        <f t="shared" si="11"/>
        <v>291</v>
      </c>
      <c r="U16" s="256">
        <f t="shared" si="11"/>
        <v>159</v>
      </c>
      <c r="V16" s="256">
        <f t="shared" si="11"/>
        <v>95</v>
      </c>
      <c r="W16" s="256">
        <f t="shared" si="11"/>
        <v>159</v>
      </c>
      <c r="X16" s="256">
        <f t="shared" si="11"/>
        <v>81</v>
      </c>
      <c r="Y16" s="256">
        <f t="shared" si="11"/>
        <v>172</v>
      </c>
      <c r="Z16" s="256">
        <f t="shared" si="11"/>
        <v>68</v>
      </c>
      <c r="AA16" s="256">
        <f t="shared" si="11"/>
        <v>149</v>
      </c>
      <c r="AB16" s="256">
        <f t="shared" si="11"/>
        <v>37</v>
      </c>
      <c r="AC16" s="256">
        <f t="shared" si="11"/>
        <v>26</v>
      </c>
      <c r="AD16" s="256">
        <f t="shared" si="11"/>
        <v>10</v>
      </c>
    </row>
    <row r="17" spans="1:30" s="194" customFormat="1" ht="15" customHeight="1">
      <c r="A17" s="241"/>
      <c r="B17" s="744" t="s">
        <v>50</v>
      </c>
      <c r="C17" s="745"/>
      <c r="D17" s="258">
        <f t="shared" si="4"/>
        <v>12893</v>
      </c>
      <c r="E17" s="258">
        <f t="shared" si="5"/>
        <v>6273</v>
      </c>
      <c r="F17" s="258">
        <f t="shared" si="6"/>
        <v>6620</v>
      </c>
      <c r="G17" s="258">
        <f t="shared" si="7"/>
        <v>12273</v>
      </c>
      <c r="H17" s="258">
        <f t="shared" si="8"/>
        <v>5820</v>
      </c>
      <c r="I17" s="258">
        <f t="shared" si="9"/>
        <v>6453</v>
      </c>
      <c r="J17" s="258">
        <v>1940</v>
      </c>
      <c r="K17" s="258">
        <v>2110</v>
      </c>
      <c r="L17" s="258">
        <v>1921</v>
      </c>
      <c r="M17" s="258">
        <v>2143</v>
      </c>
      <c r="N17" s="258">
        <v>1959</v>
      </c>
      <c r="O17" s="258">
        <v>2200</v>
      </c>
      <c r="P17" s="252" t="s">
        <v>815</v>
      </c>
      <c r="Q17" s="252" t="s">
        <v>815</v>
      </c>
      <c r="R17" s="258">
        <f>SUM(S17:T17)</f>
        <v>620</v>
      </c>
      <c r="S17" s="258">
        <f aca="true" t="shared" si="12" ref="S17:T20">SUM(U17,W17,Y17,AA17,AC17)</f>
        <v>453</v>
      </c>
      <c r="T17" s="258">
        <f t="shared" si="12"/>
        <v>167</v>
      </c>
      <c r="U17" s="258">
        <v>105</v>
      </c>
      <c r="V17" s="258">
        <v>54</v>
      </c>
      <c r="W17" s="258">
        <v>94</v>
      </c>
      <c r="X17" s="258">
        <v>45</v>
      </c>
      <c r="Y17" s="258">
        <v>111</v>
      </c>
      <c r="Z17" s="258">
        <v>39</v>
      </c>
      <c r="AA17" s="258">
        <v>117</v>
      </c>
      <c r="AB17" s="258">
        <v>19</v>
      </c>
      <c r="AC17" s="262">
        <v>26</v>
      </c>
      <c r="AD17" s="262">
        <v>10</v>
      </c>
    </row>
    <row r="18" spans="1:30" s="194" customFormat="1" ht="15" customHeight="1">
      <c r="A18" s="241"/>
      <c r="B18" s="744" t="s">
        <v>15</v>
      </c>
      <c r="C18" s="745"/>
      <c r="D18" s="258">
        <f t="shared" si="4"/>
        <v>1989</v>
      </c>
      <c r="E18" s="258">
        <f t="shared" si="5"/>
        <v>1099</v>
      </c>
      <c r="F18" s="258">
        <f t="shared" si="6"/>
        <v>890</v>
      </c>
      <c r="G18" s="258">
        <f t="shared" si="7"/>
        <v>1941</v>
      </c>
      <c r="H18" s="258">
        <f t="shared" si="8"/>
        <v>1062</v>
      </c>
      <c r="I18" s="258">
        <f t="shared" si="9"/>
        <v>879</v>
      </c>
      <c r="J18" s="258">
        <v>333</v>
      </c>
      <c r="K18" s="258">
        <v>277</v>
      </c>
      <c r="L18" s="258">
        <v>350</v>
      </c>
      <c r="M18" s="258">
        <v>313</v>
      </c>
      <c r="N18" s="258">
        <v>379</v>
      </c>
      <c r="O18" s="258">
        <v>289</v>
      </c>
      <c r="P18" s="252" t="s">
        <v>815</v>
      </c>
      <c r="Q18" s="252" t="s">
        <v>815</v>
      </c>
      <c r="R18" s="258">
        <f>SUM(S18:T18)</f>
        <v>48</v>
      </c>
      <c r="S18" s="258">
        <f t="shared" si="12"/>
        <v>37</v>
      </c>
      <c r="T18" s="258">
        <f t="shared" si="12"/>
        <v>11</v>
      </c>
      <c r="U18" s="258">
        <v>6</v>
      </c>
      <c r="V18" s="258">
        <v>2</v>
      </c>
      <c r="W18" s="258">
        <v>10</v>
      </c>
      <c r="X18" s="258">
        <v>5</v>
      </c>
      <c r="Y18" s="258">
        <v>13</v>
      </c>
      <c r="Z18" s="258">
        <v>3</v>
      </c>
      <c r="AA18" s="258">
        <v>8</v>
      </c>
      <c r="AB18" s="252">
        <v>1</v>
      </c>
      <c r="AC18" s="252" t="s">
        <v>14</v>
      </c>
      <c r="AD18" s="252" t="s">
        <v>14</v>
      </c>
    </row>
    <row r="19" spans="1:30" s="194" customFormat="1" ht="15" customHeight="1">
      <c r="A19" s="241"/>
      <c r="B19" s="744" t="s">
        <v>51</v>
      </c>
      <c r="C19" s="745"/>
      <c r="D19" s="258">
        <f t="shared" si="4"/>
        <v>4164</v>
      </c>
      <c r="E19" s="258">
        <f t="shared" si="5"/>
        <v>1999</v>
      </c>
      <c r="F19" s="258">
        <f t="shared" si="6"/>
        <v>2165</v>
      </c>
      <c r="G19" s="258">
        <f t="shared" si="7"/>
        <v>4038</v>
      </c>
      <c r="H19" s="258">
        <f t="shared" si="8"/>
        <v>1912</v>
      </c>
      <c r="I19" s="258">
        <f t="shared" si="9"/>
        <v>2126</v>
      </c>
      <c r="J19" s="258">
        <v>665</v>
      </c>
      <c r="K19" s="258">
        <v>639</v>
      </c>
      <c r="L19" s="258">
        <v>639</v>
      </c>
      <c r="M19" s="258">
        <v>708</v>
      </c>
      <c r="N19" s="258">
        <v>608</v>
      </c>
      <c r="O19" s="258">
        <v>779</v>
      </c>
      <c r="P19" s="252" t="s">
        <v>815</v>
      </c>
      <c r="Q19" s="252" t="s">
        <v>815</v>
      </c>
      <c r="R19" s="258">
        <f>SUM(S19:T19)</f>
        <v>126</v>
      </c>
      <c r="S19" s="258">
        <f t="shared" si="12"/>
        <v>87</v>
      </c>
      <c r="T19" s="258">
        <f t="shared" si="12"/>
        <v>39</v>
      </c>
      <c r="U19" s="258">
        <v>26</v>
      </c>
      <c r="V19" s="258">
        <v>18</v>
      </c>
      <c r="W19" s="258">
        <v>24</v>
      </c>
      <c r="X19" s="258">
        <v>5</v>
      </c>
      <c r="Y19" s="258">
        <v>24</v>
      </c>
      <c r="Z19" s="258">
        <v>9</v>
      </c>
      <c r="AA19" s="258">
        <v>13</v>
      </c>
      <c r="AB19" s="258">
        <v>7</v>
      </c>
      <c r="AC19" s="252" t="s">
        <v>14</v>
      </c>
      <c r="AD19" s="252" t="s">
        <v>14</v>
      </c>
    </row>
    <row r="20" spans="1:30" s="194" customFormat="1" ht="15" customHeight="1">
      <c r="A20" s="241"/>
      <c r="B20" s="744" t="s">
        <v>52</v>
      </c>
      <c r="C20" s="745"/>
      <c r="D20" s="258">
        <f t="shared" si="4"/>
        <v>1124</v>
      </c>
      <c r="E20" s="258">
        <f t="shared" si="5"/>
        <v>569</v>
      </c>
      <c r="F20" s="258">
        <f t="shared" si="6"/>
        <v>555</v>
      </c>
      <c r="G20" s="258">
        <f t="shared" si="7"/>
        <v>1097</v>
      </c>
      <c r="H20" s="258">
        <f t="shared" si="8"/>
        <v>557</v>
      </c>
      <c r="I20" s="258">
        <f t="shared" si="9"/>
        <v>540</v>
      </c>
      <c r="J20" s="258">
        <v>187</v>
      </c>
      <c r="K20" s="258">
        <v>155</v>
      </c>
      <c r="L20" s="258">
        <v>195</v>
      </c>
      <c r="M20" s="258">
        <v>188</v>
      </c>
      <c r="N20" s="258">
        <v>175</v>
      </c>
      <c r="O20" s="258">
        <v>197</v>
      </c>
      <c r="P20" s="252" t="s">
        <v>815</v>
      </c>
      <c r="Q20" s="252" t="s">
        <v>815</v>
      </c>
      <c r="R20" s="258">
        <f>SUM(S20:T20)</f>
        <v>27</v>
      </c>
      <c r="S20" s="258">
        <f t="shared" si="12"/>
        <v>12</v>
      </c>
      <c r="T20" s="258">
        <f t="shared" si="12"/>
        <v>15</v>
      </c>
      <c r="U20" s="258">
        <v>2</v>
      </c>
      <c r="V20" s="252">
        <v>3</v>
      </c>
      <c r="W20" s="252">
        <v>4</v>
      </c>
      <c r="X20" s="258">
        <v>6</v>
      </c>
      <c r="Y20" s="252">
        <v>3</v>
      </c>
      <c r="Z20" s="258">
        <v>5</v>
      </c>
      <c r="AA20" s="252">
        <v>3</v>
      </c>
      <c r="AB20" s="258">
        <v>1</v>
      </c>
      <c r="AC20" s="252" t="s">
        <v>14</v>
      </c>
      <c r="AD20" s="252" t="s">
        <v>14</v>
      </c>
    </row>
    <row r="21" spans="1:30" s="194" customFormat="1" ht="15" customHeight="1">
      <c r="A21" s="241"/>
      <c r="B21" s="744" t="s">
        <v>53</v>
      </c>
      <c r="C21" s="745"/>
      <c r="D21" s="258">
        <f t="shared" si="4"/>
        <v>999</v>
      </c>
      <c r="E21" s="258">
        <f t="shared" si="5"/>
        <v>472</v>
      </c>
      <c r="F21" s="258">
        <f t="shared" si="6"/>
        <v>527</v>
      </c>
      <c r="G21" s="258">
        <f t="shared" si="7"/>
        <v>999</v>
      </c>
      <c r="H21" s="258">
        <f t="shared" si="8"/>
        <v>472</v>
      </c>
      <c r="I21" s="258">
        <f t="shared" si="9"/>
        <v>527</v>
      </c>
      <c r="J21" s="258">
        <v>153</v>
      </c>
      <c r="K21" s="258">
        <v>163</v>
      </c>
      <c r="L21" s="258">
        <v>152</v>
      </c>
      <c r="M21" s="258">
        <v>168</v>
      </c>
      <c r="N21" s="258">
        <v>167</v>
      </c>
      <c r="O21" s="258">
        <v>196</v>
      </c>
      <c r="P21" s="252" t="s">
        <v>815</v>
      </c>
      <c r="Q21" s="252" t="s">
        <v>815</v>
      </c>
      <c r="R21" s="252" t="s">
        <v>14</v>
      </c>
      <c r="S21" s="252" t="s">
        <v>14</v>
      </c>
      <c r="T21" s="252" t="s">
        <v>14</v>
      </c>
      <c r="U21" s="252" t="s">
        <v>14</v>
      </c>
      <c r="V21" s="252" t="s">
        <v>14</v>
      </c>
      <c r="W21" s="252" t="s">
        <v>14</v>
      </c>
      <c r="X21" s="252" t="s">
        <v>14</v>
      </c>
      <c r="Y21" s="252" t="s">
        <v>14</v>
      </c>
      <c r="Z21" s="252" t="s">
        <v>14</v>
      </c>
      <c r="AA21" s="252" t="s">
        <v>14</v>
      </c>
      <c r="AB21" s="252" t="s">
        <v>14</v>
      </c>
      <c r="AC21" s="252" t="s">
        <v>14</v>
      </c>
      <c r="AD21" s="252" t="s">
        <v>14</v>
      </c>
    </row>
    <row r="22" spans="1:30" s="194" customFormat="1" ht="15" customHeight="1">
      <c r="A22" s="241"/>
      <c r="B22" s="240"/>
      <c r="C22" s="34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52"/>
      <c r="AD22" s="252"/>
    </row>
    <row r="23" spans="1:30" s="194" customFormat="1" ht="15" customHeight="1">
      <c r="A23" s="241"/>
      <c r="B23" s="744" t="s">
        <v>54</v>
      </c>
      <c r="C23" s="745"/>
      <c r="D23" s="258">
        <f aca="true" t="shared" si="13" ref="D23:D39">SUM(E23:F23)</f>
        <v>2384</v>
      </c>
      <c r="E23" s="258">
        <f aca="true" t="shared" si="14" ref="E23:E39">SUM(H23,S23)</f>
        <v>1208</v>
      </c>
      <c r="F23" s="258">
        <f aca="true" t="shared" si="15" ref="F23:F38">SUM(I23,T23)</f>
        <v>1176</v>
      </c>
      <c r="G23" s="258">
        <f aca="true" t="shared" si="16" ref="G23:G39">SUM(H23:I23)</f>
        <v>2293</v>
      </c>
      <c r="H23" s="258">
        <f aca="true" t="shared" si="17" ref="H23:H39">SUM(J23,L23,N23,P23)</f>
        <v>1152</v>
      </c>
      <c r="I23" s="258">
        <f aca="true" t="shared" si="18" ref="I23:I38">SUM(K23,M23,O23,Q23)</f>
        <v>1141</v>
      </c>
      <c r="J23" s="258">
        <v>368</v>
      </c>
      <c r="K23" s="258">
        <v>361</v>
      </c>
      <c r="L23" s="258">
        <v>377</v>
      </c>
      <c r="M23" s="258">
        <v>407</v>
      </c>
      <c r="N23" s="258">
        <v>407</v>
      </c>
      <c r="O23" s="258">
        <v>373</v>
      </c>
      <c r="P23" s="252" t="s">
        <v>815</v>
      </c>
      <c r="Q23" s="252" t="s">
        <v>815</v>
      </c>
      <c r="R23" s="258">
        <f>SUM(S23:T23)</f>
        <v>91</v>
      </c>
      <c r="S23" s="258">
        <f>SUM(U23,W23,Y23,AA23,AC23)</f>
        <v>56</v>
      </c>
      <c r="T23" s="258">
        <f>SUM(V23,X23,Z23,AB23,AD23)</f>
        <v>35</v>
      </c>
      <c r="U23" s="258">
        <v>13</v>
      </c>
      <c r="V23" s="258">
        <v>13</v>
      </c>
      <c r="W23" s="258">
        <v>20</v>
      </c>
      <c r="X23" s="258">
        <v>9</v>
      </c>
      <c r="Y23" s="258">
        <v>17</v>
      </c>
      <c r="Z23" s="258">
        <v>8</v>
      </c>
      <c r="AA23" s="258">
        <v>6</v>
      </c>
      <c r="AB23" s="258">
        <v>5</v>
      </c>
      <c r="AC23" s="252" t="s">
        <v>14</v>
      </c>
      <c r="AD23" s="252" t="s">
        <v>14</v>
      </c>
    </row>
    <row r="24" spans="1:30" s="194" customFormat="1" ht="15" customHeight="1">
      <c r="A24" s="241"/>
      <c r="B24" s="744" t="s">
        <v>55</v>
      </c>
      <c r="C24" s="745"/>
      <c r="D24" s="258">
        <f t="shared" si="13"/>
        <v>1306</v>
      </c>
      <c r="E24" s="258">
        <f t="shared" si="14"/>
        <v>793</v>
      </c>
      <c r="F24" s="258">
        <f t="shared" si="15"/>
        <v>513</v>
      </c>
      <c r="G24" s="258">
        <f t="shared" si="16"/>
        <v>1262</v>
      </c>
      <c r="H24" s="258">
        <f t="shared" si="17"/>
        <v>773</v>
      </c>
      <c r="I24" s="258">
        <f t="shared" si="18"/>
        <v>489</v>
      </c>
      <c r="J24" s="258">
        <v>254</v>
      </c>
      <c r="K24" s="258">
        <v>157</v>
      </c>
      <c r="L24" s="258">
        <v>245</v>
      </c>
      <c r="M24" s="258">
        <v>161</v>
      </c>
      <c r="N24" s="258">
        <v>274</v>
      </c>
      <c r="O24" s="258">
        <v>171</v>
      </c>
      <c r="P24" s="252" t="s">
        <v>815</v>
      </c>
      <c r="Q24" s="252" t="s">
        <v>815</v>
      </c>
      <c r="R24" s="258">
        <f>SUM(S24:T24)</f>
        <v>44</v>
      </c>
      <c r="S24" s="258">
        <f>SUM(U24,W24,Y24,AA24,AC24)</f>
        <v>20</v>
      </c>
      <c r="T24" s="258">
        <f>SUM(V24,X24,Z24,AB24,AD24)</f>
        <v>24</v>
      </c>
      <c r="U24" s="258">
        <v>7</v>
      </c>
      <c r="V24" s="258">
        <v>5</v>
      </c>
      <c r="W24" s="258">
        <v>7</v>
      </c>
      <c r="X24" s="258">
        <v>11</v>
      </c>
      <c r="Y24" s="258">
        <v>4</v>
      </c>
      <c r="Z24" s="258">
        <v>4</v>
      </c>
      <c r="AA24" s="258">
        <v>2</v>
      </c>
      <c r="AB24" s="258">
        <v>4</v>
      </c>
      <c r="AC24" s="252" t="s">
        <v>14</v>
      </c>
      <c r="AD24" s="252" t="s">
        <v>14</v>
      </c>
    </row>
    <row r="25" spans="1:30" s="194" customFormat="1" ht="15" customHeight="1">
      <c r="A25" s="241"/>
      <c r="B25" s="744" t="s">
        <v>56</v>
      </c>
      <c r="C25" s="745"/>
      <c r="D25" s="258">
        <f t="shared" si="13"/>
        <v>1599</v>
      </c>
      <c r="E25" s="258">
        <f t="shared" si="14"/>
        <v>894</v>
      </c>
      <c r="F25" s="258">
        <f t="shared" si="15"/>
        <v>705</v>
      </c>
      <c r="G25" s="258">
        <f t="shared" si="16"/>
        <v>1599</v>
      </c>
      <c r="H25" s="258">
        <f t="shared" si="17"/>
        <v>894</v>
      </c>
      <c r="I25" s="258">
        <f t="shared" si="18"/>
        <v>705</v>
      </c>
      <c r="J25" s="258">
        <v>271</v>
      </c>
      <c r="K25" s="258">
        <v>239</v>
      </c>
      <c r="L25" s="258">
        <v>289</v>
      </c>
      <c r="M25" s="258">
        <v>255</v>
      </c>
      <c r="N25" s="258">
        <v>334</v>
      </c>
      <c r="O25" s="258">
        <v>211</v>
      </c>
      <c r="P25" s="252" t="s">
        <v>815</v>
      </c>
      <c r="Q25" s="252" t="s">
        <v>815</v>
      </c>
      <c r="R25" s="252" t="s">
        <v>14</v>
      </c>
      <c r="S25" s="252" t="s">
        <v>14</v>
      </c>
      <c r="T25" s="252" t="s">
        <v>14</v>
      </c>
      <c r="U25" s="252" t="s">
        <v>14</v>
      </c>
      <c r="V25" s="252" t="s">
        <v>14</v>
      </c>
      <c r="W25" s="252" t="s">
        <v>14</v>
      </c>
      <c r="X25" s="252" t="s">
        <v>14</v>
      </c>
      <c r="Y25" s="252" t="s">
        <v>14</v>
      </c>
      <c r="Z25" s="252" t="s">
        <v>14</v>
      </c>
      <c r="AA25" s="252" t="s">
        <v>14</v>
      </c>
      <c r="AB25" s="252" t="s">
        <v>14</v>
      </c>
      <c r="AC25" s="252" t="s">
        <v>14</v>
      </c>
      <c r="AD25" s="252" t="s">
        <v>14</v>
      </c>
    </row>
    <row r="26" spans="1:30" s="194" customFormat="1" ht="15" customHeight="1">
      <c r="A26" s="241"/>
      <c r="B26" s="744" t="s">
        <v>59</v>
      </c>
      <c r="C26" s="745"/>
      <c r="D26" s="258">
        <f t="shared" si="13"/>
        <v>901</v>
      </c>
      <c r="E26" s="258">
        <f t="shared" si="14"/>
        <v>424</v>
      </c>
      <c r="F26" s="258">
        <f t="shared" si="15"/>
        <v>477</v>
      </c>
      <c r="G26" s="258">
        <f t="shared" si="16"/>
        <v>901</v>
      </c>
      <c r="H26" s="258">
        <f t="shared" si="17"/>
        <v>424</v>
      </c>
      <c r="I26" s="258">
        <f t="shared" si="18"/>
        <v>477</v>
      </c>
      <c r="J26" s="258">
        <v>125</v>
      </c>
      <c r="K26" s="258">
        <v>156</v>
      </c>
      <c r="L26" s="258">
        <v>154</v>
      </c>
      <c r="M26" s="258">
        <v>161</v>
      </c>
      <c r="N26" s="258">
        <v>145</v>
      </c>
      <c r="O26" s="258">
        <v>160</v>
      </c>
      <c r="P26" s="252" t="s">
        <v>815</v>
      </c>
      <c r="Q26" s="252" t="s">
        <v>815</v>
      </c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  <c r="AC26" s="252"/>
      <c r="AD26" s="252"/>
    </row>
    <row r="27" spans="1:30" s="194" customFormat="1" ht="15" customHeight="1">
      <c r="A27" s="44"/>
      <c r="B27" s="744" t="s">
        <v>64</v>
      </c>
      <c r="C27" s="745"/>
      <c r="D27" s="258">
        <f t="shared" si="13"/>
        <v>1856</v>
      </c>
      <c r="E27" s="258">
        <f t="shared" si="14"/>
        <v>967</v>
      </c>
      <c r="F27" s="258">
        <f t="shared" si="15"/>
        <v>889</v>
      </c>
      <c r="G27" s="258">
        <f t="shared" si="16"/>
        <v>1856</v>
      </c>
      <c r="H27" s="258">
        <f t="shared" si="17"/>
        <v>967</v>
      </c>
      <c r="I27" s="258">
        <f t="shared" si="18"/>
        <v>889</v>
      </c>
      <c r="J27" s="252">
        <v>323</v>
      </c>
      <c r="K27" s="252">
        <v>283</v>
      </c>
      <c r="L27" s="252">
        <v>317</v>
      </c>
      <c r="M27" s="252">
        <v>311</v>
      </c>
      <c r="N27" s="252">
        <v>327</v>
      </c>
      <c r="O27" s="252">
        <v>295</v>
      </c>
      <c r="P27" s="252" t="s">
        <v>815</v>
      </c>
      <c r="Q27" s="252" t="s">
        <v>815</v>
      </c>
      <c r="R27" s="252" t="s">
        <v>815</v>
      </c>
      <c r="S27" s="252" t="s">
        <v>815</v>
      </c>
      <c r="T27" s="252" t="s">
        <v>815</v>
      </c>
      <c r="U27" s="252" t="s">
        <v>815</v>
      </c>
      <c r="V27" s="252" t="s">
        <v>815</v>
      </c>
      <c r="W27" s="252" t="s">
        <v>815</v>
      </c>
      <c r="X27" s="252" t="s">
        <v>815</v>
      </c>
      <c r="Y27" s="252" t="s">
        <v>815</v>
      </c>
      <c r="Z27" s="252" t="s">
        <v>815</v>
      </c>
      <c r="AA27" s="252" t="s">
        <v>815</v>
      </c>
      <c r="AB27" s="252" t="s">
        <v>815</v>
      </c>
      <c r="AC27" s="252" t="s">
        <v>815</v>
      </c>
      <c r="AD27" s="252" t="s">
        <v>815</v>
      </c>
    </row>
    <row r="28" spans="1:30" s="194" customFormat="1" ht="15" customHeight="1">
      <c r="A28" s="44"/>
      <c r="B28" s="240"/>
      <c r="C28" s="34"/>
      <c r="D28" s="252"/>
      <c r="E28" s="252"/>
      <c r="F28" s="252"/>
      <c r="G28" s="252"/>
      <c r="H28" s="252"/>
      <c r="I28" s="252"/>
      <c r="J28" s="252"/>
      <c r="K28" s="25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  <c r="AC28" s="252"/>
      <c r="AD28" s="252"/>
    </row>
    <row r="29" spans="1:30" s="194" customFormat="1" ht="15" customHeight="1">
      <c r="A29" s="242"/>
      <c r="B29" s="744" t="s">
        <v>73</v>
      </c>
      <c r="C29" s="745"/>
      <c r="D29" s="258">
        <f t="shared" si="13"/>
        <v>1965</v>
      </c>
      <c r="E29" s="258">
        <f t="shared" si="14"/>
        <v>1142</v>
      </c>
      <c r="F29" s="258">
        <f t="shared" si="15"/>
        <v>823</v>
      </c>
      <c r="G29" s="258">
        <f t="shared" si="16"/>
        <v>1965</v>
      </c>
      <c r="H29" s="258">
        <f t="shared" si="17"/>
        <v>1142</v>
      </c>
      <c r="I29" s="258">
        <f t="shared" si="18"/>
        <v>823</v>
      </c>
      <c r="J29" s="252">
        <v>363</v>
      </c>
      <c r="K29" s="252">
        <v>263</v>
      </c>
      <c r="L29" s="252">
        <v>388</v>
      </c>
      <c r="M29" s="252">
        <v>245</v>
      </c>
      <c r="N29" s="252">
        <v>391</v>
      </c>
      <c r="O29" s="252">
        <v>315</v>
      </c>
      <c r="P29" s="252" t="s">
        <v>815</v>
      </c>
      <c r="Q29" s="252" t="s">
        <v>815</v>
      </c>
      <c r="R29" s="252" t="s">
        <v>815</v>
      </c>
      <c r="S29" s="252" t="s">
        <v>815</v>
      </c>
      <c r="T29" s="252" t="s">
        <v>815</v>
      </c>
      <c r="U29" s="252" t="s">
        <v>815</v>
      </c>
      <c r="V29" s="252" t="s">
        <v>815</v>
      </c>
      <c r="W29" s="252" t="s">
        <v>815</v>
      </c>
      <c r="X29" s="252" t="s">
        <v>815</v>
      </c>
      <c r="Y29" s="252" t="s">
        <v>815</v>
      </c>
      <c r="Z29" s="252" t="s">
        <v>815</v>
      </c>
      <c r="AA29" s="252" t="s">
        <v>815</v>
      </c>
      <c r="AB29" s="252" t="s">
        <v>815</v>
      </c>
      <c r="AC29" s="252" t="s">
        <v>815</v>
      </c>
      <c r="AD29" s="252" t="s">
        <v>815</v>
      </c>
    </row>
    <row r="30" spans="1:30" s="194" customFormat="1" ht="15" customHeight="1">
      <c r="A30" s="242"/>
      <c r="B30" s="744" t="s">
        <v>79</v>
      </c>
      <c r="C30" s="745"/>
      <c r="D30" s="258">
        <f t="shared" si="13"/>
        <v>1106</v>
      </c>
      <c r="E30" s="258">
        <f t="shared" si="14"/>
        <v>487</v>
      </c>
      <c r="F30" s="258">
        <f t="shared" si="15"/>
        <v>619</v>
      </c>
      <c r="G30" s="258">
        <f t="shared" si="16"/>
        <v>1106</v>
      </c>
      <c r="H30" s="258">
        <f t="shared" si="17"/>
        <v>487</v>
      </c>
      <c r="I30" s="258">
        <f t="shared" si="18"/>
        <v>619</v>
      </c>
      <c r="J30" s="252">
        <v>139</v>
      </c>
      <c r="K30" s="252">
        <v>181</v>
      </c>
      <c r="L30" s="252">
        <v>166</v>
      </c>
      <c r="M30" s="252">
        <v>220</v>
      </c>
      <c r="N30" s="252">
        <v>182</v>
      </c>
      <c r="O30" s="252">
        <v>218</v>
      </c>
      <c r="P30" s="252" t="s">
        <v>815</v>
      </c>
      <c r="Q30" s="252" t="s">
        <v>815</v>
      </c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  <c r="AC30" s="252"/>
      <c r="AD30" s="252"/>
    </row>
    <row r="31" spans="1:30" s="194" customFormat="1" ht="15" customHeight="1">
      <c r="A31" s="44"/>
      <c r="B31" s="744" t="s">
        <v>84</v>
      </c>
      <c r="C31" s="745"/>
      <c r="D31" s="258">
        <f t="shared" si="13"/>
        <v>1303</v>
      </c>
      <c r="E31" s="258">
        <f t="shared" si="14"/>
        <v>461</v>
      </c>
      <c r="F31" s="258">
        <f t="shared" si="15"/>
        <v>842</v>
      </c>
      <c r="G31" s="258">
        <f t="shared" si="16"/>
        <v>1303</v>
      </c>
      <c r="H31" s="258">
        <f t="shared" si="17"/>
        <v>461</v>
      </c>
      <c r="I31" s="258">
        <f t="shared" si="18"/>
        <v>842</v>
      </c>
      <c r="J31" s="258">
        <v>135</v>
      </c>
      <c r="K31" s="258">
        <v>272</v>
      </c>
      <c r="L31" s="258">
        <v>159</v>
      </c>
      <c r="M31" s="258">
        <v>282</v>
      </c>
      <c r="N31" s="258">
        <v>167</v>
      </c>
      <c r="O31" s="258">
        <v>288</v>
      </c>
      <c r="P31" s="252" t="s">
        <v>14</v>
      </c>
      <c r="Q31" s="252" t="s">
        <v>14</v>
      </c>
      <c r="R31" s="252" t="s">
        <v>14</v>
      </c>
      <c r="S31" s="252" t="s">
        <v>14</v>
      </c>
      <c r="T31" s="252" t="s">
        <v>14</v>
      </c>
      <c r="U31" s="252" t="s">
        <v>14</v>
      </c>
      <c r="V31" s="252" t="s">
        <v>14</v>
      </c>
      <c r="W31" s="252" t="s">
        <v>14</v>
      </c>
      <c r="X31" s="252" t="s">
        <v>14</v>
      </c>
      <c r="Y31" s="252" t="s">
        <v>14</v>
      </c>
      <c r="Z31" s="252" t="s">
        <v>14</v>
      </c>
      <c r="AA31" s="252" t="s">
        <v>14</v>
      </c>
      <c r="AB31" s="252" t="s">
        <v>14</v>
      </c>
      <c r="AC31" s="252" t="s">
        <v>14</v>
      </c>
      <c r="AD31" s="252" t="s">
        <v>14</v>
      </c>
    </row>
    <row r="32" spans="1:30" s="194" customFormat="1" ht="15" customHeight="1">
      <c r="A32" s="242"/>
      <c r="B32" s="744" t="s">
        <v>91</v>
      </c>
      <c r="C32" s="745"/>
      <c r="D32" s="258">
        <f t="shared" si="13"/>
        <v>1363</v>
      </c>
      <c r="E32" s="258">
        <f t="shared" si="14"/>
        <v>685</v>
      </c>
      <c r="F32" s="258">
        <f t="shared" si="15"/>
        <v>678</v>
      </c>
      <c r="G32" s="258">
        <f t="shared" si="16"/>
        <v>1363</v>
      </c>
      <c r="H32" s="258">
        <f t="shared" si="17"/>
        <v>685</v>
      </c>
      <c r="I32" s="258">
        <f t="shared" si="18"/>
        <v>678</v>
      </c>
      <c r="J32" s="252">
        <v>202</v>
      </c>
      <c r="K32" s="252">
        <v>215</v>
      </c>
      <c r="L32" s="252">
        <v>238</v>
      </c>
      <c r="M32" s="252">
        <v>238</v>
      </c>
      <c r="N32" s="252">
        <v>237</v>
      </c>
      <c r="O32" s="252">
        <v>225</v>
      </c>
      <c r="P32" s="252">
        <v>8</v>
      </c>
      <c r="Q32" s="252" t="s">
        <v>815</v>
      </c>
      <c r="R32" s="252" t="s">
        <v>14</v>
      </c>
      <c r="S32" s="252" t="s">
        <v>14</v>
      </c>
      <c r="T32" s="252" t="s">
        <v>14</v>
      </c>
      <c r="U32" s="252" t="s">
        <v>14</v>
      </c>
      <c r="V32" s="252" t="s">
        <v>14</v>
      </c>
      <c r="W32" s="252" t="s">
        <v>14</v>
      </c>
      <c r="X32" s="252" t="s">
        <v>14</v>
      </c>
      <c r="Y32" s="252" t="s">
        <v>14</v>
      </c>
      <c r="Z32" s="252" t="s">
        <v>14</v>
      </c>
      <c r="AA32" s="252" t="s">
        <v>14</v>
      </c>
      <c r="AB32" s="252" t="s">
        <v>14</v>
      </c>
      <c r="AC32" s="252" t="s">
        <v>14</v>
      </c>
      <c r="AD32" s="252" t="s">
        <v>14</v>
      </c>
    </row>
    <row r="33" spans="1:30" s="243" customFormat="1" ht="15" customHeight="1">
      <c r="A33" s="242"/>
      <c r="B33" s="744" t="s">
        <v>96</v>
      </c>
      <c r="C33" s="745"/>
      <c r="D33" s="258">
        <f t="shared" si="13"/>
        <v>129</v>
      </c>
      <c r="E33" s="258">
        <f t="shared" si="14"/>
        <v>102</v>
      </c>
      <c r="F33" s="258">
        <f t="shared" si="15"/>
        <v>27</v>
      </c>
      <c r="G33" s="258">
        <f t="shared" si="16"/>
        <v>129</v>
      </c>
      <c r="H33" s="258">
        <f t="shared" si="17"/>
        <v>102</v>
      </c>
      <c r="I33" s="258">
        <f t="shared" si="18"/>
        <v>27</v>
      </c>
      <c r="J33" s="258">
        <v>20</v>
      </c>
      <c r="K33" s="258">
        <v>7</v>
      </c>
      <c r="L33" s="258">
        <v>31</v>
      </c>
      <c r="M33" s="258">
        <v>8</v>
      </c>
      <c r="N33" s="258">
        <v>27</v>
      </c>
      <c r="O33" s="258">
        <v>11</v>
      </c>
      <c r="P33" s="252">
        <v>24</v>
      </c>
      <c r="Q33" s="252">
        <v>1</v>
      </c>
      <c r="R33" s="252" t="s">
        <v>14</v>
      </c>
      <c r="S33" s="252" t="s">
        <v>14</v>
      </c>
      <c r="T33" s="252" t="s">
        <v>14</v>
      </c>
      <c r="U33" s="252" t="s">
        <v>14</v>
      </c>
      <c r="V33" s="252" t="s">
        <v>14</v>
      </c>
      <c r="W33" s="252" t="s">
        <v>14</v>
      </c>
      <c r="X33" s="252" t="s">
        <v>14</v>
      </c>
      <c r="Y33" s="252" t="s">
        <v>14</v>
      </c>
      <c r="Z33" s="252" t="s">
        <v>14</v>
      </c>
      <c r="AA33" s="252" t="s">
        <v>14</v>
      </c>
      <c r="AB33" s="252" t="s">
        <v>14</v>
      </c>
      <c r="AC33" s="252" t="s">
        <v>14</v>
      </c>
      <c r="AD33" s="252" t="s">
        <v>14</v>
      </c>
    </row>
    <row r="34" spans="1:30" ht="9" customHeight="1">
      <c r="A34" s="70"/>
      <c r="B34" s="1"/>
      <c r="C34" s="2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2"/>
      <c r="Q34" s="252"/>
      <c r="R34" s="252"/>
      <c r="S34" s="252"/>
      <c r="T34" s="252"/>
      <c r="U34" s="252"/>
      <c r="V34" s="252"/>
      <c r="W34" s="252"/>
      <c r="X34" s="252"/>
      <c r="Y34" s="252"/>
      <c r="Z34" s="252"/>
      <c r="AA34" s="252"/>
      <c r="AB34" s="252"/>
      <c r="AC34" s="252"/>
      <c r="AD34" s="252"/>
    </row>
    <row r="35" spans="1:30" s="31" customFormat="1" ht="15" customHeight="1">
      <c r="A35" s="744" t="s">
        <v>116</v>
      </c>
      <c r="B35" s="744"/>
      <c r="C35" s="745"/>
      <c r="D35" s="256">
        <f aca="true" t="shared" si="19" ref="D35:O35">SUM(D36:D39)</f>
        <v>9138</v>
      </c>
      <c r="E35" s="256">
        <f t="shared" si="19"/>
        <v>4587</v>
      </c>
      <c r="F35" s="256">
        <f t="shared" si="19"/>
        <v>4551</v>
      </c>
      <c r="G35" s="256">
        <f t="shared" si="19"/>
        <v>9138</v>
      </c>
      <c r="H35" s="256">
        <f t="shared" si="19"/>
        <v>4587</v>
      </c>
      <c r="I35" s="256">
        <f t="shared" si="19"/>
        <v>4551</v>
      </c>
      <c r="J35" s="256">
        <f t="shared" si="19"/>
        <v>1488</v>
      </c>
      <c r="K35" s="256">
        <f t="shared" si="19"/>
        <v>1487</v>
      </c>
      <c r="L35" s="256">
        <f t="shared" si="19"/>
        <v>1511</v>
      </c>
      <c r="M35" s="256">
        <f t="shared" si="19"/>
        <v>1536</v>
      </c>
      <c r="N35" s="256">
        <f t="shared" si="19"/>
        <v>1588</v>
      </c>
      <c r="O35" s="256">
        <f t="shared" si="19"/>
        <v>1528</v>
      </c>
      <c r="P35" s="252" t="s">
        <v>14</v>
      </c>
      <c r="Q35" s="252" t="s">
        <v>14</v>
      </c>
      <c r="R35" s="252" t="s">
        <v>14</v>
      </c>
      <c r="S35" s="252" t="s">
        <v>14</v>
      </c>
      <c r="T35" s="252" t="s">
        <v>14</v>
      </c>
      <c r="U35" s="252" t="s">
        <v>14</v>
      </c>
      <c r="V35" s="252" t="s">
        <v>14</v>
      </c>
      <c r="W35" s="252" t="s">
        <v>14</v>
      </c>
      <c r="X35" s="252" t="s">
        <v>14</v>
      </c>
      <c r="Y35" s="252" t="s">
        <v>14</v>
      </c>
      <c r="Z35" s="252" t="s">
        <v>14</v>
      </c>
      <c r="AA35" s="252" t="s">
        <v>14</v>
      </c>
      <c r="AB35" s="252" t="s">
        <v>14</v>
      </c>
      <c r="AC35" s="252" t="s">
        <v>14</v>
      </c>
      <c r="AD35" s="252" t="s">
        <v>14</v>
      </c>
    </row>
    <row r="36" spans="1:30" s="194" customFormat="1" ht="15" customHeight="1">
      <c r="A36" s="44"/>
      <c r="B36" s="744" t="s">
        <v>50</v>
      </c>
      <c r="C36" s="745"/>
      <c r="D36" s="258">
        <f t="shared" si="13"/>
        <v>8156</v>
      </c>
      <c r="E36" s="258">
        <f t="shared" si="14"/>
        <v>3979</v>
      </c>
      <c r="F36" s="258">
        <f t="shared" si="15"/>
        <v>4177</v>
      </c>
      <c r="G36" s="258">
        <f t="shared" si="16"/>
        <v>8156</v>
      </c>
      <c r="H36" s="258">
        <f t="shared" si="17"/>
        <v>3979</v>
      </c>
      <c r="I36" s="258">
        <f t="shared" si="18"/>
        <v>4177</v>
      </c>
      <c r="J36" s="258">
        <v>1292</v>
      </c>
      <c r="K36" s="258">
        <v>1351</v>
      </c>
      <c r="L36" s="258">
        <v>1312</v>
      </c>
      <c r="M36" s="258">
        <v>1417</v>
      </c>
      <c r="N36" s="258">
        <v>1375</v>
      </c>
      <c r="O36" s="258">
        <v>1409</v>
      </c>
      <c r="P36" s="252" t="s">
        <v>815</v>
      </c>
      <c r="Q36" s="252" t="s">
        <v>815</v>
      </c>
      <c r="R36" s="252" t="s">
        <v>14</v>
      </c>
      <c r="S36" s="252" t="s">
        <v>14</v>
      </c>
      <c r="T36" s="252" t="s">
        <v>14</v>
      </c>
      <c r="U36" s="252" t="s">
        <v>14</v>
      </c>
      <c r="V36" s="252" t="s">
        <v>14</v>
      </c>
      <c r="W36" s="252" t="s">
        <v>14</v>
      </c>
      <c r="X36" s="252" t="s">
        <v>14</v>
      </c>
      <c r="Y36" s="252" t="s">
        <v>14</v>
      </c>
      <c r="Z36" s="252" t="s">
        <v>14</v>
      </c>
      <c r="AA36" s="252" t="s">
        <v>14</v>
      </c>
      <c r="AB36" s="252" t="s">
        <v>14</v>
      </c>
      <c r="AC36" s="252" t="s">
        <v>14</v>
      </c>
      <c r="AD36" s="252" t="s">
        <v>14</v>
      </c>
    </row>
    <row r="37" spans="1:30" s="194" customFormat="1" ht="15" customHeight="1">
      <c r="A37" s="44"/>
      <c r="B37" s="744" t="s">
        <v>15</v>
      </c>
      <c r="C37" s="745"/>
      <c r="D37" s="258">
        <f t="shared" si="13"/>
        <v>276</v>
      </c>
      <c r="E37" s="258">
        <f t="shared" si="14"/>
        <v>128</v>
      </c>
      <c r="F37" s="258">
        <f t="shared" si="15"/>
        <v>148</v>
      </c>
      <c r="G37" s="258">
        <f t="shared" si="16"/>
        <v>276</v>
      </c>
      <c r="H37" s="258">
        <f t="shared" si="17"/>
        <v>128</v>
      </c>
      <c r="I37" s="258">
        <f t="shared" si="18"/>
        <v>148</v>
      </c>
      <c r="J37" s="258">
        <v>45</v>
      </c>
      <c r="K37" s="258">
        <v>49</v>
      </c>
      <c r="L37" s="258">
        <v>35</v>
      </c>
      <c r="M37" s="258">
        <v>52</v>
      </c>
      <c r="N37" s="258">
        <v>48</v>
      </c>
      <c r="O37" s="258">
        <v>47</v>
      </c>
      <c r="P37" s="252" t="s">
        <v>815</v>
      </c>
      <c r="Q37" s="252" t="s">
        <v>815</v>
      </c>
      <c r="R37" s="252" t="s">
        <v>14</v>
      </c>
      <c r="S37" s="252" t="s">
        <v>14</v>
      </c>
      <c r="T37" s="252" t="s">
        <v>14</v>
      </c>
      <c r="U37" s="252" t="s">
        <v>14</v>
      </c>
      <c r="V37" s="252" t="s">
        <v>14</v>
      </c>
      <c r="W37" s="252" t="s">
        <v>14</v>
      </c>
      <c r="X37" s="252" t="s">
        <v>14</v>
      </c>
      <c r="Y37" s="252" t="s">
        <v>14</v>
      </c>
      <c r="Z37" s="252" t="s">
        <v>14</v>
      </c>
      <c r="AA37" s="252" t="s">
        <v>14</v>
      </c>
      <c r="AB37" s="252" t="s">
        <v>14</v>
      </c>
      <c r="AC37" s="252" t="s">
        <v>14</v>
      </c>
      <c r="AD37" s="252" t="s">
        <v>14</v>
      </c>
    </row>
    <row r="38" spans="1:30" s="194" customFormat="1" ht="15" customHeight="1">
      <c r="A38" s="44"/>
      <c r="B38" s="744" t="s">
        <v>51</v>
      </c>
      <c r="C38" s="745"/>
      <c r="D38" s="258">
        <f t="shared" si="13"/>
        <v>688</v>
      </c>
      <c r="E38" s="258">
        <f t="shared" si="14"/>
        <v>462</v>
      </c>
      <c r="F38" s="258">
        <f t="shared" si="15"/>
        <v>226</v>
      </c>
      <c r="G38" s="258">
        <f t="shared" si="16"/>
        <v>688</v>
      </c>
      <c r="H38" s="258">
        <f t="shared" si="17"/>
        <v>462</v>
      </c>
      <c r="I38" s="258">
        <f t="shared" si="18"/>
        <v>226</v>
      </c>
      <c r="J38" s="258">
        <v>144</v>
      </c>
      <c r="K38" s="258">
        <v>87</v>
      </c>
      <c r="L38" s="258">
        <v>159</v>
      </c>
      <c r="M38" s="258">
        <v>67</v>
      </c>
      <c r="N38" s="258">
        <v>159</v>
      </c>
      <c r="O38" s="258">
        <v>72</v>
      </c>
      <c r="P38" s="252" t="s">
        <v>815</v>
      </c>
      <c r="Q38" s="252" t="s">
        <v>815</v>
      </c>
      <c r="R38" s="252" t="s">
        <v>14</v>
      </c>
      <c r="S38" s="252" t="s">
        <v>14</v>
      </c>
      <c r="T38" s="252" t="s">
        <v>14</v>
      </c>
      <c r="U38" s="252" t="s">
        <v>14</v>
      </c>
      <c r="V38" s="252" t="s">
        <v>14</v>
      </c>
      <c r="W38" s="252" t="s">
        <v>14</v>
      </c>
      <c r="X38" s="252" t="s">
        <v>14</v>
      </c>
      <c r="Y38" s="252" t="s">
        <v>14</v>
      </c>
      <c r="Z38" s="252" t="s">
        <v>14</v>
      </c>
      <c r="AA38" s="252" t="s">
        <v>14</v>
      </c>
      <c r="AB38" s="252" t="s">
        <v>14</v>
      </c>
      <c r="AC38" s="252" t="s">
        <v>14</v>
      </c>
      <c r="AD38" s="252" t="s">
        <v>14</v>
      </c>
    </row>
    <row r="39" spans="1:30" s="194" customFormat="1" ht="15" customHeight="1">
      <c r="A39" s="244"/>
      <c r="B39" s="746" t="s">
        <v>56</v>
      </c>
      <c r="C39" s="747"/>
      <c r="D39" s="463">
        <f t="shared" si="13"/>
        <v>18</v>
      </c>
      <c r="E39" s="464">
        <f t="shared" si="14"/>
        <v>18</v>
      </c>
      <c r="F39" s="261" t="s">
        <v>807</v>
      </c>
      <c r="G39" s="464">
        <f t="shared" si="16"/>
        <v>18</v>
      </c>
      <c r="H39" s="464">
        <f t="shared" si="17"/>
        <v>18</v>
      </c>
      <c r="I39" s="261" t="s">
        <v>807</v>
      </c>
      <c r="J39" s="253">
        <v>7</v>
      </c>
      <c r="K39" s="253" t="s">
        <v>815</v>
      </c>
      <c r="L39" s="341">
        <v>5</v>
      </c>
      <c r="M39" s="253" t="s">
        <v>815</v>
      </c>
      <c r="N39" s="341">
        <v>6</v>
      </c>
      <c r="O39" s="253" t="s">
        <v>815</v>
      </c>
      <c r="P39" s="261" t="s">
        <v>815</v>
      </c>
      <c r="Q39" s="261" t="s">
        <v>815</v>
      </c>
      <c r="R39" s="253" t="s">
        <v>14</v>
      </c>
      <c r="S39" s="253" t="s">
        <v>14</v>
      </c>
      <c r="T39" s="253" t="s">
        <v>14</v>
      </c>
      <c r="U39" s="253" t="s">
        <v>14</v>
      </c>
      <c r="V39" s="253" t="s">
        <v>14</v>
      </c>
      <c r="W39" s="253" t="s">
        <v>14</v>
      </c>
      <c r="X39" s="253" t="s">
        <v>14</v>
      </c>
      <c r="Y39" s="253" t="s">
        <v>14</v>
      </c>
      <c r="Z39" s="253" t="s">
        <v>14</v>
      </c>
      <c r="AA39" s="253" t="s">
        <v>14</v>
      </c>
      <c r="AB39" s="253" t="s">
        <v>14</v>
      </c>
      <c r="AC39" s="253" t="s">
        <v>14</v>
      </c>
      <c r="AD39" s="253" t="s">
        <v>14</v>
      </c>
    </row>
    <row r="40" spans="1:3" ht="15" customHeight="1">
      <c r="A40" s="18" t="s">
        <v>19</v>
      </c>
      <c r="B40" s="18"/>
      <c r="C40" s="18"/>
    </row>
    <row r="41" spans="1:3" ht="14.25" customHeight="1">
      <c r="A41" s="18"/>
      <c r="B41" s="18"/>
      <c r="C41" s="18"/>
    </row>
    <row r="42" spans="1:3" ht="14.25" customHeight="1">
      <c r="A42" s="18"/>
      <c r="B42" s="18"/>
      <c r="C42" s="18"/>
    </row>
    <row r="43" spans="1:3" ht="14.25" customHeight="1">
      <c r="A43" s="18"/>
      <c r="B43" s="18"/>
      <c r="C43" s="18"/>
    </row>
    <row r="44" spans="1:3" ht="14.25" customHeight="1">
      <c r="A44" s="18"/>
      <c r="B44" s="18"/>
      <c r="C44" s="18"/>
    </row>
    <row r="45" spans="1:3" ht="14.25" customHeight="1">
      <c r="A45" s="18"/>
      <c r="B45" s="18"/>
      <c r="C45" s="18"/>
    </row>
    <row r="46" spans="1:3" ht="14.25" customHeight="1">
      <c r="A46" s="18"/>
      <c r="B46" s="18"/>
      <c r="C46" s="18"/>
    </row>
    <row r="47" spans="1:3" ht="14.25" customHeight="1">
      <c r="A47" s="18"/>
      <c r="B47" s="18"/>
      <c r="C47" s="18"/>
    </row>
    <row r="48" spans="1:3" ht="14.25" customHeight="1">
      <c r="A48" s="18"/>
      <c r="B48" s="18"/>
      <c r="C48" s="18"/>
    </row>
    <row r="49" spans="1:3" ht="14.25" customHeight="1">
      <c r="A49" s="18"/>
      <c r="B49" s="18"/>
      <c r="C49" s="18"/>
    </row>
    <row r="50" spans="1:3" ht="14.25" customHeight="1">
      <c r="A50" s="18"/>
      <c r="B50" s="18"/>
      <c r="C50" s="18"/>
    </row>
    <row r="51" spans="1:3" ht="14.25" customHeight="1">
      <c r="A51" s="18"/>
      <c r="B51" s="18"/>
      <c r="C51" s="18"/>
    </row>
    <row r="52" spans="1:3" ht="14.25" customHeight="1">
      <c r="A52" s="18"/>
      <c r="B52" s="18"/>
      <c r="C52" s="18"/>
    </row>
    <row r="53" spans="1:3" ht="14.25" customHeight="1">
      <c r="A53" s="18"/>
      <c r="B53" s="18"/>
      <c r="C53" s="18"/>
    </row>
    <row r="54" spans="1:3" ht="14.25" customHeight="1">
      <c r="A54" s="18"/>
      <c r="B54" s="18"/>
      <c r="C54" s="18"/>
    </row>
    <row r="55" spans="1:3" ht="14.25" customHeight="1">
      <c r="A55" s="18"/>
      <c r="B55" s="18"/>
      <c r="C55" s="18"/>
    </row>
    <row r="56" spans="1:3" ht="14.25" customHeight="1">
      <c r="A56" s="18"/>
      <c r="B56" s="18"/>
      <c r="C56" s="18"/>
    </row>
    <row r="57" spans="1:3" ht="14.25" customHeight="1">
      <c r="A57" s="18"/>
      <c r="B57" s="18"/>
      <c r="C57" s="18"/>
    </row>
    <row r="58" spans="1:3" ht="14.25" customHeight="1">
      <c r="A58" s="18"/>
      <c r="B58" s="18"/>
      <c r="C58" s="18"/>
    </row>
    <row r="59" spans="1:3" ht="14.25" customHeight="1">
      <c r="A59" s="18"/>
      <c r="B59" s="18"/>
      <c r="C59" s="18"/>
    </row>
    <row r="60" spans="1:3" ht="14.25" customHeight="1">
      <c r="A60" s="18"/>
      <c r="B60" s="18"/>
      <c r="C60" s="18"/>
    </row>
    <row r="61" spans="1:3" ht="14.25" customHeight="1">
      <c r="A61" s="18"/>
      <c r="B61" s="18"/>
      <c r="C61" s="18"/>
    </row>
    <row r="62" spans="1:3" ht="14.25" customHeight="1">
      <c r="A62" s="18"/>
      <c r="B62" s="18"/>
      <c r="C62" s="18"/>
    </row>
    <row r="63" spans="1:3" ht="14.25" customHeight="1">
      <c r="A63" s="18"/>
      <c r="B63" s="18"/>
      <c r="C63" s="18"/>
    </row>
    <row r="64" spans="1:3" ht="14.25" customHeight="1">
      <c r="A64" s="18"/>
      <c r="B64" s="18"/>
      <c r="C64" s="18"/>
    </row>
    <row r="65" spans="1:3" ht="14.25" customHeight="1">
      <c r="A65" s="18"/>
      <c r="B65" s="18"/>
      <c r="C65" s="18"/>
    </row>
    <row r="66" spans="1:3" ht="14.25" customHeight="1">
      <c r="A66" s="18"/>
      <c r="B66" s="18"/>
      <c r="C66" s="18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</sheetData>
  <sheetProtection/>
  <mergeCells count="48">
    <mergeCell ref="B32:C32"/>
    <mergeCell ref="B33:C33"/>
    <mergeCell ref="B38:C38"/>
    <mergeCell ref="B39:C39"/>
    <mergeCell ref="A35:C35"/>
    <mergeCell ref="B36:C36"/>
    <mergeCell ref="B37:C37"/>
    <mergeCell ref="B27:C27"/>
    <mergeCell ref="B31:C31"/>
    <mergeCell ref="B26:C26"/>
    <mergeCell ref="B29:C29"/>
    <mergeCell ref="B30:C30"/>
    <mergeCell ref="B21:C21"/>
    <mergeCell ref="B23:C23"/>
    <mergeCell ref="B24:C24"/>
    <mergeCell ref="B25:C25"/>
    <mergeCell ref="B18:C18"/>
    <mergeCell ref="B19:C19"/>
    <mergeCell ref="B20:C20"/>
    <mergeCell ref="A11:C11"/>
    <mergeCell ref="A12:C12"/>
    <mergeCell ref="A14:C14"/>
    <mergeCell ref="A16:C16"/>
    <mergeCell ref="A8:C8"/>
    <mergeCell ref="A9:C9"/>
    <mergeCell ref="R6:T6"/>
    <mergeCell ref="U6:V6"/>
    <mergeCell ref="F6:F7"/>
    <mergeCell ref="B17:C17"/>
    <mergeCell ref="AC10:AD10"/>
    <mergeCell ref="A2:AD2"/>
    <mergeCell ref="A3:AD3"/>
    <mergeCell ref="A5:C7"/>
    <mergeCell ref="D5:F5"/>
    <mergeCell ref="G5:Q5"/>
    <mergeCell ref="Y6:Z6"/>
    <mergeCell ref="J6:K6"/>
    <mergeCell ref="L6:M6"/>
    <mergeCell ref="A10:C10"/>
    <mergeCell ref="R5:AD5"/>
    <mergeCell ref="D6:D7"/>
    <mergeCell ref="E6:E7"/>
    <mergeCell ref="AA6:AB6"/>
    <mergeCell ref="G6:I6"/>
    <mergeCell ref="N6:O6"/>
    <mergeCell ref="P6:Q6"/>
    <mergeCell ref="W6:X6"/>
    <mergeCell ref="AC6:AD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15.19921875" style="264" customWidth="1"/>
    <col min="2" max="16" width="6.59765625" style="264" customWidth="1"/>
    <col min="17" max="17" width="7.59765625" style="264" customWidth="1"/>
    <col min="18" max="18" width="2.59765625" style="264" customWidth="1"/>
    <col min="19" max="19" width="13.59765625" style="264" customWidth="1"/>
    <col min="20" max="29" width="7.59765625" style="264" customWidth="1"/>
    <col min="30" max="16384" width="10.59765625" style="264" customWidth="1"/>
  </cols>
  <sheetData>
    <row r="1" spans="1:30" s="302" customFormat="1" ht="19.5" customHeight="1">
      <c r="A1" s="25" t="s">
        <v>514</v>
      </c>
      <c r="AD1" s="26" t="s">
        <v>513</v>
      </c>
    </row>
    <row r="2" spans="1:30" ht="19.5" customHeight="1">
      <c r="A2" s="543" t="s">
        <v>672</v>
      </c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543"/>
      <c r="Q2" s="262"/>
      <c r="R2" s="543" t="s">
        <v>674</v>
      </c>
      <c r="S2" s="543"/>
      <c r="T2" s="543"/>
      <c r="U2" s="543"/>
      <c r="V2" s="543"/>
      <c r="W2" s="543"/>
      <c r="X2" s="543"/>
      <c r="Y2" s="543"/>
      <c r="Z2" s="543"/>
      <c r="AA2" s="543"/>
      <c r="AB2" s="543"/>
      <c r="AC2" s="543"/>
      <c r="AD2" s="543"/>
    </row>
    <row r="3" spans="1:30" ht="19.5" customHeight="1">
      <c r="A3" s="562" t="s">
        <v>673</v>
      </c>
      <c r="B3" s="547"/>
      <c r="C3" s="547"/>
      <c r="D3" s="547"/>
      <c r="E3" s="547"/>
      <c r="F3" s="547"/>
      <c r="G3" s="547"/>
      <c r="H3" s="547"/>
      <c r="I3" s="547"/>
      <c r="J3" s="547"/>
      <c r="K3" s="547"/>
      <c r="L3" s="304"/>
      <c r="M3" s="304"/>
      <c r="N3" s="304"/>
      <c r="O3" s="262"/>
      <c r="P3" s="262"/>
      <c r="Q3" s="262"/>
      <c r="R3" s="562" t="s">
        <v>675</v>
      </c>
      <c r="S3" s="547"/>
      <c r="T3" s="547"/>
      <c r="U3" s="547"/>
      <c r="V3" s="547"/>
      <c r="W3" s="547"/>
      <c r="X3" s="547"/>
      <c r="Y3" s="547"/>
      <c r="Z3" s="547"/>
      <c r="AA3" s="547"/>
      <c r="AB3" s="547"/>
      <c r="AC3" s="547"/>
      <c r="AD3" s="547"/>
    </row>
    <row r="4" spans="1:30" ht="18" customHeight="1" thickBot="1">
      <c r="A4" s="262"/>
      <c r="B4" s="262"/>
      <c r="C4" s="262"/>
      <c r="D4" s="262"/>
      <c r="E4" s="262"/>
      <c r="F4" s="262"/>
      <c r="G4" s="262"/>
      <c r="H4" s="262"/>
      <c r="I4" s="262"/>
      <c r="J4" s="262"/>
      <c r="K4" s="411" t="s">
        <v>119</v>
      </c>
      <c r="L4" s="304"/>
      <c r="M4" s="262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412"/>
      <c r="AA4" s="412"/>
      <c r="AB4" s="382"/>
      <c r="AC4" s="413"/>
      <c r="AD4" s="413" t="s">
        <v>119</v>
      </c>
    </row>
    <row r="5" spans="1:31" ht="15.75" customHeight="1">
      <c r="A5" s="749" t="s">
        <v>683</v>
      </c>
      <c r="B5" s="757" t="s">
        <v>684</v>
      </c>
      <c r="C5" s="757"/>
      <c r="D5" s="757"/>
      <c r="E5" s="757" t="s">
        <v>686</v>
      </c>
      <c r="F5" s="751"/>
      <c r="G5" s="751"/>
      <c r="H5" s="751"/>
      <c r="I5" s="757" t="s">
        <v>685</v>
      </c>
      <c r="J5" s="757"/>
      <c r="K5" s="757"/>
      <c r="L5" s="757"/>
      <c r="M5" s="757"/>
      <c r="N5" s="757"/>
      <c r="O5" s="757"/>
      <c r="P5" s="581"/>
      <c r="Q5" s="262"/>
      <c r="R5" s="573" t="s">
        <v>120</v>
      </c>
      <c r="S5" s="756"/>
      <c r="T5" s="581" t="s">
        <v>688</v>
      </c>
      <c r="U5" s="582"/>
      <c r="V5" s="583"/>
      <c r="W5" s="581" t="s">
        <v>686</v>
      </c>
      <c r="X5" s="582"/>
      <c r="Y5" s="582"/>
      <c r="Z5" s="760" t="s">
        <v>689</v>
      </c>
      <c r="AA5" s="576"/>
      <c r="AB5" s="576"/>
      <c r="AC5" s="576"/>
      <c r="AD5" s="576"/>
      <c r="AE5" s="331"/>
    </row>
    <row r="6" spans="1:30" ht="15.75" customHeight="1">
      <c r="A6" s="600"/>
      <c r="B6" s="321" t="s">
        <v>4</v>
      </c>
      <c r="C6" s="321" t="s">
        <v>5</v>
      </c>
      <c r="D6" s="321" t="s">
        <v>6</v>
      </c>
      <c r="E6" s="761" t="s">
        <v>4</v>
      </c>
      <c r="F6" s="761"/>
      <c r="G6" s="321" t="s">
        <v>5</v>
      </c>
      <c r="H6" s="321" t="s">
        <v>6</v>
      </c>
      <c r="I6" s="761" t="s">
        <v>4</v>
      </c>
      <c r="J6" s="761"/>
      <c r="K6" s="761" t="s">
        <v>121</v>
      </c>
      <c r="L6" s="761"/>
      <c r="M6" s="761" t="s">
        <v>122</v>
      </c>
      <c r="N6" s="761"/>
      <c r="O6" s="761" t="s">
        <v>123</v>
      </c>
      <c r="P6" s="758"/>
      <c r="Q6" s="262"/>
      <c r="R6" s="557"/>
      <c r="S6" s="600"/>
      <c r="T6" s="318" t="s">
        <v>4</v>
      </c>
      <c r="U6" s="313" t="s">
        <v>5</v>
      </c>
      <c r="V6" s="313" t="s">
        <v>6</v>
      </c>
      <c r="W6" s="313" t="s">
        <v>4</v>
      </c>
      <c r="X6" s="313" t="s">
        <v>5</v>
      </c>
      <c r="Y6" s="313" t="s">
        <v>6</v>
      </c>
      <c r="Z6" s="414" t="s">
        <v>4</v>
      </c>
      <c r="AA6" s="318" t="s">
        <v>531</v>
      </c>
      <c r="AB6" s="313" t="s">
        <v>121</v>
      </c>
      <c r="AC6" s="313" t="s">
        <v>122</v>
      </c>
      <c r="AD6" s="312" t="s">
        <v>123</v>
      </c>
    </row>
    <row r="7" spans="1:30" ht="15.75" customHeight="1">
      <c r="A7" s="422" t="s">
        <v>582</v>
      </c>
      <c r="B7" s="264">
        <f>SUM(C7:D7)</f>
        <v>56</v>
      </c>
      <c r="C7" s="262">
        <v>32</v>
      </c>
      <c r="D7" s="262">
        <v>24</v>
      </c>
      <c r="F7" s="264">
        <f>SUM(G7:H7)</f>
        <v>34</v>
      </c>
      <c r="G7" s="262">
        <v>3</v>
      </c>
      <c r="H7" s="262">
        <v>31</v>
      </c>
      <c r="J7" s="264">
        <f>SUM(J7:P7)</f>
        <v>20</v>
      </c>
      <c r="L7" s="262">
        <v>4</v>
      </c>
      <c r="N7" s="262">
        <v>4</v>
      </c>
      <c r="P7" s="262">
        <v>12</v>
      </c>
      <c r="Q7" s="262"/>
      <c r="R7" s="516" t="s">
        <v>582</v>
      </c>
      <c r="S7" s="518"/>
      <c r="T7" s="264">
        <f>SUM(U7:V7)</f>
        <v>636</v>
      </c>
      <c r="U7" s="262">
        <v>271</v>
      </c>
      <c r="V7" s="262">
        <v>365</v>
      </c>
      <c r="W7" s="264">
        <f>SUM(X7:Y7)</f>
        <v>166</v>
      </c>
      <c r="X7" s="262">
        <v>47</v>
      </c>
      <c r="Y7" s="262">
        <v>119</v>
      </c>
      <c r="Z7" s="286">
        <f>SUM(AA7:AD7)</f>
        <v>255</v>
      </c>
      <c r="AA7" s="287" t="s">
        <v>14</v>
      </c>
      <c r="AB7" s="262">
        <v>97</v>
      </c>
      <c r="AC7" s="262">
        <v>82</v>
      </c>
      <c r="AD7" s="262">
        <v>76</v>
      </c>
    </row>
    <row r="8" spans="1:30" ht="15.75" customHeight="1">
      <c r="A8" s="359">
        <v>5</v>
      </c>
      <c r="B8" s="264">
        <f>SUM(C8:D8)</f>
        <v>53</v>
      </c>
      <c r="C8" s="262">
        <v>34</v>
      </c>
      <c r="D8" s="262">
        <v>19</v>
      </c>
      <c r="F8" s="264">
        <f>SUM(G8:H8)</f>
        <v>34</v>
      </c>
      <c r="G8" s="262">
        <v>3</v>
      </c>
      <c r="H8" s="262">
        <v>31</v>
      </c>
      <c r="J8" s="264">
        <f>SUM(J8:P8)</f>
        <v>19</v>
      </c>
      <c r="L8" s="262">
        <v>4</v>
      </c>
      <c r="N8" s="262">
        <v>3</v>
      </c>
      <c r="P8" s="262">
        <v>12</v>
      </c>
      <c r="Q8" s="262"/>
      <c r="R8" s="521">
        <v>5</v>
      </c>
      <c r="S8" s="523"/>
      <c r="T8" s="264">
        <f>SUM(U8:V8)</f>
        <v>622</v>
      </c>
      <c r="U8" s="262">
        <v>258</v>
      </c>
      <c r="V8" s="262">
        <v>364</v>
      </c>
      <c r="W8" s="264">
        <f>SUM(X8:Y8)</f>
        <v>169</v>
      </c>
      <c r="X8" s="262">
        <v>45</v>
      </c>
      <c r="Y8" s="262">
        <v>124</v>
      </c>
      <c r="Z8" s="286">
        <f>SUM(AA8:AD8)</f>
        <v>254</v>
      </c>
      <c r="AA8" s="287" t="s">
        <v>14</v>
      </c>
      <c r="AB8" s="262">
        <v>93</v>
      </c>
      <c r="AC8" s="262">
        <v>84</v>
      </c>
      <c r="AD8" s="262">
        <v>77</v>
      </c>
    </row>
    <row r="9" spans="1:30" ht="15.75" customHeight="1">
      <c r="A9" s="359">
        <v>6</v>
      </c>
      <c r="B9" s="264">
        <f>SUM(C9:D9)</f>
        <v>49</v>
      </c>
      <c r="C9" s="262">
        <v>32</v>
      </c>
      <c r="D9" s="262">
        <v>17</v>
      </c>
      <c r="F9" s="264">
        <f>SUM(G9:H9)</f>
        <v>33</v>
      </c>
      <c r="G9" s="262">
        <v>3</v>
      </c>
      <c r="H9" s="262">
        <v>30</v>
      </c>
      <c r="J9" s="264">
        <f>SUM(J9:P9)</f>
        <v>17</v>
      </c>
      <c r="L9" s="262">
        <v>3</v>
      </c>
      <c r="N9" s="262">
        <v>3</v>
      </c>
      <c r="P9" s="262">
        <v>11</v>
      </c>
      <c r="Q9" s="262"/>
      <c r="R9" s="521">
        <v>6</v>
      </c>
      <c r="S9" s="523"/>
      <c r="T9" s="264">
        <f>SUM(U9:V9)</f>
        <v>615</v>
      </c>
      <c r="U9" s="262">
        <v>253</v>
      </c>
      <c r="V9" s="262">
        <v>362</v>
      </c>
      <c r="W9" s="264">
        <f>SUM(X9:Y9)</f>
        <v>159</v>
      </c>
      <c r="X9" s="262">
        <v>39</v>
      </c>
      <c r="Y9" s="262">
        <v>120</v>
      </c>
      <c r="Z9" s="286">
        <f>SUM(AA9:AD9)</f>
        <v>250</v>
      </c>
      <c r="AA9" s="287" t="s">
        <v>14</v>
      </c>
      <c r="AB9" s="262">
        <v>93</v>
      </c>
      <c r="AC9" s="262">
        <v>72</v>
      </c>
      <c r="AD9" s="262">
        <v>85</v>
      </c>
    </row>
    <row r="10" spans="1:30" ht="15.75" customHeight="1">
      <c r="A10" s="359">
        <v>7</v>
      </c>
      <c r="B10" s="264">
        <f>SUM(C10:D10)</f>
        <v>42</v>
      </c>
      <c r="C10" s="262">
        <v>29</v>
      </c>
      <c r="D10" s="262">
        <v>13</v>
      </c>
      <c r="F10" s="264">
        <f>SUM(G10:H10)</f>
        <v>32</v>
      </c>
      <c r="G10" s="262">
        <v>3</v>
      </c>
      <c r="H10" s="262">
        <v>29</v>
      </c>
      <c r="J10" s="264">
        <f>SUM(J10:P10)</f>
        <v>15</v>
      </c>
      <c r="L10" s="262">
        <v>2</v>
      </c>
      <c r="N10" s="262">
        <v>1</v>
      </c>
      <c r="P10" s="262">
        <v>12</v>
      </c>
      <c r="R10" s="521">
        <v>7</v>
      </c>
      <c r="S10" s="523"/>
      <c r="T10" s="264">
        <f>SUM(U10:V10)</f>
        <v>608</v>
      </c>
      <c r="U10" s="262">
        <v>246</v>
      </c>
      <c r="V10" s="262">
        <v>362</v>
      </c>
      <c r="W10" s="264">
        <f>SUM(X10:Y10)</f>
        <v>162</v>
      </c>
      <c r="X10" s="262">
        <v>39</v>
      </c>
      <c r="Y10" s="262">
        <v>123</v>
      </c>
      <c r="Z10" s="286">
        <f>SUM(AA10:AD10)</f>
        <v>250</v>
      </c>
      <c r="AA10" s="287" t="s">
        <v>14</v>
      </c>
      <c r="AB10" s="262">
        <v>94</v>
      </c>
      <c r="AC10" s="262">
        <v>71</v>
      </c>
      <c r="AD10" s="262">
        <v>85</v>
      </c>
    </row>
    <row r="11" spans="1:30" ht="15.75" customHeight="1">
      <c r="A11" s="419">
        <v>8</v>
      </c>
      <c r="B11" s="354">
        <f>SUM(C11:D11)</f>
        <v>41</v>
      </c>
      <c r="C11" s="355">
        <v>27</v>
      </c>
      <c r="D11" s="355">
        <v>14</v>
      </c>
      <c r="E11" s="465"/>
      <c r="F11" s="465">
        <f>SUM(G11:H11)</f>
        <v>31</v>
      </c>
      <c r="G11" s="420">
        <v>3</v>
      </c>
      <c r="H11" s="420">
        <v>28</v>
      </c>
      <c r="I11" s="465"/>
      <c r="J11" s="465">
        <f>SUM(J11:P11)</f>
        <v>15</v>
      </c>
      <c r="K11" s="465"/>
      <c r="L11" s="420">
        <v>1</v>
      </c>
      <c r="M11" s="465"/>
      <c r="N11" s="420">
        <v>4</v>
      </c>
      <c r="O11" s="465"/>
      <c r="P11" s="420">
        <v>10</v>
      </c>
      <c r="R11" s="754">
        <v>8</v>
      </c>
      <c r="S11" s="755"/>
      <c r="T11" s="354">
        <f>SUM(U11:V11)</f>
        <v>597</v>
      </c>
      <c r="U11" s="355">
        <v>238</v>
      </c>
      <c r="V11" s="355">
        <v>359</v>
      </c>
      <c r="W11" s="354">
        <f>SUM(X11:Y11)</f>
        <v>161</v>
      </c>
      <c r="X11" s="355">
        <v>41</v>
      </c>
      <c r="Y11" s="355">
        <v>120</v>
      </c>
      <c r="Z11" s="171">
        <f>SUM(AA11:AD11)</f>
        <v>253</v>
      </c>
      <c r="AA11" s="165" t="s">
        <v>14</v>
      </c>
      <c r="AB11" s="355">
        <v>98</v>
      </c>
      <c r="AC11" s="355">
        <v>73</v>
      </c>
      <c r="AD11" s="420">
        <v>82</v>
      </c>
    </row>
    <row r="12" spans="1:29" ht="15" customHeight="1">
      <c r="A12" s="264" t="s">
        <v>659</v>
      </c>
      <c r="B12" s="362"/>
      <c r="C12" s="362"/>
      <c r="D12" s="362"/>
      <c r="E12" s="362"/>
      <c r="F12" s="362"/>
      <c r="G12" s="362"/>
      <c r="H12" s="331"/>
      <c r="I12" s="331"/>
      <c r="J12" s="331"/>
      <c r="R12" s="362" t="s">
        <v>659</v>
      </c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</row>
    <row r="13" spans="1:23" ht="15" customHeight="1">
      <c r="A13" s="264" t="s">
        <v>19</v>
      </c>
      <c r="B13" s="331"/>
      <c r="C13" s="331"/>
      <c r="D13" s="331"/>
      <c r="E13" s="331"/>
      <c r="F13" s="331"/>
      <c r="G13" s="331"/>
      <c r="H13" s="331"/>
      <c r="I13" s="331"/>
      <c r="J13" s="331"/>
      <c r="K13" s="331"/>
      <c r="L13" s="262"/>
      <c r="M13" s="262"/>
      <c r="N13" s="262"/>
      <c r="O13" s="262"/>
      <c r="P13" s="262"/>
      <c r="Q13" s="262"/>
      <c r="R13" s="264" t="s">
        <v>19</v>
      </c>
      <c r="S13" s="331"/>
      <c r="T13" s="331"/>
      <c r="U13" s="331"/>
      <c r="V13" s="331"/>
      <c r="W13" s="331"/>
    </row>
    <row r="14" spans="12:17" ht="15" customHeight="1">
      <c r="L14" s="262"/>
      <c r="M14" s="262"/>
      <c r="N14" s="262"/>
      <c r="O14" s="262"/>
      <c r="P14" s="262"/>
      <c r="Q14" s="262"/>
    </row>
    <row r="15" spans="12:17" ht="15" customHeight="1">
      <c r="L15" s="262"/>
      <c r="M15" s="262"/>
      <c r="N15" s="262"/>
      <c r="O15" s="262"/>
      <c r="P15" s="262"/>
      <c r="Q15" s="262"/>
    </row>
    <row r="16" ht="15" customHeight="1"/>
    <row r="17" ht="15" customHeight="1"/>
    <row r="18" ht="15" customHeight="1"/>
    <row r="19" spans="1:16" ht="19.5" customHeight="1">
      <c r="A19" s="551"/>
      <c r="B19" s="551"/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  <c r="N19" s="551"/>
      <c r="O19" s="551"/>
      <c r="P19" s="551"/>
    </row>
    <row r="20" spans="1:16" ht="19.5" customHeight="1">
      <c r="A20" s="562" t="s">
        <v>680</v>
      </c>
      <c r="B20" s="547"/>
      <c r="C20" s="547"/>
      <c r="D20" s="547"/>
      <c r="E20" s="547"/>
      <c r="F20" s="547"/>
      <c r="G20" s="547"/>
      <c r="H20" s="547"/>
      <c r="I20" s="547"/>
      <c r="J20" s="547"/>
      <c r="K20" s="547"/>
      <c r="L20" s="547"/>
      <c r="M20" s="547"/>
      <c r="N20" s="547"/>
      <c r="O20" s="547"/>
      <c r="P20" s="547"/>
    </row>
    <row r="21" ht="18" customHeight="1" thickBot="1">
      <c r="P21" s="415" t="s">
        <v>98</v>
      </c>
    </row>
    <row r="22" spans="1:16" ht="15.75" customHeight="1">
      <c r="A22" s="749" t="s">
        <v>682</v>
      </c>
      <c r="B22" s="572" t="s">
        <v>660</v>
      </c>
      <c r="C22" s="652"/>
      <c r="D22" s="756"/>
      <c r="E22" s="572" t="s">
        <v>661</v>
      </c>
      <c r="F22" s="756"/>
      <c r="G22" s="572" t="s">
        <v>662</v>
      </c>
      <c r="H22" s="756"/>
      <c r="I22" s="750" t="s">
        <v>663</v>
      </c>
      <c r="J22" s="582"/>
      <c r="K22" s="582"/>
      <c r="L22" s="582"/>
      <c r="M22" s="582"/>
      <c r="N22" s="582"/>
      <c r="O22" s="582"/>
      <c r="P22" s="582"/>
    </row>
    <row r="23" spans="1:29" ht="15.75" customHeight="1">
      <c r="A23" s="603"/>
      <c r="B23" s="599"/>
      <c r="C23" s="557"/>
      <c r="D23" s="600"/>
      <c r="E23" s="599"/>
      <c r="F23" s="600"/>
      <c r="G23" s="599"/>
      <c r="H23" s="600"/>
      <c r="I23" s="758" t="s">
        <v>4</v>
      </c>
      <c r="J23" s="759"/>
      <c r="K23" s="758" t="s">
        <v>124</v>
      </c>
      <c r="L23" s="759"/>
      <c r="M23" s="758" t="s">
        <v>125</v>
      </c>
      <c r="N23" s="759"/>
      <c r="O23" s="758" t="s">
        <v>126</v>
      </c>
      <c r="P23" s="764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75"/>
    </row>
    <row r="24" spans="1:30" ht="15.75" customHeight="1">
      <c r="A24" s="600"/>
      <c r="B24" s="318" t="s">
        <v>4</v>
      </c>
      <c r="C24" s="318" t="s">
        <v>5</v>
      </c>
      <c r="D24" s="318" t="s">
        <v>6</v>
      </c>
      <c r="E24" s="318" t="s">
        <v>5</v>
      </c>
      <c r="F24" s="318" t="s">
        <v>6</v>
      </c>
      <c r="G24" s="318" t="s">
        <v>5</v>
      </c>
      <c r="H24" s="318" t="s">
        <v>6</v>
      </c>
      <c r="I24" s="318" t="s">
        <v>5</v>
      </c>
      <c r="J24" s="318" t="s">
        <v>6</v>
      </c>
      <c r="K24" s="318" t="s">
        <v>5</v>
      </c>
      <c r="L24" s="318" t="s">
        <v>6</v>
      </c>
      <c r="M24" s="318" t="s">
        <v>5</v>
      </c>
      <c r="N24" s="318" t="s">
        <v>6</v>
      </c>
      <c r="O24" s="318" t="s">
        <v>5</v>
      </c>
      <c r="P24" s="315" t="s">
        <v>6</v>
      </c>
      <c r="R24" s="562" t="s">
        <v>690</v>
      </c>
      <c r="S24" s="547"/>
      <c r="T24" s="547"/>
      <c r="U24" s="547"/>
      <c r="V24" s="547"/>
      <c r="W24" s="547"/>
      <c r="X24" s="547"/>
      <c r="Y24" s="547"/>
      <c r="Z24" s="547"/>
      <c r="AA24" s="547"/>
      <c r="AB24" s="547"/>
      <c r="AC24" s="547"/>
      <c r="AD24" s="547"/>
    </row>
    <row r="25" spans="1:30" ht="15.75" customHeight="1" thickBot="1">
      <c r="A25" s="423" t="s">
        <v>582</v>
      </c>
      <c r="B25" s="264">
        <f>SUM(C25:D25)</f>
        <v>63</v>
      </c>
      <c r="C25" s="286">
        <f aca="true" t="shared" si="0" ref="C25:D29">SUM(E25,G25,I25)</f>
        <v>46</v>
      </c>
      <c r="D25" s="286">
        <f t="shared" si="0"/>
        <v>17</v>
      </c>
      <c r="E25" s="262">
        <v>4</v>
      </c>
      <c r="F25" s="262">
        <v>1</v>
      </c>
      <c r="G25" s="262">
        <v>3</v>
      </c>
      <c r="H25" s="262">
        <v>3</v>
      </c>
      <c r="I25" s="286">
        <f aca="true" t="shared" si="1" ref="I25:J29">SUM(K25,M25,O25)</f>
        <v>39</v>
      </c>
      <c r="J25" s="286">
        <f t="shared" si="1"/>
        <v>13</v>
      </c>
      <c r="K25" s="263">
        <v>16</v>
      </c>
      <c r="L25" s="263">
        <v>9</v>
      </c>
      <c r="M25" s="263">
        <v>23</v>
      </c>
      <c r="N25" s="263">
        <v>4</v>
      </c>
      <c r="O25" s="263" t="s">
        <v>463</v>
      </c>
      <c r="P25" s="263" t="s">
        <v>463</v>
      </c>
      <c r="AB25" s="254"/>
      <c r="AD25" s="254" t="s">
        <v>127</v>
      </c>
    </row>
    <row r="26" spans="1:30" ht="15.75" customHeight="1">
      <c r="A26" s="416">
        <v>5</v>
      </c>
      <c r="B26" s="264">
        <f>SUM(C26:D26)</f>
        <v>63</v>
      </c>
      <c r="C26" s="286">
        <f t="shared" si="0"/>
        <v>46</v>
      </c>
      <c r="D26" s="286">
        <f t="shared" si="0"/>
        <v>17</v>
      </c>
      <c r="E26" s="262">
        <v>5</v>
      </c>
      <c r="F26" s="262">
        <v>2</v>
      </c>
      <c r="G26" s="262">
        <v>2</v>
      </c>
      <c r="H26" s="262">
        <v>3</v>
      </c>
      <c r="I26" s="286">
        <f t="shared" si="1"/>
        <v>39</v>
      </c>
      <c r="J26" s="286">
        <f t="shared" si="1"/>
        <v>12</v>
      </c>
      <c r="K26" s="263">
        <v>15</v>
      </c>
      <c r="L26" s="263">
        <v>6</v>
      </c>
      <c r="M26" s="263">
        <v>24</v>
      </c>
      <c r="N26" s="263">
        <v>6</v>
      </c>
      <c r="O26" s="263" t="s">
        <v>463</v>
      </c>
      <c r="P26" s="263" t="s">
        <v>463</v>
      </c>
      <c r="Q26" s="262"/>
      <c r="R26" s="573" t="s">
        <v>120</v>
      </c>
      <c r="S26" s="756"/>
      <c r="T26" s="750" t="s">
        <v>128</v>
      </c>
      <c r="U26" s="582"/>
      <c r="V26" s="583"/>
      <c r="W26" s="750" t="s">
        <v>531</v>
      </c>
      <c r="X26" s="583"/>
      <c r="Y26" s="750" t="s">
        <v>664</v>
      </c>
      <c r="Z26" s="583"/>
      <c r="AA26" s="750" t="s">
        <v>665</v>
      </c>
      <c r="AB26" s="583"/>
      <c r="AC26" s="750" t="s">
        <v>666</v>
      </c>
      <c r="AD26" s="582"/>
    </row>
    <row r="27" spans="1:30" ht="15.75" customHeight="1">
      <c r="A27" s="416">
        <v>6</v>
      </c>
      <c r="B27" s="264">
        <f>SUM(C27:D27)</f>
        <v>61</v>
      </c>
      <c r="C27" s="286">
        <f t="shared" si="0"/>
        <v>47</v>
      </c>
      <c r="D27" s="286">
        <f t="shared" si="0"/>
        <v>14</v>
      </c>
      <c r="E27" s="262">
        <v>4</v>
      </c>
      <c r="F27" s="262">
        <v>2</v>
      </c>
      <c r="G27" s="262">
        <v>3</v>
      </c>
      <c r="H27" s="262">
        <v>2</v>
      </c>
      <c r="I27" s="286">
        <f t="shared" si="1"/>
        <v>40</v>
      </c>
      <c r="J27" s="286">
        <f t="shared" si="1"/>
        <v>10</v>
      </c>
      <c r="K27" s="263">
        <v>12</v>
      </c>
      <c r="L27" s="263">
        <v>6</v>
      </c>
      <c r="M27" s="263">
        <v>28</v>
      </c>
      <c r="N27" s="263">
        <v>4</v>
      </c>
      <c r="O27" s="263" t="s">
        <v>463</v>
      </c>
      <c r="P27" s="263" t="s">
        <v>463</v>
      </c>
      <c r="R27" s="557"/>
      <c r="S27" s="600"/>
      <c r="T27" s="318" t="s">
        <v>4</v>
      </c>
      <c r="U27" s="313" t="s">
        <v>5</v>
      </c>
      <c r="V27" s="318" t="s">
        <v>6</v>
      </c>
      <c r="W27" s="313" t="s">
        <v>423</v>
      </c>
      <c r="X27" s="313" t="s">
        <v>424</v>
      </c>
      <c r="Y27" s="313" t="s">
        <v>5</v>
      </c>
      <c r="Z27" s="313" t="s">
        <v>6</v>
      </c>
      <c r="AA27" s="313" t="s">
        <v>5</v>
      </c>
      <c r="AB27" s="313" t="s">
        <v>6</v>
      </c>
      <c r="AC27" s="313" t="s">
        <v>5</v>
      </c>
      <c r="AD27" s="312" t="s">
        <v>6</v>
      </c>
    </row>
    <row r="28" spans="1:30" ht="15.75" customHeight="1">
      <c r="A28" s="416">
        <v>7</v>
      </c>
      <c r="B28" s="264">
        <f>SUM(C28:D28)</f>
        <v>52</v>
      </c>
      <c r="C28" s="286">
        <f t="shared" si="0"/>
        <v>42</v>
      </c>
      <c r="D28" s="286">
        <f t="shared" si="0"/>
        <v>10</v>
      </c>
      <c r="E28" s="262">
        <v>3</v>
      </c>
      <c r="F28" s="262">
        <v>2</v>
      </c>
      <c r="G28" s="262">
        <v>1</v>
      </c>
      <c r="H28" s="263" t="s">
        <v>463</v>
      </c>
      <c r="I28" s="286">
        <f t="shared" si="1"/>
        <v>38</v>
      </c>
      <c r="J28" s="286">
        <f t="shared" si="1"/>
        <v>8</v>
      </c>
      <c r="K28" s="263">
        <v>8</v>
      </c>
      <c r="L28" s="263">
        <v>1</v>
      </c>
      <c r="M28" s="263">
        <v>30</v>
      </c>
      <c r="N28" s="263">
        <v>7</v>
      </c>
      <c r="O28" s="263" t="s">
        <v>463</v>
      </c>
      <c r="P28" s="263" t="s">
        <v>463</v>
      </c>
      <c r="Q28" s="262"/>
      <c r="R28" s="516" t="s">
        <v>582</v>
      </c>
      <c r="S28" s="518"/>
      <c r="T28" s="264">
        <f>SUM(U28:V28)</f>
        <v>950</v>
      </c>
      <c r="U28" s="286">
        <f aca="true" t="shared" si="2" ref="U28:V32">SUM(W28,Y28,AA28,AC28)</f>
        <v>621</v>
      </c>
      <c r="V28" s="286">
        <f t="shared" si="2"/>
        <v>329</v>
      </c>
      <c r="W28" s="287" t="s">
        <v>14</v>
      </c>
      <c r="X28" s="287" t="s">
        <v>14</v>
      </c>
      <c r="Y28" s="262">
        <v>196</v>
      </c>
      <c r="Z28" s="262">
        <v>101</v>
      </c>
      <c r="AA28" s="262">
        <v>169</v>
      </c>
      <c r="AB28" s="262">
        <v>105</v>
      </c>
      <c r="AC28" s="262">
        <v>256</v>
      </c>
      <c r="AD28" s="262">
        <v>123</v>
      </c>
    </row>
    <row r="29" spans="1:30" ht="15.75" customHeight="1">
      <c r="A29" s="421">
        <v>8</v>
      </c>
      <c r="B29" s="466">
        <f>SUM(C29:D29)</f>
        <v>46</v>
      </c>
      <c r="C29" s="420">
        <f t="shared" si="0"/>
        <v>35</v>
      </c>
      <c r="D29" s="420">
        <f t="shared" si="0"/>
        <v>11</v>
      </c>
      <c r="E29" s="206">
        <v>1</v>
      </c>
      <c r="F29" s="206" t="s">
        <v>463</v>
      </c>
      <c r="G29" s="206">
        <v>4</v>
      </c>
      <c r="H29" s="206">
        <v>3</v>
      </c>
      <c r="I29" s="420">
        <f t="shared" si="1"/>
        <v>30</v>
      </c>
      <c r="J29" s="420">
        <f t="shared" si="1"/>
        <v>8</v>
      </c>
      <c r="K29" s="206">
        <v>6</v>
      </c>
      <c r="L29" s="206">
        <v>1</v>
      </c>
      <c r="M29" s="206">
        <v>24</v>
      </c>
      <c r="N29" s="206">
        <v>7</v>
      </c>
      <c r="O29" s="206" t="s">
        <v>463</v>
      </c>
      <c r="P29" s="206" t="s">
        <v>463</v>
      </c>
      <c r="Q29" s="262"/>
      <c r="R29" s="521">
        <v>5</v>
      </c>
      <c r="S29" s="523"/>
      <c r="T29" s="264">
        <f>SUM(U29:V29)</f>
        <v>916</v>
      </c>
      <c r="U29" s="286">
        <f t="shared" si="2"/>
        <v>593</v>
      </c>
      <c r="V29" s="286">
        <f t="shared" si="2"/>
        <v>323</v>
      </c>
      <c r="W29" s="287" t="s">
        <v>14</v>
      </c>
      <c r="X29" s="287" t="s">
        <v>14</v>
      </c>
      <c r="Y29" s="262">
        <v>193</v>
      </c>
      <c r="Z29" s="262">
        <v>92</v>
      </c>
      <c r="AA29" s="262">
        <v>162</v>
      </c>
      <c r="AB29" s="262">
        <v>103</v>
      </c>
      <c r="AC29" s="262">
        <v>238</v>
      </c>
      <c r="AD29" s="262">
        <v>128</v>
      </c>
    </row>
    <row r="30" spans="1:30" ht="15.75" customHeight="1">
      <c r="A30" s="264" t="s">
        <v>19</v>
      </c>
      <c r="B30" s="286"/>
      <c r="C30" s="262"/>
      <c r="D30" s="262"/>
      <c r="E30" s="262"/>
      <c r="F30" s="262"/>
      <c r="G30" s="262"/>
      <c r="H30" s="262"/>
      <c r="I30" s="262"/>
      <c r="J30" s="262"/>
      <c r="K30" s="262"/>
      <c r="L30" s="262"/>
      <c r="M30" s="262"/>
      <c r="N30" s="262"/>
      <c r="O30" s="262"/>
      <c r="P30" s="262"/>
      <c r="Q30" s="262"/>
      <c r="R30" s="521">
        <v>6</v>
      </c>
      <c r="S30" s="523"/>
      <c r="T30" s="264">
        <f>SUM(U30:V30)</f>
        <v>832</v>
      </c>
      <c r="U30" s="286">
        <f t="shared" si="2"/>
        <v>546</v>
      </c>
      <c r="V30" s="286">
        <f t="shared" si="2"/>
        <v>286</v>
      </c>
      <c r="W30" s="287" t="s">
        <v>14</v>
      </c>
      <c r="X30" s="287" t="s">
        <v>14</v>
      </c>
      <c r="Y30" s="262">
        <v>183</v>
      </c>
      <c r="Z30" s="262">
        <v>86</v>
      </c>
      <c r="AA30" s="262">
        <v>136</v>
      </c>
      <c r="AB30" s="262">
        <v>73</v>
      </c>
      <c r="AC30" s="262">
        <v>227</v>
      </c>
      <c r="AD30" s="262">
        <v>127</v>
      </c>
    </row>
    <row r="31" spans="17:30" ht="15.75" customHeight="1">
      <c r="Q31" s="262"/>
      <c r="R31" s="521">
        <v>7</v>
      </c>
      <c r="S31" s="523"/>
      <c r="T31" s="264">
        <f>SUM(U31:V31)</f>
        <v>869</v>
      </c>
      <c r="U31" s="286">
        <f t="shared" si="2"/>
        <v>558</v>
      </c>
      <c r="V31" s="286">
        <f t="shared" si="2"/>
        <v>311</v>
      </c>
      <c r="W31" s="287" t="s">
        <v>14</v>
      </c>
      <c r="X31" s="287" t="s">
        <v>14</v>
      </c>
      <c r="Y31" s="262">
        <v>190</v>
      </c>
      <c r="Z31" s="262">
        <v>89</v>
      </c>
      <c r="AA31" s="262">
        <v>135</v>
      </c>
      <c r="AB31" s="262">
        <v>81</v>
      </c>
      <c r="AC31" s="262">
        <v>233</v>
      </c>
      <c r="AD31" s="262">
        <v>141</v>
      </c>
    </row>
    <row r="32" spans="1:30" ht="15.75" customHeight="1">
      <c r="A32" s="262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2"/>
      <c r="M32" s="262"/>
      <c r="N32" s="262"/>
      <c r="O32" s="262"/>
      <c r="P32" s="262"/>
      <c r="Q32" s="262"/>
      <c r="R32" s="754">
        <v>8</v>
      </c>
      <c r="S32" s="755"/>
      <c r="T32" s="466">
        <f>SUM(U32:V32)</f>
        <v>829</v>
      </c>
      <c r="U32" s="420">
        <f t="shared" si="2"/>
        <v>537</v>
      </c>
      <c r="V32" s="420">
        <f t="shared" si="2"/>
        <v>292</v>
      </c>
      <c r="W32" s="165" t="s">
        <v>14</v>
      </c>
      <c r="X32" s="165" t="s">
        <v>14</v>
      </c>
      <c r="Y32" s="355">
        <v>175</v>
      </c>
      <c r="Z32" s="355">
        <v>95</v>
      </c>
      <c r="AA32" s="355">
        <v>142</v>
      </c>
      <c r="AB32" s="355">
        <v>74</v>
      </c>
      <c r="AC32" s="420">
        <v>220</v>
      </c>
      <c r="AD32" s="420">
        <v>123</v>
      </c>
    </row>
    <row r="33" spans="17:28" ht="15" customHeight="1">
      <c r="Q33" s="262"/>
      <c r="R33" s="264" t="s">
        <v>19</v>
      </c>
      <c r="S33" s="362"/>
      <c r="T33" s="331"/>
      <c r="W33" s="362"/>
      <c r="X33" s="362"/>
      <c r="Y33" s="362"/>
      <c r="Z33" s="362"/>
      <c r="AA33" s="362"/>
      <c r="AB33" s="362"/>
    </row>
    <row r="34" spans="17:28" ht="15" customHeight="1">
      <c r="Q34" s="262"/>
      <c r="X34" s="331"/>
      <c r="Y34" s="331"/>
      <c r="Z34" s="331"/>
      <c r="AA34" s="331"/>
      <c r="AB34" s="331"/>
    </row>
    <row r="35" spans="1:17" ht="15" customHeight="1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2"/>
      <c r="Q35" s="262"/>
    </row>
    <row r="36" spans="1:17" ht="19.5" customHeight="1">
      <c r="A36" s="543" t="s">
        <v>676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3"/>
      <c r="L36" s="543"/>
      <c r="M36" s="543"/>
      <c r="N36" s="543"/>
      <c r="O36" s="543"/>
      <c r="P36" s="543"/>
      <c r="Q36" s="262"/>
    </row>
    <row r="37" spans="1:17" ht="19.5" customHeight="1">
      <c r="A37" s="562" t="s">
        <v>673</v>
      </c>
      <c r="B37" s="562"/>
      <c r="C37" s="562"/>
      <c r="D37" s="562"/>
      <c r="E37" s="562"/>
      <c r="F37" s="562"/>
      <c r="G37" s="562"/>
      <c r="H37" s="562"/>
      <c r="I37" s="562"/>
      <c r="J37" s="562"/>
      <c r="K37" s="562"/>
      <c r="L37" s="562"/>
      <c r="M37" s="562"/>
      <c r="N37" s="562"/>
      <c r="O37" s="562"/>
      <c r="P37" s="562"/>
      <c r="Q37" s="262"/>
    </row>
    <row r="38" ht="18" customHeight="1" thickBot="1">
      <c r="P38" s="415" t="s">
        <v>119</v>
      </c>
    </row>
    <row r="39" spans="1:16" ht="15.75" customHeight="1">
      <c r="A39" s="749" t="s">
        <v>682</v>
      </c>
      <c r="B39" s="750" t="s">
        <v>667</v>
      </c>
      <c r="C39" s="582"/>
      <c r="D39" s="583"/>
      <c r="E39" s="750" t="s">
        <v>668</v>
      </c>
      <c r="F39" s="582"/>
      <c r="G39" s="583"/>
      <c r="H39" s="757" t="s">
        <v>687</v>
      </c>
      <c r="I39" s="751"/>
      <c r="J39" s="751"/>
      <c r="K39" s="751"/>
      <c r="L39" s="751"/>
      <c r="M39" s="751"/>
      <c r="N39" s="751"/>
      <c r="O39" s="751"/>
      <c r="P39" s="750"/>
    </row>
    <row r="40" spans="1:16" ht="15.75" customHeight="1">
      <c r="A40" s="600"/>
      <c r="B40" s="318" t="s">
        <v>4</v>
      </c>
      <c r="C40" s="318" t="s">
        <v>5</v>
      </c>
      <c r="D40" s="318" t="s">
        <v>6</v>
      </c>
      <c r="E40" s="318" t="s">
        <v>4</v>
      </c>
      <c r="F40" s="318" t="s">
        <v>5</v>
      </c>
      <c r="G40" s="318" t="s">
        <v>6</v>
      </c>
      <c r="H40" s="321" t="s">
        <v>4</v>
      </c>
      <c r="I40" s="761" t="s">
        <v>129</v>
      </c>
      <c r="J40" s="761"/>
      <c r="K40" s="761" t="s">
        <v>121</v>
      </c>
      <c r="L40" s="761"/>
      <c r="M40" s="761" t="s">
        <v>122</v>
      </c>
      <c r="N40" s="761"/>
      <c r="O40" s="761" t="s">
        <v>123</v>
      </c>
      <c r="P40" s="758"/>
    </row>
    <row r="41" spans="1:16" ht="15.75" customHeight="1">
      <c r="A41" s="423" t="s">
        <v>582</v>
      </c>
      <c r="B41" s="264">
        <f>SUM(C41:D41)</f>
        <v>52</v>
      </c>
      <c r="C41" s="262">
        <v>23</v>
      </c>
      <c r="D41" s="262">
        <v>29</v>
      </c>
      <c r="E41" s="264">
        <f>SUM(F41:G41)</f>
        <v>27</v>
      </c>
      <c r="F41" s="262">
        <v>5</v>
      </c>
      <c r="G41" s="262">
        <v>22</v>
      </c>
      <c r="H41" s="286">
        <f>SUM(J41:P41)</f>
        <v>25</v>
      </c>
      <c r="J41" s="262">
        <v>4</v>
      </c>
      <c r="L41" s="262">
        <v>8</v>
      </c>
      <c r="N41" s="262">
        <v>5</v>
      </c>
      <c r="P41" s="262">
        <v>8</v>
      </c>
    </row>
    <row r="42" spans="1:16" ht="15.75" customHeight="1">
      <c r="A42" s="416">
        <v>5</v>
      </c>
      <c r="B42" s="264">
        <f>SUM(C42:D42)</f>
        <v>50</v>
      </c>
      <c r="C42" s="262">
        <v>21</v>
      </c>
      <c r="D42" s="262">
        <v>29</v>
      </c>
      <c r="E42" s="264">
        <f>SUM(F42:G42)</f>
        <v>25</v>
      </c>
      <c r="F42" s="262">
        <v>3</v>
      </c>
      <c r="G42" s="262">
        <v>22</v>
      </c>
      <c r="H42" s="286">
        <f>SUM(J42:P42)</f>
        <v>21</v>
      </c>
      <c r="J42" s="262">
        <v>4</v>
      </c>
      <c r="L42" s="262">
        <v>6</v>
      </c>
      <c r="N42" s="262">
        <v>4</v>
      </c>
      <c r="P42" s="262">
        <v>7</v>
      </c>
    </row>
    <row r="43" spans="1:16" ht="15.75" customHeight="1">
      <c r="A43" s="416">
        <v>6</v>
      </c>
      <c r="B43" s="264">
        <f>SUM(C43:D43)</f>
        <v>52</v>
      </c>
      <c r="C43" s="262">
        <v>25</v>
      </c>
      <c r="D43" s="262">
        <v>27</v>
      </c>
      <c r="E43" s="264">
        <f>SUM(F43:G43)</f>
        <v>24</v>
      </c>
      <c r="F43" s="262">
        <v>3</v>
      </c>
      <c r="G43" s="262">
        <v>21</v>
      </c>
      <c r="H43" s="286">
        <f>SUM(J43:P43)</f>
        <v>23</v>
      </c>
      <c r="J43" s="262">
        <v>4</v>
      </c>
      <c r="L43" s="262">
        <v>7</v>
      </c>
      <c r="N43" s="262">
        <v>4</v>
      </c>
      <c r="P43" s="262">
        <v>8</v>
      </c>
    </row>
    <row r="44" spans="1:30" ht="15.75" customHeight="1">
      <c r="A44" s="416">
        <v>7</v>
      </c>
      <c r="B44" s="264">
        <f>SUM(C44:D44)</f>
        <v>51</v>
      </c>
      <c r="C44" s="262">
        <v>23</v>
      </c>
      <c r="D44" s="262">
        <v>28</v>
      </c>
      <c r="E44" s="264">
        <f>SUM(F44:G44)</f>
        <v>25</v>
      </c>
      <c r="F44" s="262">
        <v>3</v>
      </c>
      <c r="G44" s="262">
        <v>22</v>
      </c>
      <c r="H44" s="286">
        <f>SUM(J44:P44)</f>
        <v>21</v>
      </c>
      <c r="J44" s="262">
        <v>3</v>
      </c>
      <c r="L44" s="262">
        <v>6</v>
      </c>
      <c r="N44" s="262">
        <v>4</v>
      </c>
      <c r="P44" s="262">
        <v>8</v>
      </c>
      <c r="R44" s="543" t="s">
        <v>678</v>
      </c>
      <c r="S44" s="543"/>
      <c r="T44" s="543"/>
      <c r="U44" s="543"/>
      <c r="V44" s="543"/>
      <c r="W44" s="543"/>
      <c r="X44" s="543"/>
      <c r="Y44" s="543"/>
      <c r="Z44" s="543"/>
      <c r="AA44" s="543"/>
      <c r="AB44" s="543"/>
      <c r="AC44" s="543"/>
      <c r="AD44" s="543"/>
    </row>
    <row r="45" spans="1:30" ht="15.75" customHeight="1">
      <c r="A45" s="421">
        <v>8</v>
      </c>
      <c r="B45" s="354">
        <f>SUM(C45:D45)</f>
        <v>49</v>
      </c>
      <c r="C45" s="355">
        <v>24</v>
      </c>
      <c r="D45" s="355">
        <v>25</v>
      </c>
      <c r="E45" s="354">
        <f>SUM(F45:G45)</f>
        <v>25</v>
      </c>
      <c r="F45" s="355">
        <v>3</v>
      </c>
      <c r="G45" s="355">
        <v>22</v>
      </c>
      <c r="H45" s="171">
        <f>SUM(J45:P45)</f>
        <v>21</v>
      </c>
      <c r="I45" s="354"/>
      <c r="J45" s="355">
        <v>3</v>
      </c>
      <c r="L45" s="420">
        <v>6</v>
      </c>
      <c r="M45" s="267"/>
      <c r="N45" s="420">
        <v>4</v>
      </c>
      <c r="O45" s="267"/>
      <c r="P45" s="420">
        <v>8</v>
      </c>
      <c r="R45" s="765" t="s">
        <v>679</v>
      </c>
      <c r="S45" s="765"/>
      <c r="T45" s="765"/>
      <c r="U45" s="765"/>
      <c r="V45" s="765"/>
      <c r="W45" s="765"/>
      <c r="X45" s="765"/>
      <c r="Y45" s="765"/>
      <c r="Z45" s="765"/>
      <c r="AA45" s="765"/>
      <c r="AB45" s="765"/>
      <c r="AC45" s="765"/>
      <c r="AD45" s="765"/>
    </row>
    <row r="46" spans="1:30" ht="15.75" customHeight="1" thickBot="1">
      <c r="A46" s="362" t="s">
        <v>659</v>
      </c>
      <c r="B46" s="417"/>
      <c r="C46" s="417"/>
      <c r="D46" s="417"/>
      <c r="E46" s="417"/>
      <c r="F46" s="417"/>
      <c r="G46" s="417"/>
      <c r="H46" s="417"/>
      <c r="I46" s="417"/>
      <c r="J46" s="417"/>
      <c r="K46" s="417"/>
      <c r="L46" s="286"/>
      <c r="S46" s="304"/>
      <c r="T46" s="304"/>
      <c r="U46" s="304"/>
      <c r="V46" s="304"/>
      <c r="W46" s="304"/>
      <c r="X46" s="304"/>
      <c r="Y46" s="304"/>
      <c r="Z46" s="304"/>
      <c r="AA46" s="304"/>
      <c r="AD46" s="287" t="s">
        <v>130</v>
      </c>
    </row>
    <row r="47" spans="1:30" ht="15.75" customHeight="1">
      <c r="A47" s="331" t="s">
        <v>19</v>
      </c>
      <c r="B47" s="286"/>
      <c r="C47" s="286"/>
      <c r="D47" s="286"/>
      <c r="E47" s="286"/>
      <c r="F47" s="286"/>
      <c r="G47" s="286"/>
      <c r="H47" s="286"/>
      <c r="I47" s="286"/>
      <c r="J47" s="286"/>
      <c r="K47" s="286"/>
      <c r="L47" s="286"/>
      <c r="M47" s="262"/>
      <c r="N47" s="262"/>
      <c r="O47" s="262"/>
      <c r="P47" s="262"/>
      <c r="Q47" s="262"/>
      <c r="R47" s="573" t="s">
        <v>131</v>
      </c>
      <c r="S47" s="756"/>
      <c r="T47" s="310"/>
      <c r="U47" s="750" t="s">
        <v>669</v>
      </c>
      <c r="V47" s="582"/>
      <c r="W47" s="582"/>
      <c r="X47" s="582"/>
      <c r="Y47" s="582"/>
      <c r="Z47" s="582"/>
      <c r="AA47" s="582"/>
      <c r="AB47" s="582"/>
      <c r="AC47" s="582"/>
      <c r="AD47" s="582"/>
    </row>
    <row r="48" spans="13:30" ht="15.75" customHeight="1">
      <c r="M48" s="262"/>
      <c r="N48" s="262"/>
      <c r="O48" s="262"/>
      <c r="P48" s="262"/>
      <c r="Q48" s="262"/>
      <c r="R48" s="602"/>
      <c r="S48" s="603"/>
      <c r="T48" s="311" t="s">
        <v>132</v>
      </c>
      <c r="U48" s="766" t="s">
        <v>694</v>
      </c>
      <c r="V48" s="761"/>
      <c r="W48" s="761"/>
      <c r="X48" s="761"/>
      <c r="Y48" s="721" t="s">
        <v>692</v>
      </c>
      <c r="Z48" s="759"/>
      <c r="AA48" s="721" t="s">
        <v>693</v>
      </c>
      <c r="AB48" s="762"/>
      <c r="AC48" s="763" t="s">
        <v>691</v>
      </c>
      <c r="AD48" s="764"/>
    </row>
    <row r="49" spans="13:30" ht="15.75" customHeight="1">
      <c r="M49" s="262"/>
      <c r="N49" s="262"/>
      <c r="O49" s="262"/>
      <c r="P49" s="262"/>
      <c r="Q49" s="262"/>
      <c r="R49" s="557"/>
      <c r="S49" s="600"/>
      <c r="T49" s="318"/>
      <c r="U49" s="761" t="s">
        <v>4</v>
      </c>
      <c r="V49" s="761"/>
      <c r="W49" s="321" t="s">
        <v>670</v>
      </c>
      <c r="X49" s="321" t="s">
        <v>133</v>
      </c>
      <c r="Y49" s="321" t="s">
        <v>671</v>
      </c>
      <c r="Z49" s="318" t="s">
        <v>133</v>
      </c>
      <c r="AA49" s="318" t="s">
        <v>671</v>
      </c>
      <c r="AB49" s="318" t="s">
        <v>133</v>
      </c>
      <c r="AC49" s="318" t="s">
        <v>671</v>
      </c>
      <c r="AD49" s="315" t="s">
        <v>133</v>
      </c>
    </row>
    <row r="50" spans="13:30" ht="15.75" customHeight="1">
      <c r="M50" s="262"/>
      <c r="N50" s="262"/>
      <c r="O50" s="262"/>
      <c r="P50" s="262"/>
      <c r="Q50" s="262"/>
      <c r="R50" s="752" t="s">
        <v>134</v>
      </c>
      <c r="S50" s="753"/>
      <c r="T50" s="171">
        <f>SUM(T52,T54,T56)</f>
        <v>42</v>
      </c>
      <c r="U50" s="354"/>
      <c r="V50" s="171">
        <f aca="true" t="shared" si="3" ref="V50:AB50">SUM(V52,V54,V56)</f>
        <v>124</v>
      </c>
      <c r="W50" s="171">
        <f t="shared" si="3"/>
        <v>120</v>
      </c>
      <c r="X50" s="171">
        <f t="shared" si="3"/>
        <v>4</v>
      </c>
      <c r="Y50" s="171">
        <f t="shared" si="3"/>
        <v>12</v>
      </c>
      <c r="Z50" s="171">
        <f t="shared" si="3"/>
        <v>1</v>
      </c>
      <c r="AA50" s="171">
        <f t="shared" si="3"/>
        <v>108</v>
      </c>
      <c r="AB50" s="171">
        <f t="shared" si="3"/>
        <v>2</v>
      </c>
      <c r="AC50" s="165" t="s">
        <v>805</v>
      </c>
      <c r="AD50" s="171">
        <f>SUM(AD52,AD54,AD56)</f>
        <v>1</v>
      </c>
    </row>
    <row r="51" spans="1:30" ht="15.75" customHeight="1">
      <c r="A51" s="262"/>
      <c r="B51" s="262"/>
      <c r="C51" s="262"/>
      <c r="D51" s="262"/>
      <c r="E51" s="262"/>
      <c r="F51" s="262"/>
      <c r="G51" s="262"/>
      <c r="H51" s="262"/>
      <c r="I51" s="262"/>
      <c r="J51" s="262"/>
      <c r="K51" s="262"/>
      <c r="L51" s="262"/>
      <c r="M51" s="262"/>
      <c r="N51" s="262"/>
      <c r="O51" s="262"/>
      <c r="P51" s="262"/>
      <c r="Q51" s="262"/>
      <c r="R51" s="303"/>
      <c r="S51" s="360"/>
      <c r="T51" s="259"/>
      <c r="V51" s="259"/>
      <c r="W51" s="259"/>
      <c r="X51" s="259"/>
      <c r="Y51" s="259"/>
      <c r="Z51" s="259"/>
      <c r="AA51" s="259"/>
      <c r="AB51" s="259"/>
      <c r="AC51" s="254"/>
      <c r="AD51" s="259"/>
    </row>
    <row r="52" spans="1:30" ht="15.75" customHeight="1">
      <c r="A52" s="262"/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  <c r="N52" s="262"/>
      <c r="O52" s="262"/>
      <c r="P52" s="262"/>
      <c r="Q52" s="262"/>
      <c r="R52" s="519" t="s">
        <v>135</v>
      </c>
      <c r="S52" s="748"/>
      <c r="T52" s="264">
        <v>3</v>
      </c>
      <c r="V52" s="264">
        <f>SUM(W52:X52)</f>
        <v>3</v>
      </c>
      <c r="W52" s="264">
        <f>SUM(Y52,AA52,AC52)</f>
        <v>3</v>
      </c>
      <c r="X52" s="254" t="s">
        <v>815</v>
      </c>
      <c r="Y52" s="254">
        <v>1</v>
      </c>
      <c r="Z52" s="254" t="s">
        <v>815</v>
      </c>
      <c r="AA52" s="264">
        <v>2</v>
      </c>
      <c r="AB52" s="254" t="s">
        <v>815</v>
      </c>
      <c r="AC52" s="254" t="s">
        <v>815</v>
      </c>
      <c r="AD52" s="254" t="s">
        <v>815</v>
      </c>
    </row>
    <row r="53" spans="1:30" ht="15" customHeight="1">
      <c r="A53" s="551"/>
      <c r="B53" s="551"/>
      <c r="C53" s="551"/>
      <c r="D53" s="551"/>
      <c r="E53" s="551"/>
      <c r="F53" s="551"/>
      <c r="G53" s="551"/>
      <c r="H53" s="551"/>
      <c r="I53" s="551"/>
      <c r="J53" s="551"/>
      <c r="K53" s="551"/>
      <c r="L53" s="551"/>
      <c r="M53" s="262"/>
      <c r="N53" s="262"/>
      <c r="O53" s="262"/>
      <c r="P53" s="262"/>
      <c r="Q53" s="262"/>
      <c r="R53" s="303"/>
      <c r="S53" s="360"/>
      <c r="T53" s="259"/>
      <c r="Y53" s="259"/>
      <c r="Z53" s="259"/>
      <c r="AA53" s="259"/>
      <c r="AB53" s="254"/>
      <c r="AC53" s="254"/>
      <c r="AD53" s="259"/>
    </row>
    <row r="54" spans="1:30" ht="15" customHeight="1">
      <c r="A54" s="562" t="s">
        <v>677</v>
      </c>
      <c r="B54" s="562"/>
      <c r="C54" s="562"/>
      <c r="D54" s="562"/>
      <c r="E54" s="562"/>
      <c r="F54" s="562"/>
      <c r="G54" s="562"/>
      <c r="H54" s="562"/>
      <c r="I54" s="562"/>
      <c r="J54" s="562"/>
      <c r="K54" s="562"/>
      <c r="L54" s="562"/>
      <c r="M54" s="562"/>
      <c r="N54" s="562"/>
      <c r="O54" s="562"/>
      <c r="P54" s="562"/>
      <c r="Q54" s="262"/>
      <c r="R54" s="519" t="s">
        <v>136</v>
      </c>
      <c r="S54" s="748"/>
      <c r="T54" s="264">
        <v>4</v>
      </c>
      <c r="V54" s="264">
        <f>SUM(W54:X54)</f>
        <v>9</v>
      </c>
      <c r="W54" s="264">
        <f>SUM(Y54,AA54,AC54)</f>
        <v>9</v>
      </c>
      <c r="X54" s="254" t="s">
        <v>815</v>
      </c>
      <c r="Y54" s="264">
        <v>2</v>
      </c>
      <c r="Z54" s="254" t="s">
        <v>815</v>
      </c>
      <c r="AA54" s="264">
        <v>7</v>
      </c>
      <c r="AB54" s="254" t="s">
        <v>815</v>
      </c>
      <c r="AC54" s="254" t="s">
        <v>815</v>
      </c>
      <c r="AD54" s="254" t="s">
        <v>815</v>
      </c>
    </row>
    <row r="55" spans="1:30" ht="15" customHeight="1" thickBot="1">
      <c r="A55" s="262"/>
      <c r="B55" s="262"/>
      <c r="C55" s="262"/>
      <c r="D55" s="262"/>
      <c r="E55" s="262"/>
      <c r="F55" s="262"/>
      <c r="G55" s="262"/>
      <c r="H55" s="262"/>
      <c r="I55" s="262"/>
      <c r="J55" s="262"/>
      <c r="K55" s="262"/>
      <c r="M55" s="262"/>
      <c r="N55" s="262"/>
      <c r="O55" s="262"/>
      <c r="P55" s="411" t="s">
        <v>98</v>
      </c>
      <c r="Q55" s="262"/>
      <c r="R55" s="303"/>
      <c r="S55" s="360"/>
      <c r="T55" s="259"/>
      <c r="V55" s="259"/>
      <c r="W55" s="259"/>
      <c r="X55" s="259"/>
      <c r="Y55" s="259"/>
      <c r="Z55" s="259"/>
      <c r="AA55" s="259"/>
      <c r="AB55" s="259"/>
      <c r="AC55" s="254"/>
      <c r="AD55" s="259"/>
    </row>
    <row r="56" spans="1:30" ht="15.75" customHeight="1">
      <c r="A56" s="749" t="s">
        <v>681</v>
      </c>
      <c r="B56" s="750" t="s">
        <v>137</v>
      </c>
      <c r="C56" s="582"/>
      <c r="D56" s="583"/>
      <c r="E56" s="750" t="s">
        <v>138</v>
      </c>
      <c r="F56" s="583"/>
      <c r="G56" s="750" t="s">
        <v>139</v>
      </c>
      <c r="H56" s="583"/>
      <c r="I56" s="751" t="s">
        <v>140</v>
      </c>
      <c r="J56" s="751"/>
      <c r="K56" s="751"/>
      <c r="L56" s="751"/>
      <c r="M56" s="751" t="s">
        <v>141</v>
      </c>
      <c r="N56" s="751"/>
      <c r="O56" s="751"/>
      <c r="P56" s="750"/>
      <c r="Q56" s="262"/>
      <c r="R56" s="519" t="s">
        <v>142</v>
      </c>
      <c r="S56" s="748"/>
      <c r="T56" s="264">
        <f>SUM(T57:T62)</f>
        <v>35</v>
      </c>
      <c r="V56" s="264">
        <f aca="true" t="shared" si="4" ref="V56:AB56">SUM(V57:V62)</f>
        <v>112</v>
      </c>
      <c r="W56" s="264">
        <f t="shared" si="4"/>
        <v>108</v>
      </c>
      <c r="X56" s="264">
        <f t="shared" si="4"/>
        <v>4</v>
      </c>
      <c r="Y56" s="264">
        <f t="shared" si="4"/>
        <v>9</v>
      </c>
      <c r="Z56" s="264">
        <f t="shared" si="4"/>
        <v>1</v>
      </c>
      <c r="AA56" s="264">
        <f t="shared" si="4"/>
        <v>99</v>
      </c>
      <c r="AB56" s="264">
        <f t="shared" si="4"/>
        <v>2</v>
      </c>
      <c r="AC56" s="254" t="s">
        <v>815</v>
      </c>
      <c r="AD56" s="264">
        <f>SUM(AD57:AD62)</f>
        <v>1</v>
      </c>
    </row>
    <row r="57" spans="1:30" ht="15.75" customHeight="1">
      <c r="A57" s="550"/>
      <c r="B57" s="318" t="s">
        <v>4</v>
      </c>
      <c r="C57" s="318" t="s">
        <v>5</v>
      </c>
      <c r="D57" s="318" t="s">
        <v>6</v>
      </c>
      <c r="E57" s="318" t="s">
        <v>5</v>
      </c>
      <c r="F57" s="318" t="s">
        <v>6</v>
      </c>
      <c r="G57" s="318" t="s">
        <v>5</v>
      </c>
      <c r="H57" s="318" t="s">
        <v>6</v>
      </c>
      <c r="I57" s="761" t="s">
        <v>5</v>
      </c>
      <c r="J57" s="761"/>
      <c r="K57" s="761" t="s">
        <v>6</v>
      </c>
      <c r="L57" s="761"/>
      <c r="M57" s="761" t="s">
        <v>5</v>
      </c>
      <c r="N57" s="761"/>
      <c r="O57" s="761" t="s">
        <v>6</v>
      </c>
      <c r="P57" s="758"/>
      <c r="Q57" s="262"/>
      <c r="R57" s="306"/>
      <c r="S57" s="376" t="s">
        <v>143</v>
      </c>
      <c r="T57" s="264">
        <v>8</v>
      </c>
      <c r="V57" s="264">
        <f aca="true" t="shared" si="5" ref="V57:V62">SUM(W57:X57)</f>
        <v>14</v>
      </c>
      <c r="W57" s="264">
        <f>SUM(Y57,AA57,AC57)</f>
        <v>12</v>
      </c>
      <c r="X57" s="264">
        <f>SUM(Z57,AB57,AD57)</f>
        <v>2</v>
      </c>
      <c r="Y57" s="264">
        <v>3</v>
      </c>
      <c r="Z57" s="264">
        <v>1</v>
      </c>
      <c r="AA57" s="264">
        <v>9</v>
      </c>
      <c r="AB57" s="254">
        <v>1</v>
      </c>
      <c r="AC57" s="254" t="s">
        <v>815</v>
      </c>
      <c r="AD57" s="254" t="s">
        <v>815</v>
      </c>
    </row>
    <row r="58" spans="1:30" ht="15.75" customHeight="1">
      <c r="A58" s="423" t="s">
        <v>582</v>
      </c>
      <c r="B58" s="264">
        <f>SUM(C58:D58)</f>
        <v>68</v>
      </c>
      <c r="C58" s="286">
        <f>SUM(E58,G58,J58,N58)</f>
        <v>39</v>
      </c>
      <c r="D58" s="286">
        <f>SUM(F58,H58,L58,P58)</f>
        <v>29</v>
      </c>
      <c r="E58" s="262">
        <v>8</v>
      </c>
      <c r="F58" s="262">
        <v>5</v>
      </c>
      <c r="G58" s="262">
        <v>10</v>
      </c>
      <c r="H58" s="262">
        <v>6</v>
      </c>
      <c r="J58" s="262">
        <v>8</v>
      </c>
      <c r="L58" s="262">
        <v>10</v>
      </c>
      <c r="M58" s="262"/>
      <c r="N58" s="262">
        <v>13</v>
      </c>
      <c r="P58" s="262">
        <v>8</v>
      </c>
      <c r="Q58" s="262"/>
      <c r="R58" s="306"/>
      <c r="S58" s="376" t="s">
        <v>144</v>
      </c>
      <c r="T58" s="264">
        <v>7</v>
      </c>
      <c r="V58" s="264">
        <f t="shared" si="5"/>
        <v>36</v>
      </c>
      <c r="W58" s="264">
        <f>SUM(Y58,AA58,AC58)</f>
        <v>35</v>
      </c>
      <c r="X58" s="264">
        <f>SUM(Z58,AB58,AD58)</f>
        <v>1</v>
      </c>
      <c r="Y58" s="264">
        <v>2</v>
      </c>
      <c r="Z58" s="254" t="s">
        <v>815</v>
      </c>
      <c r="AA58" s="264">
        <v>33</v>
      </c>
      <c r="AB58" s="264">
        <v>1</v>
      </c>
      <c r="AC58" s="254" t="s">
        <v>815</v>
      </c>
      <c r="AD58" s="254" t="s">
        <v>815</v>
      </c>
    </row>
    <row r="59" spans="1:30" ht="15.75" customHeight="1">
      <c r="A59" s="416">
        <v>5</v>
      </c>
      <c r="B59" s="264">
        <f>SUM(C59:D59)</f>
        <v>65</v>
      </c>
      <c r="C59" s="286">
        <f>SUM(E59,G59,J59,N59)</f>
        <v>33</v>
      </c>
      <c r="D59" s="286">
        <f>SUM(F59,H59,L59,P59)</f>
        <v>32</v>
      </c>
      <c r="E59" s="262">
        <v>7</v>
      </c>
      <c r="F59" s="262">
        <v>7</v>
      </c>
      <c r="G59" s="262">
        <v>11</v>
      </c>
      <c r="H59" s="262">
        <v>7</v>
      </c>
      <c r="J59" s="262">
        <v>4</v>
      </c>
      <c r="L59" s="262">
        <v>7</v>
      </c>
      <c r="M59" s="262"/>
      <c r="N59" s="262">
        <v>11</v>
      </c>
      <c r="P59" s="262">
        <v>11</v>
      </c>
      <c r="Q59" s="262"/>
      <c r="R59" s="306"/>
      <c r="S59" s="376" t="s">
        <v>145</v>
      </c>
      <c r="T59" s="264">
        <v>1</v>
      </c>
      <c r="V59" s="264">
        <f t="shared" si="5"/>
        <v>2</v>
      </c>
      <c r="W59" s="264">
        <f>SUM(Y59,AA59,AC59)</f>
        <v>2</v>
      </c>
      <c r="X59" s="254" t="s">
        <v>815</v>
      </c>
      <c r="Y59" s="254" t="s">
        <v>815</v>
      </c>
      <c r="Z59" s="254" t="s">
        <v>815</v>
      </c>
      <c r="AA59" s="264">
        <v>2</v>
      </c>
      <c r="AB59" s="254" t="s">
        <v>815</v>
      </c>
      <c r="AC59" s="254" t="s">
        <v>815</v>
      </c>
      <c r="AD59" s="254" t="s">
        <v>815</v>
      </c>
    </row>
    <row r="60" spans="1:30" ht="15.75" customHeight="1">
      <c r="A60" s="416">
        <v>6</v>
      </c>
      <c r="B60" s="264">
        <f>SUM(C60:D60)</f>
        <v>60</v>
      </c>
      <c r="C60" s="286">
        <f>SUM(E60,G60,J60,N60)</f>
        <v>32</v>
      </c>
      <c r="D60" s="286">
        <f>SUM(F60,H60,L60,P60)</f>
        <v>28</v>
      </c>
      <c r="E60" s="262">
        <v>4</v>
      </c>
      <c r="F60" s="262">
        <v>3</v>
      </c>
      <c r="G60" s="262">
        <v>12</v>
      </c>
      <c r="H60" s="262">
        <v>10</v>
      </c>
      <c r="J60" s="262">
        <v>4</v>
      </c>
      <c r="L60" s="262">
        <v>4</v>
      </c>
      <c r="N60" s="262">
        <v>12</v>
      </c>
      <c r="P60" s="262">
        <v>11</v>
      </c>
      <c r="R60" s="306"/>
      <c r="S60" s="376" t="s">
        <v>146</v>
      </c>
      <c r="T60" s="264">
        <v>6</v>
      </c>
      <c r="V60" s="264">
        <f t="shared" si="5"/>
        <v>8</v>
      </c>
      <c r="W60" s="264">
        <f>SUM(Y60,AA60,AC60)</f>
        <v>8</v>
      </c>
      <c r="X60" s="254" t="s">
        <v>815</v>
      </c>
      <c r="Y60" s="264">
        <v>2</v>
      </c>
      <c r="Z60" s="254" t="s">
        <v>28</v>
      </c>
      <c r="AA60" s="264">
        <v>6</v>
      </c>
      <c r="AB60" s="254" t="s">
        <v>815</v>
      </c>
      <c r="AC60" s="254" t="s">
        <v>28</v>
      </c>
      <c r="AD60" s="254" t="s">
        <v>28</v>
      </c>
    </row>
    <row r="61" spans="1:30" ht="15.75" customHeight="1">
      <c r="A61" s="416">
        <v>7</v>
      </c>
      <c r="B61" s="264">
        <f>SUM(C61:D61)</f>
        <v>60</v>
      </c>
      <c r="C61" s="286">
        <f>SUM(E61,G61,J61,N61)</f>
        <v>32</v>
      </c>
      <c r="D61" s="286">
        <f>SUM(F61,H61,L61,P61)</f>
        <v>28</v>
      </c>
      <c r="E61" s="262">
        <v>7</v>
      </c>
      <c r="F61" s="262">
        <v>3</v>
      </c>
      <c r="G61" s="262">
        <v>9</v>
      </c>
      <c r="H61" s="262">
        <v>7</v>
      </c>
      <c r="J61" s="262">
        <v>6</v>
      </c>
      <c r="L61" s="262">
        <v>5</v>
      </c>
      <c r="N61" s="262">
        <v>10</v>
      </c>
      <c r="P61" s="262">
        <v>13</v>
      </c>
      <c r="R61" s="306"/>
      <c r="S61" s="376" t="s">
        <v>147</v>
      </c>
      <c r="T61" s="264">
        <v>2</v>
      </c>
      <c r="V61" s="264">
        <f t="shared" si="5"/>
        <v>4</v>
      </c>
      <c r="W61" s="264">
        <f>SUM(Y61,AA61,AC61)</f>
        <v>4</v>
      </c>
      <c r="X61" s="254" t="s">
        <v>28</v>
      </c>
      <c r="Y61" s="254" t="s">
        <v>28</v>
      </c>
      <c r="Z61" s="254" t="s">
        <v>815</v>
      </c>
      <c r="AA61" s="264">
        <v>4</v>
      </c>
      <c r="AB61" s="254" t="s">
        <v>815</v>
      </c>
      <c r="AC61" s="254" t="s">
        <v>816</v>
      </c>
      <c r="AD61" s="254" t="s">
        <v>815</v>
      </c>
    </row>
    <row r="62" spans="1:30" ht="15.75" customHeight="1">
      <c r="A62" s="421">
        <v>8</v>
      </c>
      <c r="B62" s="354">
        <f>SUM(C62:D62)</f>
        <v>51</v>
      </c>
      <c r="C62" s="171">
        <f>SUM(E62,G62,J62,N62)</f>
        <v>29</v>
      </c>
      <c r="D62" s="171">
        <f>SUM(F62,H62,L62,P62)</f>
        <v>22</v>
      </c>
      <c r="E62" s="355">
        <v>8</v>
      </c>
      <c r="F62" s="355">
        <v>2</v>
      </c>
      <c r="G62" s="355">
        <v>9</v>
      </c>
      <c r="H62" s="355">
        <v>6</v>
      </c>
      <c r="J62" s="355">
        <v>5</v>
      </c>
      <c r="L62" s="355">
        <v>5</v>
      </c>
      <c r="M62" s="267"/>
      <c r="N62" s="420">
        <v>7</v>
      </c>
      <c r="O62" s="267"/>
      <c r="P62" s="420">
        <v>9</v>
      </c>
      <c r="R62" s="418"/>
      <c r="S62" s="394" t="s">
        <v>148</v>
      </c>
      <c r="T62" s="363">
        <v>11</v>
      </c>
      <c r="U62" s="267"/>
      <c r="V62" s="267">
        <f t="shared" si="5"/>
        <v>48</v>
      </c>
      <c r="W62" s="267">
        <f>SUM(Y62,AA62,AC62)</f>
        <v>47</v>
      </c>
      <c r="X62" s="339">
        <f>SUM(Z62,AB62,AD62)</f>
        <v>1</v>
      </c>
      <c r="Y62" s="265">
        <v>2</v>
      </c>
      <c r="Z62" s="266" t="s">
        <v>817</v>
      </c>
      <c r="AA62" s="267">
        <v>45</v>
      </c>
      <c r="AB62" s="266" t="s">
        <v>28</v>
      </c>
      <c r="AC62" s="266" t="s">
        <v>815</v>
      </c>
      <c r="AD62" s="265">
        <v>1</v>
      </c>
    </row>
    <row r="63" spans="1:18" ht="15" customHeight="1">
      <c r="A63" s="362" t="s">
        <v>19</v>
      </c>
      <c r="B63" s="362"/>
      <c r="C63" s="362"/>
      <c r="D63" s="362"/>
      <c r="E63" s="362"/>
      <c r="F63" s="362"/>
      <c r="G63" s="362"/>
      <c r="H63" s="362"/>
      <c r="I63" s="362"/>
      <c r="J63" s="362"/>
      <c r="K63" s="362"/>
      <c r="L63" s="362"/>
      <c r="R63" s="264" t="s">
        <v>19</v>
      </c>
    </row>
    <row r="64" spans="1:12" ht="14.25">
      <c r="A64" s="331"/>
      <c r="B64" s="331"/>
      <c r="C64" s="331"/>
      <c r="D64" s="331"/>
      <c r="E64" s="331"/>
      <c r="F64" s="331"/>
      <c r="G64" s="331"/>
      <c r="H64" s="331"/>
      <c r="I64" s="331"/>
      <c r="J64" s="331"/>
      <c r="K64" s="331"/>
      <c r="L64" s="331"/>
    </row>
    <row r="65" spans="1:12" ht="14.25">
      <c r="A65" s="286"/>
      <c r="B65" s="286"/>
      <c r="C65" s="286"/>
      <c r="D65" s="286"/>
      <c r="E65" s="286"/>
      <c r="F65" s="286"/>
      <c r="G65" s="286"/>
      <c r="H65" s="286"/>
      <c r="I65" s="286"/>
      <c r="J65" s="286"/>
      <c r="K65" s="286"/>
      <c r="L65" s="286"/>
    </row>
    <row r="66" spans="13:17" ht="14.25">
      <c r="M66" s="262"/>
      <c r="N66" s="262"/>
      <c r="O66" s="262"/>
      <c r="P66" s="262"/>
      <c r="Q66" s="262"/>
    </row>
  </sheetData>
  <sheetProtection/>
  <mergeCells count="81">
    <mergeCell ref="I57:J57"/>
    <mergeCell ref="K57:L57"/>
    <mergeCell ref="M57:N57"/>
    <mergeCell ref="O57:P57"/>
    <mergeCell ref="R24:AD24"/>
    <mergeCell ref="R44:AD44"/>
    <mergeCell ref="R45:AD45"/>
    <mergeCell ref="U47:AD47"/>
    <mergeCell ref="U48:X48"/>
    <mergeCell ref="U49:V49"/>
    <mergeCell ref="O40:P40"/>
    <mergeCell ref="M40:N40"/>
    <mergeCell ref="K40:L40"/>
    <mergeCell ref="I40:J40"/>
    <mergeCell ref="E6:F6"/>
    <mergeCell ref="M23:N23"/>
    <mergeCell ref="O23:P23"/>
    <mergeCell ref="Y48:Z48"/>
    <mergeCell ref="AA48:AB48"/>
    <mergeCell ref="R2:AD2"/>
    <mergeCell ref="R3:AD3"/>
    <mergeCell ref="A2:P2"/>
    <mergeCell ref="A36:P36"/>
    <mergeCell ref="R7:S7"/>
    <mergeCell ref="M6:N6"/>
    <mergeCell ref="O6:P6"/>
    <mergeCell ref="AC48:AD48"/>
    <mergeCell ref="A3:K3"/>
    <mergeCell ref="A5:A6"/>
    <mergeCell ref="B5:D5"/>
    <mergeCell ref="R5:S6"/>
    <mergeCell ref="T5:V5"/>
    <mergeCell ref="W5:Y5"/>
    <mergeCell ref="E5:H5"/>
    <mergeCell ref="I5:P5"/>
    <mergeCell ref="Z5:AD5"/>
    <mergeCell ref="I6:J6"/>
    <mergeCell ref="K6:L6"/>
    <mergeCell ref="R8:S8"/>
    <mergeCell ref="R9:S9"/>
    <mergeCell ref="R10:S10"/>
    <mergeCell ref="R11:S11"/>
    <mergeCell ref="A19:P19"/>
    <mergeCell ref="A20:P20"/>
    <mergeCell ref="A22:A24"/>
    <mergeCell ref="B22:D23"/>
    <mergeCell ref="E22:F23"/>
    <mergeCell ref="G22:H23"/>
    <mergeCell ref="I22:P22"/>
    <mergeCell ref="I23:J23"/>
    <mergeCell ref="K23:L23"/>
    <mergeCell ref="R23:AB23"/>
    <mergeCell ref="AC26:AD26"/>
    <mergeCell ref="R28:S28"/>
    <mergeCell ref="R29:S29"/>
    <mergeCell ref="R30:S30"/>
    <mergeCell ref="R26:S27"/>
    <mergeCell ref="T26:V26"/>
    <mergeCell ref="Y26:Z26"/>
    <mergeCell ref="AA26:AB26"/>
    <mergeCell ref="W26:X26"/>
    <mergeCell ref="R50:S50"/>
    <mergeCell ref="R52:S52"/>
    <mergeCell ref="R31:S31"/>
    <mergeCell ref="R32:S32"/>
    <mergeCell ref="A39:A40"/>
    <mergeCell ref="B39:D39"/>
    <mergeCell ref="E39:G39"/>
    <mergeCell ref="R47:S49"/>
    <mergeCell ref="A37:P37"/>
    <mergeCell ref="H39:P39"/>
    <mergeCell ref="A53:L53"/>
    <mergeCell ref="R54:S54"/>
    <mergeCell ref="R56:S56"/>
    <mergeCell ref="A56:A57"/>
    <mergeCell ref="B56:D56"/>
    <mergeCell ref="E56:F56"/>
    <mergeCell ref="G56:H56"/>
    <mergeCell ref="I56:L56"/>
    <mergeCell ref="A54:P54"/>
    <mergeCell ref="M56:P5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="80" zoomScaleNormal="80" zoomScalePageLayoutView="0" workbookViewId="0" topLeftCell="A1">
      <selection activeCell="A1" sqref="A1"/>
    </sheetView>
  </sheetViews>
  <sheetFormatPr defaultColWidth="10.59765625" defaultRowHeight="15"/>
  <cols>
    <col min="1" max="1" width="2.59765625" style="4" customWidth="1"/>
    <col min="2" max="2" width="21.3984375" style="4" customWidth="1"/>
    <col min="3" max="8" width="12.59765625" style="4" customWidth="1"/>
    <col min="9" max="9" width="6.5" style="4" customWidth="1"/>
    <col min="10" max="10" width="7.59765625" style="4" customWidth="1"/>
    <col min="11" max="11" width="2.09765625" style="4" customWidth="1"/>
    <col min="12" max="12" width="4.59765625" style="4" customWidth="1"/>
    <col min="13" max="13" width="12.59765625" style="4" customWidth="1"/>
    <col min="14" max="16" width="5.59765625" style="4" customWidth="1"/>
    <col min="17" max="17" width="6.59765625" style="4" customWidth="1"/>
    <col min="18" max="21" width="5.59765625" style="4" customWidth="1"/>
    <col min="22" max="22" width="6.59765625" style="4" customWidth="1"/>
    <col min="23" max="26" width="5.59765625" style="4" customWidth="1"/>
    <col min="27" max="27" width="6.59765625" style="4" customWidth="1"/>
    <col min="28" max="16384" width="10.59765625" style="4" customWidth="1"/>
  </cols>
  <sheetData>
    <row r="1" spans="1:27" s="24" customFormat="1" ht="19.5" customHeight="1">
      <c r="A1" s="25" t="s">
        <v>532</v>
      </c>
      <c r="AA1" s="77" t="s">
        <v>533</v>
      </c>
    </row>
    <row r="2" spans="1:27" ht="19.5" customHeight="1">
      <c r="A2" s="726"/>
      <c r="B2" s="726"/>
      <c r="C2" s="726"/>
      <c r="D2" s="726"/>
      <c r="E2" s="726"/>
      <c r="F2" s="726"/>
      <c r="G2" s="726"/>
      <c r="H2" s="726"/>
      <c r="I2" s="78"/>
      <c r="J2" s="726"/>
      <c r="K2" s="726"/>
      <c r="L2" s="726"/>
      <c r="M2" s="726"/>
      <c r="N2" s="726"/>
      <c r="O2" s="726"/>
      <c r="P2" s="726"/>
      <c r="Q2" s="726"/>
      <c r="R2" s="726"/>
      <c r="S2" s="726"/>
      <c r="T2" s="726"/>
      <c r="U2" s="726"/>
      <c r="V2" s="726"/>
      <c r="W2" s="726"/>
      <c r="X2" s="726"/>
      <c r="Y2" s="726"/>
      <c r="Z2" s="78"/>
      <c r="AA2" s="78"/>
    </row>
    <row r="3" spans="1:25" ht="19.5" customHeight="1">
      <c r="A3" s="562" t="s">
        <v>695</v>
      </c>
      <c r="B3" s="727"/>
      <c r="C3" s="727"/>
      <c r="D3" s="727"/>
      <c r="E3" s="727"/>
      <c r="F3" s="727"/>
      <c r="G3" s="727"/>
      <c r="H3" s="727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</row>
    <row r="4" spans="1:27" ht="18" customHeight="1">
      <c r="A4" s="562" t="s">
        <v>696</v>
      </c>
      <c r="B4" s="727"/>
      <c r="C4" s="727"/>
      <c r="D4" s="727"/>
      <c r="E4" s="727"/>
      <c r="F4" s="727"/>
      <c r="G4" s="727"/>
      <c r="H4" s="727"/>
      <c r="I4" s="8"/>
      <c r="J4" s="727" t="s">
        <v>149</v>
      </c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15"/>
      <c r="AA4" s="15"/>
    </row>
    <row r="5" spans="2:25" ht="18" customHeight="1" thickBot="1">
      <c r="B5" s="19"/>
      <c r="C5" s="19"/>
      <c r="D5" s="19"/>
      <c r="E5" s="19"/>
      <c r="F5" s="19"/>
      <c r="G5" s="19"/>
      <c r="H5" s="14" t="s">
        <v>98</v>
      </c>
      <c r="I5" s="8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4" t="s">
        <v>98</v>
      </c>
    </row>
    <row r="6" spans="1:25" ht="16.5" customHeight="1">
      <c r="A6" s="783" t="s">
        <v>150</v>
      </c>
      <c r="B6" s="784"/>
      <c r="C6" s="776" t="s">
        <v>151</v>
      </c>
      <c r="D6" s="735"/>
      <c r="E6" s="736"/>
      <c r="F6" s="776" t="s">
        <v>152</v>
      </c>
      <c r="G6" s="735"/>
      <c r="H6" s="735"/>
      <c r="I6" s="8"/>
      <c r="J6" s="783" t="s">
        <v>153</v>
      </c>
      <c r="K6" s="783"/>
      <c r="L6" s="788"/>
      <c r="M6" s="784"/>
      <c r="N6" s="776" t="s">
        <v>155</v>
      </c>
      <c r="O6" s="735"/>
      <c r="P6" s="735"/>
      <c r="Q6" s="735"/>
      <c r="R6" s="735"/>
      <c r="S6" s="736"/>
      <c r="T6" s="776" t="s">
        <v>157</v>
      </c>
      <c r="U6" s="735"/>
      <c r="V6" s="735"/>
      <c r="W6" s="735"/>
      <c r="X6" s="735"/>
      <c r="Y6" s="735"/>
    </row>
    <row r="7" spans="1:25" ht="16.5" customHeight="1">
      <c r="A7" s="787"/>
      <c r="B7" s="718"/>
      <c r="C7" s="73" t="s">
        <v>4</v>
      </c>
      <c r="D7" s="73" t="s">
        <v>5</v>
      </c>
      <c r="E7" s="73" t="s">
        <v>6</v>
      </c>
      <c r="F7" s="39" t="s">
        <v>4</v>
      </c>
      <c r="G7" s="39" t="s">
        <v>5</v>
      </c>
      <c r="H7" s="38" t="s">
        <v>6</v>
      </c>
      <c r="I7" s="8"/>
      <c r="J7" s="787"/>
      <c r="K7" s="787"/>
      <c r="L7" s="787"/>
      <c r="M7" s="718"/>
      <c r="N7" s="723" t="s">
        <v>4</v>
      </c>
      <c r="O7" s="722"/>
      <c r="P7" s="723" t="s">
        <v>5</v>
      </c>
      <c r="Q7" s="722"/>
      <c r="R7" s="723" t="s">
        <v>6</v>
      </c>
      <c r="S7" s="722"/>
      <c r="T7" s="723" t="s">
        <v>4</v>
      </c>
      <c r="U7" s="722"/>
      <c r="V7" s="723" t="s">
        <v>5</v>
      </c>
      <c r="W7" s="722"/>
      <c r="X7" s="723" t="s">
        <v>6</v>
      </c>
      <c r="Y7" s="724"/>
    </row>
    <row r="8" spans="1:25" ht="16.5" customHeight="1">
      <c r="A8" s="768" t="s">
        <v>158</v>
      </c>
      <c r="B8" s="769"/>
      <c r="C8" s="167">
        <f aca="true" t="shared" si="0" ref="C8:H8">SUM(C11,C16,C23)</f>
        <v>5830</v>
      </c>
      <c r="D8" s="167">
        <f>SUM(D11,D16,D23)</f>
        <v>2271</v>
      </c>
      <c r="E8" s="167">
        <f t="shared" si="0"/>
        <v>3559</v>
      </c>
      <c r="F8" s="167">
        <f t="shared" si="0"/>
        <v>2897</v>
      </c>
      <c r="G8" s="167">
        <f t="shared" si="0"/>
        <v>1156</v>
      </c>
      <c r="H8" s="167">
        <f t="shared" si="0"/>
        <v>1741</v>
      </c>
      <c r="I8" s="8"/>
      <c r="J8" s="768" t="s">
        <v>158</v>
      </c>
      <c r="K8" s="768"/>
      <c r="L8" s="789"/>
      <c r="M8" s="790"/>
      <c r="N8" s="165"/>
      <c r="O8" s="165">
        <f aca="true" t="shared" si="1" ref="O8:Y8">SUM(O10,O13,O16)</f>
        <v>616</v>
      </c>
      <c r="P8" s="172"/>
      <c r="Q8" s="165">
        <f>SUM(Q10,Q13,Q16)</f>
        <v>136</v>
      </c>
      <c r="R8" s="172"/>
      <c r="S8" s="165">
        <f t="shared" si="1"/>
        <v>480</v>
      </c>
      <c r="T8" s="172"/>
      <c r="U8" s="165">
        <f t="shared" si="1"/>
        <v>256</v>
      </c>
      <c r="V8" s="172"/>
      <c r="W8" s="165">
        <f t="shared" si="1"/>
        <v>75</v>
      </c>
      <c r="X8" s="172"/>
      <c r="Y8" s="165">
        <f t="shared" si="1"/>
        <v>181</v>
      </c>
    </row>
    <row r="9" spans="1:25" ht="16.5" customHeight="1">
      <c r="A9" s="12"/>
      <c r="B9" s="46"/>
      <c r="C9" s="259"/>
      <c r="D9" s="259"/>
      <c r="E9" s="259"/>
      <c r="F9" s="259"/>
      <c r="G9" s="259"/>
      <c r="H9" s="259"/>
      <c r="I9" s="8"/>
      <c r="J9" s="70"/>
      <c r="K9" s="70"/>
      <c r="L9" s="12"/>
      <c r="M9" s="71"/>
      <c r="N9" s="13"/>
      <c r="O9" s="287"/>
      <c r="P9" s="254"/>
      <c r="Q9" s="287"/>
      <c r="R9" s="254"/>
      <c r="S9" s="287"/>
      <c r="T9" s="254"/>
      <c r="U9" s="287"/>
      <c r="V9" s="254"/>
      <c r="W9" s="287"/>
      <c r="X9" s="254"/>
      <c r="Y9" s="287"/>
    </row>
    <row r="10" spans="2:25" ht="16.5" customHeight="1">
      <c r="B10" s="54"/>
      <c r="C10" s="264"/>
      <c r="D10" s="264"/>
      <c r="E10" s="264"/>
      <c r="F10" s="264"/>
      <c r="G10" s="264"/>
      <c r="H10" s="264"/>
      <c r="I10" s="8"/>
      <c r="J10" s="779" t="s">
        <v>48</v>
      </c>
      <c r="K10" s="779"/>
      <c r="L10" s="779"/>
      <c r="M10" s="780"/>
      <c r="N10" s="182"/>
      <c r="O10" s="254">
        <f>SUM(O11)</f>
        <v>49</v>
      </c>
      <c r="P10" s="254"/>
      <c r="Q10" s="254">
        <f>SUM(Q11)</f>
        <v>4</v>
      </c>
      <c r="R10" s="254"/>
      <c r="S10" s="254">
        <f>SUM(S11)</f>
        <v>45</v>
      </c>
      <c r="T10" s="254"/>
      <c r="U10" s="254">
        <f>SUM(U11)</f>
        <v>27</v>
      </c>
      <c r="V10" s="254"/>
      <c r="W10" s="254">
        <f>SUM(W11)</f>
        <v>2</v>
      </c>
      <c r="X10" s="254"/>
      <c r="Y10" s="254">
        <f>SUM(Y11)</f>
        <v>25</v>
      </c>
    </row>
    <row r="11" spans="1:25" ht="16.5" customHeight="1">
      <c r="A11" s="779" t="s">
        <v>33</v>
      </c>
      <c r="B11" s="780"/>
      <c r="C11" s="258">
        <f aca="true" t="shared" si="2" ref="C11:H11">SUM(C13)</f>
        <v>384</v>
      </c>
      <c r="D11" s="258">
        <f t="shared" si="2"/>
        <v>4</v>
      </c>
      <c r="E11" s="258">
        <f t="shared" si="2"/>
        <v>380</v>
      </c>
      <c r="F11" s="258">
        <f t="shared" si="2"/>
        <v>139</v>
      </c>
      <c r="G11" s="258">
        <f t="shared" si="2"/>
        <v>2</v>
      </c>
      <c r="H11" s="258">
        <f t="shared" si="2"/>
        <v>137</v>
      </c>
      <c r="I11" s="8"/>
      <c r="J11" s="70"/>
      <c r="K11" s="772" t="s">
        <v>159</v>
      </c>
      <c r="L11" s="772"/>
      <c r="M11" s="773"/>
      <c r="N11" s="21"/>
      <c r="O11" s="254">
        <f>SUM(Q11,S11)</f>
        <v>49</v>
      </c>
      <c r="P11" s="254"/>
      <c r="Q11" s="254">
        <v>4</v>
      </c>
      <c r="R11" s="254"/>
      <c r="S11" s="254">
        <v>45</v>
      </c>
      <c r="T11" s="254"/>
      <c r="U11" s="254">
        <f>SUM(W11,Y11)</f>
        <v>27</v>
      </c>
      <c r="V11" s="254"/>
      <c r="W11" s="254">
        <v>2</v>
      </c>
      <c r="X11" s="254"/>
      <c r="Y11" s="254">
        <v>25</v>
      </c>
    </row>
    <row r="12" spans="2:25" ht="16.5" customHeight="1">
      <c r="B12" s="54"/>
      <c r="C12" s="264"/>
      <c r="D12" s="264"/>
      <c r="E12" s="264"/>
      <c r="F12" s="264"/>
      <c r="G12" s="264"/>
      <c r="H12" s="264"/>
      <c r="I12" s="8"/>
      <c r="J12" s="70"/>
      <c r="K12" s="70"/>
      <c r="L12" s="12"/>
      <c r="M12" s="79"/>
      <c r="N12" s="13"/>
      <c r="O12" s="287"/>
      <c r="P12" s="287"/>
      <c r="Q12" s="287"/>
      <c r="R12" s="287"/>
      <c r="S12" s="287"/>
      <c r="T12" s="287"/>
      <c r="U12" s="287"/>
      <c r="V12" s="287"/>
      <c r="W12" s="287"/>
      <c r="X12" s="254"/>
      <c r="Y12" s="287"/>
    </row>
    <row r="13" spans="1:25" ht="16.5" customHeight="1">
      <c r="A13" s="12"/>
      <c r="B13" s="2" t="s">
        <v>160</v>
      </c>
      <c r="C13" s="258">
        <f>SUM(D13:E13)</f>
        <v>384</v>
      </c>
      <c r="D13" s="258">
        <v>4</v>
      </c>
      <c r="E13" s="258">
        <v>380</v>
      </c>
      <c r="F13" s="258">
        <f>SUM(G13:H13)</f>
        <v>139</v>
      </c>
      <c r="G13" s="258">
        <v>2</v>
      </c>
      <c r="H13" s="258">
        <v>137</v>
      </c>
      <c r="I13" s="8"/>
      <c r="J13" s="779" t="s">
        <v>161</v>
      </c>
      <c r="K13" s="779"/>
      <c r="L13" s="779"/>
      <c r="M13" s="780"/>
      <c r="N13" s="182"/>
      <c r="O13" s="254">
        <f>SUM(O14)</f>
        <v>265</v>
      </c>
      <c r="P13" s="254"/>
      <c r="Q13" s="254">
        <f>SUM(Q14)</f>
        <v>27</v>
      </c>
      <c r="R13" s="254"/>
      <c r="S13" s="254">
        <f>SUM(S14)</f>
        <v>238</v>
      </c>
      <c r="T13" s="254"/>
      <c r="U13" s="254">
        <f>SUM(U14)</f>
        <v>128</v>
      </c>
      <c r="V13" s="254"/>
      <c r="W13" s="254">
        <f>SUM(W14)</f>
        <v>14</v>
      </c>
      <c r="X13" s="254"/>
      <c r="Y13" s="254">
        <f>SUM(Y14)</f>
        <v>114</v>
      </c>
    </row>
    <row r="14" spans="1:25" ht="16.5" customHeight="1">
      <c r="A14" s="12"/>
      <c r="B14" s="2"/>
      <c r="C14" s="259"/>
      <c r="D14" s="259"/>
      <c r="E14" s="259"/>
      <c r="F14" s="259"/>
      <c r="G14" s="259"/>
      <c r="H14" s="259"/>
      <c r="I14" s="8"/>
      <c r="K14" s="772" t="s">
        <v>159</v>
      </c>
      <c r="L14" s="772"/>
      <c r="M14" s="773"/>
      <c r="N14" s="13"/>
      <c r="O14" s="254">
        <f aca="true" t="shared" si="3" ref="O14:O26">SUM(Q14,S14)</f>
        <v>265</v>
      </c>
      <c r="P14" s="254"/>
      <c r="Q14" s="287">
        <v>27</v>
      </c>
      <c r="R14" s="254"/>
      <c r="S14" s="287">
        <v>238</v>
      </c>
      <c r="T14" s="254"/>
      <c r="U14" s="254">
        <f aca="true" t="shared" si="4" ref="U14:U26">SUM(W14,Y14)</f>
        <v>128</v>
      </c>
      <c r="V14" s="254"/>
      <c r="W14" s="287">
        <v>14</v>
      </c>
      <c r="X14" s="254"/>
      <c r="Y14" s="287">
        <v>114</v>
      </c>
    </row>
    <row r="15" spans="2:25" ht="16.5" customHeight="1">
      <c r="B15" s="54"/>
      <c r="C15" s="259"/>
      <c r="D15" s="259"/>
      <c r="E15" s="259"/>
      <c r="F15" s="259"/>
      <c r="G15" s="259"/>
      <c r="H15" s="264"/>
      <c r="I15" s="8"/>
      <c r="M15" s="54"/>
      <c r="N15" s="21"/>
      <c r="O15" s="254"/>
      <c r="P15" s="254"/>
      <c r="Q15" s="254"/>
      <c r="R15" s="254"/>
      <c r="S15" s="254"/>
      <c r="T15" s="254"/>
      <c r="U15" s="254"/>
      <c r="V15" s="254"/>
      <c r="W15" s="254"/>
      <c r="X15" s="254"/>
      <c r="Y15" s="254"/>
    </row>
    <row r="16" spans="1:25" ht="16.5" customHeight="1">
      <c r="A16" s="779" t="s">
        <v>34</v>
      </c>
      <c r="B16" s="780"/>
      <c r="C16" s="258">
        <f aca="true" t="shared" si="5" ref="C16:H16">SUM(C18:C20)</f>
        <v>668</v>
      </c>
      <c r="D16" s="258">
        <f t="shared" si="5"/>
        <v>45</v>
      </c>
      <c r="E16" s="258">
        <f t="shared" si="5"/>
        <v>623</v>
      </c>
      <c r="F16" s="258">
        <f t="shared" si="5"/>
        <v>276</v>
      </c>
      <c r="G16" s="258">
        <f t="shared" si="5"/>
        <v>18</v>
      </c>
      <c r="H16" s="258">
        <f t="shared" si="5"/>
        <v>258</v>
      </c>
      <c r="I16" s="8"/>
      <c r="J16" s="779" t="s">
        <v>49</v>
      </c>
      <c r="K16" s="779"/>
      <c r="L16" s="779"/>
      <c r="M16" s="780"/>
      <c r="N16" s="21"/>
      <c r="O16" s="254">
        <f>SUM(O17:O26)</f>
        <v>302</v>
      </c>
      <c r="P16" s="254"/>
      <c r="Q16" s="254">
        <f>SUM(Q17:Q26)</f>
        <v>105</v>
      </c>
      <c r="R16" s="254"/>
      <c r="S16" s="254">
        <f>SUM(S17:S26)</f>
        <v>197</v>
      </c>
      <c r="T16" s="254"/>
      <c r="U16" s="254">
        <f>SUM(U17:U26)</f>
        <v>101</v>
      </c>
      <c r="V16" s="254"/>
      <c r="W16" s="254">
        <f>SUM(W17:W26)</f>
        <v>59</v>
      </c>
      <c r="X16" s="254"/>
      <c r="Y16" s="254">
        <f>SUM(Y17:Y26)</f>
        <v>42</v>
      </c>
    </row>
    <row r="17" spans="2:25" ht="16.5" customHeight="1">
      <c r="B17" s="54"/>
      <c r="C17" s="264"/>
      <c r="D17" s="264"/>
      <c r="E17" s="264"/>
      <c r="F17" s="264"/>
      <c r="G17" s="264"/>
      <c r="H17" s="264"/>
      <c r="I17" s="8"/>
      <c r="J17" s="3"/>
      <c r="K17" s="772" t="s">
        <v>162</v>
      </c>
      <c r="L17" s="772"/>
      <c r="M17" s="773"/>
      <c r="N17" s="21"/>
      <c r="O17" s="254" t="s">
        <v>806</v>
      </c>
      <c r="P17" s="254"/>
      <c r="Q17" s="254" t="s">
        <v>806</v>
      </c>
      <c r="R17" s="254"/>
      <c r="S17" s="254" t="s">
        <v>806</v>
      </c>
      <c r="T17" s="254"/>
      <c r="U17" s="254" t="s">
        <v>806</v>
      </c>
      <c r="V17" s="254"/>
      <c r="W17" s="254" t="s">
        <v>806</v>
      </c>
      <c r="X17" s="254"/>
      <c r="Y17" s="254" t="s">
        <v>806</v>
      </c>
    </row>
    <row r="18" spans="1:25" ht="16.5" customHeight="1">
      <c r="A18" s="12"/>
      <c r="B18" s="2" t="s">
        <v>163</v>
      </c>
      <c r="C18" s="258">
        <f aca="true" t="shared" si="6" ref="C18:C51">SUM(D18:E18)</f>
        <v>569</v>
      </c>
      <c r="D18" s="258">
        <v>45</v>
      </c>
      <c r="E18" s="258">
        <v>524</v>
      </c>
      <c r="F18" s="258">
        <f aca="true" t="shared" si="7" ref="F18:F51">SUM(G18:H18)</f>
        <v>214</v>
      </c>
      <c r="G18" s="258">
        <v>18</v>
      </c>
      <c r="H18" s="258">
        <v>196</v>
      </c>
      <c r="I18" s="8"/>
      <c r="J18" s="3"/>
      <c r="K18" s="772" t="s">
        <v>164</v>
      </c>
      <c r="L18" s="772"/>
      <c r="M18" s="773"/>
      <c r="N18" s="21"/>
      <c r="O18" s="254">
        <f t="shared" si="3"/>
        <v>17</v>
      </c>
      <c r="P18" s="254"/>
      <c r="Q18" s="254">
        <v>17</v>
      </c>
      <c r="R18" s="254"/>
      <c r="S18" s="254" t="s">
        <v>806</v>
      </c>
      <c r="T18" s="254"/>
      <c r="U18" s="254">
        <f t="shared" si="4"/>
        <v>8</v>
      </c>
      <c r="V18" s="254"/>
      <c r="W18" s="254">
        <v>8</v>
      </c>
      <c r="X18" s="254"/>
      <c r="Y18" s="254" t="s">
        <v>806</v>
      </c>
    </row>
    <row r="19" spans="1:25" ht="16.5" customHeight="1">
      <c r="A19" s="12"/>
      <c r="B19" s="2" t="s">
        <v>165</v>
      </c>
      <c r="C19" s="258">
        <f t="shared" si="6"/>
        <v>20</v>
      </c>
      <c r="D19" s="254" t="s">
        <v>815</v>
      </c>
      <c r="E19" s="258">
        <v>20</v>
      </c>
      <c r="F19" s="258">
        <f t="shared" si="7"/>
        <v>20</v>
      </c>
      <c r="G19" s="254" t="s">
        <v>815</v>
      </c>
      <c r="H19" s="258">
        <v>20</v>
      </c>
      <c r="I19" s="8"/>
      <c r="J19" s="3"/>
      <c r="K19" s="772" t="s">
        <v>166</v>
      </c>
      <c r="L19" s="772"/>
      <c r="M19" s="773"/>
      <c r="N19" s="21"/>
      <c r="O19" s="254">
        <f t="shared" si="3"/>
        <v>34</v>
      </c>
      <c r="P19" s="254"/>
      <c r="Q19" s="254">
        <v>7</v>
      </c>
      <c r="R19" s="254"/>
      <c r="S19" s="254">
        <v>27</v>
      </c>
      <c r="T19" s="254"/>
      <c r="U19" s="254" t="s">
        <v>806</v>
      </c>
      <c r="V19" s="254"/>
      <c r="W19" s="254" t="s">
        <v>806</v>
      </c>
      <c r="X19" s="254"/>
      <c r="Y19" s="254" t="s">
        <v>806</v>
      </c>
    </row>
    <row r="20" spans="1:25" ht="16.5" customHeight="1">
      <c r="A20" s="12"/>
      <c r="B20" s="2" t="s">
        <v>167</v>
      </c>
      <c r="C20" s="258">
        <f t="shared" si="6"/>
        <v>79</v>
      </c>
      <c r="D20" s="254" t="s">
        <v>815</v>
      </c>
      <c r="E20" s="258">
        <v>79</v>
      </c>
      <c r="F20" s="258">
        <f t="shared" si="7"/>
        <v>42</v>
      </c>
      <c r="G20" s="254" t="s">
        <v>815</v>
      </c>
      <c r="H20" s="258">
        <v>42</v>
      </c>
      <c r="I20" s="8"/>
      <c r="J20" s="3"/>
      <c r="K20" s="772" t="s">
        <v>168</v>
      </c>
      <c r="L20" s="772"/>
      <c r="M20" s="773"/>
      <c r="N20" s="21"/>
      <c r="O20" s="254">
        <f t="shared" si="3"/>
        <v>73</v>
      </c>
      <c r="P20" s="254"/>
      <c r="Q20" s="254">
        <v>40</v>
      </c>
      <c r="R20" s="254"/>
      <c r="S20" s="254">
        <v>33</v>
      </c>
      <c r="T20" s="254"/>
      <c r="U20" s="254">
        <f t="shared" si="4"/>
        <v>54</v>
      </c>
      <c r="V20" s="254"/>
      <c r="W20" s="254">
        <v>36</v>
      </c>
      <c r="X20" s="254"/>
      <c r="Y20" s="254">
        <v>18</v>
      </c>
    </row>
    <row r="21" spans="2:25" ht="16.5" customHeight="1">
      <c r="B21" s="54"/>
      <c r="C21" s="264"/>
      <c r="D21" s="264"/>
      <c r="E21" s="264"/>
      <c r="F21" s="264"/>
      <c r="G21" s="264"/>
      <c r="H21" s="264"/>
      <c r="I21" s="8"/>
      <c r="J21" s="3"/>
      <c r="K21" s="772" t="s">
        <v>169</v>
      </c>
      <c r="L21" s="772"/>
      <c r="M21" s="773"/>
      <c r="N21" s="21"/>
      <c r="O21" s="254">
        <f t="shared" si="3"/>
        <v>7</v>
      </c>
      <c r="P21" s="254"/>
      <c r="Q21" s="254">
        <v>7</v>
      </c>
      <c r="R21" s="254"/>
      <c r="S21" s="254" t="s">
        <v>806</v>
      </c>
      <c r="T21" s="254"/>
      <c r="U21" s="254">
        <f t="shared" si="4"/>
        <v>7</v>
      </c>
      <c r="V21" s="254"/>
      <c r="W21" s="254">
        <v>7</v>
      </c>
      <c r="X21" s="254"/>
      <c r="Y21" s="254" t="s">
        <v>806</v>
      </c>
    </row>
    <row r="22" spans="2:25" ht="16.5" customHeight="1">
      <c r="B22" s="54"/>
      <c r="C22" s="264"/>
      <c r="D22" s="264"/>
      <c r="E22" s="264"/>
      <c r="F22" s="264"/>
      <c r="G22" s="264"/>
      <c r="H22" s="264"/>
      <c r="I22" s="8"/>
      <c r="J22" s="3"/>
      <c r="K22" s="772" t="s">
        <v>170</v>
      </c>
      <c r="L22" s="772"/>
      <c r="M22" s="773"/>
      <c r="N22" s="21"/>
      <c r="O22" s="254">
        <f t="shared" si="3"/>
        <v>2</v>
      </c>
      <c r="P22" s="254"/>
      <c r="Q22" s="254">
        <v>1</v>
      </c>
      <c r="R22" s="254"/>
      <c r="S22" s="254">
        <v>1</v>
      </c>
      <c r="T22" s="254"/>
      <c r="U22" s="254">
        <f t="shared" si="4"/>
        <v>2</v>
      </c>
      <c r="V22" s="254"/>
      <c r="W22" s="254">
        <v>1</v>
      </c>
      <c r="X22" s="254"/>
      <c r="Y22" s="254">
        <v>1</v>
      </c>
    </row>
    <row r="23" spans="1:25" ht="16.5" customHeight="1">
      <c r="A23" s="779" t="s">
        <v>37</v>
      </c>
      <c r="B23" s="780"/>
      <c r="C23" s="258">
        <f aca="true" t="shared" si="8" ref="C23:H23">SUM(C24:C51)</f>
        <v>4778</v>
      </c>
      <c r="D23" s="258">
        <f t="shared" si="8"/>
        <v>2222</v>
      </c>
      <c r="E23" s="258">
        <f t="shared" si="8"/>
        <v>2556</v>
      </c>
      <c r="F23" s="258">
        <f t="shared" si="8"/>
        <v>2482</v>
      </c>
      <c r="G23" s="258">
        <f t="shared" si="8"/>
        <v>1136</v>
      </c>
      <c r="H23" s="258">
        <f t="shared" si="8"/>
        <v>1346</v>
      </c>
      <c r="I23" s="8"/>
      <c r="J23" s="3"/>
      <c r="K23" s="772" t="s">
        <v>440</v>
      </c>
      <c r="L23" s="772"/>
      <c r="M23" s="773"/>
      <c r="N23" s="21"/>
      <c r="O23" s="254" t="s">
        <v>806</v>
      </c>
      <c r="P23" s="254"/>
      <c r="Q23" s="254" t="s">
        <v>806</v>
      </c>
      <c r="R23" s="254"/>
      <c r="S23" s="254" t="s">
        <v>806</v>
      </c>
      <c r="T23" s="254"/>
      <c r="U23" s="254" t="s">
        <v>806</v>
      </c>
      <c r="V23" s="254"/>
      <c r="W23" s="254" t="s">
        <v>806</v>
      </c>
      <c r="X23" s="254"/>
      <c r="Y23" s="254" t="s">
        <v>806</v>
      </c>
    </row>
    <row r="24" spans="2:25" ht="16.5" customHeight="1">
      <c r="B24" s="2" t="s">
        <v>171</v>
      </c>
      <c r="C24" s="258">
        <f t="shared" si="6"/>
        <v>147</v>
      </c>
      <c r="D24" s="264">
        <v>126</v>
      </c>
      <c r="E24" s="264">
        <v>21</v>
      </c>
      <c r="F24" s="258">
        <f t="shared" si="7"/>
        <v>93</v>
      </c>
      <c r="G24" s="264">
        <v>78</v>
      </c>
      <c r="H24" s="264">
        <v>15</v>
      </c>
      <c r="I24" s="8"/>
      <c r="J24" s="3"/>
      <c r="K24" s="772" t="s">
        <v>172</v>
      </c>
      <c r="L24" s="772"/>
      <c r="M24" s="773"/>
      <c r="N24" s="21"/>
      <c r="O24" s="254">
        <f t="shared" si="3"/>
        <v>127</v>
      </c>
      <c r="P24" s="254"/>
      <c r="Q24" s="254" t="s">
        <v>806</v>
      </c>
      <c r="R24" s="254"/>
      <c r="S24" s="254">
        <v>127</v>
      </c>
      <c r="T24" s="254"/>
      <c r="U24" s="254">
        <f t="shared" si="4"/>
        <v>20</v>
      </c>
      <c r="V24" s="254"/>
      <c r="W24" s="254" t="s">
        <v>806</v>
      </c>
      <c r="X24" s="254"/>
      <c r="Y24" s="254">
        <v>20</v>
      </c>
    </row>
    <row r="25" spans="1:25" ht="16.5" customHeight="1">
      <c r="A25" s="12"/>
      <c r="B25" s="2" t="s">
        <v>173</v>
      </c>
      <c r="C25" s="258">
        <f t="shared" si="6"/>
        <v>76</v>
      </c>
      <c r="D25" s="262">
        <v>76</v>
      </c>
      <c r="E25" s="254" t="s">
        <v>815</v>
      </c>
      <c r="F25" s="258">
        <f t="shared" si="7"/>
        <v>45</v>
      </c>
      <c r="G25" s="254">
        <v>45</v>
      </c>
      <c r="H25" s="254" t="s">
        <v>815</v>
      </c>
      <c r="I25" s="8"/>
      <c r="J25" s="3"/>
      <c r="K25" s="772" t="s">
        <v>174</v>
      </c>
      <c r="L25" s="772"/>
      <c r="M25" s="773"/>
      <c r="N25" s="21"/>
      <c r="O25" s="254">
        <f t="shared" si="3"/>
        <v>40</v>
      </c>
      <c r="P25" s="254"/>
      <c r="Q25" s="254">
        <v>32</v>
      </c>
      <c r="R25" s="254"/>
      <c r="S25" s="254">
        <v>8</v>
      </c>
      <c r="T25" s="254"/>
      <c r="U25" s="254">
        <f t="shared" si="4"/>
        <v>8</v>
      </c>
      <c r="V25" s="254"/>
      <c r="W25" s="254">
        <v>6</v>
      </c>
      <c r="X25" s="254"/>
      <c r="Y25" s="254">
        <v>2</v>
      </c>
    </row>
    <row r="26" spans="1:25" ht="16.5" customHeight="1">
      <c r="A26" s="12"/>
      <c r="B26" s="2" t="s">
        <v>175</v>
      </c>
      <c r="C26" s="258">
        <f t="shared" si="6"/>
        <v>171</v>
      </c>
      <c r="D26" s="262">
        <v>167</v>
      </c>
      <c r="E26" s="254">
        <v>4</v>
      </c>
      <c r="F26" s="258">
        <f t="shared" si="7"/>
        <v>89</v>
      </c>
      <c r="G26" s="262">
        <v>86</v>
      </c>
      <c r="H26" s="254">
        <v>3</v>
      </c>
      <c r="I26" s="8"/>
      <c r="J26" s="6"/>
      <c r="K26" s="781" t="s">
        <v>535</v>
      </c>
      <c r="L26" s="781"/>
      <c r="M26" s="782"/>
      <c r="N26" s="149"/>
      <c r="O26" s="254">
        <f t="shared" si="3"/>
        <v>2</v>
      </c>
      <c r="P26" s="332"/>
      <c r="Q26" s="332">
        <v>1</v>
      </c>
      <c r="R26" s="332"/>
      <c r="S26" s="332">
        <v>1</v>
      </c>
      <c r="T26" s="332"/>
      <c r="U26" s="254">
        <f t="shared" si="4"/>
        <v>2</v>
      </c>
      <c r="V26" s="332"/>
      <c r="W26" s="265">
        <v>1</v>
      </c>
      <c r="X26" s="265"/>
      <c r="Y26" s="265">
        <v>1</v>
      </c>
    </row>
    <row r="27" spans="1:22" ht="16.5" customHeight="1">
      <c r="A27" s="12"/>
      <c r="B27" s="2" t="s">
        <v>176</v>
      </c>
      <c r="C27" s="258">
        <f t="shared" si="6"/>
        <v>38</v>
      </c>
      <c r="D27" s="262">
        <v>38</v>
      </c>
      <c r="E27" s="254" t="s">
        <v>815</v>
      </c>
      <c r="F27" s="258">
        <f t="shared" si="7"/>
        <v>18</v>
      </c>
      <c r="G27" s="262">
        <v>18</v>
      </c>
      <c r="H27" s="254" t="s">
        <v>815</v>
      </c>
      <c r="I27" s="8"/>
      <c r="J27" s="4" t="s">
        <v>19</v>
      </c>
      <c r="M27" s="16"/>
      <c r="N27" s="183"/>
      <c r="O27" s="183"/>
      <c r="P27" s="183"/>
      <c r="Q27" s="183"/>
      <c r="R27" s="183"/>
      <c r="S27" s="183"/>
      <c r="T27" s="183"/>
      <c r="U27" s="183"/>
      <c r="V27" s="183"/>
    </row>
    <row r="28" spans="1:26" ht="16.5" customHeight="1">
      <c r="A28" s="12"/>
      <c r="B28" s="2" t="s">
        <v>177</v>
      </c>
      <c r="C28" s="258">
        <f t="shared" si="6"/>
        <v>106</v>
      </c>
      <c r="D28" s="254">
        <v>98</v>
      </c>
      <c r="E28" s="254">
        <v>8</v>
      </c>
      <c r="F28" s="258">
        <f t="shared" si="7"/>
        <v>45</v>
      </c>
      <c r="G28" s="254">
        <v>42</v>
      </c>
      <c r="H28" s="254">
        <v>3</v>
      </c>
      <c r="I28" s="8"/>
      <c r="Z28" s="16"/>
    </row>
    <row r="29" spans="1:25" ht="16.5" customHeight="1">
      <c r="A29" s="12"/>
      <c r="B29" s="2" t="s">
        <v>178</v>
      </c>
      <c r="C29" s="258">
        <f t="shared" si="6"/>
        <v>315</v>
      </c>
      <c r="D29" s="262">
        <v>235</v>
      </c>
      <c r="E29" s="254">
        <v>80</v>
      </c>
      <c r="F29" s="258">
        <f t="shared" si="7"/>
        <v>163</v>
      </c>
      <c r="G29" s="262">
        <v>117</v>
      </c>
      <c r="H29" s="254">
        <v>46</v>
      </c>
      <c r="J29" s="726"/>
      <c r="K29" s="726"/>
      <c r="L29" s="726"/>
      <c r="M29" s="726"/>
      <c r="N29" s="726"/>
      <c r="O29" s="726"/>
      <c r="P29" s="726"/>
      <c r="Q29" s="726"/>
      <c r="R29" s="726"/>
      <c r="S29" s="726"/>
      <c r="T29" s="726"/>
      <c r="U29" s="726"/>
      <c r="V29" s="726"/>
      <c r="W29" s="726"/>
      <c r="X29" s="726"/>
      <c r="Y29" s="726"/>
    </row>
    <row r="30" spans="1:25" ht="16.5" customHeight="1">
      <c r="A30" s="12"/>
      <c r="B30" s="2" t="s">
        <v>164</v>
      </c>
      <c r="C30" s="258">
        <f t="shared" si="6"/>
        <v>37</v>
      </c>
      <c r="D30" s="262">
        <v>34</v>
      </c>
      <c r="E30" s="262">
        <v>3</v>
      </c>
      <c r="F30" s="258">
        <f t="shared" si="7"/>
        <v>19</v>
      </c>
      <c r="G30" s="262">
        <v>18</v>
      </c>
      <c r="H30" s="262">
        <v>1</v>
      </c>
      <c r="I30" s="8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</row>
    <row r="31" spans="1:27" ht="16.5" customHeight="1">
      <c r="A31" s="12"/>
      <c r="B31" s="37" t="s">
        <v>180</v>
      </c>
      <c r="C31" s="258">
        <f t="shared" si="6"/>
        <v>39</v>
      </c>
      <c r="D31" s="262">
        <v>31</v>
      </c>
      <c r="E31" s="262">
        <v>8</v>
      </c>
      <c r="F31" s="258">
        <f t="shared" si="7"/>
        <v>25</v>
      </c>
      <c r="G31" s="254">
        <v>21</v>
      </c>
      <c r="H31" s="254">
        <v>4</v>
      </c>
      <c r="I31" s="8"/>
      <c r="J31" s="727" t="s">
        <v>179</v>
      </c>
      <c r="K31" s="727"/>
      <c r="L31" s="727"/>
      <c r="M31" s="727"/>
      <c r="N31" s="727"/>
      <c r="O31" s="727"/>
      <c r="P31" s="727"/>
      <c r="Q31" s="727"/>
      <c r="R31" s="727"/>
      <c r="S31" s="727"/>
      <c r="T31" s="727"/>
      <c r="U31" s="727"/>
      <c r="V31" s="727"/>
      <c r="W31" s="727"/>
      <c r="X31" s="727"/>
      <c r="Y31" s="727"/>
      <c r="Z31" s="15"/>
      <c r="AA31" s="15"/>
    </row>
    <row r="32" spans="2:25" ht="16.5" customHeight="1" thickBot="1">
      <c r="B32" s="2" t="s">
        <v>181</v>
      </c>
      <c r="C32" s="258">
        <f t="shared" si="6"/>
        <v>689</v>
      </c>
      <c r="D32" s="254">
        <v>43</v>
      </c>
      <c r="E32" s="254">
        <v>646</v>
      </c>
      <c r="F32" s="258">
        <f t="shared" si="7"/>
        <v>266</v>
      </c>
      <c r="G32" s="254">
        <v>15</v>
      </c>
      <c r="H32" s="254">
        <v>251</v>
      </c>
      <c r="I32" s="8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4" t="s">
        <v>98</v>
      </c>
    </row>
    <row r="33" spans="1:25" ht="16.5" customHeight="1">
      <c r="A33" s="12"/>
      <c r="B33" s="2" t="s">
        <v>183</v>
      </c>
      <c r="C33" s="258">
        <f t="shared" si="6"/>
        <v>96</v>
      </c>
      <c r="D33" s="254" t="s">
        <v>815</v>
      </c>
      <c r="E33" s="262">
        <v>96</v>
      </c>
      <c r="F33" s="258">
        <f t="shared" si="7"/>
        <v>45</v>
      </c>
      <c r="G33" s="254" t="s">
        <v>815</v>
      </c>
      <c r="H33" s="262">
        <v>45</v>
      </c>
      <c r="I33" s="8"/>
      <c r="J33" s="783" t="s">
        <v>182</v>
      </c>
      <c r="K33" s="783"/>
      <c r="L33" s="788"/>
      <c r="M33" s="784"/>
      <c r="N33" s="776" t="s">
        <v>154</v>
      </c>
      <c r="O33" s="735"/>
      <c r="P33" s="735"/>
      <c r="Q33" s="735"/>
      <c r="R33" s="735"/>
      <c r="S33" s="736"/>
      <c r="T33" s="776" t="s">
        <v>156</v>
      </c>
      <c r="U33" s="735"/>
      <c r="V33" s="735"/>
      <c r="W33" s="735"/>
      <c r="X33" s="735"/>
      <c r="Y33" s="735"/>
    </row>
    <row r="34" spans="1:25" ht="16.5" customHeight="1">
      <c r="A34" s="12"/>
      <c r="B34" s="2" t="s">
        <v>184</v>
      </c>
      <c r="C34" s="258">
        <f t="shared" si="6"/>
        <v>58</v>
      </c>
      <c r="D34" s="254">
        <v>21</v>
      </c>
      <c r="E34" s="262">
        <v>37</v>
      </c>
      <c r="F34" s="258">
        <f t="shared" si="7"/>
        <v>32</v>
      </c>
      <c r="G34" s="254">
        <v>7</v>
      </c>
      <c r="H34" s="262">
        <v>25</v>
      </c>
      <c r="I34" s="8"/>
      <c r="J34" s="787"/>
      <c r="K34" s="787"/>
      <c r="L34" s="787"/>
      <c r="M34" s="718"/>
      <c r="N34" s="723" t="s">
        <v>4</v>
      </c>
      <c r="O34" s="722"/>
      <c r="P34" s="723" t="s">
        <v>5</v>
      </c>
      <c r="Q34" s="722"/>
      <c r="R34" s="723" t="s">
        <v>6</v>
      </c>
      <c r="S34" s="722"/>
      <c r="T34" s="723" t="s">
        <v>4</v>
      </c>
      <c r="U34" s="722"/>
      <c r="V34" s="723" t="s">
        <v>5</v>
      </c>
      <c r="W34" s="722"/>
      <c r="X34" s="723" t="s">
        <v>6</v>
      </c>
      <c r="Y34" s="724"/>
    </row>
    <row r="35" spans="1:25" ht="16.5" customHeight="1">
      <c r="A35" s="12"/>
      <c r="B35" s="2" t="s">
        <v>186</v>
      </c>
      <c r="C35" s="258">
        <f t="shared" si="6"/>
        <v>196</v>
      </c>
      <c r="D35" s="262">
        <v>178</v>
      </c>
      <c r="E35" s="262">
        <v>18</v>
      </c>
      <c r="F35" s="258">
        <f t="shared" si="7"/>
        <v>66</v>
      </c>
      <c r="G35" s="262">
        <v>60</v>
      </c>
      <c r="H35" s="262">
        <v>6</v>
      </c>
      <c r="I35" s="8"/>
      <c r="J35" s="768" t="s">
        <v>185</v>
      </c>
      <c r="K35" s="768"/>
      <c r="L35" s="768"/>
      <c r="M35" s="769"/>
      <c r="N35" s="171"/>
      <c r="O35" s="171">
        <f>SUM(O37)</f>
        <v>5</v>
      </c>
      <c r="P35" s="187"/>
      <c r="Q35" s="172" t="s">
        <v>14</v>
      </c>
      <c r="R35" s="187"/>
      <c r="S35" s="171">
        <f>SUM(S37)</f>
        <v>5</v>
      </c>
      <c r="T35" s="187"/>
      <c r="U35" s="171">
        <f>SUM(U37)</f>
        <v>3</v>
      </c>
      <c r="V35" s="187"/>
      <c r="W35" s="192" t="s">
        <v>14</v>
      </c>
      <c r="X35" s="187"/>
      <c r="Y35" s="171">
        <f>SUM(Y37)</f>
        <v>3</v>
      </c>
    </row>
    <row r="36" spans="1:25" ht="16.5" customHeight="1">
      <c r="A36" s="12"/>
      <c r="B36" s="2" t="s">
        <v>187</v>
      </c>
      <c r="C36" s="258">
        <f t="shared" si="6"/>
        <v>166</v>
      </c>
      <c r="D36" s="262">
        <v>83</v>
      </c>
      <c r="E36" s="262">
        <v>83</v>
      </c>
      <c r="F36" s="258">
        <f t="shared" si="7"/>
        <v>165</v>
      </c>
      <c r="G36" s="262">
        <v>83</v>
      </c>
      <c r="H36" s="262">
        <v>82</v>
      </c>
      <c r="I36" s="8"/>
      <c r="J36" s="10"/>
      <c r="K36" s="10"/>
      <c r="L36" s="10"/>
      <c r="M36" s="2"/>
      <c r="N36" s="20"/>
      <c r="O36" s="259"/>
      <c r="P36" s="259"/>
      <c r="Q36" s="259"/>
      <c r="R36" s="259"/>
      <c r="S36" s="259"/>
      <c r="T36" s="259"/>
      <c r="U36" s="259"/>
      <c r="V36" s="259"/>
      <c r="W36" s="259"/>
      <c r="X36" s="259"/>
      <c r="Y36" s="259"/>
    </row>
    <row r="37" spans="2:25" ht="16.5" customHeight="1">
      <c r="B37" s="2" t="s">
        <v>188</v>
      </c>
      <c r="C37" s="258">
        <f t="shared" si="6"/>
        <v>57</v>
      </c>
      <c r="D37" s="264">
        <v>35</v>
      </c>
      <c r="E37" s="264">
        <v>22</v>
      </c>
      <c r="F37" s="258">
        <f t="shared" si="7"/>
        <v>57</v>
      </c>
      <c r="G37" s="264">
        <v>35</v>
      </c>
      <c r="H37" s="264">
        <v>22</v>
      </c>
      <c r="J37" s="772" t="s">
        <v>189</v>
      </c>
      <c r="K37" s="772"/>
      <c r="L37" s="772"/>
      <c r="M37" s="773"/>
      <c r="O37" s="332">
        <f>SUM(O38)</f>
        <v>5</v>
      </c>
      <c r="P37" s="331"/>
      <c r="Q37" s="254" t="s">
        <v>14</v>
      </c>
      <c r="R37" s="331"/>
      <c r="S37" s="331">
        <f>SUM(S38)</f>
        <v>5</v>
      </c>
      <c r="T37" s="259"/>
      <c r="U37" s="331">
        <f>SUM(U38)</f>
        <v>3</v>
      </c>
      <c r="V37" s="259"/>
      <c r="W37" s="332" t="s">
        <v>14</v>
      </c>
      <c r="X37" s="259"/>
      <c r="Y37" s="331">
        <f>SUM(Y38)</f>
        <v>3</v>
      </c>
    </row>
    <row r="38" spans="1:25" ht="16.5" customHeight="1">
      <c r="A38" s="12"/>
      <c r="B38" s="2" t="s">
        <v>190</v>
      </c>
      <c r="C38" s="258">
        <f t="shared" si="6"/>
        <v>130</v>
      </c>
      <c r="D38" s="262">
        <v>9</v>
      </c>
      <c r="E38" s="262">
        <v>121</v>
      </c>
      <c r="F38" s="258">
        <f t="shared" si="7"/>
        <v>130</v>
      </c>
      <c r="G38" s="262">
        <v>9</v>
      </c>
      <c r="H38" s="262">
        <v>121</v>
      </c>
      <c r="I38" s="8"/>
      <c r="J38" s="29"/>
      <c r="K38" s="29"/>
      <c r="L38" s="774" t="s">
        <v>191</v>
      </c>
      <c r="M38" s="775"/>
      <c r="N38" s="29"/>
      <c r="O38" s="265">
        <f>SUM(Q38,S38)</f>
        <v>5</v>
      </c>
      <c r="P38" s="339"/>
      <c r="Q38" s="266" t="s">
        <v>14</v>
      </c>
      <c r="R38" s="267"/>
      <c r="S38" s="267">
        <v>5</v>
      </c>
      <c r="T38" s="267"/>
      <c r="U38" s="266">
        <f>SUM(W38,Y38)</f>
        <v>3</v>
      </c>
      <c r="V38" s="267"/>
      <c r="W38" s="266" t="s">
        <v>14</v>
      </c>
      <c r="X38" s="267"/>
      <c r="Y38" s="265">
        <v>3</v>
      </c>
    </row>
    <row r="39" spans="1:13" ht="16.5" customHeight="1">
      <c r="A39" s="12"/>
      <c r="B39" s="2" t="s">
        <v>192</v>
      </c>
      <c r="C39" s="258">
        <f t="shared" si="6"/>
        <v>409</v>
      </c>
      <c r="D39" s="262">
        <v>78</v>
      </c>
      <c r="E39" s="262">
        <v>331</v>
      </c>
      <c r="F39" s="258">
        <f t="shared" si="7"/>
        <v>198</v>
      </c>
      <c r="G39" s="262">
        <v>30</v>
      </c>
      <c r="H39" s="262">
        <v>168</v>
      </c>
      <c r="J39" s="4" t="s">
        <v>19</v>
      </c>
      <c r="M39" s="16"/>
    </row>
    <row r="40" spans="1:9" ht="16.5" customHeight="1">
      <c r="A40" s="12"/>
      <c r="B40" s="2" t="s">
        <v>193</v>
      </c>
      <c r="C40" s="258">
        <f t="shared" si="6"/>
        <v>101</v>
      </c>
      <c r="D40" s="262">
        <v>87</v>
      </c>
      <c r="E40" s="262">
        <v>14</v>
      </c>
      <c r="F40" s="258">
        <f t="shared" si="7"/>
        <v>39</v>
      </c>
      <c r="G40" s="262">
        <v>34</v>
      </c>
      <c r="H40" s="262">
        <v>5</v>
      </c>
      <c r="I40" s="8"/>
    </row>
    <row r="41" spans="2:27" ht="16.5" customHeight="1">
      <c r="B41" s="2" t="s">
        <v>194</v>
      </c>
      <c r="C41" s="258">
        <f t="shared" si="6"/>
        <v>64</v>
      </c>
      <c r="D41" s="264">
        <v>37</v>
      </c>
      <c r="E41" s="264">
        <v>27</v>
      </c>
      <c r="F41" s="258">
        <f t="shared" si="7"/>
        <v>29</v>
      </c>
      <c r="G41" s="264">
        <v>13</v>
      </c>
      <c r="H41" s="264">
        <v>16</v>
      </c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  <c r="U41" s="726"/>
      <c r="V41" s="726"/>
      <c r="W41" s="726"/>
      <c r="X41" s="726"/>
      <c r="Y41" s="726"/>
      <c r="Z41" s="726"/>
      <c r="AA41" s="726"/>
    </row>
    <row r="42" spans="1:27" ht="16.5" customHeight="1">
      <c r="A42" s="12"/>
      <c r="B42" s="2" t="s">
        <v>195</v>
      </c>
      <c r="C42" s="258">
        <f t="shared" si="6"/>
        <v>220</v>
      </c>
      <c r="D42" s="262">
        <v>12</v>
      </c>
      <c r="E42" s="262">
        <v>208</v>
      </c>
      <c r="F42" s="258">
        <f t="shared" si="7"/>
        <v>85</v>
      </c>
      <c r="G42" s="262">
        <v>1</v>
      </c>
      <c r="H42" s="262">
        <v>84</v>
      </c>
      <c r="J42" s="562" t="s">
        <v>697</v>
      </c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</row>
    <row r="43" spans="1:27" ht="16.5" customHeight="1" thickBot="1">
      <c r="A43" s="12"/>
      <c r="B43" s="2" t="s">
        <v>200</v>
      </c>
      <c r="C43" s="258">
        <f t="shared" si="6"/>
        <v>27</v>
      </c>
      <c r="D43" s="262">
        <v>11</v>
      </c>
      <c r="E43" s="262">
        <v>16</v>
      </c>
      <c r="F43" s="258">
        <f t="shared" si="7"/>
        <v>13</v>
      </c>
      <c r="G43" s="262">
        <v>4</v>
      </c>
      <c r="H43" s="262">
        <v>9</v>
      </c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4" t="s">
        <v>98</v>
      </c>
    </row>
    <row r="44" spans="1:27" ht="16.5" customHeight="1">
      <c r="A44" s="12"/>
      <c r="B44" s="2" t="s">
        <v>203</v>
      </c>
      <c r="C44" s="258">
        <f t="shared" si="6"/>
        <v>231</v>
      </c>
      <c r="D44" s="262">
        <v>112</v>
      </c>
      <c r="E44" s="254">
        <v>119</v>
      </c>
      <c r="F44" s="258">
        <f t="shared" si="7"/>
        <v>107</v>
      </c>
      <c r="G44" s="254">
        <v>49</v>
      </c>
      <c r="H44" s="254">
        <v>58</v>
      </c>
      <c r="I44" s="8"/>
      <c r="J44" s="783" t="s">
        <v>196</v>
      </c>
      <c r="K44" s="783"/>
      <c r="L44" s="784"/>
      <c r="M44" s="776" t="s">
        <v>197</v>
      </c>
      <c r="N44" s="735"/>
      <c r="O44" s="735"/>
      <c r="P44" s="735"/>
      <c r="Q44" s="735"/>
      <c r="R44" s="776" t="s">
        <v>198</v>
      </c>
      <c r="S44" s="735"/>
      <c r="T44" s="735"/>
      <c r="U44" s="735"/>
      <c r="V44" s="736"/>
      <c r="W44" s="735" t="s">
        <v>199</v>
      </c>
      <c r="X44" s="735"/>
      <c r="Y44" s="735"/>
      <c r="Z44" s="735"/>
      <c r="AA44" s="735"/>
    </row>
    <row r="45" spans="1:27" ht="16.5" customHeight="1">
      <c r="A45" s="12"/>
      <c r="B45" s="2" t="s">
        <v>210</v>
      </c>
      <c r="C45" s="258">
        <f t="shared" si="6"/>
        <v>8</v>
      </c>
      <c r="D45" s="254" t="s">
        <v>815</v>
      </c>
      <c r="E45" s="254">
        <v>8</v>
      </c>
      <c r="F45" s="258">
        <f t="shared" si="7"/>
        <v>5</v>
      </c>
      <c r="G45" s="254" t="s">
        <v>815</v>
      </c>
      <c r="H45" s="254">
        <v>5</v>
      </c>
      <c r="I45" s="8"/>
      <c r="J45" s="785"/>
      <c r="K45" s="785"/>
      <c r="L45" s="786"/>
      <c r="M45" s="723" t="s">
        <v>201</v>
      </c>
      <c r="N45" s="724"/>
      <c r="O45" s="724"/>
      <c r="P45" s="722"/>
      <c r="Q45" s="767" t="s">
        <v>202</v>
      </c>
      <c r="R45" s="723" t="s">
        <v>201</v>
      </c>
      <c r="S45" s="777"/>
      <c r="T45" s="777"/>
      <c r="U45" s="778"/>
      <c r="V45" s="767" t="s">
        <v>202</v>
      </c>
      <c r="W45" s="723" t="s">
        <v>201</v>
      </c>
      <c r="X45" s="724"/>
      <c r="Y45" s="724"/>
      <c r="Z45" s="722"/>
      <c r="AA45" s="770" t="s">
        <v>202</v>
      </c>
    </row>
    <row r="46" spans="1:27" ht="16.5" customHeight="1">
      <c r="A46" s="12"/>
      <c r="B46" s="2" t="s">
        <v>211</v>
      </c>
      <c r="C46" s="258">
        <f t="shared" si="6"/>
        <v>171</v>
      </c>
      <c r="D46" s="262">
        <v>5</v>
      </c>
      <c r="E46" s="262">
        <v>166</v>
      </c>
      <c r="F46" s="258">
        <f t="shared" si="7"/>
        <v>80</v>
      </c>
      <c r="G46" s="254">
        <v>1</v>
      </c>
      <c r="H46" s="262">
        <v>79</v>
      </c>
      <c r="I46" s="8"/>
      <c r="J46" s="787"/>
      <c r="K46" s="787"/>
      <c r="L46" s="718"/>
      <c r="M46" s="73" t="s">
        <v>4</v>
      </c>
      <c r="N46" s="73" t="s">
        <v>204</v>
      </c>
      <c r="O46" s="73" t="s">
        <v>205</v>
      </c>
      <c r="P46" s="68" t="s">
        <v>206</v>
      </c>
      <c r="Q46" s="682"/>
      <c r="R46" s="73" t="s">
        <v>4</v>
      </c>
      <c r="S46" s="73" t="s">
        <v>204</v>
      </c>
      <c r="T46" s="73" t="s">
        <v>205</v>
      </c>
      <c r="U46" s="68" t="s">
        <v>206</v>
      </c>
      <c r="V46" s="682"/>
      <c r="W46" s="73" t="s">
        <v>4</v>
      </c>
      <c r="X46" s="73" t="s">
        <v>207</v>
      </c>
      <c r="Y46" s="73" t="s">
        <v>208</v>
      </c>
      <c r="Z46" s="39" t="s">
        <v>209</v>
      </c>
      <c r="AA46" s="771"/>
    </row>
    <row r="47" spans="1:27" ht="16.5" customHeight="1">
      <c r="A47" s="12"/>
      <c r="B47" s="2" t="s">
        <v>439</v>
      </c>
      <c r="C47" s="258">
        <f t="shared" si="6"/>
        <v>94</v>
      </c>
      <c r="D47" s="262">
        <v>69</v>
      </c>
      <c r="E47" s="254">
        <v>25</v>
      </c>
      <c r="F47" s="258">
        <f t="shared" si="7"/>
        <v>56</v>
      </c>
      <c r="G47" s="254">
        <v>41</v>
      </c>
      <c r="H47" s="254">
        <v>15</v>
      </c>
      <c r="I47" s="8"/>
      <c r="J47" s="80"/>
      <c r="K47" s="80"/>
      <c r="L47" s="180" t="s">
        <v>29</v>
      </c>
      <c r="M47" s="171">
        <f>SUM(M48:M49)</f>
        <v>14</v>
      </c>
      <c r="N47" s="171">
        <f>SUM(N48:N49)</f>
        <v>2</v>
      </c>
      <c r="O47" s="171">
        <f aca="true" t="shared" si="9" ref="O47:AA47">SUM(O48:O49)</f>
        <v>12</v>
      </c>
      <c r="P47" s="165" t="s">
        <v>815</v>
      </c>
      <c r="Q47" s="171">
        <f t="shared" si="9"/>
        <v>7</v>
      </c>
      <c r="R47" s="171">
        <f t="shared" si="9"/>
        <v>67</v>
      </c>
      <c r="S47" s="171">
        <f t="shared" si="9"/>
        <v>17</v>
      </c>
      <c r="T47" s="171">
        <f t="shared" si="9"/>
        <v>50</v>
      </c>
      <c r="U47" s="165" t="s">
        <v>815</v>
      </c>
      <c r="V47" s="171">
        <f t="shared" si="9"/>
        <v>17</v>
      </c>
      <c r="W47" s="171">
        <f t="shared" si="9"/>
        <v>283</v>
      </c>
      <c r="X47" s="171">
        <f t="shared" si="9"/>
        <v>21</v>
      </c>
      <c r="Y47" s="171">
        <f t="shared" si="9"/>
        <v>261</v>
      </c>
      <c r="Z47" s="171">
        <f t="shared" si="9"/>
        <v>1</v>
      </c>
      <c r="AA47" s="171">
        <f t="shared" si="9"/>
        <v>106</v>
      </c>
    </row>
    <row r="48" spans="1:27" ht="16.5" customHeight="1">
      <c r="A48" s="12"/>
      <c r="B48" s="2" t="s">
        <v>213</v>
      </c>
      <c r="C48" s="258">
        <f t="shared" si="6"/>
        <v>531</v>
      </c>
      <c r="D48" s="254">
        <v>262</v>
      </c>
      <c r="E48" s="262">
        <v>269</v>
      </c>
      <c r="F48" s="258">
        <f t="shared" si="7"/>
        <v>274</v>
      </c>
      <c r="G48" s="254">
        <v>124</v>
      </c>
      <c r="H48" s="262">
        <v>150</v>
      </c>
      <c r="I48" s="8"/>
      <c r="J48" s="76" t="s">
        <v>212</v>
      </c>
      <c r="K48" s="12"/>
      <c r="L48" s="40" t="s">
        <v>30</v>
      </c>
      <c r="M48" s="287" t="s">
        <v>815</v>
      </c>
      <c r="N48" s="287" t="s">
        <v>815</v>
      </c>
      <c r="O48" s="287" t="s">
        <v>815</v>
      </c>
      <c r="P48" s="287" t="s">
        <v>815</v>
      </c>
      <c r="Q48" s="287" t="s">
        <v>815</v>
      </c>
      <c r="R48" s="286">
        <f>SUM(S48:U48)</f>
        <v>7</v>
      </c>
      <c r="S48" s="262">
        <v>1</v>
      </c>
      <c r="T48" s="262">
        <v>6</v>
      </c>
      <c r="U48" s="287" t="s">
        <v>815</v>
      </c>
      <c r="V48" s="262">
        <v>5</v>
      </c>
      <c r="W48" s="286">
        <f>SUM(X48:Z48)</f>
        <v>137</v>
      </c>
      <c r="X48" s="262">
        <v>9</v>
      </c>
      <c r="Y48" s="262">
        <v>128</v>
      </c>
      <c r="Z48" s="287" t="s">
        <v>815</v>
      </c>
      <c r="AA48" s="262">
        <v>52</v>
      </c>
    </row>
    <row r="49" spans="1:27" ht="16.5" customHeight="1">
      <c r="A49" s="12"/>
      <c r="B49" s="2" t="s">
        <v>214</v>
      </c>
      <c r="C49" s="258">
        <f t="shared" si="6"/>
        <v>76</v>
      </c>
      <c r="D49" s="254">
        <v>19</v>
      </c>
      <c r="E49" s="262">
        <v>57</v>
      </c>
      <c r="F49" s="258">
        <f t="shared" si="7"/>
        <v>37</v>
      </c>
      <c r="G49" s="254">
        <v>7</v>
      </c>
      <c r="H49" s="262">
        <v>30</v>
      </c>
      <c r="I49" s="8"/>
      <c r="J49" s="20"/>
      <c r="K49" s="70"/>
      <c r="L49" s="40" t="s">
        <v>31</v>
      </c>
      <c r="M49" s="286">
        <f>SUM(N49:P49)</f>
        <v>14</v>
      </c>
      <c r="N49" s="262">
        <v>2</v>
      </c>
      <c r="O49" s="262">
        <v>12</v>
      </c>
      <c r="P49" s="287" t="s">
        <v>815</v>
      </c>
      <c r="Q49" s="262">
        <v>7</v>
      </c>
      <c r="R49" s="286">
        <f>SUM(S49:U49)</f>
        <v>60</v>
      </c>
      <c r="S49" s="262">
        <v>16</v>
      </c>
      <c r="T49" s="262">
        <v>44</v>
      </c>
      <c r="U49" s="287" t="s">
        <v>815</v>
      </c>
      <c r="V49" s="262">
        <v>12</v>
      </c>
      <c r="W49" s="286">
        <f>SUM(X49:Z49)</f>
        <v>146</v>
      </c>
      <c r="X49" s="262">
        <v>12</v>
      </c>
      <c r="Y49" s="262">
        <v>133</v>
      </c>
      <c r="Z49" s="287">
        <v>1</v>
      </c>
      <c r="AA49" s="262">
        <v>54</v>
      </c>
    </row>
    <row r="50" spans="1:27" ht="16.5" customHeight="1">
      <c r="A50" s="12"/>
      <c r="B50" s="2" t="s">
        <v>216</v>
      </c>
      <c r="C50" s="258">
        <f t="shared" si="6"/>
        <v>69</v>
      </c>
      <c r="D50" s="262">
        <v>20</v>
      </c>
      <c r="E50" s="262">
        <v>49</v>
      </c>
      <c r="F50" s="258">
        <f t="shared" si="7"/>
        <v>69</v>
      </c>
      <c r="G50" s="262">
        <v>20</v>
      </c>
      <c r="H50" s="262">
        <v>49</v>
      </c>
      <c r="I50" s="8"/>
      <c r="J50" s="50"/>
      <c r="K50" s="16"/>
      <c r="L50" s="52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</row>
    <row r="51" spans="1:27" ht="16.5" customHeight="1">
      <c r="A51" s="12"/>
      <c r="B51" s="7" t="s">
        <v>218</v>
      </c>
      <c r="C51" s="463">
        <f t="shared" si="6"/>
        <v>456</v>
      </c>
      <c r="D51" s="338">
        <v>336</v>
      </c>
      <c r="E51" s="338">
        <v>120</v>
      </c>
      <c r="F51" s="464">
        <f t="shared" si="7"/>
        <v>232</v>
      </c>
      <c r="G51" s="338">
        <v>178</v>
      </c>
      <c r="H51" s="338">
        <v>54</v>
      </c>
      <c r="I51" s="8"/>
      <c r="J51" s="81"/>
      <c r="K51" s="45"/>
      <c r="L51" s="181" t="s">
        <v>29</v>
      </c>
      <c r="M51" s="171">
        <f>SUM(M52:M53)</f>
        <v>185</v>
      </c>
      <c r="N51" s="171">
        <f>SUM(N52:N53)</f>
        <v>45</v>
      </c>
      <c r="O51" s="171">
        <f>SUM(O52:O53)</f>
        <v>140</v>
      </c>
      <c r="P51" s="165" t="s">
        <v>819</v>
      </c>
      <c r="Q51" s="165" t="s">
        <v>820</v>
      </c>
      <c r="R51" s="171">
        <f>SUM(R52:R53)</f>
        <v>373</v>
      </c>
      <c r="S51" s="171">
        <f>SUM(S52:S53)</f>
        <v>126</v>
      </c>
      <c r="T51" s="171">
        <f>SUM(T52:T53)</f>
        <v>247</v>
      </c>
      <c r="U51" s="165" t="s">
        <v>819</v>
      </c>
      <c r="V51" s="165" t="s">
        <v>820</v>
      </c>
      <c r="W51" s="171">
        <f>SUM(W52:W53)</f>
        <v>839</v>
      </c>
      <c r="X51" s="171">
        <f>SUM(X52:X53)</f>
        <v>54</v>
      </c>
      <c r="Y51" s="171">
        <f>SUM(Y52:Y53)</f>
        <v>785</v>
      </c>
      <c r="Z51" s="165" t="s">
        <v>14</v>
      </c>
      <c r="AA51" s="165" t="s">
        <v>215</v>
      </c>
    </row>
    <row r="52" spans="1:27" ht="16.5" customHeight="1">
      <c r="A52" s="82" t="s">
        <v>19</v>
      </c>
      <c r="B52"/>
      <c r="C52"/>
      <c r="D52"/>
      <c r="E52"/>
      <c r="F52"/>
      <c r="G52"/>
      <c r="H52"/>
      <c r="I52" s="8"/>
      <c r="J52" s="76" t="s">
        <v>217</v>
      </c>
      <c r="K52" s="12"/>
      <c r="L52" s="40" t="s">
        <v>30</v>
      </c>
      <c r="M52" s="286">
        <f>SUM(N52:P52)</f>
        <v>105</v>
      </c>
      <c r="N52" s="262">
        <v>24</v>
      </c>
      <c r="O52" s="262">
        <v>81</v>
      </c>
      <c r="P52" s="287" t="s">
        <v>815</v>
      </c>
      <c r="Q52" s="287" t="s">
        <v>818</v>
      </c>
      <c r="R52" s="286">
        <f>SUM(S52:U52)</f>
        <v>243</v>
      </c>
      <c r="S52" s="262">
        <v>84</v>
      </c>
      <c r="T52" s="262">
        <v>159</v>
      </c>
      <c r="U52" s="287" t="s">
        <v>815</v>
      </c>
      <c r="V52" s="287" t="s">
        <v>818</v>
      </c>
      <c r="W52" s="286">
        <f>SUM(X52:Z52)</f>
        <v>553</v>
      </c>
      <c r="X52" s="262">
        <v>32</v>
      </c>
      <c r="Y52" s="262">
        <v>521</v>
      </c>
      <c r="Z52" s="287" t="s">
        <v>815</v>
      </c>
      <c r="AA52" s="287" t="s">
        <v>818</v>
      </c>
    </row>
    <row r="53" spans="1:27" ht="16.5" customHeight="1">
      <c r="A53" s="12"/>
      <c r="B53"/>
      <c r="C53"/>
      <c r="D53"/>
      <c r="E53"/>
      <c r="F53"/>
      <c r="G53"/>
      <c r="H53"/>
      <c r="I53" s="8"/>
      <c r="J53" s="22"/>
      <c r="K53" s="22"/>
      <c r="L53" s="39" t="s">
        <v>31</v>
      </c>
      <c r="M53" s="467">
        <f>SUM(N53:P53)</f>
        <v>80</v>
      </c>
      <c r="N53" s="338">
        <v>21</v>
      </c>
      <c r="O53" s="338">
        <v>59</v>
      </c>
      <c r="P53" s="352" t="s">
        <v>815</v>
      </c>
      <c r="Q53" s="352" t="s">
        <v>818</v>
      </c>
      <c r="R53" s="338">
        <f>SUM(S53:U53)</f>
        <v>130</v>
      </c>
      <c r="S53" s="338">
        <v>42</v>
      </c>
      <c r="T53" s="338">
        <v>88</v>
      </c>
      <c r="U53" s="352" t="s">
        <v>28</v>
      </c>
      <c r="V53" s="352" t="s">
        <v>818</v>
      </c>
      <c r="W53" s="338">
        <f>SUM(X53:Z53)</f>
        <v>286</v>
      </c>
      <c r="X53" s="338">
        <v>22</v>
      </c>
      <c r="Y53" s="338">
        <v>264</v>
      </c>
      <c r="Z53" s="352" t="s">
        <v>28</v>
      </c>
      <c r="AA53" s="352" t="s">
        <v>422</v>
      </c>
    </row>
    <row r="54" spans="1:10" ht="16.5" customHeight="1">
      <c r="A54" s="12"/>
      <c r="B54"/>
      <c r="C54"/>
      <c r="D54"/>
      <c r="E54"/>
      <c r="F54"/>
      <c r="G54"/>
      <c r="H54"/>
      <c r="I54" s="8"/>
      <c r="J54" s="4" t="s">
        <v>19</v>
      </c>
    </row>
    <row r="55" spans="1:9" ht="16.5" customHeight="1">
      <c r="A55" s="12"/>
      <c r="B55"/>
      <c r="C55"/>
      <c r="D55"/>
      <c r="E55"/>
      <c r="F55"/>
      <c r="G55"/>
      <c r="H55"/>
      <c r="I55" s="8"/>
    </row>
    <row r="56" spans="4:9" ht="15" customHeight="1">
      <c r="D56" s="8"/>
      <c r="E56" s="8"/>
      <c r="F56" s="8"/>
      <c r="G56" s="8"/>
      <c r="H56" s="8"/>
      <c r="I56" s="8"/>
    </row>
    <row r="58" ht="14.25">
      <c r="B58" s="5"/>
    </row>
    <row r="59" ht="14.25">
      <c r="B59" s="5"/>
    </row>
    <row r="60" ht="14.25">
      <c r="B60" s="1"/>
    </row>
  </sheetData>
  <sheetProtection/>
  <mergeCells count="63">
    <mergeCell ref="A4:H4"/>
    <mergeCell ref="J10:M10"/>
    <mergeCell ref="P7:Q7"/>
    <mergeCell ref="A2:H2"/>
    <mergeCell ref="J2:Y2"/>
    <mergeCell ref="J4:Y4"/>
    <mergeCell ref="A6:B7"/>
    <mergeCell ref="C6:E6"/>
    <mergeCell ref="F6:H6"/>
    <mergeCell ref="V7:W7"/>
    <mergeCell ref="R7:S7"/>
    <mergeCell ref="T7:U7"/>
    <mergeCell ref="A3:H3"/>
    <mergeCell ref="A11:B11"/>
    <mergeCell ref="K11:M11"/>
    <mergeCell ref="J6:M7"/>
    <mergeCell ref="N6:S6"/>
    <mergeCell ref="T6:Y6"/>
    <mergeCell ref="A8:B8"/>
    <mergeCell ref="J8:M8"/>
    <mergeCell ref="N7:O7"/>
    <mergeCell ref="X7:Y7"/>
    <mergeCell ref="A16:B16"/>
    <mergeCell ref="J16:M16"/>
    <mergeCell ref="J29:Y29"/>
    <mergeCell ref="K17:M17"/>
    <mergeCell ref="K18:M18"/>
    <mergeCell ref="K19:M19"/>
    <mergeCell ref="K20:M20"/>
    <mergeCell ref="K21:M21"/>
    <mergeCell ref="V34:W34"/>
    <mergeCell ref="X34:Y34"/>
    <mergeCell ref="J31:Y31"/>
    <mergeCell ref="T33:Y33"/>
    <mergeCell ref="N34:O34"/>
    <mergeCell ref="J13:M13"/>
    <mergeCell ref="K14:M14"/>
    <mergeCell ref="J33:M34"/>
    <mergeCell ref="N33:S33"/>
    <mergeCell ref="K22:M22"/>
    <mergeCell ref="P34:Q34"/>
    <mergeCell ref="R34:S34"/>
    <mergeCell ref="T34:U34"/>
    <mergeCell ref="Q45:Q46"/>
    <mergeCell ref="R45:U45"/>
    <mergeCell ref="A23:B23"/>
    <mergeCell ref="K23:M23"/>
    <mergeCell ref="K24:M24"/>
    <mergeCell ref="K25:M25"/>
    <mergeCell ref="K26:M26"/>
    <mergeCell ref="J44:L46"/>
    <mergeCell ref="M44:Q44"/>
    <mergeCell ref="J42:AA42"/>
    <mergeCell ref="V45:V46"/>
    <mergeCell ref="W45:Z45"/>
    <mergeCell ref="J35:M35"/>
    <mergeCell ref="AA45:AA46"/>
    <mergeCell ref="J37:M37"/>
    <mergeCell ref="L38:M38"/>
    <mergeCell ref="J41:AA41"/>
    <mergeCell ref="R44:V44"/>
    <mergeCell ref="W44:AA44"/>
    <mergeCell ref="M45:P45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8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70"/>
  <sheetViews>
    <sheetView tabSelected="1" zoomScale="80" zoomScaleNormal="80" zoomScalePageLayoutView="0" workbookViewId="0" topLeftCell="Z62">
      <selection activeCell="A1" sqref="A1"/>
    </sheetView>
  </sheetViews>
  <sheetFormatPr defaultColWidth="10.59765625" defaultRowHeight="15"/>
  <cols>
    <col min="1" max="1" width="5.09765625" style="30" customWidth="1"/>
    <col min="2" max="2" width="2.09765625" style="30" customWidth="1"/>
    <col min="3" max="3" width="9.5" style="30" customWidth="1"/>
    <col min="4" max="4" width="7.09765625" style="30" customWidth="1"/>
    <col min="5" max="5" width="5.09765625" style="30" customWidth="1"/>
    <col min="6" max="14" width="4.59765625" style="30" customWidth="1"/>
    <col min="15" max="15" width="5.69921875" style="30" customWidth="1"/>
    <col min="16" max="16" width="5.5" style="30" customWidth="1"/>
    <col min="17" max="30" width="4.59765625" style="30" customWidth="1"/>
    <col min="31" max="31" width="7.59765625" style="30" customWidth="1"/>
    <col min="32" max="32" width="3.59765625" style="30" customWidth="1"/>
    <col min="33" max="33" width="2.69921875" style="30" customWidth="1"/>
    <col min="34" max="34" width="7.59765625" style="30" customWidth="1"/>
    <col min="35" max="35" width="2.09765625" style="30" customWidth="1"/>
    <col min="36" max="36" width="8.59765625" style="30" customWidth="1"/>
    <col min="37" max="37" width="8.09765625" style="30" customWidth="1"/>
    <col min="38" max="38" width="8.5" style="30" customWidth="1"/>
    <col min="39" max="39" width="8.09765625" style="30" customWidth="1"/>
    <col min="40" max="40" width="8.19921875" style="30" customWidth="1"/>
    <col min="41" max="41" width="8.3984375" style="30" customWidth="1"/>
    <col min="42" max="43" width="8.09765625" style="30" customWidth="1"/>
    <col min="44" max="44" width="8.5" style="30" customWidth="1"/>
    <col min="45" max="45" width="7.09765625" style="30" customWidth="1"/>
    <col min="46" max="46" width="7.59765625" style="30" customWidth="1"/>
    <col min="47" max="47" width="6.59765625" style="30" customWidth="1"/>
    <col min="48" max="48" width="7.59765625" style="30" customWidth="1"/>
    <col min="49" max="49" width="6.59765625" style="30" customWidth="1"/>
    <col min="50" max="50" width="7.69921875" style="30" customWidth="1"/>
    <col min="51" max="53" width="6.59765625" style="30" customWidth="1"/>
    <col min="54" max="54" width="7" style="30" customWidth="1"/>
    <col min="55" max="55" width="6.59765625" style="30" customWidth="1"/>
    <col min="56" max="16384" width="10.59765625" style="30" customWidth="1"/>
  </cols>
  <sheetData>
    <row r="1" spans="1:54" s="84" customFormat="1" ht="19.5" customHeight="1">
      <c r="A1" s="83" t="s">
        <v>534</v>
      </c>
      <c r="B1" s="83"/>
      <c r="BB1" s="85" t="s">
        <v>516</v>
      </c>
    </row>
    <row r="2" spans="1:55" ht="19.5" customHeight="1">
      <c r="A2" s="793" t="s">
        <v>698</v>
      </c>
      <c r="B2" s="793"/>
      <c r="C2" s="793"/>
      <c r="D2" s="793"/>
      <c r="E2" s="793"/>
      <c r="F2" s="793"/>
      <c r="G2" s="793"/>
      <c r="H2" s="793"/>
      <c r="I2" s="793"/>
      <c r="J2" s="793"/>
      <c r="K2" s="793"/>
      <c r="L2" s="793"/>
      <c r="M2" s="793"/>
      <c r="N2" s="793"/>
      <c r="O2" s="793"/>
      <c r="P2" s="793"/>
      <c r="Q2" s="793"/>
      <c r="R2" s="793"/>
      <c r="S2" s="793"/>
      <c r="T2" s="793"/>
      <c r="U2" s="793"/>
      <c r="V2" s="793"/>
      <c r="W2" s="793"/>
      <c r="X2" s="793"/>
      <c r="Y2" s="793"/>
      <c r="Z2" s="793"/>
      <c r="AA2" s="793"/>
      <c r="AB2" s="87"/>
      <c r="AC2" s="88"/>
      <c r="AD2" s="88"/>
      <c r="AE2" s="88"/>
      <c r="AF2" s="793" t="s">
        <v>715</v>
      </c>
      <c r="AG2" s="793"/>
      <c r="AH2" s="793"/>
      <c r="AI2" s="793"/>
      <c r="AJ2" s="793"/>
      <c r="AK2" s="793"/>
      <c r="AL2" s="793"/>
      <c r="AM2" s="793"/>
      <c r="AN2" s="793"/>
      <c r="AO2" s="793"/>
      <c r="AP2" s="793"/>
      <c r="AQ2" s="793"/>
      <c r="AR2" s="793"/>
      <c r="AS2" s="793"/>
      <c r="AT2" s="793"/>
      <c r="AU2" s="793"/>
      <c r="AV2" s="793"/>
      <c r="AW2" s="793"/>
      <c r="AX2" s="793"/>
      <c r="AY2" s="269"/>
      <c r="AZ2" s="269"/>
      <c r="BA2" s="269"/>
      <c r="BB2" s="269"/>
      <c r="BC2" s="89"/>
    </row>
    <row r="3" spans="1:54" ht="19.5" customHeight="1">
      <c r="A3" s="794" t="s">
        <v>699</v>
      </c>
      <c r="B3" s="795"/>
      <c r="C3" s="795"/>
      <c r="D3" s="795"/>
      <c r="E3" s="795"/>
      <c r="F3" s="795"/>
      <c r="G3" s="795"/>
      <c r="H3" s="795"/>
      <c r="I3" s="795"/>
      <c r="J3" s="795"/>
      <c r="K3" s="795"/>
      <c r="L3" s="795"/>
      <c r="M3" s="795"/>
      <c r="N3" s="795"/>
      <c r="O3" s="795"/>
      <c r="P3" s="795"/>
      <c r="Q3" s="795"/>
      <c r="R3" s="795"/>
      <c r="S3" s="795"/>
      <c r="T3" s="795"/>
      <c r="U3" s="795"/>
      <c r="V3" s="795"/>
      <c r="W3" s="795"/>
      <c r="X3" s="795"/>
      <c r="Y3" s="795"/>
      <c r="Z3" s="795"/>
      <c r="AA3" s="795"/>
      <c r="AB3" s="91"/>
      <c r="AC3" s="27"/>
      <c r="AD3" s="27"/>
      <c r="AE3" s="27"/>
      <c r="AF3" s="794" t="s">
        <v>716</v>
      </c>
      <c r="AG3" s="795"/>
      <c r="AH3" s="795"/>
      <c r="AI3" s="795"/>
      <c r="AJ3" s="795"/>
      <c r="AK3" s="795"/>
      <c r="AL3" s="795"/>
      <c r="AM3" s="795"/>
      <c r="AN3" s="795"/>
      <c r="AO3" s="795"/>
      <c r="AP3" s="795"/>
      <c r="AQ3" s="795"/>
      <c r="AR3" s="795"/>
      <c r="AS3" s="795"/>
      <c r="AT3" s="795"/>
      <c r="AU3" s="795"/>
      <c r="AV3" s="795"/>
      <c r="AW3" s="795"/>
      <c r="AX3" s="795"/>
      <c r="AY3" s="87"/>
      <c r="AZ3" s="87"/>
      <c r="BA3" s="87"/>
      <c r="BB3" s="87"/>
    </row>
    <row r="4" spans="1:55" ht="18" customHeight="1" thickBot="1">
      <c r="A4" s="92"/>
      <c r="B4" s="92"/>
      <c r="C4" s="27"/>
      <c r="D4" s="27"/>
      <c r="E4" s="27"/>
      <c r="G4" s="27"/>
      <c r="H4" s="27"/>
      <c r="J4" s="27"/>
      <c r="K4" s="27"/>
      <c r="M4" s="27"/>
      <c r="N4" s="27"/>
      <c r="P4" s="27"/>
      <c r="Q4" s="27"/>
      <c r="S4" s="27"/>
      <c r="T4" s="27"/>
      <c r="V4" s="27"/>
      <c r="W4" s="27"/>
      <c r="Y4" s="27"/>
      <c r="AA4" s="93" t="s">
        <v>221</v>
      </c>
      <c r="AB4" s="87"/>
      <c r="AC4" s="88"/>
      <c r="AD4" s="88"/>
      <c r="AE4" s="88"/>
      <c r="AF4" s="794" t="s">
        <v>717</v>
      </c>
      <c r="AG4" s="795"/>
      <c r="AH4" s="795"/>
      <c r="AI4" s="795"/>
      <c r="AJ4" s="795"/>
      <c r="AK4" s="795"/>
      <c r="AL4" s="795"/>
      <c r="AM4" s="795"/>
      <c r="AN4" s="795"/>
      <c r="AO4" s="795"/>
      <c r="AP4" s="795"/>
      <c r="AQ4" s="795"/>
      <c r="AR4" s="795"/>
      <c r="AS4" s="795"/>
      <c r="AT4" s="795"/>
      <c r="AU4" s="795"/>
      <c r="AV4" s="795"/>
      <c r="AW4" s="795"/>
      <c r="AX4" s="795"/>
      <c r="AY4" s="98"/>
      <c r="AZ4" s="98"/>
      <c r="BA4" s="98"/>
      <c r="BB4" s="98"/>
      <c r="BC4" s="89"/>
    </row>
    <row r="5" spans="1:52" ht="19.5" customHeight="1" thickBot="1">
      <c r="A5" s="820" t="s">
        <v>700</v>
      </c>
      <c r="B5" s="811"/>
      <c r="C5" s="899"/>
      <c r="D5" s="893" t="s">
        <v>701</v>
      </c>
      <c r="E5" s="874"/>
      <c r="F5" s="894"/>
      <c r="G5" s="893" t="s">
        <v>702</v>
      </c>
      <c r="H5" s="874"/>
      <c r="I5" s="894"/>
      <c r="J5" s="891" t="s">
        <v>703</v>
      </c>
      <c r="K5" s="792"/>
      <c r="L5" s="792"/>
      <c r="M5" s="792"/>
      <c r="N5" s="792"/>
      <c r="O5" s="792"/>
      <c r="P5" s="792"/>
      <c r="Q5" s="792"/>
      <c r="R5" s="892"/>
      <c r="S5" s="901" t="s">
        <v>704</v>
      </c>
      <c r="T5" s="902"/>
      <c r="U5" s="902"/>
      <c r="V5" s="902"/>
      <c r="W5" s="902"/>
      <c r="X5" s="902"/>
      <c r="Y5" s="902"/>
      <c r="Z5" s="902"/>
      <c r="AA5" s="902"/>
      <c r="AB5" s="27"/>
      <c r="AC5" s="27"/>
      <c r="AD5" s="27"/>
      <c r="AE5" s="27"/>
      <c r="AH5" s="91"/>
      <c r="AI5" s="91"/>
      <c r="AJ5" s="91"/>
      <c r="AK5" s="91"/>
      <c r="AL5" s="91"/>
      <c r="AM5" s="91"/>
      <c r="AN5" s="91"/>
      <c r="AO5" s="91"/>
      <c r="AP5" s="91"/>
      <c r="AQ5" s="91"/>
      <c r="AR5" s="91"/>
      <c r="AS5" s="91"/>
      <c r="AT5" s="91"/>
      <c r="AU5" s="91"/>
      <c r="AV5" s="91"/>
      <c r="AW5" s="87"/>
      <c r="AX5" s="28" t="s">
        <v>98</v>
      </c>
      <c r="AY5" s="87"/>
      <c r="AZ5" s="87"/>
    </row>
    <row r="6" spans="1:53" s="95" customFormat="1" ht="19.5" customHeight="1">
      <c r="A6" s="813"/>
      <c r="B6" s="813"/>
      <c r="C6" s="733"/>
      <c r="D6" s="877"/>
      <c r="E6" s="808"/>
      <c r="F6" s="843"/>
      <c r="G6" s="877"/>
      <c r="H6" s="808"/>
      <c r="I6" s="843"/>
      <c r="J6" s="877" t="s">
        <v>4</v>
      </c>
      <c r="K6" s="808"/>
      <c r="L6" s="843"/>
      <c r="M6" s="877" t="s">
        <v>5</v>
      </c>
      <c r="N6" s="808"/>
      <c r="O6" s="843"/>
      <c r="P6" s="877" t="s">
        <v>6</v>
      </c>
      <c r="Q6" s="808"/>
      <c r="R6" s="843"/>
      <c r="S6" s="796" t="s">
        <v>4</v>
      </c>
      <c r="T6" s="895"/>
      <c r="U6" s="797"/>
      <c r="V6" s="796" t="s">
        <v>5</v>
      </c>
      <c r="W6" s="895"/>
      <c r="X6" s="797"/>
      <c r="Y6" s="796" t="s">
        <v>6</v>
      </c>
      <c r="Z6" s="895"/>
      <c r="AA6" s="895"/>
      <c r="AB6" s="27"/>
      <c r="AC6" s="98"/>
      <c r="AD6" s="98"/>
      <c r="AE6" s="98"/>
      <c r="AF6" s="873" t="s">
        <v>718</v>
      </c>
      <c r="AG6" s="874"/>
      <c r="AH6" s="784"/>
      <c r="AI6" s="875" t="s">
        <v>222</v>
      </c>
      <c r="AJ6" s="830"/>
      <c r="AK6" s="830"/>
      <c r="AL6" s="831"/>
      <c r="AM6" s="791" t="s">
        <v>223</v>
      </c>
      <c r="AN6" s="792"/>
      <c r="AO6" s="792"/>
      <c r="AP6" s="792"/>
      <c r="AQ6" s="792"/>
      <c r="AR6" s="892"/>
      <c r="AS6" s="791" t="s">
        <v>224</v>
      </c>
      <c r="AT6" s="792"/>
      <c r="AU6" s="792"/>
      <c r="AV6" s="792"/>
      <c r="AW6" s="792"/>
      <c r="AX6" s="792"/>
      <c r="AY6" s="98"/>
      <c r="AZ6" s="98"/>
      <c r="BA6" s="87"/>
    </row>
    <row r="7" spans="1:53" s="95" customFormat="1" ht="19.5" customHeight="1">
      <c r="A7" s="516" t="s">
        <v>619</v>
      </c>
      <c r="B7" s="742"/>
      <c r="C7" s="743"/>
      <c r="D7" s="99"/>
      <c r="F7" s="98">
        <v>40</v>
      </c>
      <c r="I7" s="98">
        <v>44</v>
      </c>
      <c r="L7" s="98">
        <f>SUM(O7,R7)</f>
        <v>639</v>
      </c>
      <c r="O7" s="98">
        <v>530</v>
      </c>
      <c r="R7" s="98">
        <v>109</v>
      </c>
      <c r="U7" s="98">
        <f>SUM(X7,AA7)</f>
        <v>150</v>
      </c>
      <c r="X7" s="98">
        <v>55</v>
      </c>
      <c r="AA7" s="98">
        <v>95</v>
      </c>
      <c r="AB7" s="27"/>
      <c r="AC7" s="98"/>
      <c r="AD7" s="98"/>
      <c r="AE7" s="98"/>
      <c r="AF7" s="903"/>
      <c r="AG7" s="903"/>
      <c r="AH7" s="786"/>
      <c r="AI7" s="832"/>
      <c r="AJ7" s="833"/>
      <c r="AK7" s="833"/>
      <c r="AL7" s="834"/>
      <c r="AM7" s="796" t="s">
        <v>225</v>
      </c>
      <c r="AN7" s="797"/>
      <c r="AO7" s="796" t="s">
        <v>226</v>
      </c>
      <c r="AP7" s="797"/>
      <c r="AQ7" s="796" t="s">
        <v>227</v>
      </c>
      <c r="AR7" s="797"/>
      <c r="AS7" s="796" t="s">
        <v>225</v>
      </c>
      <c r="AT7" s="797"/>
      <c r="AU7" s="796" t="s">
        <v>226</v>
      </c>
      <c r="AV7" s="797"/>
      <c r="AW7" s="796" t="s">
        <v>227</v>
      </c>
      <c r="AX7" s="895"/>
      <c r="BA7" s="98"/>
    </row>
    <row r="8" spans="1:50" ht="19.5" customHeight="1">
      <c r="A8" s="740">
        <v>5</v>
      </c>
      <c r="B8" s="542"/>
      <c r="C8" s="741"/>
      <c r="D8" s="99"/>
      <c r="F8" s="98">
        <v>40</v>
      </c>
      <c r="G8" s="95"/>
      <c r="H8" s="95"/>
      <c r="I8" s="98">
        <v>44</v>
      </c>
      <c r="J8" s="95"/>
      <c r="K8" s="95"/>
      <c r="L8" s="98">
        <f>SUM(O8,R8)</f>
        <v>615</v>
      </c>
      <c r="M8" s="95"/>
      <c r="N8" s="95"/>
      <c r="O8" s="98">
        <v>517</v>
      </c>
      <c r="P8" s="95"/>
      <c r="Q8" s="95"/>
      <c r="R8" s="98">
        <v>98</v>
      </c>
      <c r="S8" s="95"/>
      <c r="T8" s="95"/>
      <c r="U8" s="98">
        <f>SUM(X8,AA8)</f>
        <v>153</v>
      </c>
      <c r="V8" s="95"/>
      <c r="W8" s="95"/>
      <c r="X8" s="98">
        <v>61</v>
      </c>
      <c r="Y8" s="95"/>
      <c r="Z8" s="95"/>
      <c r="AA8" s="98">
        <v>92</v>
      </c>
      <c r="AB8" s="27"/>
      <c r="AC8" s="27"/>
      <c r="AD8" s="27"/>
      <c r="AE8" s="27"/>
      <c r="AF8" s="787"/>
      <c r="AG8" s="787"/>
      <c r="AH8" s="718"/>
      <c r="AI8" s="796" t="s">
        <v>4</v>
      </c>
      <c r="AJ8" s="898"/>
      <c r="AK8" s="97" t="s">
        <v>5</v>
      </c>
      <c r="AL8" s="97" t="s">
        <v>6</v>
      </c>
      <c r="AM8" s="97" t="s">
        <v>5</v>
      </c>
      <c r="AN8" s="97" t="s">
        <v>6</v>
      </c>
      <c r="AO8" s="97" t="s">
        <v>5</v>
      </c>
      <c r="AP8" s="97" t="s">
        <v>6</v>
      </c>
      <c r="AQ8" s="97" t="s">
        <v>5</v>
      </c>
      <c r="AR8" s="97" t="s">
        <v>6</v>
      </c>
      <c r="AS8" s="97" t="s">
        <v>5</v>
      </c>
      <c r="AT8" s="97" t="s">
        <v>6</v>
      </c>
      <c r="AU8" s="97" t="s">
        <v>5</v>
      </c>
      <c r="AV8" s="97" t="s">
        <v>6</v>
      </c>
      <c r="AW8" s="97" t="s">
        <v>5</v>
      </c>
      <c r="AX8" s="96" t="s">
        <v>6</v>
      </c>
    </row>
    <row r="9" spans="1:50" ht="19.5" customHeight="1">
      <c r="A9" s="740">
        <v>6</v>
      </c>
      <c r="B9" s="542"/>
      <c r="C9" s="741"/>
      <c r="D9" s="99"/>
      <c r="F9" s="98">
        <v>38</v>
      </c>
      <c r="G9" s="95"/>
      <c r="H9" s="95"/>
      <c r="I9" s="98">
        <v>41</v>
      </c>
      <c r="J9" s="95"/>
      <c r="K9" s="95"/>
      <c r="L9" s="98">
        <f aca="true" t="shared" si="0" ref="L9:L14">SUM(O9,R9)</f>
        <v>592</v>
      </c>
      <c r="M9" s="95"/>
      <c r="N9" s="95"/>
      <c r="O9" s="98">
        <v>499</v>
      </c>
      <c r="P9" s="95"/>
      <c r="Q9" s="95"/>
      <c r="R9" s="98">
        <v>93</v>
      </c>
      <c r="S9" s="95"/>
      <c r="T9" s="95"/>
      <c r="U9" s="98">
        <f>SUM(X9,AA9)</f>
        <v>145</v>
      </c>
      <c r="V9" s="95"/>
      <c r="W9" s="95"/>
      <c r="X9" s="98">
        <v>53</v>
      </c>
      <c r="Y9" s="95"/>
      <c r="Z9" s="95"/>
      <c r="AA9" s="98">
        <v>92</v>
      </c>
      <c r="AB9" s="27"/>
      <c r="AC9" s="27"/>
      <c r="AD9" s="27"/>
      <c r="AE9" s="27"/>
      <c r="AF9" s="900" t="s">
        <v>228</v>
      </c>
      <c r="AG9" s="900"/>
      <c r="AH9" s="790"/>
      <c r="AI9" s="179"/>
      <c r="AJ9" s="470">
        <f aca="true" t="shared" si="1" ref="AJ9:AR9">SUM(AJ11,AJ25)</f>
        <v>3563</v>
      </c>
      <c r="AK9" s="470">
        <f>SUM(AK11,AK25)</f>
        <v>3081</v>
      </c>
      <c r="AL9" s="470">
        <f t="shared" si="1"/>
        <v>482</v>
      </c>
      <c r="AM9" s="470">
        <f t="shared" si="1"/>
        <v>1404</v>
      </c>
      <c r="AN9" s="470">
        <f t="shared" si="1"/>
        <v>179</v>
      </c>
      <c r="AO9" s="470">
        <f t="shared" si="1"/>
        <v>196</v>
      </c>
      <c r="AP9" s="470">
        <f t="shared" si="1"/>
        <v>15</v>
      </c>
      <c r="AQ9" s="470">
        <f t="shared" si="1"/>
        <v>1096</v>
      </c>
      <c r="AR9" s="470">
        <f t="shared" si="1"/>
        <v>134</v>
      </c>
      <c r="AS9" s="470">
        <f aca="true" t="shared" si="2" ref="AS9:AX9">SUM(AS11,AS25)</f>
        <v>71</v>
      </c>
      <c r="AT9" s="470">
        <f t="shared" si="2"/>
        <v>37</v>
      </c>
      <c r="AU9" s="470">
        <f t="shared" si="2"/>
        <v>71</v>
      </c>
      <c r="AV9" s="470">
        <f t="shared" si="2"/>
        <v>3</v>
      </c>
      <c r="AW9" s="470">
        <f t="shared" si="2"/>
        <v>243</v>
      </c>
      <c r="AX9" s="470">
        <f t="shared" si="2"/>
        <v>114</v>
      </c>
    </row>
    <row r="10" spans="1:52" ht="19.5" customHeight="1">
      <c r="A10" s="740">
        <v>7</v>
      </c>
      <c r="B10" s="542"/>
      <c r="C10" s="741"/>
      <c r="D10" s="99"/>
      <c r="F10" s="98">
        <v>34</v>
      </c>
      <c r="G10" s="95"/>
      <c r="H10" s="95"/>
      <c r="I10" s="98">
        <v>38</v>
      </c>
      <c r="J10" s="95"/>
      <c r="K10" s="95"/>
      <c r="L10" s="98">
        <f t="shared" si="0"/>
        <v>574</v>
      </c>
      <c r="M10" s="95"/>
      <c r="N10" s="95"/>
      <c r="O10" s="98">
        <v>476</v>
      </c>
      <c r="P10" s="95"/>
      <c r="Q10" s="95"/>
      <c r="R10" s="98">
        <v>98</v>
      </c>
      <c r="S10" s="95"/>
      <c r="T10" s="95"/>
      <c r="U10" s="98">
        <f>SUM(X10,AA10)</f>
        <v>153</v>
      </c>
      <c r="V10" s="95"/>
      <c r="W10" s="95"/>
      <c r="X10" s="98">
        <v>64</v>
      </c>
      <c r="Y10" s="95"/>
      <c r="Z10" s="95"/>
      <c r="AA10" s="98">
        <v>89</v>
      </c>
      <c r="AB10" s="27"/>
      <c r="AC10" s="27"/>
      <c r="AD10" s="27"/>
      <c r="AE10" s="27"/>
      <c r="AF10" s="98"/>
      <c r="AG10" s="98"/>
      <c r="AH10" s="101"/>
      <c r="AI10" s="87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</row>
    <row r="11" spans="1:50" ht="19.5" customHeight="1">
      <c r="A11" s="527">
        <v>8</v>
      </c>
      <c r="B11" s="686"/>
      <c r="C11" s="591"/>
      <c r="D11" s="169"/>
      <c r="E11" s="174"/>
      <c r="F11" s="424">
        <f>SUM(F13:F14)</f>
        <v>35</v>
      </c>
      <c r="G11" s="468"/>
      <c r="H11" s="468"/>
      <c r="I11" s="424">
        <f>SUM(I13:I14)</f>
        <v>42</v>
      </c>
      <c r="J11" s="468"/>
      <c r="K11" s="468"/>
      <c r="L11" s="424">
        <f>SUM(L13:L14)</f>
        <v>604</v>
      </c>
      <c r="M11" s="468"/>
      <c r="N11" s="468"/>
      <c r="O11" s="424">
        <f>SUM(O13:O14)</f>
        <v>493</v>
      </c>
      <c r="P11" s="468"/>
      <c r="Q11" s="468"/>
      <c r="R11" s="424">
        <f>SUM(R13:R14)</f>
        <v>111</v>
      </c>
      <c r="S11" s="468"/>
      <c r="T11" s="468"/>
      <c r="U11" s="424">
        <f>SUM(U13:U14)</f>
        <v>166</v>
      </c>
      <c r="V11" s="468"/>
      <c r="W11" s="468"/>
      <c r="X11" s="424">
        <f>SUM(X13:X14)</f>
        <v>73</v>
      </c>
      <c r="Y11" s="468"/>
      <c r="Z11" s="468"/>
      <c r="AA11" s="424">
        <f>SUM(AA13:AA14)</f>
        <v>93</v>
      </c>
      <c r="AB11" s="27"/>
      <c r="AC11" s="27"/>
      <c r="AD11" s="27"/>
      <c r="AE11" s="27"/>
      <c r="AF11" s="98"/>
      <c r="AG11" s="98"/>
      <c r="AH11" s="102" t="s">
        <v>4</v>
      </c>
      <c r="AI11" s="90"/>
      <c r="AJ11" s="28">
        <f>SUM(AJ13,AJ15,AJ17,AJ19,AJ21,AJ23)</f>
        <v>2342</v>
      </c>
      <c r="AK11" s="28">
        <f>SUM(AK13,AK15,AK17,AK19,AK21,AK23)</f>
        <v>2068</v>
      </c>
      <c r="AL11" s="28">
        <f aca="true" t="shared" si="3" ref="AL11:AR11">SUM(AL13,AL15,AL17,AL19,AL21,AL23)</f>
        <v>274</v>
      </c>
      <c r="AM11" s="28">
        <f t="shared" si="3"/>
        <v>1023</v>
      </c>
      <c r="AN11" s="28">
        <f t="shared" si="3"/>
        <v>105</v>
      </c>
      <c r="AO11" s="28">
        <f t="shared" si="3"/>
        <v>52</v>
      </c>
      <c r="AP11" s="28">
        <f t="shared" si="3"/>
        <v>5</v>
      </c>
      <c r="AQ11" s="28">
        <f t="shared" si="3"/>
        <v>834</v>
      </c>
      <c r="AR11" s="28">
        <f t="shared" si="3"/>
        <v>109</v>
      </c>
      <c r="AS11" s="28" t="s">
        <v>804</v>
      </c>
      <c r="AT11" s="28" t="s">
        <v>804</v>
      </c>
      <c r="AU11" s="28">
        <f>SUM(AU13,AU15,AU17,AU19,AU21,AU23)</f>
        <v>44</v>
      </c>
      <c r="AV11" s="28">
        <f>SUM(AV13,AV15,AV17,AV19,AV21,AV23)</f>
        <v>2</v>
      </c>
      <c r="AW11" s="28">
        <f>SUM(AW13,AW15,AW17,AW19,AW21,AW23)</f>
        <v>115</v>
      </c>
      <c r="AX11" s="28">
        <f>SUM(AX13,AX15,AX17,AX19,AX21,AX23)</f>
        <v>53</v>
      </c>
    </row>
    <row r="12" spans="1:50" ht="19.5" customHeight="1">
      <c r="A12" s="87"/>
      <c r="B12" s="87"/>
      <c r="C12" s="104"/>
      <c r="D12" s="99"/>
      <c r="F12" s="90"/>
      <c r="G12" s="95"/>
      <c r="H12" s="95"/>
      <c r="I12" s="90"/>
      <c r="J12" s="95"/>
      <c r="K12" s="95"/>
      <c r="L12" s="95"/>
      <c r="M12" s="95"/>
      <c r="N12" s="95"/>
      <c r="O12" s="90"/>
      <c r="P12" s="95"/>
      <c r="Q12" s="95"/>
      <c r="R12" s="90"/>
      <c r="S12" s="95"/>
      <c r="T12" s="95"/>
      <c r="U12" s="90"/>
      <c r="V12" s="95"/>
      <c r="W12" s="95"/>
      <c r="X12" s="90"/>
      <c r="Y12" s="95"/>
      <c r="Z12" s="95"/>
      <c r="AA12" s="90"/>
      <c r="AB12" s="27"/>
      <c r="AC12" s="27"/>
      <c r="AD12" s="27"/>
      <c r="AE12" s="27"/>
      <c r="AF12" s="98"/>
      <c r="AG12" s="98"/>
      <c r="AH12" s="101"/>
      <c r="AI12" s="87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</row>
    <row r="13" spans="1:50" ht="19.5" customHeight="1">
      <c r="A13" s="904" t="s">
        <v>230</v>
      </c>
      <c r="B13" s="904"/>
      <c r="C13" s="905"/>
      <c r="D13" s="99"/>
      <c r="F13" s="98">
        <v>1</v>
      </c>
      <c r="G13" s="95"/>
      <c r="H13" s="95"/>
      <c r="I13" s="98">
        <v>2</v>
      </c>
      <c r="J13" s="95"/>
      <c r="K13" s="95"/>
      <c r="L13" s="98">
        <f t="shared" si="0"/>
        <v>1</v>
      </c>
      <c r="M13" s="51"/>
      <c r="N13" s="95"/>
      <c r="O13" s="28" t="s">
        <v>804</v>
      </c>
      <c r="P13" s="95"/>
      <c r="Q13" s="95"/>
      <c r="R13" s="98">
        <v>1</v>
      </c>
      <c r="S13" s="95"/>
      <c r="T13" s="95"/>
      <c r="U13" s="28" t="s">
        <v>14</v>
      </c>
      <c r="V13" s="28"/>
      <c r="W13" s="28"/>
      <c r="X13" s="28" t="s">
        <v>804</v>
      </c>
      <c r="Y13" s="28"/>
      <c r="Z13" s="28"/>
      <c r="AA13" s="28" t="s">
        <v>804</v>
      </c>
      <c r="AB13" s="27"/>
      <c r="AC13" s="27"/>
      <c r="AD13" s="27"/>
      <c r="AE13" s="27"/>
      <c r="AF13" s="98"/>
      <c r="AG13" s="98"/>
      <c r="AH13" s="107" t="s">
        <v>231</v>
      </c>
      <c r="AI13" s="108"/>
      <c r="AJ13" s="28">
        <f>SUM(AK13:AL13)</f>
        <v>15</v>
      </c>
      <c r="AK13" s="28">
        <f>SUM(AM13,AO13,AQ13,AS13,AU13,AW13)</f>
        <v>15</v>
      </c>
      <c r="AL13" s="28" t="s">
        <v>463</v>
      </c>
      <c r="AM13" s="28">
        <v>2</v>
      </c>
      <c r="AN13" s="28" t="s">
        <v>804</v>
      </c>
      <c r="AO13" s="28">
        <v>1</v>
      </c>
      <c r="AP13" s="28" t="s">
        <v>804</v>
      </c>
      <c r="AQ13" s="28">
        <v>5</v>
      </c>
      <c r="AR13" s="28" t="s">
        <v>804</v>
      </c>
      <c r="AS13" s="28" t="s">
        <v>804</v>
      </c>
      <c r="AT13" s="28" t="s">
        <v>804</v>
      </c>
      <c r="AU13" s="28">
        <v>1</v>
      </c>
      <c r="AV13" s="28" t="s">
        <v>804</v>
      </c>
      <c r="AW13" s="28">
        <v>6</v>
      </c>
      <c r="AX13" s="28" t="s">
        <v>804</v>
      </c>
    </row>
    <row r="14" spans="1:50" ht="19.5" customHeight="1">
      <c r="A14" s="896" t="s">
        <v>233</v>
      </c>
      <c r="B14" s="896"/>
      <c r="C14" s="897"/>
      <c r="D14" s="110"/>
      <c r="E14" s="111"/>
      <c r="F14" s="112">
        <v>34</v>
      </c>
      <c r="G14" s="111"/>
      <c r="H14" s="111"/>
      <c r="I14" s="112">
        <v>40</v>
      </c>
      <c r="J14" s="111"/>
      <c r="K14" s="111"/>
      <c r="L14" s="268">
        <f t="shared" si="0"/>
        <v>603</v>
      </c>
      <c r="M14" s="111"/>
      <c r="N14" s="111"/>
      <c r="O14" s="112">
        <v>493</v>
      </c>
      <c r="P14" s="111"/>
      <c r="Q14" s="111"/>
      <c r="R14" s="112">
        <v>110</v>
      </c>
      <c r="S14" s="111"/>
      <c r="T14" s="111"/>
      <c r="U14" s="204">
        <f>SUM(X14,AA14)</f>
        <v>166</v>
      </c>
      <c r="V14" s="111"/>
      <c r="W14" s="111"/>
      <c r="X14" s="112">
        <v>73</v>
      </c>
      <c r="Y14" s="111"/>
      <c r="Z14" s="111"/>
      <c r="AA14" s="112">
        <v>93</v>
      </c>
      <c r="AB14" s="27"/>
      <c r="AC14" s="27"/>
      <c r="AD14" s="27"/>
      <c r="AE14" s="27"/>
      <c r="AF14" s="98"/>
      <c r="AG14" s="98"/>
      <c r="AH14" s="106"/>
      <c r="AI14" s="105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</row>
    <row r="15" spans="1:50" ht="19.5" customHeight="1">
      <c r="A15" s="113" t="s">
        <v>234</v>
      </c>
      <c r="B15" s="113"/>
      <c r="C15" s="113"/>
      <c r="D15" s="90"/>
      <c r="E15" s="90"/>
      <c r="F15" s="90"/>
      <c r="G15" s="90"/>
      <c r="H15" s="90"/>
      <c r="I15" s="90"/>
      <c r="J15" s="90"/>
      <c r="K15" s="90"/>
      <c r="L15" s="27"/>
      <c r="M15" s="27"/>
      <c r="N15" s="27"/>
      <c r="O15" s="27"/>
      <c r="P15" s="27"/>
      <c r="Q15" s="27"/>
      <c r="R15" s="27"/>
      <c r="S15" s="27"/>
      <c r="T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862" t="s">
        <v>235</v>
      </c>
      <c r="AG15" s="98"/>
      <c r="AH15" s="106" t="s">
        <v>236</v>
      </c>
      <c r="AI15" s="105"/>
      <c r="AJ15" s="28">
        <f aca="true" t="shared" si="4" ref="AJ15:AJ25">SUM(AK15:AL15)</f>
        <v>6</v>
      </c>
      <c r="AK15" s="28">
        <f>SUM(AM15,AO15,AQ15,AS15,AU15,AW15)</f>
        <v>6</v>
      </c>
      <c r="AL15" s="28" t="s">
        <v>463</v>
      </c>
      <c r="AM15" s="28">
        <v>1</v>
      </c>
      <c r="AN15" s="28" t="s">
        <v>804</v>
      </c>
      <c r="AO15" s="28" t="s">
        <v>804</v>
      </c>
      <c r="AP15" s="28" t="s">
        <v>804</v>
      </c>
      <c r="AQ15" s="28">
        <v>5</v>
      </c>
      <c r="AR15" s="28" t="s">
        <v>804</v>
      </c>
      <c r="AS15" s="28" t="s">
        <v>804</v>
      </c>
      <c r="AT15" s="28" t="s">
        <v>804</v>
      </c>
      <c r="AU15" s="28" t="s">
        <v>804</v>
      </c>
      <c r="AV15" s="28" t="s">
        <v>804</v>
      </c>
      <c r="AW15" s="28" t="s">
        <v>804</v>
      </c>
      <c r="AX15" s="28" t="s">
        <v>804</v>
      </c>
    </row>
    <row r="16" spans="1:50" ht="19.5" customHeight="1">
      <c r="A16" s="27" t="s">
        <v>19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920"/>
      <c r="AG16" s="98"/>
      <c r="AH16" s="106"/>
      <c r="AI16" s="105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</row>
    <row r="17" spans="20:50" ht="19.5" customHeight="1"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920"/>
      <c r="AG17" s="98"/>
      <c r="AH17" s="106" t="s">
        <v>237</v>
      </c>
      <c r="AI17" s="105"/>
      <c r="AJ17" s="28">
        <f t="shared" si="4"/>
        <v>795</v>
      </c>
      <c r="AK17" s="28">
        <f>SUM(AM17,AO17,AQ17,AS17,AU17,AW17)</f>
        <v>752</v>
      </c>
      <c r="AL17" s="28">
        <f>SUM(AN17,AP17,AR17,AT17,AV17,AX17)</f>
        <v>43</v>
      </c>
      <c r="AM17" s="28">
        <v>369</v>
      </c>
      <c r="AN17" s="28">
        <v>19</v>
      </c>
      <c r="AO17" s="28">
        <v>31</v>
      </c>
      <c r="AP17" s="28">
        <v>2</v>
      </c>
      <c r="AQ17" s="28">
        <v>289</v>
      </c>
      <c r="AR17" s="28">
        <v>8</v>
      </c>
      <c r="AS17" s="28" t="s">
        <v>804</v>
      </c>
      <c r="AT17" s="28" t="s">
        <v>804</v>
      </c>
      <c r="AU17" s="28">
        <v>12</v>
      </c>
      <c r="AV17" s="28">
        <v>1</v>
      </c>
      <c r="AW17" s="28">
        <v>51</v>
      </c>
      <c r="AX17" s="28">
        <v>13</v>
      </c>
    </row>
    <row r="18" spans="21:50" ht="19.5" customHeight="1"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920"/>
      <c r="AG18" s="98"/>
      <c r="AH18" s="106"/>
      <c r="AI18" s="105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</row>
    <row r="19" spans="1:50" ht="19.5" customHeight="1">
      <c r="A19" s="27"/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920"/>
      <c r="AG19" s="98"/>
      <c r="AH19" s="106" t="s">
        <v>238</v>
      </c>
      <c r="AI19" s="105"/>
      <c r="AJ19" s="28">
        <f t="shared" si="4"/>
        <v>561</v>
      </c>
      <c r="AK19" s="28">
        <f>SUM(AM19,AO19,AQ19,AS19,AU19,AW19)</f>
        <v>501</v>
      </c>
      <c r="AL19" s="28">
        <f>SUM(AN19,AP19,AR19,AT19,AV19,AX19)</f>
        <v>60</v>
      </c>
      <c r="AM19" s="28">
        <v>294</v>
      </c>
      <c r="AN19" s="28">
        <v>22</v>
      </c>
      <c r="AO19" s="28">
        <v>14</v>
      </c>
      <c r="AP19" s="28">
        <v>3</v>
      </c>
      <c r="AQ19" s="28">
        <v>144</v>
      </c>
      <c r="AR19" s="28">
        <v>15</v>
      </c>
      <c r="AS19" s="28" t="s">
        <v>804</v>
      </c>
      <c r="AT19" s="28" t="s">
        <v>804</v>
      </c>
      <c r="AU19" s="28">
        <v>18</v>
      </c>
      <c r="AV19" s="28" t="s">
        <v>804</v>
      </c>
      <c r="AW19" s="28">
        <v>31</v>
      </c>
      <c r="AX19" s="28">
        <v>20</v>
      </c>
    </row>
    <row r="20" spans="1:50" ht="19.5" customHeight="1">
      <c r="A20" s="269"/>
      <c r="B20" s="269"/>
      <c r="C20" s="269"/>
      <c r="D20" s="269"/>
      <c r="E20" s="269"/>
      <c r="F20" s="269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7"/>
      <c r="AC20" s="27"/>
      <c r="AD20" s="27"/>
      <c r="AE20" s="27"/>
      <c r="AF20" s="98"/>
      <c r="AG20" s="98"/>
      <c r="AH20" s="106"/>
      <c r="AI20" s="105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</row>
    <row r="21" spans="1:50" ht="19.5" customHeight="1">
      <c r="A21" s="868" t="s">
        <v>705</v>
      </c>
      <c r="B21" s="805"/>
      <c r="C21" s="805"/>
      <c r="D21" s="805"/>
      <c r="E21" s="805"/>
      <c r="F21" s="805"/>
      <c r="G21" s="805"/>
      <c r="H21" s="805"/>
      <c r="I21" s="805"/>
      <c r="J21" s="805"/>
      <c r="K21" s="805"/>
      <c r="L21" s="805"/>
      <c r="M21" s="805"/>
      <c r="N21" s="805"/>
      <c r="O21" s="805"/>
      <c r="P21" s="805"/>
      <c r="Q21" s="805"/>
      <c r="R21" s="805"/>
      <c r="S21" s="805"/>
      <c r="T21" s="805"/>
      <c r="U21" s="805"/>
      <c r="V21" s="805"/>
      <c r="W21" s="805"/>
      <c r="X21" s="805"/>
      <c r="Y21" s="805"/>
      <c r="Z21" s="805"/>
      <c r="AA21" s="805"/>
      <c r="AB21" s="88"/>
      <c r="AC21" s="88"/>
      <c r="AD21" s="88"/>
      <c r="AE21" s="27"/>
      <c r="AF21" s="98"/>
      <c r="AG21" s="98"/>
      <c r="AH21" s="106" t="s">
        <v>239</v>
      </c>
      <c r="AI21" s="105"/>
      <c r="AJ21" s="28">
        <f t="shared" si="4"/>
        <v>354</v>
      </c>
      <c r="AK21" s="28">
        <f>SUM(AM21,AO21,AQ21,AS21,AU21,AW21)</f>
        <v>284</v>
      </c>
      <c r="AL21" s="28">
        <f>SUM(AN21,AP21,AR21,AT21,AV21,AX21)</f>
        <v>70</v>
      </c>
      <c r="AM21" s="28">
        <v>84</v>
      </c>
      <c r="AN21" s="28">
        <v>14</v>
      </c>
      <c r="AO21" s="28">
        <v>6</v>
      </c>
      <c r="AP21" s="28" t="s">
        <v>804</v>
      </c>
      <c r="AQ21" s="28">
        <v>168</v>
      </c>
      <c r="AR21" s="28">
        <v>41</v>
      </c>
      <c r="AS21" s="28" t="s">
        <v>804</v>
      </c>
      <c r="AT21" s="28" t="s">
        <v>804</v>
      </c>
      <c r="AU21" s="28">
        <v>3</v>
      </c>
      <c r="AV21" s="28">
        <v>1</v>
      </c>
      <c r="AW21" s="28">
        <v>23</v>
      </c>
      <c r="AX21" s="28">
        <v>14</v>
      </c>
    </row>
    <row r="22" spans="1:50" ht="19.5" customHeight="1">
      <c r="A22" s="868" t="s">
        <v>706</v>
      </c>
      <c r="B22" s="805"/>
      <c r="C22" s="805"/>
      <c r="D22" s="805"/>
      <c r="E22" s="805"/>
      <c r="F22" s="805"/>
      <c r="G22" s="805"/>
      <c r="H22" s="805"/>
      <c r="I22" s="805"/>
      <c r="J22" s="805"/>
      <c r="K22" s="805"/>
      <c r="L22" s="805"/>
      <c r="M22" s="805"/>
      <c r="N22" s="805"/>
      <c r="O22" s="805"/>
      <c r="P22" s="805"/>
      <c r="Q22" s="805"/>
      <c r="R22" s="805"/>
      <c r="S22" s="805"/>
      <c r="T22" s="805"/>
      <c r="U22" s="805"/>
      <c r="V22" s="805"/>
      <c r="W22" s="805"/>
      <c r="X22" s="805"/>
      <c r="Y22" s="805"/>
      <c r="Z22" s="805"/>
      <c r="AA22" s="805"/>
      <c r="AB22" s="88"/>
      <c r="AC22" s="88"/>
      <c r="AD22" s="88"/>
      <c r="AE22" s="88"/>
      <c r="AF22" s="98"/>
      <c r="AG22" s="98"/>
      <c r="AH22" s="106"/>
      <c r="AI22" s="105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</row>
    <row r="23" spans="1:50" ht="19.5" customHeight="1" thickBot="1">
      <c r="A23" s="27"/>
      <c r="B23" s="27"/>
      <c r="C23" s="27"/>
      <c r="D23" s="27"/>
      <c r="E23" s="27"/>
      <c r="F23" s="27"/>
      <c r="H23" s="27"/>
      <c r="J23" s="27"/>
      <c r="L23" s="27"/>
      <c r="N23" s="27"/>
      <c r="Q23" s="27"/>
      <c r="R23" s="27"/>
      <c r="T23" s="27"/>
      <c r="V23" s="27"/>
      <c r="AA23" s="93" t="s">
        <v>98</v>
      </c>
      <c r="AB23" s="27"/>
      <c r="AC23" s="27"/>
      <c r="AD23" s="27"/>
      <c r="AE23" s="88"/>
      <c r="AF23" s="98"/>
      <c r="AG23" s="98"/>
      <c r="AH23" s="106" t="s">
        <v>240</v>
      </c>
      <c r="AI23" s="105"/>
      <c r="AJ23" s="28">
        <f t="shared" si="4"/>
        <v>611</v>
      </c>
      <c r="AK23" s="28">
        <f>SUM(AM23,AO23,AQ23,AS23,AU23,AW23)</f>
        <v>510</v>
      </c>
      <c r="AL23" s="28">
        <f>SUM(AN23,AP23,AR23,AT23,AV23,AX23)</f>
        <v>101</v>
      </c>
      <c r="AM23" s="28">
        <v>273</v>
      </c>
      <c r="AN23" s="28">
        <v>50</v>
      </c>
      <c r="AO23" s="28" t="s">
        <v>804</v>
      </c>
      <c r="AP23" s="28" t="s">
        <v>804</v>
      </c>
      <c r="AQ23" s="28">
        <v>223</v>
      </c>
      <c r="AR23" s="28">
        <v>45</v>
      </c>
      <c r="AS23" s="28" t="s">
        <v>804</v>
      </c>
      <c r="AT23" s="28" t="s">
        <v>804</v>
      </c>
      <c r="AU23" s="28">
        <v>10</v>
      </c>
      <c r="AV23" s="28" t="s">
        <v>804</v>
      </c>
      <c r="AW23" s="28">
        <v>4</v>
      </c>
      <c r="AX23" s="28">
        <v>6</v>
      </c>
    </row>
    <row r="24" spans="1:50" ht="19.5" customHeight="1">
      <c r="A24" s="874" t="s">
        <v>241</v>
      </c>
      <c r="B24" s="874"/>
      <c r="C24" s="784"/>
      <c r="D24" s="891" t="s">
        <v>728</v>
      </c>
      <c r="E24" s="792"/>
      <c r="F24" s="792"/>
      <c r="G24" s="792"/>
      <c r="H24" s="792"/>
      <c r="I24" s="892"/>
      <c r="J24" s="791" t="s">
        <v>242</v>
      </c>
      <c r="K24" s="792"/>
      <c r="L24" s="792"/>
      <c r="M24" s="792"/>
      <c r="N24" s="792"/>
      <c r="O24" s="892"/>
      <c r="P24" s="791" t="s">
        <v>243</v>
      </c>
      <c r="Q24" s="792"/>
      <c r="R24" s="792"/>
      <c r="S24" s="792"/>
      <c r="T24" s="792"/>
      <c r="U24" s="892"/>
      <c r="V24" s="791" t="s">
        <v>244</v>
      </c>
      <c r="W24" s="792"/>
      <c r="X24" s="792"/>
      <c r="Y24" s="792"/>
      <c r="Z24" s="792"/>
      <c r="AA24" s="792"/>
      <c r="AB24" s="27"/>
      <c r="AC24" s="27"/>
      <c r="AD24" s="27"/>
      <c r="AE24" s="27"/>
      <c r="AF24" s="98"/>
      <c r="AG24" s="98"/>
      <c r="AH24" s="102"/>
      <c r="AI24" s="90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</row>
    <row r="25" spans="1:50" ht="19.5" customHeight="1">
      <c r="A25" s="787"/>
      <c r="B25" s="787"/>
      <c r="C25" s="718"/>
      <c r="D25" s="796" t="s">
        <v>4</v>
      </c>
      <c r="E25" s="895"/>
      <c r="F25" s="798" t="s">
        <v>5</v>
      </c>
      <c r="G25" s="798"/>
      <c r="H25" s="798" t="s">
        <v>6</v>
      </c>
      <c r="I25" s="798"/>
      <c r="J25" s="798" t="s">
        <v>4</v>
      </c>
      <c r="K25" s="798"/>
      <c r="L25" s="798" t="s">
        <v>5</v>
      </c>
      <c r="M25" s="798"/>
      <c r="N25" s="798" t="s">
        <v>6</v>
      </c>
      <c r="O25" s="798"/>
      <c r="P25" s="798" t="s">
        <v>4</v>
      </c>
      <c r="Q25" s="798"/>
      <c r="R25" s="798" t="s">
        <v>5</v>
      </c>
      <c r="S25" s="798"/>
      <c r="T25" s="798" t="s">
        <v>6</v>
      </c>
      <c r="U25" s="798"/>
      <c r="V25" s="798" t="s">
        <v>4</v>
      </c>
      <c r="W25" s="798"/>
      <c r="X25" s="798" t="s">
        <v>5</v>
      </c>
      <c r="Y25" s="798"/>
      <c r="Z25" s="895" t="s">
        <v>6</v>
      </c>
      <c r="AA25" s="895"/>
      <c r="AB25" s="27"/>
      <c r="AC25" s="27"/>
      <c r="AD25" s="27"/>
      <c r="AE25" s="27"/>
      <c r="AF25" s="896" t="s">
        <v>245</v>
      </c>
      <c r="AG25" s="896"/>
      <c r="AH25" s="897"/>
      <c r="AI25" s="109"/>
      <c r="AJ25" s="204">
        <f t="shared" si="4"/>
        <v>1221</v>
      </c>
      <c r="AK25" s="204">
        <f>SUM(AM25,AO25,AQ25,AS25,AU25,AW25)</f>
        <v>1013</v>
      </c>
      <c r="AL25" s="204">
        <f>SUM(AN25,AP25,AR25,AT25,AV25,AX25)</f>
        <v>208</v>
      </c>
      <c r="AM25" s="115">
        <v>381</v>
      </c>
      <c r="AN25" s="115">
        <v>74</v>
      </c>
      <c r="AO25" s="115">
        <v>144</v>
      </c>
      <c r="AP25" s="115">
        <v>10</v>
      </c>
      <c r="AQ25" s="115">
        <v>262</v>
      </c>
      <c r="AR25" s="115">
        <v>25</v>
      </c>
      <c r="AS25" s="115">
        <v>71</v>
      </c>
      <c r="AT25" s="115">
        <v>37</v>
      </c>
      <c r="AU25" s="115">
        <v>27</v>
      </c>
      <c r="AV25" s="115">
        <v>1</v>
      </c>
      <c r="AW25" s="115">
        <v>128</v>
      </c>
      <c r="AX25" s="115">
        <v>61</v>
      </c>
    </row>
    <row r="26" spans="1:50" ht="19.5" customHeight="1">
      <c r="A26" s="516" t="s">
        <v>619</v>
      </c>
      <c r="B26" s="742"/>
      <c r="C26" s="743"/>
      <c r="D26" s="855">
        <f>SUM(F26:I26)</f>
        <v>6918</v>
      </c>
      <c r="E26" s="856"/>
      <c r="F26" s="881">
        <f>SUM(L26,R26,X26)</f>
        <v>3326</v>
      </c>
      <c r="G26" s="882"/>
      <c r="H26" s="881">
        <f>SUM(N26,T26,Z26)</f>
        <v>3592</v>
      </c>
      <c r="I26" s="882"/>
      <c r="J26" s="889" t="s">
        <v>14</v>
      </c>
      <c r="K26" s="890"/>
      <c r="L26" s="889" t="s">
        <v>14</v>
      </c>
      <c r="M26" s="890"/>
      <c r="N26" s="889" t="s">
        <v>14</v>
      </c>
      <c r="O26" s="890"/>
      <c r="P26" s="799">
        <f>SUM(R26,T26)</f>
        <v>27</v>
      </c>
      <c r="Q26" s="884"/>
      <c r="R26" s="889" t="s">
        <v>14</v>
      </c>
      <c r="S26" s="890"/>
      <c r="T26" s="889">
        <v>27</v>
      </c>
      <c r="U26" s="890"/>
      <c r="V26" s="881">
        <f>SUM(X26:AA26)</f>
        <v>6891</v>
      </c>
      <c r="W26" s="856"/>
      <c r="X26" s="887">
        <v>3326</v>
      </c>
      <c r="Y26" s="888"/>
      <c r="Z26" s="887">
        <v>3565</v>
      </c>
      <c r="AA26" s="888"/>
      <c r="AB26" s="27"/>
      <c r="AC26" s="27"/>
      <c r="AD26" s="27"/>
      <c r="AE26" s="27"/>
      <c r="AF26" s="27" t="s">
        <v>460</v>
      </c>
      <c r="AG26" s="27"/>
      <c r="AH26" s="88"/>
      <c r="AI26" s="88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</row>
    <row r="27" spans="1:31" ht="19.5" customHeight="1">
      <c r="A27" s="740">
        <v>5</v>
      </c>
      <c r="B27" s="542"/>
      <c r="C27" s="741"/>
      <c r="D27" s="855">
        <f>SUM(F27:I27)</f>
        <v>6843</v>
      </c>
      <c r="E27" s="856"/>
      <c r="F27" s="881">
        <f>SUM(L27,R27,X27)</f>
        <v>3382</v>
      </c>
      <c r="G27" s="882"/>
      <c r="H27" s="881">
        <f>SUM(N27,T27,Z27)</f>
        <v>3461</v>
      </c>
      <c r="I27" s="882"/>
      <c r="J27" s="799" t="s">
        <v>14</v>
      </c>
      <c r="K27" s="884"/>
      <c r="L27" s="799" t="s">
        <v>14</v>
      </c>
      <c r="M27" s="884"/>
      <c r="N27" s="799" t="s">
        <v>14</v>
      </c>
      <c r="O27" s="884"/>
      <c r="P27" s="799">
        <f>SUM(R27,T27)</f>
        <v>27</v>
      </c>
      <c r="Q27" s="884"/>
      <c r="R27" s="799" t="s">
        <v>14</v>
      </c>
      <c r="S27" s="884"/>
      <c r="T27" s="799">
        <v>27</v>
      </c>
      <c r="U27" s="884"/>
      <c r="V27" s="881">
        <f>SUM(X27:AA27)</f>
        <v>6816</v>
      </c>
      <c r="W27" s="856"/>
      <c r="X27" s="881">
        <v>3382</v>
      </c>
      <c r="Y27" s="883"/>
      <c r="Z27" s="881">
        <v>3434</v>
      </c>
      <c r="AA27" s="883"/>
      <c r="AB27" s="27"/>
      <c r="AC27" s="27"/>
      <c r="AD27" s="27"/>
      <c r="AE27" s="27"/>
    </row>
    <row r="28" spans="1:31" ht="19.5" customHeight="1">
      <c r="A28" s="740">
        <v>6</v>
      </c>
      <c r="B28" s="542"/>
      <c r="C28" s="741"/>
      <c r="D28" s="855">
        <f>SUM(F28:I28)</f>
        <v>7149</v>
      </c>
      <c r="E28" s="856"/>
      <c r="F28" s="881">
        <f>SUM(L28,R28,X28)</f>
        <v>3469</v>
      </c>
      <c r="G28" s="882"/>
      <c r="H28" s="881">
        <f>SUM(N28,T28,Z28)</f>
        <v>3680</v>
      </c>
      <c r="I28" s="882"/>
      <c r="J28" s="799" t="s">
        <v>14</v>
      </c>
      <c r="K28" s="884"/>
      <c r="L28" s="799" t="s">
        <v>14</v>
      </c>
      <c r="M28" s="884"/>
      <c r="N28" s="799" t="s">
        <v>14</v>
      </c>
      <c r="O28" s="884"/>
      <c r="P28" s="799">
        <f>SUM(R28,T28)</f>
        <v>35</v>
      </c>
      <c r="Q28" s="884"/>
      <c r="R28" s="799" t="s">
        <v>14</v>
      </c>
      <c r="S28" s="884"/>
      <c r="T28" s="799">
        <v>35</v>
      </c>
      <c r="U28" s="884"/>
      <c r="V28" s="881">
        <f>SUM(X28:AA28)</f>
        <v>7114</v>
      </c>
      <c r="W28" s="856"/>
      <c r="X28" s="881">
        <v>3469</v>
      </c>
      <c r="Y28" s="883"/>
      <c r="Z28" s="881">
        <v>3645</v>
      </c>
      <c r="AA28" s="883"/>
      <c r="AB28" s="27"/>
      <c r="AC28" s="27"/>
      <c r="AD28" s="27"/>
      <c r="AE28" s="27"/>
    </row>
    <row r="29" spans="1:31" ht="19.5" customHeight="1">
      <c r="A29" s="740">
        <v>7</v>
      </c>
      <c r="B29" s="542"/>
      <c r="C29" s="741"/>
      <c r="D29" s="855">
        <f>SUM(F29:I29)</f>
        <v>6974</v>
      </c>
      <c r="E29" s="856"/>
      <c r="F29" s="881">
        <f>SUM(L29,R29,X29)</f>
        <v>3520</v>
      </c>
      <c r="G29" s="882"/>
      <c r="H29" s="881">
        <f>SUM(N29,T29,Z29)</f>
        <v>3454</v>
      </c>
      <c r="I29" s="882"/>
      <c r="J29" s="799" t="s">
        <v>14</v>
      </c>
      <c r="K29" s="884"/>
      <c r="L29" s="799" t="s">
        <v>14</v>
      </c>
      <c r="M29" s="884"/>
      <c r="N29" s="799" t="s">
        <v>14</v>
      </c>
      <c r="O29" s="884"/>
      <c r="P29" s="799">
        <f>SUM(R29,T29)</f>
        <v>34</v>
      </c>
      <c r="Q29" s="884"/>
      <c r="R29" s="799" t="s">
        <v>14</v>
      </c>
      <c r="S29" s="884"/>
      <c r="T29" s="799">
        <v>34</v>
      </c>
      <c r="U29" s="884"/>
      <c r="V29" s="881">
        <f>SUM(X29:AA29)</f>
        <v>6940</v>
      </c>
      <c r="W29" s="856"/>
      <c r="X29" s="881">
        <v>3520</v>
      </c>
      <c r="Y29" s="883"/>
      <c r="Z29" s="881">
        <v>3420</v>
      </c>
      <c r="AA29" s="883"/>
      <c r="AB29" s="27"/>
      <c r="AC29" s="27"/>
      <c r="AD29" s="27"/>
      <c r="AE29" s="27"/>
    </row>
    <row r="30" spans="1:55" ht="19.5" customHeight="1">
      <c r="A30" s="527">
        <v>8</v>
      </c>
      <c r="B30" s="686"/>
      <c r="C30" s="591"/>
      <c r="D30" s="878">
        <f>SUM(F30:I30)</f>
        <v>7171</v>
      </c>
      <c r="E30" s="879"/>
      <c r="F30" s="880">
        <f>SUM(L30,R30,X30)</f>
        <v>3698</v>
      </c>
      <c r="G30" s="879"/>
      <c r="H30" s="880">
        <f>SUM(N30,T30,Z30)</f>
        <v>3473</v>
      </c>
      <c r="I30" s="879"/>
      <c r="J30" s="885" t="s">
        <v>14</v>
      </c>
      <c r="K30" s="886"/>
      <c r="L30" s="885" t="s">
        <v>14</v>
      </c>
      <c r="M30" s="886"/>
      <c r="N30" s="885" t="s">
        <v>14</v>
      </c>
      <c r="O30" s="886"/>
      <c r="P30" s="885">
        <f>SUM(R30,T30)</f>
        <v>35</v>
      </c>
      <c r="Q30" s="886"/>
      <c r="R30" s="885" t="s">
        <v>14</v>
      </c>
      <c r="S30" s="886"/>
      <c r="T30" s="885">
        <v>35</v>
      </c>
      <c r="U30" s="886"/>
      <c r="V30" s="880">
        <f>SUM(X30:AA30)</f>
        <v>7136</v>
      </c>
      <c r="W30" s="879"/>
      <c r="X30" s="908">
        <v>3698</v>
      </c>
      <c r="Y30" s="909"/>
      <c r="Z30" s="908">
        <v>3438</v>
      </c>
      <c r="AA30" s="909"/>
      <c r="AB30" s="27"/>
      <c r="AC30" s="27"/>
      <c r="AD30" s="27"/>
      <c r="AE30" s="27"/>
      <c r="AF30" s="269"/>
      <c r="AG30" s="269"/>
      <c r="AH30" s="269"/>
      <c r="AI30" s="269"/>
      <c r="AJ30" s="269"/>
      <c r="AK30" s="269"/>
      <c r="AL30" s="269"/>
      <c r="AM30" s="269"/>
      <c r="AN30" s="269"/>
      <c r="AO30" s="269"/>
      <c r="AP30" s="269"/>
      <c r="AQ30" s="269"/>
      <c r="AR30" s="269"/>
      <c r="AS30" s="269"/>
      <c r="AT30" s="269"/>
      <c r="AU30" s="269"/>
      <c r="AV30" s="269"/>
      <c r="AW30" s="269"/>
      <c r="AX30" s="269"/>
      <c r="AY30" s="269"/>
      <c r="AZ30" s="269"/>
      <c r="BA30" s="269"/>
      <c r="BB30" s="269"/>
      <c r="BC30" s="269"/>
    </row>
    <row r="31" spans="1:55" ht="19.5" customHeight="1">
      <c r="A31" s="197" t="s">
        <v>19</v>
      </c>
      <c r="B31" s="197"/>
      <c r="C31" s="198"/>
      <c r="G31" s="95"/>
      <c r="H31" s="95"/>
      <c r="I31" s="95"/>
      <c r="J31" s="95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E31" s="2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7"/>
      <c r="BB31" s="87"/>
      <c r="BC31" s="87"/>
    </row>
    <row r="32" spans="16:55" ht="19.5" customHeight="1"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F32" s="795" t="s">
        <v>246</v>
      </c>
      <c r="AG32" s="795"/>
      <c r="AH32" s="795"/>
      <c r="AI32" s="795"/>
      <c r="AJ32" s="795"/>
      <c r="AK32" s="795"/>
      <c r="AL32" s="795"/>
      <c r="AM32" s="795"/>
      <c r="AN32" s="795"/>
      <c r="AO32" s="795"/>
      <c r="AP32" s="795"/>
      <c r="AQ32" s="795"/>
      <c r="AR32" s="795"/>
      <c r="AS32" s="795"/>
      <c r="AT32" s="795"/>
      <c r="AU32" s="795"/>
      <c r="AV32" s="795"/>
      <c r="AW32" s="795"/>
      <c r="AX32" s="795"/>
      <c r="AY32" s="795"/>
      <c r="AZ32" s="795"/>
      <c r="BA32" s="795"/>
      <c r="BB32" s="795"/>
      <c r="BC32" s="98"/>
    </row>
    <row r="33" spans="16:55" ht="19.5" customHeight="1" thickBot="1"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H33" s="91"/>
      <c r="AI33" s="91"/>
      <c r="AJ33" s="91"/>
      <c r="AK33" s="91"/>
      <c r="AL33" s="91"/>
      <c r="AM33" s="91"/>
      <c r="AN33" s="91"/>
      <c r="AO33" s="91"/>
      <c r="AP33" s="91"/>
      <c r="AQ33" s="91"/>
      <c r="AR33" s="91"/>
      <c r="AS33" s="91"/>
      <c r="AT33" s="91"/>
      <c r="BB33" s="28" t="s">
        <v>98</v>
      </c>
      <c r="BC33" s="28"/>
    </row>
    <row r="34" spans="1:55" ht="19.5" customHeight="1">
      <c r="A34" s="269"/>
      <c r="B34" s="269"/>
      <c r="C34" s="269"/>
      <c r="D34" s="269"/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F34" s="873" t="s">
        <v>719</v>
      </c>
      <c r="AG34" s="874"/>
      <c r="AH34" s="788"/>
      <c r="AI34" s="788"/>
      <c r="AJ34" s="784"/>
      <c r="AK34" s="875" t="s">
        <v>247</v>
      </c>
      <c r="AL34" s="874"/>
      <c r="AM34" s="923" t="s">
        <v>248</v>
      </c>
      <c r="AN34" s="902"/>
      <c r="AO34" s="902"/>
      <c r="AP34" s="902"/>
      <c r="AQ34" s="902"/>
      <c r="AR34" s="902"/>
      <c r="AS34" s="902"/>
      <c r="AT34" s="924"/>
      <c r="AU34" s="923" t="s">
        <v>224</v>
      </c>
      <c r="AV34" s="902"/>
      <c r="AW34" s="902"/>
      <c r="AX34" s="902"/>
      <c r="AY34" s="902"/>
      <c r="AZ34" s="902"/>
      <c r="BA34" s="902"/>
      <c r="BB34" s="902"/>
      <c r="BC34" s="214"/>
    </row>
    <row r="35" spans="1:55" ht="19.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F35" s="785"/>
      <c r="AG35" s="785"/>
      <c r="AH35" s="785"/>
      <c r="AI35" s="785"/>
      <c r="AJ35" s="786"/>
      <c r="AK35" s="876"/>
      <c r="AL35" s="795"/>
      <c r="AM35" s="917" t="s">
        <v>29</v>
      </c>
      <c r="AN35" s="918"/>
      <c r="AO35" s="912" t="s">
        <v>461</v>
      </c>
      <c r="AP35" s="913"/>
      <c r="AQ35" s="864" t="s">
        <v>249</v>
      </c>
      <c r="AR35" s="865"/>
      <c r="AS35" s="864" t="s">
        <v>250</v>
      </c>
      <c r="AT35" s="865"/>
      <c r="AU35" s="917" t="s">
        <v>29</v>
      </c>
      <c r="AV35" s="918"/>
      <c r="AW35" s="864" t="s">
        <v>251</v>
      </c>
      <c r="AX35" s="919"/>
      <c r="AY35" s="864" t="s">
        <v>249</v>
      </c>
      <c r="AZ35" s="919"/>
      <c r="BA35" s="864" t="s">
        <v>250</v>
      </c>
      <c r="BB35" s="919"/>
      <c r="BC35" s="90"/>
    </row>
    <row r="36" spans="1:55" ht="19.5" customHeight="1">
      <c r="A36" s="868" t="s">
        <v>707</v>
      </c>
      <c r="B36" s="805"/>
      <c r="C36" s="805"/>
      <c r="D36" s="805"/>
      <c r="E36" s="805"/>
      <c r="F36" s="805"/>
      <c r="G36" s="805"/>
      <c r="H36" s="805"/>
      <c r="I36" s="805"/>
      <c r="J36" s="805"/>
      <c r="K36" s="805"/>
      <c r="L36" s="805"/>
      <c r="M36" s="805"/>
      <c r="N36" s="805"/>
      <c r="O36" s="805"/>
      <c r="P36" s="805"/>
      <c r="Q36" s="805"/>
      <c r="R36" s="805"/>
      <c r="S36" s="805"/>
      <c r="T36" s="805"/>
      <c r="U36" s="805"/>
      <c r="V36" s="805"/>
      <c r="W36" s="805"/>
      <c r="X36" s="805"/>
      <c r="Y36" s="805"/>
      <c r="Z36" s="805"/>
      <c r="AA36" s="805"/>
      <c r="AF36" s="787"/>
      <c r="AG36" s="787"/>
      <c r="AH36" s="787"/>
      <c r="AI36" s="787"/>
      <c r="AJ36" s="718"/>
      <c r="AK36" s="877"/>
      <c r="AL36" s="808"/>
      <c r="AM36" s="914"/>
      <c r="AN36" s="915"/>
      <c r="AO36" s="914"/>
      <c r="AP36" s="915"/>
      <c r="AQ36" s="866"/>
      <c r="AR36" s="867"/>
      <c r="AS36" s="866"/>
      <c r="AT36" s="867"/>
      <c r="AU36" s="914"/>
      <c r="AV36" s="915"/>
      <c r="AW36" s="866"/>
      <c r="AX36" s="808"/>
      <c r="AY36" s="866"/>
      <c r="AZ36" s="808"/>
      <c r="BA36" s="866"/>
      <c r="BB36" s="808"/>
      <c r="BC36" s="90"/>
    </row>
    <row r="37" spans="1:55" ht="19.5" customHeight="1" thickBot="1">
      <c r="A37" s="201"/>
      <c r="B37" s="245"/>
      <c r="C37" s="245"/>
      <c r="D37" s="245"/>
      <c r="E37" s="245"/>
      <c r="F37" s="245"/>
      <c r="G37" s="245"/>
      <c r="H37" s="245"/>
      <c r="I37" s="201"/>
      <c r="J37" s="245"/>
      <c r="K37" s="245"/>
      <c r="L37" s="245"/>
      <c r="M37" s="245"/>
      <c r="N37" s="245"/>
      <c r="O37" s="245"/>
      <c r="P37" s="245"/>
      <c r="Q37" s="245"/>
      <c r="R37" s="245"/>
      <c r="S37" s="245"/>
      <c r="T37" s="245"/>
      <c r="U37" s="245"/>
      <c r="V37" s="245"/>
      <c r="W37" s="245"/>
      <c r="X37" s="245"/>
      <c r="Y37" s="245"/>
      <c r="Z37" s="245"/>
      <c r="AA37" s="212" t="s">
        <v>98</v>
      </c>
      <c r="AF37" s="809" t="s">
        <v>536</v>
      </c>
      <c r="AG37" s="809"/>
      <c r="AH37" s="809"/>
      <c r="AI37" s="208"/>
      <c r="AJ37" s="209" t="s">
        <v>462</v>
      </c>
      <c r="AK37" s="216"/>
      <c r="AL37" s="166">
        <f>SUM(AL38:AL39)</f>
        <v>2808</v>
      </c>
      <c r="AM37" s="471"/>
      <c r="AN37" s="166">
        <f>SUM(AN38:AN39)</f>
        <v>2646</v>
      </c>
      <c r="AO37" s="174"/>
      <c r="AP37" s="166">
        <f>SUM(AP38:AP39)</f>
        <v>1209</v>
      </c>
      <c r="AQ37" s="471"/>
      <c r="AR37" s="166">
        <f>SUM(AR38:AR39)</f>
        <v>29</v>
      </c>
      <c r="AS37" s="471"/>
      <c r="AT37" s="166">
        <f>SUM(AT38:AT39)</f>
        <v>1408</v>
      </c>
      <c r="AU37" s="471"/>
      <c r="AV37" s="166">
        <f>SUM(AV38:AV39)</f>
        <v>162</v>
      </c>
      <c r="AW37" s="471"/>
      <c r="AX37" s="166">
        <f>SUM(AX38:AX39)</f>
        <v>14</v>
      </c>
      <c r="AY37" s="471"/>
      <c r="AZ37" s="166">
        <f>SUM(AZ38:AZ39)</f>
        <v>37</v>
      </c>
      <c r="BA37" s="260"/>
      <c r="BB37" s="166">
        <f>SUM(BB38:BB39)</f>
        <v>111</v>
      </c>
      <c r="BC37" s="166"/>
    </row>
    <row r="38" spans="1:55" ht="19.5" customHeight="1">
      <c r="A38" s="925" t="s">
        <v>252</v>
      </c>
      <c r="B38" s="925"/>
      <c r="C38" s="926"/>
      <c r="D38" s="931" t="s">
        <v>253</v>
      </c>
      <c r="E38" s="932"/>
      <c r="F38" s="869" t="s">
        <v>254</v>
      </c>
      <c r="G38" s="870"/>
      <c r="H38" s="869" t="s">
        <v>255</v>
      </c>
      <c r="I38" s="862"/>
      <c r="J38" s="858" t="s">
        <v>194</v>
      </c>
      <c r="K38" s="859"/>
      <c r="L38" s="862" t="s">
        <v>256</v>
      </c>
      <c r="M38" s="862"/>
      <c r="N38" s="858" t="s">
        <v>254</v>
      </c>
      <c r="O38" s="859"/>
      <c r="P38" s="862" t="s">
        <v>257</v>
      </c>
      <c r="Q38" s="862"/>
      <c r="R38" s="858" t="s">
        <v>258</v>
      </c>
      <c r="S38" s="859"/>
      <c r="T38" s="862" t="s">
        <v>259</v>
      </c>
      <c r="U38" s="862"/>
      <c r="V38" s="858" t="s">
        <v>260</v>
      </c>
      <c r="W38" s="859"/>
      <c r="X38" s="862" t="s">
        <v>261</v>
      </c>
      <c r="Y38" s="862"/>
      <c r="Z38" s="910" t="s">
        <v>708</v>
      </c>
      <c r="AA38" s="862"/>
      <c r="AC38" s="27"/>
      <c r="AD38" s="27"/>
      <c r="AE38" s="27"/>
      <c r="AF38" s="817"/>
      <c r="AG38" s="817"/>
      <c r="AH38" s="817"/>
      <c r="AI38" s="174"/>
      <c r="AJ38" s="425" t="s">
        <v>423</v>
      </c>
      <c r="AK38" s="174"/>
      <c r="AL38" s="174">
        <f>SUM(AL40,AL42,AL44,AL46,AL48)</f>
        <v>1091</v>
      </c>
      <c r="AM38" s="471"/>
      <c r="AN38" s="174">
        <f>SUM(AN40,AN42,AN44,AN46,AN48)</f>
        <v>1016</v>
      </c>
      <c r="AO38" s="174"/>
      <c r="AP38" s="174">
        <f aca="true" t="shared" si="5" ref="AP38:BB38">SUM(AP40,AP42,AP44,AP46,AP48)</f>
        <v>540</v>
      </c>
      <c r="AQ38" s="471"/>
      <c r="AR38" s="174">
        <f t="shared" si="5"/>
        <v>14</v>
      </c>
      <c r="AS38" s="471"/>
      <c r="AT38" s="174">
        <f t="shared" si="5"/>
        <v>462</v>
      </c>
      <c r="AU38" s="471"/>
      <c r="AV38" s="174">
        <f t="shared" si="5"/>
        <v>75</v>
      </c>
      <c r="AW38" s="471"/>
      <c r="AX38" s="174">
        <f t="shared" si="5"/>
        <v>9</v>
      </c>
      <c r="AY38" s="471"/>
      <c r="AZ38" s="174">
        <f t="shared" si="5"/>
        <v>28</v>
      </c>
      <c r="BA38" s="260"/>
      <c r="BB38" s="174">
        <f t="shared" si="5"/>
        <v>38</v>
      </c>
      <c r="BC38" s="207"/>
    </row>
    <row r="39" spans="1:55" ht="19.5" customHeight="1">
      <c r="A39" s="927"/>
      <c r="B39" s="927"/>
      <c r="C39" s="928"/>
      <c r="D39" s="933"/>
      <c r="E39" s="934"/>
      <c r="F39" s="869"/>
      <c r="G39" s="870"/>
      <c r="H39" s="869"/>
      <c r="I39" s="862"/>
      <c r="J39" s="858"/>
      <c r="K39" s="859"/>
      <c r="L39" s="862"/>
      <c r="M39" s="862"/>
      <c r="N39" s="858"/>
      <c r="O39" s="859"/>
      <c r="P39" s="862"/>
      <c r="Q39" s="862"/>
      <c r="R39" s="858"/>
      <c r="S39" s="859"/>
      <c r="T39" s="862"/>
      <c r="U39" s="862"/>
      <c r="V39" s="858"/>
      <c r="W39" s="859"/>
      <c r="X39" s="862"/>
      <c r="Y39" s="862"/>
      <c r="Z39" s="858"/>
      <c r="AA39" s="862"/>
      <c r="AB39" s="27"/>
      <c r="AC39" s="27"/>
      <c r="AD39" s="27"/>
      <c r="AE39" s="27"/>
      <c r="AF39" s="817"/>
      <c r="AG39" s="817"/>
      <c r="AH39" s="817"/>
      <c r="AI39" s="424"/>
      <c r="AJ39" s="178" t="s">
        <v>424</v>
      </c>
      <c r="AK39" s="216"/>
      <c r="AL39" s="174">
        <f>SUM(AL41,AL43,AL45,AL47,AL49)</f>
        <v>1717</v>
      </c>
      <c r="AM39" s="471"/>
      <c r="AN39" s="174">
        <f>SUM(AN41,AN43,AN45,AN47,AN49)</f>
        <v>1630</v>
      </c>
      <c r="AO39" s="174"/>
      <c r="AP39" s="174">
        <f aca="true" t="shared" si="6" ref="AP39:BB39">SUM(AP41,AP43,AP45,AP47,AP49)</f>
        <v>669</v>
      </c>
      <c r="AQ39" s="471"/>
      <c r="AR39" s="174">
        <f t="shared" si="6"/>
        <v>15</v>
      </c>
      <c r="AS39" s="471"/>
      <c r="AT39" s="174">
        <f t="shared" si="6"/>
        <v>946</v>
      </c>
      <c r="AU39" s="471"/>
      <c r="AV39" s="174">
        <f t="shared" si="6"/>
        <v>87</v>
      </c>
      <c r="AW39" s="471"/>
      <c r="AX39" s="174">
        <f t="shared" si="6"/>
        <v>5</v>
      </c>
      <c r="AY39" s="471"/>
      <c r="AZ39" s="174">
        <f t="shared" si="6"/>
        <v>9</v>
      </c>
      <c r="BA39" s="260"/>
      <c r="BB39" s="174">
        <f t="shared" si="6"/>
        <v>73</v>
      </c>
      <c r="BC39" s="95"/>
    </row>
    <row r="40" spans="1:55" ht="19.5" customHeight="1">
      <c r="A40" s="927"/>
      <c r="B40" s="927"/>
      <c r="C40" s="928"/>
      <c r="D40" s="933"/>
      <c r="E40" s="934"/>
      <c r="F40" s="869"/>
      <c r="G40" s="870"/>
      <c r="H40" s="869"/>
      <c r="I40" s="862"/>
      <c r="J40" s="858"/>
      <c r="K40" s="859"/>
      <c r="L40" s="862"/>
      <c r="M40" s="862"/>
      <c r="N40" s="858"/>
      <c r="O40" s="859"/>
      <c r="P40" s="862"/>
      <c r="Q40" s="862"/>
      <c r="R40" s="858"/>
      <c r="S40" s="859"/>
      <c r="T40" s="862"/>
      <c r="U40" s="862"/>
      <c r="V40" s="858"/>
      <c r="W40" s="859"/>
      <c r="X40" s="862"/>
      <c r="Y40" s="862"/>
      <c r="Z40" s="858"/>
      <c r="AA40" s="862"/>
      <c r="AB40" s="27"/>
      <c r="AC40" s="27"/>
      <c r="AD40" s="27"/>
      <c r="AE40" s="27"/>
      <c r="AF40" s="805" t="s">
        <v>262</v>
      </c>
      <c r="AG40" s="805"/>
      <c r="AH40" s="805"/>
      <c r="AI40" s="210"/>
      <c r="AJ40" s="215" t="s">
        <v>423</v>
      </c>
      <c r="AK40" s="217"/>
      <c r="AL40" s="117">
        <f>SUM(AN40,AV40)</f>
        <v>647</v>
      </c>
      <c r="AM40" s="117"/>
      <c r="AN40" s="30">
        <f>SUM(AP40,AR40,AT40)</f>
        <v>600</v>
      </c>
      <c r="AP40" s="117">
        <v>330</v>
      </c>
      <c r="AQ40" s="117"/>
      <c r="AR40" s="117">
        <v>12</v>
      </c>
      <c r="AS40" s="117"/>
      <c r="AT40" s="117">
        <v>258</v>
      </c>
      <c r="AU40" s="117"/>
      <c r="AV40" s="117">
        <f>SUM(AX40,AZ40,BB40)</f>
        <v>47</v>
      </c>
      <c r="AW40" s="117"/>
      <c r="AX40" s="117">
        <v>8</v>
      </c>
      <c r="AY40" s="117"/>
      <c r="AZ40" s="28">
        <v>7</v>
      </c>
      <c r="BA40" s="118"/>
      <c r="BB40" s="118">
        <v>32</v>
      </c>
      <c r="BC40" s="95"/>
    </row>
    <row r="41" spans="1:55" ht="19.5" customHeight="1">
      <c r="A41" s="927"/>
      <c r="B41" s="927"/>
      <c r="C41" s="928"/>
      <c r="D41" s="933"/>
      <c r="E41" s="934"/>
      <c r="F41" s="869"/>
      <c r="G41" s="870"/>
      <c r="H41" s="869"/>
      <c r="I41" s="862"/>
      <c r="J41" s="858"/>
      <c r="K41" s="859"/>
      <c r="L41" s="862"/>
      <c r="M41" s="862"/>
      <c r="N41" s="858"/>
      <c r="O41" s="859"/>
      <c r="P41" s="862"/>
      <c r="Q41" s="862"/>
      <c r="R41" s="858"/>
      <c r="S41" s="859"/>
      <c r="T41" s="862"/>
      <c r="U41" s="862"/>
      <c r="V41" s="858"/>
      <c r="W41" s="859"/>
      <c r="X41" s="862"/>
      <c r="Y41" s="862"/>
      <c r="Z41" s="858"/>
      <c r="AA41" s="862"/>
      <c r="AB41" s="27"/>
      <c r="AC41" s="27"/>
      <c r="AD41" s="27"/>
      <c r="AE41" s="27"/>
      <c r="AF41" s="805"/>
      <c r="AG41" s="805"/>
      <c r="AH41" s="805"/>
      <c r="AI41" s="210"/>
      <c r="AJ41" s="102" t="s">
        <v>424</v>
      </c>
      <c r="AK41" s="217"/>
      <c r="AL41" s="117">
        <f aca="true" t="shared" si="7" ref="AL41:AL49">SUM(AN41,AV41)</f>
        <v>481</v>
      </c>
      <c r="AM41" s="117"/>
      <c r="AN41" s="30">
        <f aca="true" t="shared" si="8" ref="AN41:AN49">SUM(AP41,AR41,AT41)</f>
        <v>421</v>
      </c>
      <c r="AP41" s="117">
        <v>180</v>
      </c>
      <c r="AQ41" s="117"/>
      <c r="AR41" s="117">
        <v>14</v>
      </c>
      <c r="AS41" s="117"/>
      <c r="AT41" s="117">
        <v>227</v>
      </c>
      <c r="AU41" s="117"/>
      <c r="AV41" s="117">
        <f aca="true" t="shared" si="9" ref="AV41:AV49">SUM(AX41,AZ41,BB41)</f>
        <v>60</v>
      </c>
      <c r="AW41" s="117"/>
      <c r="AX41" s="118">
        <v>5</v>
      </c>
      <c r="AY41" s="28"/>
      <c r="AZ41" s="28">
        <v>7</v>
      </c>
      <c r="BA41" s="118"/>
      <c r="BB41" s="118">
        <v>48</v>
      </c>
      <c r="BC41" s="95"/>
    </row>
    <row r="42" spans="1:55" ht="19.5" customHeight="1">
      <c r="A42" s="929"/>
      <c r="B42" s="929"/>
      <c r="C42" s="930"/>
      <c r="D42" s="935"/>
      <c r="E42" s="936"/>
      <c r="F42" s="871"/>
      <c r="G42" s="872"/>
      <c r="H42" s="871"/>
      <c r="I42" s="863"/>
      <c r="J42" s="860"/>
      <c r="K42" s="861"/>
      <c r="L42" s="863"/>
      <c r="M42" s="863"/>
      <c r="N42" s="860"/>
      <c r="O42" s="861"/>
      <c r="P42" s="863"/>
      <c r="Q42" s="863"/>
      <c r="R42" s="860"/>
      <c r="S42" s="861"/>
      <c r="T42" s="863"/>
      <c r="U42" s="863"/>
      <c r="V42" s="860"/>
      <c r="W42" s="861"/>
      <c r="X42" s="863"/>
      <c r="Y42" s="863"/>
      <c r="Z42" s="911"/>
      <c r="AA42" s="863"/>
      <c r="AB42" s="27"/>
      <c r="AC42" s="27"/>
      <c r="AD42" s="27"/>
      <c r="AE42" s="27"/>
      <c r="AF42" s="805" t="s">
        <v>263</v>
      </c>
      <c r="AG42" s="805"/>
      <c r="AH42" s="805"/>
      <c r="AI42" s="210"/>
      <c r="AJ42" s="215" t="s">
        <v>423</v>
      </c>
      <c r="AK42" s="217"/>
      <c r="AL42" s="117">
        <f t="shared" si="7"/>
        <v>238</v>
      </c>
      <c r="AM42" s="117"/>
      <c r="AN42" s="30">
        <f t="shared" si="8"/>
        <v>213</v>
      </c>
      <c r="AP42" s="117">
        <v>119</v>
      </c>
      <c r="AQ42" s="117"/>
      <c r="AR42" s="117">
        <v>2</v>
      </c>
      <c r="AS42" s="117"/>
      <c r="AT42" s="117">
        <v>92</v>
      </c>
      <c r="AU42" s="117"/>
      <c r="AV42" s="117">
        <f t="shared" si="9"/>
        <v>25</v>
      </c>
      <c r="AW42" s="117"/>
      <c r="AX42" s="117">
        <v>1</v>
      </c>
      <c r="AY42" s="117"/>
      <c r="AZ42" s="118">
        <v>19</v>
      </c>
      <c r="BA42" s="118"/>
      <c r="BB42" s="118">
        <v>5</v>
      </c>
      <c r="BC42" s="28"/>
    </row>
    <row r="43" spans="1:55" ht="19.5" customHeight="1">
      <c r="A43" s="809" t="s">
        <v>421</v>
      </c>
      <c r="B43" s="809"/>
      <c r="C43" s="850"/>
      <c r="D43" s="851">
        <f>SUM(D45,D47)</f>
        <v>7171</v>
      </c>
      <c r="E43" s="852"/>
      <c r="F43" s="174"/>
      <c r="G43" s="424">
        <f>SUM(G45,G47)</f>
        <v>35</v>
      </c>
      <c r="H43" s="174"/>
      <c r="I43" s="424">
        <f>SUM(I45,I47)</f>
        <v>103</v>
      </c>
      <c r="J43" s="174"/>
      <c r="K43" s="424">
        <f>SUM(K45,K47)</f>
        <v>48</v>
      </c>
      <c r="L43" s="174"/>
      <c r="M43" s="424">
        <f>SUM(M45,M47)</f>
        <v>62</v>
      </c>
      <c r="N43" s="174"/>
      <c r="O43" s="424">
        <f>SUM(O45,O47)</f>
        <v>135</v>
      </c>
      <c r="P43" s="174"/>
      <c r="Q43" s="424">
        <f>SUM(Q45,Q47)</f>
        <v>279</v>
      </c>
      <c r="R43" s="174"/>
      <c r="S43" s="424">
        <f>SUM(S45,S47)</f>
        <v>190</v>
      </c>
      <c r="T43" s="174"/>
      <c r="U43" s="424">
        <f>SUM(U45,U47)</f>
        <v>80</v>
      </c>
      <c r="V43" s="174"/>
      <c r="W43" s="166" t="s">
        <v>805</v>
      </c>
      <c r="X43" s="174"/>
      <c r="Y43" s="424">
        <f>SUM(Y45,Y47)</f>
        <v>636</v>
      </c>
      <c r="Z43" s="853">
        <f>SUM(Z45,Z47)</f>
        <v>5603</v>
      </c>
      <c r="AA43" s="853"/>
      <c r="AB43" s="27"/>
      <c r="AC43" s="27"/>
      <c r="AD43" s="27"/>
      <c r="AE43" s="27"/>
      <c r="AF43" s="805"/>
      <c r="AG43" s="805"/>
      <c r="AH43" s="805"/>
      <c r="AI43" s="27"/>
      <c r="AJ43" s="102" t="s">
        <v>424</v>
      </c>
      <c r="AK43" s="217"/>
      <c r="AL43" s="117">
        <f t="shared" si="7"/>
        <v>55</v>
      </c>
      <c r="AM43" s="117"/>
      <c r="AN43" s="30">
        <f t="shared" si="8"/>
        <v>54</v>
      </c>
      <c r="AP43" s="117">
        <v>31</v>
      </c>
      <c r="AQ43" s="117"/>
      <c r="AR43" s="117" t="s">
        <v>806</v>
      </c>
      <c r="AS43" s="117"/>
      <c r="AT43" s="117">
        <v>23</v>
      </c>
      <c r="AU43" s="117"/>
      <c r="AV43" s="117">
        <f t="shared" si="9"/>
        <v>1</v>
      </c>
      <c r="AW43" s="117"/>
      <c r="AX43" s="118" t="s">
        <v>806</v>
      </c>
      <c r="AY43" s="118"/>
      <c r="AZ43" s="118">
        <v>1</v>
      </c>
      <c r="BA43" s="118"/>
      <c r="BB43" s="118" t="s">
        <v>806</v>
      </c>
      <c r="BC43" s="95"/>
    </row>
    <row r="44" spans="1:55" ht="19.5" customHeight="1">
      <c r="A44" s="95"/>
      <c r="B44" s="95"/>
      <c r="C44" s="116"/>
      <c r="AB44" s="27"/>
      <c r="AC44" s="27"/>
      <c r="AD44" s="27"/>
      <c r="AE44" s="27"/>
      <c r="AF44" s="805" t="s">
        <v>264</v>
      </c>
      <c r="AG44" s="805"/>
      <c r="AH44" s="805"/>
      <c r="AI44" s="210"/>
      <c r="AJ44" s="215" t="s">
        <v>423</v>
      </c>
      <c r="AK44" s="217"/>
      <c r="AL44" s="117">
        <f t="shared" si="7"/>
        <v>149</v>
      </c>
      <c r="AM44" s="117"/>
      <c r="AN44" s="30">
        <f t="shared" si="8"/>
        <v>149</v>
      </c>
      <c r="AP44" s="117">
        <v>68</v>
      </c>
      <c r="AQ44" s="117"/>
      <c r="AR44" s="117" t="s">
        <v>806</v>
      </c>
      <c r="AS44" s="117"/>
      <c r="AT44" s="117">
        <v>81</v>
      </c>
      <c r="AU44" s="117"/>
      <c r="AV44" s="117" t="s">
        <v>806</v>
      </c>
      <c r="AW44" s="117"/>
      <c r="AX44" s="117" t="s">
        <v>806</v>
      </c>
      <c r="AY44" s="117"/>
      <c r="AZ44" s="117" t="s">
        <v>806</v>
      </c>
      <c r="BA44" s="117"/>
      <c r="BB44" s="117" t="s">
        <v>806</v>
      </c>
      <c r="BC44" s="95"/>
    </row>
    <row r="45" spans="1:55" ht="19.5" customHeight="1">
      <c r="A45" s="795" t="s">
        <v>5</v>
      </c>
      <c r="B45" s="795"/>
      <c r="C45" s="854"/>
      <c r="D45" s="855">
        <f>SUM(G45,I45,K45,M45,O45,Q45,S45,U45,W45,Y45,Z45)</f>
        <v>3698</v>
      </c>
      <c r="E45" s="856"/>
      <c r="G45" s="117" t="s">
        <v>806</v>
      </c>
      <c r="I45" s="27">
        <v>17</v>
      </c>
      <c r="K45" s="27">
        <v>26</v>
      </c>
      <c r="M45" s="27">
        <v>20</v>
      </c>
      <c r="O45" s="117" t="s">
        <v>806</v>
      </c>
      <c r="Q45" s="27">
        <v>8</v>
      </c>
      <c r="S45" s="117">
        <v>1</v>
      </c>
      <c r="U45" s="27">
        <v>40</v>
      </c>
      <c r="W45" s="117" t="s">
        <v>806</v>
      </c>
      <c r="Y45" s="27">
        <v>488</v>
      </c>
      <c r="Z45" s="857">
        <v>3098</v>
      </c>
      <c r="AA45" s="857"/>
      <c r="AB45" s="27"/>
      <c r="AC45" s="27"/>
      <c r="AD45" s="27"/>
      <c r="AE45" s="27"/>
      <c r="AF45" s="805"/>
      <c r="AG45" s="805"/>
      <c r="AH45" s="805"/>
      <c r="AI45" s="27"/>
      <c r="AJ45" s="102" t="s">
        <v>424</v>
      </c>
      <c r="AK45" s="217"/>
      <c r="AL45" s="117">
        <f t="shared" si="7"/>
        <v>1124</v>
      </c>
      <c r="AM45" s="117"/>
      <c r="AN45" s="30">
        <f t="shared" si="8"/>
        <v>1122</v>
      </c>
      <c r="AP45" s="117">
        <v>451</v>
      </c>
      <c r="AQ45" s="117"/>
      <c r="AR45" s="117">
        <v>1</v>
      </c>
      <c r="AS45" s="117"/>
      <c r="AT45" s="117">
        <v>670</v>
      </c>
      <c r="AU45" s="117"/>
      <c r="AV45" s="117">
        <f t="shared" si="9"/>
        <v>2</v>
      </c>
      <c r="AW45" s="117"/>
      <c r="AX45" s="118" t="s">
        <v>806</v>
      </c>
      <c r="AY45" s="118"/>
      <c r="AZ45" s="118" t="s">
        <v>806</v>
      </c>
      <c r="BA45" s="118"/>
      <c r="BB45" s="118">
        <v>2</v>
      </c>
      <c r="BC45" s="95"/>
    </row>
    <row r="46" spans="1:55" ht="19.5" customHeight="1">
      <c r="A46" s="95"/>
      <c r="B46" s="95"/>
      <c r="C46" s="116"/>
      <c r="AB46" s="27"/>
      <c r="AC46" s="27"/>
      <c r="AD46" s="27"/>
      <c r="AE46" s="27"/>
      <c r="AF46" s="805" t="s">
        <v>265</v>
      </c>
      <c r="AG46" s="805"/>
      <c r="AH46" s="805"/>
      <c r="AI46" s="210"/>
      <c r="AJ46" s="215" t="s">
        <v>423</v>
      </c>
      <c r="AK46" s="217"/>
      <c r="AL46" s="117">
        <f t="shared" si="7"/>
        <v>26</v>
      </c>
      <c r="AM46" s="117"/>
      <c r="AN46" s="30">
        <f t="shared" si="8"/>
        <v>24</v>
      </c>
      <c r="AP46" s="117">
        <v>2</v>
      </c>
      <c r="AQ46" s="117"/>
      <c r="AR46" s="117" t="s">
        <v>806</v>
      </c>
      <c r="AS46" s="117"/>
      <c r="AT46" s="117">
        <v>22</v>
      </c>
      <c r="AU46" s="117"/>
      <c r="AV46" s="117">
        <f t="shared" si="9"/>
        <v>2</v>
      </c>
      <c r="AW46" s="117"/>
      <c r="AX46" s="117" t="s">
        <v>806</v>
      </c>
      <c r="AY46" s="117"/>
      <c r="AZ46" s="117">
        <v>2</v>
      </c>
      <c r="BA46" s="117"/>
      <c r="BB46" s="117" t="s">
        <v>806</v>
      </c>
      <c r="BC46" s="95"/>
    </row>
    <row r="47" spans="1:55" ht="19.5" customHeight="1">
      <c r="A47" s="808" t="s">
        <v>6</v>
      </c>
      <c r="B47" s="808"/>
      <c r="C47" s="843"/>
      <c r="D47" s="844">
        <f>SUM(G47,I47,K47,M47,O47,Q47,S47,U47,W47,Y47,Z47)</f>
        <v>3473</v>
      </c>
      <c r="E47" s="845"/>
      <c r="F47" s="111"/>
      <c r="G47" s="112">
        <v>35</v>
      </c>
      <c r="H47" s="111"/>
      <c r="I47" s="112">
        <v>86</v>
      </c>
      <c r="J47" s="111"/>
      <c r="K47" s="112">
        <v>22</v>
      </c>
      <c r="L47" s="111"/>
      <c r="M47" s="112">
        <v>42</v>
      </c>
      <c r="N47" s="111"/>
      <c r="O47" s="112">
        <v>135</v>
      </c>
      <c r="P47" s="111"/>
      <c r="Q47" s="112">
        <v>271</v>
      </c>
      <c r="R47" s="111"/>
      <c r="S47" s="112">
        <v>189</v>
      </c>
      <c r="T47" s="111"/>
      <c r="U47" s="112">
        <v>40</v>
      </c>
      <c r="V47" s="111"/>
      <c r="W47" s="115" t="s">
        <v>806</v>
      </c>
      <c r="X47" s="111"/>
      <c r="Y47" s="112">
        <v>148</v>
      </c>
      <c r="Z47" s="846">
        <v>2505</v>
      </c>
      <c r="AA47" s="846"/>
      <c r="AB47" s="27"/>
      <c r="AC47" s="27"/>
      <c r="AD47" s="27"/>
      <c r="AE47" s="27"/>
      <c r="AF47" s="805"/>
      <c r="AG47" s="805"/>
      <c r="AH47" s="805"/>
      <c r="AI47" s="27"/>
      <c r="AJ47" s="102" t="s">
        <v>424</v>
      </c>
      <c r="AK47" s="217"/>
      <c r="AL47" s="117">
        <f t="shared" si="7"/>
        <v>43</v>
      </c>
      <c r="AM47" s="117"/>
      <c r="AN47" s="30">
        <f t="shared" si="8"/>
        <v>22</v>
      </c>
      <c r="AP47" s="117">
        <v>3</v>
      </c>
      <c r="AQ47" s="117"/>
      <c r="AR47" s="117" t="s">
        <v>806</v>
      </c>
      <c r="AS47" s="117"/>
      <c r="AT47" s="117">
        <v>19</v>
      </c>
      <c r="AU47" s="117"/>
      <c r="AV47" s="117">
        <f t="shared" si="9"/>
        <v>21</v>
      </c>
      <c r="AW47" s="117"/>
      <c r="AX47" s="118" t="s">
        <v>806</v>
      </c>
      <c r="AY47" s="118"/>
      <c r="AZ47" s="118">
        <v>1</v>
      </c>
      <c r="BA47" s="118"/>
      <c r="BB47" s="118">
        <v>20</v>
      </c>
      <c r="BC47" s="95"/>
    </row>
    <row r="48" spans="1:55" ht="19.5" customHeight="1">
      <c r="A48" s="27" t="s">
        <v>19</v>
      </c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847" t="s">
        <v>266</v>
      </c>
      <c r="AG48" s="847"/>
      <c r="AH48" s="847"/>
      <c r="AI48" s="211"/>
      <c r="AJ48" s="215" t="s">
        <v>423</v>
      </c>
      <c r="AK48" s="217"/>
      <c r="AL48" s="117">
        <f t="shared" si="7"/>
        <v>31</v>
      </c>
      <c r="AM48" s="117"/>
      <c r="AN48" s="30">
        <f t="shared" si="8"/>
        <v>30</v>
      </c>
      <c r="AP48" s="117">
        <v>21</v>
      </c>
      <c r="AQ48" s="117"/>
      <c r="AR48" s="117" t="s">
        <v>806</v>
      </c>
      <c r="AS48" s="117"/>
      <c r="AT48" s="117">
        <v>9</v>
      </c>
      <c r="AU48" s="117"/>
      <c r="AV48" s="117">
        <f t="shared" si="9"/>
        <v>1</v>
      </c>
      <c r="AW48" s="117"/>
      <c r="AX48" s="117" t="s">
        <v>806</v>
      </c>
      <c r="AY48" s="117"/>
      <c r="AZ48" s="117" t="s">
        <v>806</v>
      </c>
      <c r="BA48" s="117"/>
      <c r="BB48" s="118">
        <v>1</v>
      </c>
      <c r="BC48" s="95"/>
    </row>
    <row r="49" spans="17:55" ht="19.5" customHeight="1"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847"/>
      <c r="AG49" s="847"/>
      <c r="AH49" s="847"/>
      <c r="AI49" s="98"/>
      <c r="AJ49" s="102" t="s">
        <v>424</v>
      </c>
      <c r="AK49" s="247"/>
      <c r="AL49" s="204">
        <f t="shared" si="7"/>
        <v>14</v>
      </c>
      <c r="AM49" s="204"/>
      <c r="AN49" s="248">
        <f t="shared" si="8"/>
        <v>11</v>
      </c>
      <c r="AO49" s="248"/>
      <c r="AP49" s="204">
        <v>4</v>
      </c>
      <c r="AQ49" s="204"/>
      <c r="AR49" s="204" t="s">
        <v>806</v>
      </c>
      <c r="AS49" s="204"/>
      <c r="AT49" s="204">
        <v>7</v>
      </c>
      <c r="AU49" s="204"/>
      <c r="AV49" s="204">
        <f t="shared" si="9"/>
        <v>3</v>
      </c>
      <c r="AW49" s="204"/>
      <c r="AX49" s="246" t="s">
        <v>806</v>
      </c>
      <c r="AY49" s="246"/>
      <c r="AZ49" s="246" t="s">
        <v>806</v>
      </c>
      <c r="BA49" s="246"/>
      <c r="BB49" s="246">
        <v>3</v>
      </c>
      <c r="BC49" s="95"/>
    </row>
    <row r="50" spans="1:55" ht="19.5" customHeight="1">
      <c r="A50" s="27"/>
      <c r="B50" s="27"/>
      <c r="C50" s="27"/>
      <c r="D50" s="27"/>
      <c r="E50" s="27"/>
      <c r="F50" s="27"/>
      <c r="G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835" t="s">
        <v>720</v>
      </c>
      <c r="AG50" s="837" t="s">
        <v>267</v>
      </c>
      <c r="AH50" s="838" t="s">
        <v>721</v>
      </c>
      <c r="AI50" s="838"/>
      <c r="AJ50" s="838"/>
      <c r="AK50" s="848"/>
      <c r="AL50" s="799">
        <v>11</v>
      </c>
      <c r="AM50" s="799"/>
      <c r="AN50" s="799">
        <v>9</v>
      </c>
      <c r="AO50" s="799"/>
      <c r="AP50" s="799">
        <v>4</v>
      </c>
      <c r="AQ50" s="801"/>
      <c r="AR50" s="799">
        <v>1</v>
      </c>
      <c r="AS50" s="801"/>
      <c r="AT50" s="799">
        <v>4</v>
      </c>
      <c r="AU50" s="799"/>
      <c r="AV50" s="799">
        <v>2</v>
      </c>
      <c r="AW50" s="799"/>
      <c r="AX50" s="799" t="s">
        <v>425</v>
      </c>
      <c r="AY50" s="799"/>
      <c r="AZ50" s="799" t="s">
        <v>425</v>
      </c>
      <c r="BA50" s="799"/>
      <c r="BB50" s="799">
        <v>2</v>
      </c>
      <c r="BC50" s="807"/>
    </row>
    <row r="51" spans="1:55" ht="19.5" customHeight="1">
      <c r="A51" s="793" t="s">
        <v>709</v>
      </c>
      <c r="B51" s="793"/>
      <c r="C51" s="793"/>
      <c r="D51" s="793"/>
      <c r="E51" s="793"/>
      <c r="F51" s="793"/>
      <c r="G51" s="793"/>
      <c r="H51" s="793"/>
      <c r="I51" s="793"/>
      <c r="J51" s="793"/>
      <c r="K51" s="793"/>
      <c r="L51" s="793"/>
      <c r="M51" s="793"/>
      <c r="N51" s="793"/>
      <c r="O51" s="793"/>
      <c r="P51" s="793"/>
      <c r="Q51" s="793"/>
      <c r="R51" s="793"/>
      <c r="S51" s="793"/>
      <c r="T51" s="793"/>
      <c r="U51" s="793"/>
      <c r="V51" s="793"/>
      <c r="W51" s="793"/>
      <c r="X51" s="793"/>
      <c r="Y51" s="793"/>
      <c r="Z51" s="793"/>
      <c r="AA51" s="793"/>
      <c r="AB51" s="793"/>
      <c r="AC51" s="793"/>
      <c r="AD51" s="793"/>
      <c r="AE51" s="27"/>
      <c r="AF51" s="836"/>
      <c r="AG51" s="837"/>
      <c r="AH51" s="838"/>
      <c r="AI51" s="838"/>
      <c r="AJ51" s="838"/>
      <c r="AK51" s="849"/>
      <c r="AL51" s="800"/>
      <c r="AM51" s="800"/>
      <c r="AN51" s="800"/>
      <c r="AO51" s="800"/>
      <c r="AP51" s="800"/>
      <c r="AQ51" s="802"/>
      <c r="AR51" s="800"/>
      <c r="AS51" s="802"/>
      <c r="AT51" s="800"/>
      <c r="AU51" s="800"/>
      <c r="AV51" s="800"/>
      <c r="AW51" s="800"/>
      <c r="AX51" s="800"/>
      <c r="AY51" s="800"/>
      <c r="AZ51" s="800"/>
      <c r="BA51" s="800"/>
      <c r="BB51" s="800"/>
      <c r="BC51" s="807"/>
    </row>
    <row r="52" spans="1:55" ht="19.5" customHeight="1" thickBot="1">
      <c r="A52" s="117"/>
      <c r="B52" s="117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C52" s="28"/>
      <c r="AD52" s="93" t="s">
        <v>98</v>
      </c>
      <c r="AE52" s="88"/>
      <c r="AF52" s="836"/>
      <c r="AG52" s="837"/>
      <c r="AH52" s="839" t="s">
        <v>268</v>
      </c>
      <c r="AI52" s="839"/>
      <c r="AJ52" s="839"/>
      <c r="AK52" s="112"/>
      <c r="AL52" s="115">
        <v>980</v>
      </c>
      <c r="AM52" s="115"/>
      <c r="AN52" s="115">
        <v>980</v>
      </c>
      <c r="AO52" s="111"/>
      <c r="AP52" s="115">
        <v>409</v>
      </c>
      <c r="AQ52" s="119"/>
      <c r="AR52" s="115" t="s">
        <v>425</v>
      </c>
      <c r="AS52" s="115"/>
      <c r="AT52" s="115">
        <v>571</v>
      </c>
      <c r="AU52" s="115"/>
      <c r="AV52" s="115" t="s">
        <v>425</v>
      </c>
      <c r="AW52" s="115"/>
      <c r="AX52" s="115" t="s">
        <v>425</v>
      </c>
      <c r="AY52" s="115"/>
      <c r="AZ52" s="115" t="s">
        <v>425</v>
      </c>
      <c r="BA52" s="115"/>
      <c r="BB52" s="115" t="s">
        <v>425</v>
      </c>
      <c r="BC52" s="28"/>
    </row>
    <row r="53" spans="1:55" ht="19.5" customHeight="1">
      <c r="A53" s="820" t="s">
        <v>711</v>
      </c>
      <c r="B53" s="821"/>
      <c r="C53" s="826" t="s">
        <v>710</v>
      </c>
      <c r="D53" s="829" t="s">
        <v>712</v>
      </c>
      <c r="E53" s="830"/>
      <c r="F53" s="830"/>
      <c r="G53" s="830"/>
      <c r="H53" s="830"/>
      <c r="I53" s="831"/>
      <c r="J53" s="840" t="s">
        <v>271</v>
      </c>
      <c r="K53" s="840"/>
      <c r="L53" s="840"/>
      <c r="M53" s="840"/>
      <c r="N53" s="840"/>
      <c r="O53" s="840"/>
      <c r="P53" s="840"/>
      <c r="Q53" s="840"/>
      <c r="R53" s="840"/>
      <c r="S53" s="841"/>
      <c r="T53" s="841" t="s">
        <v>269</v>
      </c>
      <c r="U53" s="937"/>
      <c r="V53" s="937"/>
      <c r="W53" s="937"/>
      <c r="X53" s="937"/>
      <c r="Y53" s="937"/>
      <c r="Z53" s="937"/>
      <c r="AA53" s="941"/>
      <c r="AB53" s="841" t="s">
        <v>270</v>
      </c>
      <c r="AC53" s="937"/>
      <c r="AD53" s="937"/>
      <c r="AE53" s="95"/>
      <c r="AF53" s="921" t="s">
        <v>722</v>
      </c>
      <c r="AG53" s="922"/>
      <c r="AH53" s="922"/>
      <c r="AI53" s="922"/>
      <c r="AJ53" s="922"/>
      <c r="BC53" s="95"/>
    </row>
    <row r="54" spans="1:31" ht="19.5" customHeight="1">
      <c r="A54" s="822"/>
      <c r="B54" s="823"/>
      <c r="C54" s="827"/>
      <c r="D54" s="832"/>
      <c r="E54" s="833"/>
      <c r="F54" s="833"/>
      <c r="G54" s="833"/>
      <c r="H54" s="833"/>
      <c r="I54" s="834"/>
      <c r="J54" s="842" t="s">
        <v>713</v>
      </c>
      <c r="K54" s="842"/>
      <c r="L54" s="842"/>
      <c r="M54" s="842"/>
      <c r="N54" s="842"/>
      <c r="O54" s="842" t="s">
        <v>714</v>
      </c>
      <c r="P54" s="842"/>
      <c r="Q54" s="842"/>
      <c r="R54" s="842"/>
      <c r="S54" s="832"/>
      <c r="T54" s="916" t="s">
        <v>272</v>
      </c>
      <c r="U54" s="906" t="s">
        <v>273</v>
      </c>
      <c r="V54" s="907"/>
      <c r="W54" s="907"/>
      <c r="X54" s="907"/>
      <c r="Y54" s="907"/>
      <c r="Z54" s="898"/>
      <c r="AA54" s="916" t="s">
        <v>274</v>
      </c>
      <c r="AB54" s="906" t="s">
        <v>32</v>
      </c>
      <c r="AC54" s="907"/>
      <c r="AD54" s="907"/>
      <c r="AE54" s="95"/>
    </row>
    <row r="55" spans="1:31" ht="19.5" customHeight="1">
      <c r="A55" s="822"/>
      <c r="B55" s="823"/>
      <c r="C55" s="827"/>
      <c r="D55" s="818" t="s">
        <v>29</v>
      </c>
      <c r="E55" s="815" t="s">
        <v>286</v>
      </c>
      <c r="F55" s="815" t="s">
        <v>285</v>
      </c>
      <c r="G55" s="814" t="s">
        <v>283</v>
      </c>
      <c r="H55" s="814" t="s">
        <v>282</v>
      </c>
      <c r="I55" s="814" t="s">
        <v>284</v>
      </c>
      <c r="J55" s="815" t="s">
        <v>286</v>
      </c>
      <c r="K55" s="815" t="s">
        <v>285</v>
      </c>
      <c r="L55" s="814" t="s">
        <v>283</v>
      </c>
      <c r="M55" s="814" t="s">
        <v>282</v>
      </c>
      <c r="N55" s="814" t="s">
        <v>284</v>
      </c>
      <c r="O55" s="815" t="s">
        <v>286</v>
      </c>
      <c r="P55" s="815" t="s">
        <v>285</v>
      </c>
      <c r="Q55" s="814" t="s">
        <v>283</v>
      </c>
      <c r="R55" s="814" t="s">
        <v>282</v>
      </c>
      <c r="S55" s="814" t="s">
        <v>284</v>
      </c>
      <c r="T55" s="818"/>
      <c r="U55" s="916" t="s">
        <v>29</v>
      </c>
      <c r="V55" s="814" t="s">
        <v>275</v>
      </c>
      <c r="W55" s="814" t="s">
        <v>276</v>
      </c>
      <c r="X55" s="814" t="s">
        <v>277</v>
      </c>
      <c r="Y55" s="814" t="s">
        <v>278</v>
      </c>
      <c r="Z55" s="814" t="s">
        <v>279</v>
      </c>
      <c r="AA55" s="818"/>
      <c r="AB55" s="916" t="s">
        <v>29</v>
      </c>
      <c r="AC55" s="814" t="s">
        <v>280</v>
      </c>
      <c r="AD55" s="938" t="s">
        <v>281</v>
      </c>
      <c r="AE55" s="95"/>
    </row>
    <row r="56" spans="1:50" ht="19.5" customHeight="1">
      <c r="A56" s="822"/>
      <c r="B56" s="823"/>
      <c r="C56" s="827"/>
      <c r="D56" s="818"/>
      <c r="E56" s="815"/>
      <c r="F56" s="815"/>
      <c r="G56" s="815"/>
      <c r="H56" s="815"/>
      <c r="I56" s="815"/>
      <c r="J56" s="815"/>
      <c r="K56" s="815"/>
      <c r="L56" s="815"/>
      <c r="M56" s="815"/>
      <c r="N56" s="815"/>
      <c r="O56" s="815"/>
      <c r="P56" s="815"/>
      <c r="Q56" s="815"/>
      <c r="R56" s="815"/>
      <c r="S56" s="815"/>
      <c r="T56" s="818"/>
      <c r="U56" s="818"/>
      <c r="V56" s="815"/>
      <c r="W56" s="815"/>
      <c r="X56" s="815"/>
      <c r="Y56" s="815"/>
      <c r="Z56" s="815"/>
      <c r="AA56" s="818"/>
      <c r="AB56" s="818"/>
      <c r="AC56" s="815"/>
      <c r="AD56" s="939"/>
      <c r="AE56" s="98"/>
      <c r="AF56" s="90"/>
      <c r="AG56" s="90"/>
      <c r="AH56" s="90"/>
      <c r="AI56" s="90"/>
      <c r="AJ56" s="90"/>
      <c r="AK56" s="90"/>
      <c r="AL56" s="90"/>
      <c r="AM56" s="90"/>
      <c r="AN56" s="90"/>
      <c r="AO56" s="90"/>
      <c r="AP56" s="90"/>
      <c r="AQ56" s="90"/>
      <c r="AR56" s="90"/>
      <c r="AS56" s="90"/>
      <c r="AT56" s="90"/>
      <c r="AU56" s="90"/>
      <c r="AV56" s="90"/>
      <c r="AW56" s="90"/>
      <c r="AX56" s="90"/>
    </row>
    <row r="57" spans="1:50" ht="19.5" customHeight="1">
      <c r="A57" s="822"/>
      <c r="B57" s="823"/>
      <c r="C57" s="827"/>
      <c r="D57" s="818"/>
      <c r="E57" s="815"/>
      <c r="F57" s="815"/>
      <c r="G57" s="815"/>
      <c r="H57" s="815"/>
      <c r="I57" s="815"/>
      <c r="J57" s="815"/>
      <c r="K57" s="815"/>
      <c r="L57" s="815"/>
      <c r="M57" s="815"/>
      <c r="N57" s="815"/>
      <c r="O57" s="815"/>
      <c r="P57" s="815"/>
      <c r="Q57" s="815"/>
      <c r="R57" s="815"/>
      <c r="S57" s="815"/>
      <c r="T57" s="818"/>
      <c r="U57" s="818"/>
      <c r="V57" s="815"/>
      <c r="W57" s="815"/>
      <c r="X57" s="815"/>
      <c r="Y57" s="815"/>
      <c r="Z57" s="815"/>
      <c r="AA57" s="818"/>
      <c r="AB57" s="818"/>
      <c r="AC57" s="815"/>
      <c r="AD57" s="939"/>
      <c r="AE57" s="98"/>
      <c r="AF57" s="90"/>
      <c r="AG57" s="90"/>
      <c r="AH57" s="90"/>
      <c r="AI57" s="90"/>
      <c r="AJ57" s="90"/>
      <c r="AK57" s="90"/>
      <c r="AL57" s="90"/>
      <c r="AM57" s="90"/>
      <c r="AN57" s="90"/>
      <c r="AO57" s="90"/>
      <c r="AP57" s="90"/>
      <c r="AQ57" s="90"/>
      <c r="AR57" s="90"/>
      <c r="AS57" s="90"/>
      <c r="AT57" s="90"/>
      <c r="AU57" s="90"/>
      <c r="AV57" s="90"/>
      <c r="AW57" s="90"/>
      <c r="AX57" s="90"/>
    </row>
    <row r="58" spans="1:50" ht="19.5" customHeight="1">
      <c r="A58" s="822"/>
      <c r="B58" s="823"/>
      <c r="C58" s="827"/>
      <c r="D58" s="818"/>
      <c r="E58" s="815"/>
      <c r="F58" s="815"/>
      <c r="G58" s="815"/>
      <c r="H58" s="815"/>
      <c r="I58" s="815"/>
      <c r="J58" s="815"/>
      <c r="K58" s="815"/>
      <c r="L58" s="815"/>
      <c r="M58" s="815"/>
      <c r="N58" s="815"/>
      <c r="O58" s="815"/>
      <c r="P58" s="815"/>
      <c r="Q58" s="815"/>
      <c r="R58" s="815"/>
      <c r="S58" s="815"/>
      <c r="T58" s="818"/>
      <c r="U58" s="818"/>
      <c r="V58" s="815"/>
      <c r="W58" s="815"/>
      <c r="X58" s="815"/>
      <c r="Y58" s="815"/>
      <c r="Z58" s="815"/>
      <c r="AA58" s="818"/>
      <c r="AB58" s="818"/>
      <c r="AC58" s="815"/>
      <c r="AD58" s="939"/>
      <c r="AE58" s="98"/>
      <c r="AF58" s="806"/>
      <c r="AG58" s="806"/>
      <c r="AH58" s="806"/>
      <c r="AI58" s="806"/>
      <c r="AJ58" s="806"/>
      <c r="AK58" s="806"/>
      <c r="AL58" s="806"/>
      <c r="AM58" s="806"/>
      <c r="AN58" s="806"/>
      <c r="AO58" s="806"/>
      <c r="AP58" s="806"/>
      <c r="AQ58" s="806"/>
      <c r="AR58" s="806"/>
      <c r="AS58" s="806"/>
      <c r="AT58" s="806"/>
      <c r="AU58" s="806"/>
      <c r="AV58" s="806"/>
      <c r="AW58" s="806"/>
      <c r="AX58" s="806"/>
    </row>
    <row r="59" spans="1:54" ht="19.5" customHeight="1">
      <c r="A59" s="822"/>
      <c r="B59" s="823"/>
      <c r="C59" s="827"/>
      <c r="D59" s="818"/>
      <c r="E59" s="815"/>
      <c r="F59" s="815"/>
      <c r="G59" s="815"/>
      <c r="H59" s="815"/>
      <c r="I59" s="815"/>
      <c r="J59" s="815"/>
      <c r="K59" s="815"/>
      <c r="L59" s="815"/>
      <c r="M59" s="815"/>
      <c r="N59" s="815"/>
      <c r="O59" s="815"/>
      <c r="P59" s="815"/>
      <c r="Q59" s="815"/>
      <c r="R59" s="815"/>
      <c r="S59" s="815"/>
      <c r="T59" s="818"/>
      <c r="U59" s="818"/>
      <c r="V59" s="815"/>
      <c r="W59" s="815"/>
      <c r="X59" s="815"/>
      <c r="Y59" s="815"/>
      <c r="Z59" s="815"/>
      <c r="AA59" s="818"/>
      <c r="AB59" s="818"/>
      <c r="AC59" s="815"/>
      <c r="AD59" s="939"/>
      <c r="AE59" s="98"/>
      <c r="AF59" s="794" t="s">
        <v>723</v>
      </c>
      <c r="AG59" s="794"/>
      <c r="AH59" s="794"/>
      <c r="AI59" s="794"/>
      <c r="AJ59" s="794"/>
      <c r="AK59" s="794"/>
      <c r="AL59" s="794"/>
      <c r="AM59" s="794"/>
      <c r="AN59" s="794"/>
      <c r="AO59" s="794"/>
      <c r="AP59" s="794"/>
      <c r="AQ59" s="794"/>
      <c r="AR59" s="794"/>
      <c r="AS59" s="794"/>
      <c r="AT59" s="794"/>
      <c r="AU59" s="794"/>
      <c r="AV59" s="794"/>
      <c r="AW59" s="794"/>
      <c r="AX59" s="794"/>
      <c r="AY59" s="794"/>
      <c r="AZ59" s="794"/>
      <c r="BA59" s="794"/>
      <c r="BB59" s="794"/>
    </row>
    <row r="60" spans="1:54" ht="19.5" customHeight="1" thickBot="1">
      <c r="A60" s="824"/>
      <c r="B60" s="825"/>
      <c r="C60" s="828"/>
      <c r="D60" s="819"/>
      <c r="E60" s="816"/>
      <c r="F60" s="816"/>
      <c r="G60" s="816"/>
      <c r="H60" s="816"/>
      <c r="I60" s="816"/>
      <c r="J60" s="816"/>
      <c r="K60" s="816"/>
      <c r="L60" s="816"/>
      <c r="M60" s="816"/>
      <c r="N60" s="816"/>
      <c r="O60" s="816"/>
      <c r="P60" s="816"/>
      <c r="Q60" s="816"/>
      <c r="R60" s="816"/>
      <c r="S60" s="816"/>
      <c r="T60" s="819"/>
      <c r="U60" s="819"/>
      <c r="V60" s="816"/>
      <c r="W60" s="816"/>
      <c r="X60" s="816"/>
      <c r="Y60" s="816"/>
      <c r="Z60" s="816"/>
      <c r="AA60" s="819"/>
      <c r="AB60" s="819"/>
      <c r="AC60" s="816"/>
      <c r="AD60" s="940"/>
      <c r="AE60" s="98"/>
      <c r="BB60" s="118" t="s">
        <v>287</v>
      </c>
    </row>
    <row r="61" spans="1:54" ht="19.5" customHeight="1">
      <c r="A61" s="809" t="s">
        <v>288</v>
      </c>
      <c r="B61" s="175"/>
      <c r="C61" s="176" t="s">
        <v>5</v>
      </c>
      <c r="D61" s="424">
        <f aca="true" t="shared" si="10" ref="D61:F62">SUM(D64,D67)</f>
        <v>1369</v>
      </c>
      <c r="E61" s="424">
        <f t="shared" si="10"/>
        <v>75</v>
      </c>
      <c r="F61" s="424">
        <f t="shared" si="10"/>
        <v>114</v>
      </c>
      <c r="G61" s="424">
        <f aca="true" t="shared" si="11" ref="G61:AD61">SUM(G64,G67)</f>
        <v>615</v>
      </c>
      <c r="H61" s="424">
        <f t="shared" si="11"/>
        <v>451</v>
      </c>
      <c r="I61" s="424">
        <f t="shared" si="11"/>
        <v>114</v>
      </c>
      <c r="J61" s="424">
        <f t="shared" si="11"/>
        <v>49</v>
      </c>
      <c r="K61" s="424">
        <f t="shared" si="11"/>
        <v>67</v>
      </c>
      <c r="L61" s="424">
        <f t="shared" si="11"/>
        <v>210</v>
      </c>
      <c r="M61" s="424">
        <f t="shared" si="11"/>
        <v>146</v>
      </c>
      <c r="N61" s="424">
        <f t="shared" si="11"/>
        <v>54</v>
      </c>
      <c r="O61" s="424">
        <f t="shared" si="11"/>
        <v>16</v>
      </c>
      <c r="P61" s="424">
        <f t="shared" si="11"/>
        <v>21</v>
      </c>
      <c r="Q61" s="424">
        <f t="shared" si="11"/>
        <v>134</v>
      </c>
      <c r="R61" s="424">
        <f t="shared" si="11"/>
        <v>96</v>
      </c>
      <c r="S61" s="424">
        <f t="shared" si="11"/>
        <v>22</v>
      </c>
      <c r="T61" s="424">
        <f t="shared" si="11"/>
        <v>178</v>
      </c>
      <c r="U61" s="424">
        <f t="shared" si="11"/>
        <v>121</v>
      </c>
      <c r="V61" s="424">
        <f t="shared" si="11"/>
        <v>2</v>
      </c>
      <c r="W61" s="424">
        <f t="shared" si="11"/>
        <v>51</v>
      </c>
      <c r="X61" s="424">
        <f t="shared" si="11"/>
        <v>35</v>
      </c>
      <c r="Y61" s="424">
        <f t="shared" si="11"/>
        <v>23</v>
      </c>
      <c r="Z61" s="424">
        <f t="shared" si="11"/>
        <v>10</v>
      </c>
      <c r="AA61" s="424">
        <f t="shared" si="11"/>
        <v>57</v>
      </c>
      <c r="AB61" s="424">
        <f t="shared" si="11"/>
        <v>43</v>
      </c>
      <c r="AC61" s="424">
        <f t="shared" si="11"/>
        <v>22</v>
      </c>
      <c r="AD61" s="424">
        <f t="shared" si="11"/>
        <v>21</v>
      </c>
      <c r="AE61" s="27"/>
      <c r="AF61" s="811" t="s">
        <v>289</v>
      </c>
      <c r="AG61" s="811"/>
      <c r="AH61" s="729"/>
      <c r="AI61" s="944" t="s">
        <v>725</v>
      </c>
      <c r="AJ61" s="945"/>
      <c r="AK61" s="945"/>
      <c r="AL61" s="945"/>
      <c r="AM61" s="945"/>
      <c r="AN61" s="945"/>
      <c r="AO61" s="943" t="s">
        <v>724</v>
      </c>
      <c r="AP61" s="943"/>
      <c r="AQ61" s="943"/>
      <c r="AR61" s="943"/>
      <c r="AS61" s="943"/>
      <c r="AT61" s="943"/>
      <c r="AU61" s="943"/>
      <c r="AV61" s="943"/>
      <c r="AW61" s="943"/>
      <c r="AX61" s="943"/>
      <c r="AY61" s="944" t="s">
        <v>727</v>
      </c>
      <c r="AZ61" s="945"/>
      <c r="BA61" s="945"/>
      <c r="BB61" s="791"/>
    </row>
    <row r="62" spans="1:55" ht="19.5" customHeight="1">
      <c r="A62" s="817"/>
      <c r="B62" s="177"/>
      <c r="C62" s="178" t="s">
        <v>6</v>
      </c>
      <c r="D62" s="424">
        <f t="shared" si="10"/>
        <v>472</v>
      </c>
      <c r="E62" s="424">
        <f t="shared" si="10"/>
        <v>133</v>
      </c>
      <c r="F62" s="424">
        <f t="shared" si="10"/>
        <v>88</v>
      </c>
      <c r="G62" s="424">
        <f aca="true" t="shared" si="12" ref="G62:U62">SUM(G65,G68)</f>
        <v>133</v>
      </c>
      <c r="H62" s="424">
        <f t="shared" si="12"/>
        <v>21</v>
      </c>
      <c r="I62" s="424">
        <f t="shared" si="12"/>
        <v>97</v>
      </c>
      <c r="J62" s="424">
        <f t="shared" si="12"/>
        <v>55</v>
      </c>
      <c r="K62" s="424">
        <f t="shared" si="12"/>
        <v>32</v>
      </c>
      <c r="L62" s="424">
        <f t="shared" si="12"/>
        <v>24</v>
      </c>
      <c r="M62" s="424">
        <f t="shared" si="12"/>
        <v>9</v>
      </c>
      <c r="N62" s="424">
        <f t="shared" si="12"/>
        <v>33</v>
      </c>
      <c r="O62" s="424">
        <f t="shared" si="12"/>
        <v>26</v>
      </c>
      <c r="P62" s="424">
        <f t="shared" si="12"/>
        <v>20</v>
      </c>
      <c r="Q62" s="424">
        <f t="shared" si="12"/>
        <v>22</v>
      </c>
      <c r="R62" s="424">
        <f t="shared" si="12"/>
        <v>4</v>
      </c>
      <c r="S62" s="424">
        <f t="shared" si="12"/>
        <v>19</v>
      </c>
      <c r="T62" s="424">
        <f t="shared" si="12"/>
        <v>11</v>
      </c>
      <c r="U62" s="424">
        <f t="shared" si="12"/>
        <v>7</v>
      </c>
      <c r="V62" s="166" t="s">
        <v>804</v>
      </c>
      <c r="W62" s="166" t="s">
        <v>804</v>
      </c>
      <c r="X62" s="424">
        <f aca="true" t="shared" si="13" ref="X62:AD62">SUM(X65,X68)</f>
        <v>2</v>
      </c>
      <c r="Y62" s="424">
        <f t="shared" si="13"/>
        <v>4</v>
      </c>
      <c r="Z62" s="424">
        <f t="shared" si="13"/>
        <v>1</v>
      </c>
      <c r="AA62" s="424">
        <f t="shared" si="13"/>
        <v>4</v>
      </c>
      <c r="AB62" s="424">
        <f t="shared" si="13"/>
        <v>19</v>
      </c>
      <c r="AC62" s="424">
        <f t="shared" si="13"/>
        <v>14</v>
      </c>
      <c r="AD62" s="424">
        <f t="shared" si="13"/>
        <v>5</v>
      </c>
      <c r="AE62" s="27"/>
      <c r="AF62" s="812"/>
      <c r="AG62" s="812"/>
      <c r="AH62" s="731"/>
      <c r="AI62" s="798"/>
      <c r="AJ62" s="798"/>
      <c r="AK62" s="798"/>
      <c r="AL62" s="798"/>
      <c r="AM62" s="798"/>
      <c r="AN62" s="798"/>
      <c r="AO62" s="796" t="s">
        <v>290</v>
      </c>
      <c r="AP62" s="797"/>
      <c r="AQ62" s="942" t="s">
        <v>726</v>
      </c>
      <c r="AR62" s="942"/>
      <c r="AS62" s="942"/>
      <c r="AT62" s="942"/>
      <c r="AU62" s="798" t="s">
        <v>291</v>
      </c>
      <c r="AV62" s="798"/>
      <c r="AW62" s="798" t="s">
        <v>266</v>
      </c>
      <c r="AX62" s="798"/>
      <c r="AY62" s="798"/>
      <c r="AZ62" s="798"/>
      <c r="BA62" s="798"/>
      <c r="BB62" s="796"/>
      <c r="BC62" s="120"/>
    </row>
    <row r="63" spans="1:54" ht="19.5" customHeight="1">
      <c r="A63" s="90"/>
      <c r="B63" s="90"/>
      <c r="C63" s="102"/>
      <c r="D63" s="443"/>
      <c r="E63" s="90"/>
      <c r="F63" s="90"/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  <c r="AB63" s="90"/>
      <c r="AC63" s="90"/>
      <c r="AD63" s="90"/>
      <c r="AE63" s="27"/>
      <c r="AF63" s="813"/>
      <c r="AG63" s="813"/>
      <c r="AH63" s="733"/>
      <c r="AI63" s="798" t="s">
        <v>4</v>
      </c>
      <c r="AJ63" s="798"/>
      <c r="AK63" s="798" t="s">
        <v>5</v>
      </c>
      <c r="AL63" s="798"/>
      <c r="AM63" s="798" t="s">
        <v>6</v>
      </c>
      <c r="AN63" s="798"/>
      <c r="AO63" s="114" t="s">
        <v>5</v>
      </c>
      <c r="AP63" s="114" t="s">
        <v>6</v>
      </c>
      <c r="AQ63" s="798" t="s">
        <v>5</v>
      </c>
      <c r="AR63" s="798"/>
      <c r="AS63" s="798" t="s">
        <v>6</v>
      </c>
      <c r="AT63" s="798"/>
      <c r="AU63" s="114" t="s">
        <v>5</v>
      </c>
      <c r="AV63" s="114" t="s">
        <v>6</v>
      </c>
      <c r="AW63" s="114" t="s">
        <v>5</v>
      </c>
      <c r="AX63" s="114" t="s">
        <v>6</v>
      </c>
      <c r="AY63" s="798" t="s">
        <v>5</v>
      </c>
      <c r="AZ63" s="798"/>
      <c r="BA63" s="798" t="s">
        <v>6</v>
      </c>
      <c r="BB63" s="796"/>
    </row>
    <row r="64" spans="1:54" ht="19.5" customHeight="1">
      <c r="A64" s="795" t="s">
        <v>11</v>
      </c>
      <c r="B64" s="90"/>
      <c r="C64" s="102" t="s">
        <v>5</v>
      </c>
      <c r="D64" s="98">
        <f>SUM(E64:I64)</f>
        <v>684</v>
      </c>
      <c r="E64" s="98">
        <v>75</v>
      </c>
      <c r="F64" s="98">
        <v>114</v>
      </c>
      <c r="G64" s="98">
        <v>181</v>
      </c>
      <c r="H64" s="98">
        <v>200</v>
      </c>
      <c r="I64" s="98">
        <v>114</v>
      </c>
      <c r="J64" s="98">
        <v>49</v>
      </c>
      <c r="K64" s="98">
        <v>67</v>
      </c>
      <c r="L64" s="98">
        <v>94</v>
      </c>
      <c r="M64" s="98">
        <v>82</v>
      </c>
      <c r="N64" s="98">
        <v>54</v>
      </c>
      <c r="O64" s="98">
        <v>16</v>
      </c>
      <c r="P64" s="98">
        <v>21</v>
      </c>
      <c r="Q64" s="98">
        <v>36</v>
      </c>
      <c r="R64" s="98">
        <v>41</v>
      </c>
      <c r="S64" s="98">
        <v>22</v>
      </c>
      <c r="T64" s="98">
        <f>SUM(U64,AA64)</f>
        <v>124</v>
      </c>
      <c r="U64" s="98">
        <f>SUM(V64:Z64)</f>
        <v>75</v>
      </c>
      <c r="V64" s="98">
        <v>1</v>
      </c>
      <c r="W64" s="98">
        <v>31</v>
      </c>
      <c r="X64" s="98">
        <v>23</v>
      </c>
      <c r="Y64" s="98">
        <v>10</v>
      </c>
      <c r="Z64" s="98">
        <v>10</v>
      </c>
      <c r="AA64" s="98">
        <v>49</v>
      </c>
      <c r="AB64" s="98">
        <f>SUM(AC64:AD64)</f>
        <v>40</v>
      </c>
      <c r="AC64" s="98">
        <v>21</v>
      </c>
      <c r="AD64" s="98">
        <v>19</v>
      </c>
      <c r="AE64" s="27"/>
      <c r="AF64" s="809" t="s">
        <v>292</v>
      </c>
      <c r="AG64" s="809"/>
      <c r="AH64" s="810"/>
      <c r="AI64" s="426"/>
      <c r="AJ64" s="470">
        <f>SUM(AJ66:AJ68)</f>
        <v>33165</v>
      </c>
      <c r="AK64" s="472"/>
      <c r="AL64" s="470">
        <f>SUM(AL66:AL68)</f>
        <v>22042</v>
      </c>
      <c r="AM64" s="472"/>
      <c r="AN64" s="470">
        <f>SUM(AN66:AN68)</f>
        <v>11123</v>
      </c>
      <c r="AO64" s="470">
        <f>SUM(AO66:AO68)</f>
        <v>2529</v>
      </c>
      <c r="AP64" s="470">
        <f>SUM(AP66:AP68)</f>
        <v>395</v>
      </c>
      <c r="AQ64" s="472"/>
      <c r="AR64" s="470">
        <f>SUM(AR66:AR68)</f>
        <v>18388</v>
      </c>
      <c r="AS64" s="472"/>
      <c r="AT64" s="470">
        <f>SUM(AT66:AT68)</f>
        <v>6953</v>
      </c>
      <c r="AU64" s="470">
        <f>SUM(AU66:AU68)</f>
        <v>4</v>
      </c>
      <c r="AV64" s="470">
        <f>SUM(AV66:AV68)</f>
        <v>10</v>
      </c>
      <c r="AW64" s="470">
        <f>SUM(AW66:AW68)</f>
        <v>385</v>
      </c>
      <c r="AX64" s="470">
        <f>SUM(AX66:AX68)</f>
        <v>174</v>
      </c>
      <c r="AY64" s="472"/>
      <c r="AZ64" s="470">
        <f>SUM(AZ66:AZ68)</f>
        <v>736</v>
      </c>
      <c r="BA64" s="472"/>
      <c r="BB64" s="470">
        <f>SUM(BB66:BB68)</f>
        <v>3591</v>
      </c>
    </row>
    <row r="65" spans="1:54" ht="19.5" customHeight="1">
      <c r="A65" s="795"/>
      <c r="B65" s="90"/>
      <c r="C65" s="102" t="s">
        <v>6</v>
      </c>
      <c r="D65" s="98">
        <f>SUM(E65:I65)</f>
        <v>357</v>
      </c>
      <c r="E65" s="98">
        <v>133</v>
      </c>
      <c r="F65" s="28">
        <v>88</v>
      </c>
      <c r="G65" s="98">
        <v>27</v>
      </c>
      <c r="H65" s="28">
        <v>12</v>
      </c>
      <c r="I65" s="98">
        <v>97</v>
      </c>
      <c r="J65" s="28">
        <v>55</v>
      </c>
      <c r="K65" s="98">
        <v>32</v>
      </c>
      <c r="L65" s="98">
        <v>7</v>
      </c>
      <c r="M65" s="98">
        <v>7</v>
      </c>
      <c r="N65" s="98">
        <v>33</v>
      </c>
      <c r="O65" s="98">
        <v>26</v>
      </c>
      <c r="P65" s="98">
        <v>20</v>
      </c>
      <c r="Q65" s="98">
        <v>5</v>
      </c>
      <c r="R65" s="98">
        <v>3</v>
      </c>
      <c r="S65" s="98">
        <v>19</v>
      </c>
      <c r="T65" s="98">
        <f>SUM(U65,AA65)</f>
        <v>4</v>
      </c>
      <c r="U65" s="98">
        <f>SUM(V65:Z65)</f>
        <v>1</v>
      </c>
      <c r="V65" s="28" t="s">
        <v>804</v>
      </c>
      <c r="W65" s="28" t="s">
        <v>804</v>
      </c>
      <c r="X65" s="98">
        <v>1</v>
      </c>
      <c r="Y65" s="28" t="s">
        <v>804</v>
      </c>
      <c r="Z65" s="28" t="s">
        <v>804</v>
      </c>
      <c r="AA65" s="98">
        <v>3</v>
      </c>
      <c r="AB65" s="98">
        <f>SUM(AC65:AD65)</f>
        <v>17</v>
      </c>
      <c r="AC65" s="98">
        <v>12</v>
      </c>
      <c r="AD65" s="98">
        <v>5</v>
      </c>
      <c r="AE65" s="27"/>
      <c r="AF65" s="27"/>
      <c r="AG65" s="27"/>
      <c r="AH65" s="116"/>
      <c r="AI65" s="99"/>
      <c r="AJ65" s="28"/>
      <c r="AK65" s="95"/>
      <c r="AL65" s="28"/>
      <c r="AM65" s="95"/>
      <c r="AN65" s="28"/>
      <c r="AO65" s="28"/>
      <c r="AP65" s="28"/>
      <c r="AQ65" s="95"/>
      <c r="AR65" s="28"/>
      <c r="AS65" s="95"/>
      <c r="AT65" s="28"/>
      <c r="AU65" s="28"/>
      <c r="AV65" s="28"/>
      <c r="AW65" s="28"/>
      <c r="AX65" s="28"/>
      <c r="AY65" s="95"/>
      <c r="AZ65" s="28"/>
      <c r="BA65" s="95"/>
      <c r="BB65" s="28"/>
    </row>
    <row r="66" spans="1:54" ht="19.5" customHeight="1">
      <c r="A66" s="90"/>
      <c r="B66" s="90"/>
      <c r="C66" s="102"/>
      <c r="D66" s="90"/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  <c r="AB66" s="90"/>
      <c r="AC66" s="90"/>
      <c r="AD66" s="90"/>
      <c r="AE66" s="27"/>
      <c r="AF66" s="805" t="s">
        <v>293</v>
      </c>
      <c r="AG66" s="805"/>
      <c r="AH66" s="786"/>
      <c r="AI66" s="300"/>
      <c r="AJ66" s="28">
        <f>SUM(AL66:AN66)</f>
        <v>11346</v>
      </c>
      <c r="AK66" s="95"/>
      <c r="AL66" s="28">
        <f>SUM(AO66,AR66,AU66,AW66,AZ66)</f>
        <v>7929</v>
      </c>
      <c r="AM66" s="95"/>
      <c r="AN66" s="28">
        <f>SUM(AP66,AT66,AV66,AX66,BB66)</f>
        <v>3417</v>
      </c>
      <c r="AO66" s="28">
        <v>2012</v>
      </c>
      <c r="AP66" s="28">
        <v>331</v>
      </c>
      <c r="AQ66" s="95"/>
      <c r="AR66" s="28">
        <v>5572</v>
      </c>
      <c r="AS66" s="95"/>
      <c r="AT66" s="28">
        <v>2530</v>
      </c>
      <c r="AU66" s="28">
        <v>1</v>
      </c>
      <c r="AV66" s="28">
        <v>10</v>
      </c>
      <c r="AW66" s="28">
        <v>307</v>
      </c>
      <c r="AX66" s="28">
        <v>144</v>
      </c>
      <c r="AY66" s="95"/>
      <c r="AZ66" s="28">
        <v>37</v>
      </c>
      <c r="BA66" s="95"/>
      <c r="BB66" s="28">
        <v>402</v>
      </c>
    </row>
    <row r="67" spans="1:54" ht="19.5" customHeight="1">
      <c r="A67" s="795" t="s">
        <v>10</v>
      </c>
      <c r="B67" s="90"/>
      <c r="C67" s="102" t="s">
        <v>5</v>
      </c>
      <c r="D67" s="98">
        <f>SUM(E67:I67)</f>
        <v>685</v>
      </c>
      <c r="E67" s="28" t="s">
        <v>804</v>
      </c>
      <c r="F67" s="28" t="s">
        <v>804</v>
      </c>
      <c r="G67" s="28">
        <v>434</v>
      </c>
      <c r="H67" s="28">
        <v>251</v>
      </c>
      <c r="I67" s="28" t="s">
        <v>804</v>
      </c>
      <c r="J67" s="28" t="s">
        <v>804</v>
      </c>
      <c r="K67" s="28" t="s">
        <v>804</v>
      </c>
      <c r="L67" s="98">
        <v>116</v>
      </c>
      <c r="M67" s="28">
        <v>64</v>
      </c>
      <c r="N67" s="28" t="s">
        <v>804</v>
      </c>
      <c r="O67" s="28" t="s">
        <v>804</v>
      </c>
      <c r="P67" s="28" t="s">
        <v>804</v>
      </c>
      <c r="Q67" s="28">
        <v>98</v>
      </c>
      <c r="R67" s="28">
        <v>55</v>
      </c>
      <c r="S67" s="28" t="s">
        <v>804</v>
      </c>
      <c r="T67" s="98">
        <f>SUM(U67,AA67)</f>
        <v>54</v>
      </c>
      <c r="U67" s="98">
        <f>SUM(V67:Z67)</f>
        <v>46</v>
      </c>
      <c r="V67" s="98">
        <v>1</v>
      </c>
      <c r="W67" s="28">
        <v>20</v>
      </c>
      <c r="X67" s="28">
        <v>12</v>
      </c>
      <c r="Y67" s="28">
        <v>13</v>
      </c>
      <c r="Z67" s="28" t="s">
        <v>804</v>
      </c>
      <c r="AA67" s="98">
        <v>8</v>
      </c>
      <c r="AB67" s="98">
        <f>SUM(AC67:AD67)</f>
        <v>3</v>
      </c>
      <c r="AC67" s="28">
        <v>1</v>
      </c>
      <c r="AD67" s="28">
        <v>2</v>
      </c>
      <c r="AE67" s="27"/>
      <c r="AF67" s="805" t="s">
        <v>294</v>
      </c>
      <c r="AG67" s="805"/>
      <c r="AH67" s="786"/>
      <c r="AI67" s="300"/>
      <c r="AJ67" s="28">
        <f>SUM(AL67:AN67)</f>
        <v>905</v>
      </c>
      <c r="AK67" s="95"/>
      <c r="AL67" s="28">
        <f>SUM(AO67,AR67,AU67,AW67,AZ67)</f>
        <v>403</v>
      </c>
      <c r="AM67" s="95"/>
      <c r="AN67" s="28">
        <f>SUM(AP67,AT67,AV67,AX67,BB67)</f>
        <v>502</v>
      </c>
      <c r="AO67" s="28">
        <v>34</v>
      </c>
      <c r="AP67" s="28">
        <v>26</v>
      </c>
      <c r="AQ67" s="95"/>
      <c r="AR67" s="28">
        <v>283</v>
      </c>
      <c r="AS67" s="95"/>
      <c r="AT67" s="28">
        <v>307</v>
      </c>
      <c r="AU67" s="28" t="s">
        <v>806</v>
      </c>
      <c r="AV67" s="28" t="s">
        <v>806</v>
      </c>
      <c r="AW67" s="28">
        <v>4</v>
      </c>
      <c r="AX67" s="28">
        <v>5</v>
      </c>
      <c r="AY67" s="95"/>
      <c r="AZ67" s="28">
        <v>82</v>
      </c>
      <c r="BA67" s="95"/>
      <c r="BB67" s="28">
        <v>164</v>
      </c>
    </row>
    <row r="68" spans="1:54" ht="19.5" customHeight="1">
      <c r="A68" s="787"/>
      <c r="B68" s="53"/>
      <c r="C68" s="97" t="s">
        <v>6</v>
      </c>
      <c r="D68" s="469">
        <f>SUM(E68:I68)</f>
        <v>115</v>
      </c>
      <c r="E68" s="204" t="s">
        <v>804</v>
      </c>
      <c r="F68" s="204" t="s">
        <v>804</v>
      </c>
      <c r="G68" s="204">
        <v>106</v>
      </c>
      <c r="H68" s="204">
        <v>9</v>
      </c>
      <c r="I68" s="204" t="s">
        <v>804</v>
      </c>
      <c r="J68" s="204" t="s">
        <v>804</v>
      </c>
      <c r="K68" s="204" t="s">
        <v>804</v>
      </c>
      <c r="L68" s="268">
        <v>17</v>
      </c>
      <c r="M68" s="204">
        <v>2</v>
      </c>
      <c r="N68" s="204" t="s">
        <v>804</v>
      </c>
      <c r="O68" s="204" t="s">
        <v>804</v>
      </c>
      <c r="P68" s="204" t="s">
        <v>804</v>
      </c>
      <c r="Q68" s="204">
        <v>17</v>
      </c>
      <c r="R68" s="204">
        <v>1</v>
      </c>
      <c r="S68" s="204" t="s">
        <v>804</v>
      </c>
      <c r="T68" s="268">
        <f>SUM(U68,AA68)</f>
        <v>7</v>
      </c>
      <c r="U68" s="268">
        <f>SUM(V68:Z68)</f>
        <v>6</v>
      </c>
      <c r="V68" s="204" t="s">
        <v>804</v>
      </c>
      <c r="W68" s="204" t="s">
        <v>804</v>
      </c>
      <c r="X68" s="204">
        <v>1</v>
      </c>
      <c r="Y68" s="204">
        <v>4</v>
      </c>
      <c r="Z68" s="204">
        <v>1</v>
      </c>
      <c r="AA68" s="204">
        <v>1</v>
      </c>
      <c r="AB68" s="268">
        <f>SUM(AC68:AD68)</f>
        <v>2</v>
      </c>
      <c r="AC68" s="204">
        <v>2</v>
      </c>
      <c r="AD68" s="115" t="s">
        <v>804</v>
      </c>
      <c r="AF68" s="808" t="s">
        <v>295</v>
      </c>
      <c r="AG68" s="808"/>
      <c r="AH68" s="718"/>
      <c r="AI68" s="427"/>
      <c r="AJ68" s="204">
        <f>SUM(AL68:AN68)</f>
        <v>20914</v>
      </c>
      <c r="AK68" s="248"/>
      <c r="AL68" s="204">
        <f>SUM(AO68,AR68,AU68,AW68,AZ68)</f>
        <v>13710</v>
      </c>
      <c r="AM68" s="248"/>
      <c r="AN68" s="204">
        <f>SUM(AP68,AT68,AV68,AX68,BB68)</f>
        <v>7204</v>
      </c>
      <c r="AO68" s="204">
        <v>483</v>
      </c>
      <c r="AP68" s="204">
        <v>38</v>
      </c>
      <c r="AQ68" s="248"/>
      <c r="AR68" s="204">
        <v>12533</v>
      </c>
      <c r="AS68" s="248"/>
      <c r="AT68" s="204">
        <v>4116</v>
      </c>
      <c r="AU68" s="204">
        <v>3</v>
      </c>
      <c r="AV68" s="204" t="s">
        <v>806</v>
      </c>
      <c r="AW68" s="204">
        <v>74</v>
      </c>
      <c r="AX68" s="204">
        <v>25</v>
      </c>
      <c r="AY68" s="248"/>
      <c r="AZ68" s="204">
        <v>617</v>
      </c>
      <c r="BA68" s="248"/>
      <c r="BB68" s="204">
        <v>3025</v>
      </c>
    </row>
    <row r="69" spans="1:47" ht="19.5" customHeight="1">
      <c r="A69" s="98" t="s">
        <v>515</v>
      </c>
      <c r="B69" s="98"/>
      <c r="C69" s="98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  <c r="AE69" s="27"/>
      <c r="AF69" s="803" t="s">
        <v>460</v>
      </c>
      <c r="AG69" s="803"/>
      <c r="AH69" s="803"/>
      <c r="AI69" s="804"/>
      <c r="AJ69" s="804"/>
      <c r="AK69" s="27"/>
      <c r="AL69" s="27"/>
      <c r="AM69" s="27"/>
      <c r="AN69" s="27"/>
      <c r="AO69" s="27"/>
      <c r="AP69" s="27"/>
      <c r="AQ69" s="27"/>
      <c r="AR69" s="27"/>
      <c r="AS69" s="27"/>
      <c r="AT69" s="27"/>
      <c r="AU69" s="27"/>
    </row>
    <row r="70" spans="28:32" ht="19.5" customHeight="1">
      <c r="AB70" s="90"/>
      <c r="AC70" s="90"/>
      <c r="AD70" s="90"/>
      <c r="AE70" s="27"/>
      <c r="AF70" s="27"/>
    </row>
  </sheetData>
  <sheetProtection/>
  <mergeCells count="250">
    <mergeCell ref="AM63:AN63"/>
    <mergeCell ref="AQ62:AT62"/>
    <mergeCell ref="AO61:AX61"/>
    <mergeCell ref="AY63:AZ63"/>
    <mergeCell ref="BA63:BB63"/>
    <mergeCell ref="AS63:AT63"/>
    <mergeCell ref="AQ63:AR63"/>
    <mergeCell ref="AY61:BB62"/>
    <mergeCell ref="AI61:AN62"/>
    <mergeCell ref="AI63:AJ63"/>
    <mergeCell ref="A38:C42"/>
    <mergeCell ref="D38:E42"/>
    <mergeCell ref="A51:AD51"/>
    <mergeCell ref="AB53:AD53"/>
    <mergeCell ref="AB55:AB60"/>
    <mergeCell ref="AC55:AC60"/>
    <mergeCell ref="AD55:AD60"/>
    <mergeCell ref="AB54:AD54"/>
    <mergeCell ref="T53:AA53"/>
    <mergeCell ref="T54:T60"/>
    <mergeCell ref="AF15:AF19"/>
    <mergeCell ref="AF53:AJ53"/>
    <mergeCell ref="BA35:BB36"/>
    <mergeCell ref="AM34:AT34"/>
    <mergeCell ref="AU34:BB34"/>
    <mergeCell ref="AU35:AV36"/>
    <mergeCell ref="AU50:AU51"/>
    <mergeCell ref="AV50:AV51"/>
    <mergeCell ref="AF37:AH39"/>
    <mergeCell ref="AO50:AO51"/>
    <mergeCell ref="AO35:AP36"/>
    <mergeCell ref="AA54:AA60"/>
    <mergeCell ref="U55:U60"/>
    <mergeCell ref="AF44:AH45"/>
    <mergeCell ref="AM35:AN36"/>
    <mergeCell ref="X55:X60"/>
    <mergeCell ref="AF59:BB59"/>
    <mergeCell ref="AW35:AX36"/>
    <mergeCell ref="AY35:AZ36"/>
    <mergeCell ref="AR50:AR51"/>
    <mergeCell ref="Z29:AA29"/>
    <mergeCell ref="Z30:AA30"/>
    <mergeCell ref="K55:K60"/>
    <mergeCell ref="L55:L60"/>
    <mergeCell ref="AQ35:AR36"/>
    <mergeCell ref="O54:S54"/>
    <mergeCell ref="X30:Y30"/>
    <mergeCell ref="AF40:AH41"/>
    <mergeCell ref="AF42:AH43"/>
    <mergeCell ref="Z38:AA42"/>
    <mergeCell ref="J55:J60"/>
    <mergeCell ref="T29:U29"/>
    <mergeCell ref="R30:S30"/>
    <mergeCell ref="T30:U30"/>
    <mergeCell ref="J38:K42"/>
    <mergeCell ref="L38:M42"/>
    <mergeCell ref="U54:Z54"/>
    <mergeCell ref="L29:M29"/>
    <mergeCell ref="N29:O29"/>
    <mergeCell ref="V30:W30"/>
    <mergeCell ref="T27:U27"/>
    <mergeCell ref="J30:K30"/>
    <mergeCell ref="P26:Q26"/>
    <mergeCell ref="P27:Q27"/>
    <mergeCell ref="P28:Q28"/>
    <mergeCell ref="P29:Q29"/>
    <mergeCell ref="P30:Q30"/>
    <mergeCell ref="L30:M30"/>
    <mergeCell ref="J28:K28"/>
    <mergeCell ref="J29:K29"/>
    <mergeCell ref="A3:AA3"/>
    <mergeCell ref="R28:S28"/>
    <mergeCell ref="T28:U28"/>
    <mergeCell ref="L26:M26"/>
    <mergeCell ref="N26:O26"/>
    <mergeCell ref="R26:S26"/>
    <mergeCell ref="T26:U26"/>
    <mergeCell ref="R27:S27"/>
    <mergeCell ref="L28:M28"/>
    <mergeCell ref="N28:O28"/>
    <mergeCell ref="J5:R5"/>
    <mergeCell ref="J6:L6"/>
    <mergeCell ref="M6:O6"/>
    <mergeCell ref="P6:R6"/>
    <mergeCell ref="A22:AA22"/>
    <mergeCell ref="A8:C8"/>
    <mergeCell ref="A9:C9"/>
    <mergeCell ref="A11:C11"/>
    <mergeCell ref="A13:C13"/>
    <mergeCell ref="A14:C14"/>
    <mergeCell ref="J27:K27"/>
    <mergeCell ref="A2:AA2"/>
    <mergeCell ref="S5:AA5"/>
    <mergeCell ref="S6:U6"/>
    <mergeCell ref="AM6:AR6"/>
    <mergeCell ref="Y6:AA6"/>
    <mergeCell ref="AF6:AH8"/>
    <mergeCell ref="AI6:AL7"/>
    <mergeCell ref="V6:X6"/>
    <mergeCell ref="G5:I6"/>
    <mergeCell ref="AI8:AJ8"/>
    <mergeCell ref="A5:C6"/>
    <mergeCell ref="AF9:AH9"/>
    <mergeCell ref="A10:C10"/>
    <mergeCell ref="A7:C7"/>
    <mergeCell ref="AW7:AX7"/>
    <mergeCell ref="AM7:AN7"/>
    <mergeCell ref="AO7:AP7"/>
    <mergeCell ref="AQ7:AR7"/>
    <mergeCell ref="AS7:AT7"/>
    <mergeCell ref="AU7:AV7"/>
    <mergeCell ref="D5:F6"/>
    <mergeCell ref="D25:E25"/>
    <mergeCell ref="F25:G25"/>
    <mergeCell ref="H25:I25"/>
    <mergeCell ref="J25:K25"/>
    <mergeCell ref="V24:AA24"/>
    <mergeCell ref="Z25:AA25"/>
    <mergeCell ref="L25:M25"/>
    <mergeCell ref="AF25:AH25"/>
    <mergeCell ref="A21:AA21"/>
    <mergeCell ref="P25:Q25"/>
    <mergeCell ref="R25:S25"/>
    <mergeCell ref="T25:U25"/>
    <mergeCell ref="V25:W25"/>
    <mergeCell ref="A24:C25"/>
    <mergeCell ref="D24:I24"/>
    <mergeCell ref="J24:O24"/>
    <mergeCell ref="P24:U24"/>
    <mergeCell ref="D27:E27"/>
    <mergeCell ref="F27:G27"/>
    <mergeCell ref="H27:I27"/>
    <mergeCell ref="V27:W27"/>
    <mergeCell ref="A26:C26"/>
    <mergeCell ref="D26:E26"/>
    <mergeCell ref="F26:G26"/>
    <mergeCell ref="H26:I26"/>
    <mergeCell ref="V26:W26"/>
    <mergeCell ref="J26:K26"/>
    <mergeCell ref="V29:W29"/>
    <mergeCell ref="X29:Y29"/>
    <mergeCell ref="N30:O30"/>
    <mergeCell ref="R29:S29"/>
    <mergeCell ref="Z26:AA26"/>
    <mergeCell ref="N25:O25"/>
    <mergeCell ref="X25:Y25"/>
    <mergeCell ref="X28:Y28"/>
    <mergeCell ref="Z28:AA28"/>
    <mergeCell ref="X26:Y26"/>
    <mergeCell ref="Z27:AA27"/>
    <mergeCell ref="A28:C28"/>
    <mergeCell ref="D28:E28"/>
    <mergeCell ref="F28:G28"/>
    <mergeCell ref="H28:I28"/>
    <mergeCell ref="V28:W28"/>
    <mergeCell ref="X27:Y27"/>
    <mergeCell ref="L27:M27"/>
    <mergeCell ref="N27:O27"/>
    <mergeCell ref="A27:C27"/>
    <mergeCell ref="A29:C29"/>
    <mergeCell ref="D29:E29"/>
    <mergeCell ref="AF34:AJ36"/>
    <mergeCell ref="AK34:AL36"/>
    <mergeCell ref="A30:C30"/>
    <mergeCell ref="D30:E30"/>
    <mergeCell ref="F30:G30"/>
    <mergeCell ref="H30:I30"/>
    <mergeCell ref="F29:G29"/>
    <mergeCell ref="H29:I29"/>
    <mergeCell ref="N38:O42"/>
    <mergeCell ref="P38:Q42"/>
    <mergeCell ref="R38:S42"/>
    <mergeCell ref="AS35:AT36"/>
    <mergeCell ref="A36:AA36"/>
    <mergeCell ref="T38:U42"/>
    <mergeCell ref="V38:W42"/>
    <mergeCell ref="X38:Y42"/>
    <mergeCell ref="F38:G42"/>
    <mergeCell ref="H38:I42"/>
    <mergeCell ref="A43:C43"/>
    <mergeCell ref="D43:E43"/>
    <mergeCell ref="Z43:AA43"/>
    <mergeCell ref="A45:C45"/>
    <mergeCell ref="D45:E45"/>
    <mergeCell ref="Z45:AA45"/>
    <mergeCell ref="A47:C47"/>
    <mergeCell ref="D47:E47"/>
    <mergeCell ref="Z47:AA47"/>
    <mergeCell ref="AF46:AH47"/>
    <mergeCell ref="AF48:AH49"/>
    <mergeCell ref="AK50:AK51"/>
    <mergeCell ref="AL50:AL51"/>
    <mergeCell ref="AF50:AF52"/>
    <mergeCell ref="AG50:AG52"/>
    <mergeCell ref="AH50:AJ51"/>
    <mergeCell ref="AH52:AJ52"/>
    <mergeCell ref="V55:V60"/>
    <mergeCell ref="AS50:AS51"/>
    <mergeCell ref="BA50:BA51"/>
    <mergeCell ref="BB50:BB51"/>
    <mergeCell ref="AW50:AW51"/>
    <mergeCell ref="AX50:AX51"/>
    <mergeCell ref="AY50:AY51"/>
    <mergeCell ref="AZ50:AZ51"/>
    <mergeCell ref="P55:P60"/>
    <mergeCell ref="Y55:Y60"/>
    <mergeCell ref="Q55:Q60"/>
    <mergeCell ref="R55:R60"/>
    <mergeCell ref="S55:S60"/>
    <mergeCell ref="W55:W60"/>
    <mergeCell ref="A53:B60"/>
    <mergeCell ref="C53:C60"/>
    <mergeCell ref="D53:I54"/>
    <mergeCell ref="I55:I60"/>
    <mergeCell ref="E55:E60"/>
    <mergeCell ref="O55:O60"/>
    <mergeCell ref="M55:M60"/>
    <mergeCell ref="J53:S53"/>
    <mergeCell ref="J54:N54"/>
    <mergeCell ref="N55:N60"/>
    <mergeCell ref="A64:A65"/>
    <mergeCell ref="AF64:AH64"/>
    <mergeCell ref="AF61:AH63"/>
    <mergeCell ref="Z55:Z60"/>
    <mergeCell ref="A67:A68"/>
    <mergeCell ref="A61:A62"/>
    <mergeCell ref="F55:F60"/>
    <mergeCell ref="G55:G60"/>
    <mergeCell ref="D55:D60"/>
    <mergeCell ref="H55:H60"/>
    <mergeCell ref="AF69:AJ69"/>
    <mergeCell ref="AF66:AH66"/>
    <mergeCell ref="AF58:AX58"/>
    <mergeCell ref="BC50:BC51"/>
    <mergeCell ref="AT50:AT51"/>
    <mergeCell ref="AM50:AM51"/>
    <mergeCell ref="AN50:AN51"/>
    <mergeCell ref="AF67:AH67"/>
    <mergeCell ref="AK63:AL63"/>
    <mergeCell ref="AF68:AH68"/>
    <mergeCell ref="AS6:AX6"/>
    <mergeCell ref="AF2:AX2"/>
    <mergeCell ref="AF3:AX3"/>
    <mergeCell ref="AF4:AX4"/>
    <mergeCell ref="AO62:AP62"/>
    <mergeCell ref="AU62:AV62"/>
    <mergeCell ref="AW62:AX62"/>
    <mergeCell ref="AF32:BB32"/>
    <mergeCell ref="AP50:AP51"/>
    <mergeCell ref="AQ50:AQ5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79"/>
  <sheetViews>
    <sheetView tabSelected="1" zoomScalePageLayoutView="0" workbookViewId="0" topLeftCell="A57">
      <selection activeCell="A1" sqref="A1"/>
    </sheetView>
  </sheetViews>
  <sheetFormatPr defaultColWidth="10.59765625" defaultRowHeight="15"/>
  <cols>
    <col min="1" max="1" width="3.59765625" style="4" customWidth="1"/>
    <col min="2" max="2" width="2.09765625" style="4" customWidth="1"/>
    <col min="3" max="3" width="6.09765625" style="4" customWidth="1"/>
    <col min="4" max="38" width="8.09765625" style="4" customWidth="1"/>
    <col min="39" max="40" width="7.09765625" style="4" customWidth="1"/>
    <col min="41" max="16384" width="10.59765625" style="4" customWidth="1"/>
  </cols>
  <sheetData>
    <row r="1" spans="1:36" s="24" customFormat="1" ht="19.5" customHeight="1">
      <c r="A1" s="25" t="s">
        <v>517</v>
      </c>
      <c r="B1" s="25"/>
      <c r="AF1" s="946" t="s">
        <v>518</v>
      </c>
      <c r="AG1" s="946"/>
      <c r="AH1" s="946"/>
      <c r="AJ1" s="26"/>
    </row>
    <row r="2" spans="1:36" ht="19.5" customHeight="1">
      <c r="A2" s="562" t="s">
        <v>729</v>
      </c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727"/>
      <c r="AA2" s="203"/>
      <c r="AB2" s="203"/>
      <c r="AC2" s="203"/>
      <c r="AD2" s="203"/>
      <c r="AE2" s="203"/>
      <c r="AF2" s="203"/>
      <c r="AG2" s="203"/>
      <c r="AH2" s="203"/>
      <c r="AI2" s="203"/>
      <c r="AJ2" s="203"/>
    </row>
    <row r="3" spans="1:36" ht="19.5" customHeight="1">
      <c r="A3" s="562" t="s">
        <v>730</v>
      </c>
      <c r="B3" s="727"/>
      <c r="C3" s="727"/>
      <c r="D3" s="727"/>
      <c r="E3" s="727"/>
      <c r="F3" s="727"/>
      <c r="G3" s="727"/>
      <c r="H3" s="727"/>
      <c r="I3" s="727"/>
      <c r="J3" s="727"/>
      <c r="K3" s="727"/>
      <c r="L3" s="727"/>
      <c r="M3" s="727"/>
      <c r="N3" s="727"/>
      <c r="O3" s="727"/>
      <c r="P3" s="727"/>
      <c r="Q3" s="727"/>
      <c r="R3" s="727"/>
      <c r="S3" s="727"/>
      <c r="T3" s="727"/>
      <c r="U3" s="727"/>
      <c r="V3" s="727"/>
      <c r="W3" s="727"/>
      <c r="X3" s="727"/>
      <c r="Y3" s="727"/>
      <c r="Z3" s="727"/>
      <c r="AA3" s="20"/>
      <c r="AB3" s="20"/>
      <c r="AC3" s="20"/>
      <c r="AD3" s="20"/>
      <c r="AE3" s="20"/>
      <c r="AF3" s="20"/>
      <c r="AG3" s="20"/>
      <c r="AH3" s="20"/>
      <c r="AI3" s="20"/>
      <c r="AJ3" s="20"/>
    </row>
    <row r="4" spans="1:36" ht="19.5" customHeight="1">
      <c r="A4" s="727" t="s">
        <v>296</v>
      </c>
      <c r="B4" s="727"/>
      <c r="C4" s="727"/>
      <c r="D4" s="727"/>
      <c r="E4" s="727"/>
      <c r="F4" s="727"/>
      <c r="G4" s="727"/>
      <c r="H4" s="727"/>
      <c r="I4" s="727"/>
      <c r="J4" s="727"/>
      <c r="K4" s="727"/>
      <c r="L4" s="727"/>
      <c r="M4" s="727"/>
      <c r="N4" s="727"/>
      <c r="O4" s="727"/>
      <c r="P4" s="727"/>
      <c r="Q4" s="727"/>
      <c r="R4" s="727"/>
      <c r="S4" s="727"/>
      <c r="T4" s="727"/>
      <c r="U4" s="727"/>
      <c r="V4" s="727"/>
      <c r="W4" s="727"/>
      <c r="X4" s="727"/>
      <c r="Y4" s="727"/>
      <c r="Z4" s="727"/>
      <c r="AA4" s="203"/>
      <c r="AB4" s="203"/>
      <c r="AC4" s="203"/>
      <c r="AD4" s="203"/>
      <c r="AE4" s="203"/>
      <c r="AF4" s="203"/>
      <c r="AG4" s="203"/>
      <c r="AH4" s="203"/>
      <c r="AI4" s="203"/>
      <c r="AJ4" s="203"/>
    </row>
    <row r="5" spans="5:36" ht="18" customHeight="1" thickBot="1"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218"/>
      <c r="V5" s="218"/>
      <c r="W5" s="218"/>
      <c r="X5" s="218"/>
      <c r="Y5" s="218"/>
      <c r="Z5" s="219" t="s">
        <v>297</v>
      </c>
      <c r="AA5" s="19"/>
      <c r="AB5" s="19"/>
      <c r="AG5" s="14"/>
      <c r="AJ5" s="14"/>
    </row>
    <row r="6" spans="1:36" ht="15.75" customHeight="1">
      <c r="A6" s="783" t="s">
        <v>298</v>
      </c>
      <c r="B6" s="830"/>
      <c r="C6" s="831"/>
      <c r="D6" s="965" t="s">
        <v>732</v>
      </c>
      <c r="E6" s="830"/>
      <c r="F6" s="831"/>
      <c r="G6" s="961" t="s">
        <v>432</v>
      </c>
      <c r="H6" s="962"/>
      <c r="I6" s="947" t="s">
        <v>299</v>
      </c>
      <c r="J6" s="957"/>
      <c r="K6" s="947" t="s">
        <v>304</v>
      </c>
      <c r="L6" s="957"/>
      <c r="M6" s="947" t="s">
        <v>300</v>
      </c>
      <c r="N6" s="948"/>
      <c r="O6" s="947" t="s">
        <v>303</v>
      </c>
      <c r="P6" s="948"/>
      <c r="Q6" s="947" t="s">
        <v>301</v>
      </c>
      <c r="R6" s="831"/>
      <c r="S6" s="947" t="s">
        <v>302</v>
      </c>
      <c r="T6" s="830"/>
      <c r="U6" s="980" t="s">
        <v>430</v>
      </c>
      <c r="V6" s="981"/>
      <c r="W6" s="971" t="s">
        <v>305</v>
      </c>
      <c r="X6" s="972"/>
      <c r="Y6" s="974" t="s">
        <v>431</v>
      </c>
      <c r="Z6" s="689"/>
      <c r="AA6"/>
      <c r="AB6"/>
      <c r="AC6"/>
      <c r="AD6"/>
      <c r="AE6"/>
      <c r="AF6"/>
      <c r="AG6"/>
      <c r="AH6"/>
      <c r="AI6"/>
      <c r="AJ6"/>
    </row>
    <row r="7" spans="1:36" ht="15.75" customHeight="1">
      <c r="A7" s="977"/>
      <c r="B7" s="977"/>
      <c r="C7" s="741"/>
      <c r="D7" s="832"/>
      <c r="E7" s="833"/>
      <c r="F7" s="834"/>
      <c r="G7" s="963"/>
      <c r="H7" s="964"/>
      <c r="I7" s="958"/>
      <c r="J7" s="959"/>
      <c r="K7" s="958"/>
      <c r="L7" s="959"/>
      <c r="M7" s="949"/>
      <c r="N7" s="950"/>
      <c r="O7" s="949"/>
      <c r="P7" s="950"/>
      <c r="Q7" s="832"/>
      <c r="R7" s="834"/>
      <c r="S7" s="978"/>
      <c r="T7" s="979"/>
      <c r="U7" s="558"/>
      <c r="V7" s="982"/>
      <c r="W7" s="558"/>
      <c r="X7" s="973"/>
      <c r="Y7" s="975"/>
      <c r="Z7" s="976"/>
      <c r="AA7"/>
      <c r="AB7"/>
      <c r="AC7"/>
      <c r="AD7"/>
      <c r="AE7"/>
      <c r="AF7"/>
      <c r="AG7"/>
      <c r="AH7"/>
      <c r="AI7"/>
      <c r="AJ7"/>
    </row>
    <row r="8" spans="1:36" ht="15.75" customHeight="1">
      <c r="A8" s="833"/>
      <c r="B8" s="833"/>
      <c r="C8" s="834"/>
      <c r="D8" s="39" t="s">
        <v>4</v>
      </c>
      <c r="E8" s="39" t="s">
        <v>5</v>
      </c>
      <c r="F8" s="39" t="s">
        <v>6</v>
      </c>
      <c r="G8" s="39" t="s">
        <v>5</v>
      </c>
      <c r="H8" s="39" t="s">
        <v>6</v>
      </c>
      <c r="I8" s="39" t="s">
        <v>5</v>
      </c>
      <c r="J8" s="39" t="s">
        <v>6</v>
      </c>
      <c r="K8" s="39" t="s">
        <v>5</v>
      </c>
      <c r="L8" s="39" t="s">
        <v>6</v>
      </c>
      <c r="M8" s="39" t="s">
        <v>5</v>
      </c>
      <c r="N8" s="39" t="s">
        <v>6</v>
      </c>
      <c r="O8" s="39" t="s">
        <v>5</v>
      </c>
      <c r="P8" s="39" t="s">
        <v>6</v>
      </c>
      <c r="Q8" s="39" t="s">
        <v>5</v>
      </c>
      <c r="R8" s="39" t="s">
        <v>6</v>
      </c>
      <c r="S8" s="39" t="s">
        <v>5</v>
      </c>
      <c r="T8" s="39" t="s">
        <v>6</v>
      </c>
      <c r="U8" s="39" t="s">
        <v>5</v>
      </c>
      <c r="V8" s="39" t="s">
        <v>6</v>
      </c>
      <c r="W8" s="33" t="s">
        <v>5</v>
      </c>
      <c r="X8" s="39" t="s">
        <v>6</v>
      </c>
      <c r="Y8" s="39" t="s">
        <v>5</v>
      </c>
      <c r="Z8" s="38" t="s">
        <v>6</v>
      </c>
      <c r="AA8" s="249"/>
      <c r="AB8"/>
      <c r="AC8"/>
      <c r="AD8"/>
      <c r="AE8"/>
      <c r="AF8"/>
      <c r="AG8"/>
      <c r="AH8"/>
      <c r="AI8"/>
      <c r="AJ8"/>
    </row>
    <row r="9" spans="1:37" ht="15.75" customHeight="1">
      <c r="A9" s="16"/>
      <c r="B9" s="16"/>
      <c r="C9" s="164" t="s">
        <v>4</v>
      </c>
      <c r="D9" s="167">
        <f>SUM(D11:D15)</f>
        <v>41848</v>
      </c>
      <c r="E9" s="167">
        <f>SUM(E11:E15)</f>
        <v>30209</v>
      </c>
      <c r="F9" s="167">
        <f>SUM(F11:F15)</f>
        <v>11639</v>
      </c>
      <c r="G9" s="167">
        <f>SUM(G11:G15)</f>
        <v>802</v>
      </c>
      <c r="H9" s="167">
        <f aca="true" t="shared" si="0" ref="H9:Z9">SUM(H11:H15)</f>
        <v>798</v>
      </c>
      <c r="I9" s="167">
        <f t="shared" si="0"/>
        <v>2733</v>
      </c>
      <c r="J9" s="167">
        <f t="shared" si="0"/>
        <v>873</v>
      </c>
      <c r="K9" s="167">
        <f t="shared" si="0"/>
        <v>7197</v>
      </c>
      <c r="L9" s="167">
        <f t="shared" si="0"/>
        <v>732</v>
      </c>
      <c r="M9" s="167">
        <f t="shared" si="0"/>
        <v>426</v>
      </c>
      <c r="N9" s="167">
        <f t="shared" si="0"/>
        <v>101</v>
      </c>
      <c r="O9" s="167">
        <f t="shared" si="0"/>
        <v>11736</v>
      </c>
      <c r="P9" s="167">
        <f t="shared" si="0"/>
        <v>1039</v>
      </c>
      <c r="Q9" s="167">
        <f t="shared" si="0"/>
        <v>1844</v>
      </c>
      <c r="R9" s="167">
        <f t="shared" si="0"/>
        <v>1389</v>
      </c>
      <c r="S9" s="167">
        <f t="shared" si="0"/>
        <v>3100</v>
      </c>
      <c r="T9" s="167">
        <f t="shared" si="0"/>
        <v>4374</v>
      </c>
      <c r="U9" s="167">
        <f t="shared" si="0"/>
        <v>249</v>
      </c>
      <c r="V9" s="167">
        <f t="shared" si="0"/>
        <v>277</v>
      </c>
      <c r="W9" s="167">
        <f t="shared" si="0"/>
        <v>883</v>
      </c>
      <c r="X9" s="167">
        <f t="shared" si="0"/>
        <v>1093</v>
      </c>
      <c r="Y9" s="167">
        <f t="shared" si="0"/>
        <v>1239</v>
      </c>
      <c r="Z9" s="167">
        <f t="shared" si="0"/>
        <v>963</v>
      </c>
      <c r="AA9" s="249"/>
      <c r="AB9"/>
      <c r="AC9"/>
      <c r="AD9"/>
      <c r="AE9"/>
      <c r="AF9"/>
      <c r="AG9"/>
      <c r="AH9"/>
      <c r="AI9"/>
      <c r="AJ9"/>
      <c r="AK9" s="31"/>
    </row>
    <row r="10" spans="1:36" ht="15.75" customHeight="1">
      <c r="A10" s="960" t="s">
        <v>306</v>
      </c>
      <c r="B10" s="16"/>
      <c r="C10" s="121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59"/>
      <c r="S10" s="259"/>
      <c r="T10" s="259"/>
      <c r="U10" s="473"/>
      <c r="V10" s="473"/>
      <c r="W10" s="259"/>
      <c r="X10" s="259"/>
      <c r="Y10" s="259"/>
      <c r="Z10" s="259"/>
      <c r="AA10" s="249"/>
      <c r="AB10"/>
      <c r="AC10"/>
      <c r="AD10"/>
      <c r="AE10"/>
      <c r="AF10"/>
      <c r="AG10"/>
      <c r="AH10"/>
      <c r="AI10"/>
      <c r="AJ10"/>
    </row>
    <row r="11" spans="1:36" ht="15.75" customHeight="1">
      <c r="A11" s="960"/>
      <c r="B11" s="16"/>
      <c r="C11" s="2" t="s">
        <v>307</v>
      </c>
      <c r="D11" s="258">
        <f>SUM(E11:F11)</f>
        <v>7050</v>
      </c>
      <c r="E11" s="258">
        <f>SUM(G11,I11,K11,M11,O11,Q11,S11,U11,W11,Y11)</f>
        <v>4713</v>
      </c>
      <c r="F11" s="258">
        <f>SUM(H11,J11,L11,N11,P11,R11,T11,V11,X11,Z11)</f>
        <v>2337</v>
      </c>
      <c r="G11" s="258">
        <v>208</v>
      </c>
      <c r="H11" s="258">
        <v>245</v>
      </c>
      <c r="I11" s="258">
        <v>538</v>
      </c>
      <c r="J11" s="258">
        <v>254</v>
      </c>
      <c r="K11" s="258">
        <v>488</v>
      </c>
      <c r="L11" s="258">
        <v>108</v>
      </c>
      <c r="M11" s="258">
        <v>426</v>
      </c>
      <c r="N11" s="258">
        <v>101</v>
      </c>
      <c r="O11" s="258">
        <v>1238</v>
      </c>
      <c r="P11" s="258">
        <v>163</v>
      </c>
      <c r="Q11" s="258">
        <v>678</v>
      </c>
      <c r="R11" s="258">
        <v>907</v>
      </c>
      <c r="S11" s="258">
        <v>209</v>
      </c>
      <c r="T11" s="258">
        <v>237</v>
      </c>
      <c r="U11" s="474">
        <v>249</v>
      </c>
      <c r="V11" s="474">
        <v>277</v>
      </c>
      <c r="W11" s="252" t="s">
        <v>806</v>
      </c>
      <c r="X11" s="252" t="s">
        <v>806</v>
      </c>
      <c r="Y11" s="252">
        <v>679</v>
      </c>
      <c r="Z11" s="252">
        <v>45</v>
      </c>
      <c r="AA11" s="249"/>
      <c r="AB11"/>
      <c r="AC11"/>
      <c r="AD11"/>
      <c r="AE11"/>
      <c r="AF11"/>
      <c r="AG11"/>
      <c r="AH11"/>
      <c r="AI11"/>
      <c r="AJ11"/>
    </row>
    <row r="12" spans="1:36" ht="15.75" customHeight="1">
      <c r="A12" s="960"/>
      <c r="B12" s="16"/>
      <c r="C12" s="2"/>
      <c r="D12" s="259"/>
      <c r="E12" s="259"/>
      <c r="F12" s="259"/>
      <c r="G12" s="259"/>
      <c r="H12" s="259"/>
      <c r="I12" s="259"/>
      <c r="J12" s="259"/>
      <c r="K12" s="259"/>
      <c r="L12" s="259"/>
      <c r="M12" s="259"/>
      <c r="N12" s="259"/>
      <c r="O12" s="259"/>
      <c r="P12" s="259"/>
      <c r="Q12" s="259"/>
      <c r="R12" s="259"/>
      <c r="S12" s="259"/>
      <c r="T12" s="259"/>
      <c r="U12" s="473"/>
      <c r="V12" s="473"/>
      <c r="W12" s="259"/>
      <c r="X12" s="259"/>
      <c r="Y12" s="259"/>
      <c r="Z12" s="259"/>
      <c r="AA12" s="249"/>
      <c r="AB12"/>
      <c r="AC12"/>
      <c r="AD12"/>
      <c r="AE12"/>
      <c r="AF12"/>
      <c r="AG12"/>
      <c r="AH12"/>
      <c r="AI12"/>
      <c r="AJ12"/>
    </row>
    <row r="13" spans="1:36" ht="15.75" customHeight="1">
      <c r="A13" s="960"/>
      <c r="B13" s="16"/>
      <c r="C13" s="2" t="s">
        <v>308</v>
      </c>
      <c r="D13" s="258">
        <f>SUM(E13:F13)</f>
        <v>1478</v>
      </c>
      <c r="E13" s="258">
        <f>SUM(G13,I13,K13,M13,O13,Q13,S13,U13,W13,Y13)</f>
        <v>560</v>
      </c>
      <c r="F13" s="258">
        <f>SUM(H13,J13,L13,N13,P13,R13,T13,V13,X13,Z13)</f>
        <v>918</v>
      </c>
      <c r="G13" s="252" t="s">
        <v>806</v>
      </c>
      <c r="H13" s="252" t="s">
        <v>806</v>
      </c>
      <c r="I13" s="252" t="s">
        <v>806</v>
      </c>
      <c r="J13" s="252" t="s">
        <v>806</v>
      </c>
      <c r="K13" s="252" t="s">
        <v>806</v>
      </c>
      <c r="L13" s="252" t="s">
        <v>806</v>
      </c>
      <c r="M13" s="252" t="s">
        <v>806</v>
      </c>
      <c r="N13" s="252" t="s">
        <v>806</v>
      </c>
      <c r="O13" s="252" t="s">
        <v>806</v>
      </c>
      <c r="P13" s="252" t="s">
        <v>806</v>
      </c>
      <c r="Q13" s="252" t="s">
        <v>806</v>
      </c>
      <c r="R13" s="252" t="s">
        <v>806</v>
      </c>
      <c r="S13" s="252" t="s">
        <v>806</v>
      </c>
      <c r="T13" s="252" t="s">
        <v>806</v>
      </c>
      <c r="U13" s="444" t="s">
        <v>806</v>
      </c>
      <c r="V13" s="444" t="s">
        <v>806</v>
      </c>
      <c r="W13" s="252" t="s">
        <v>806</v>
      </c>
      <c r="X13" s="252" t="s">
        <v>806</v>
      </c>
      <c r="Y13" s="252">
        <v>560</v>
      </c>
      <c r="Z13" s="252">
        <v>918</v>
      </c>
      <c r="AA13" s="249"/>
      <c r="AB13"/>
      <c r="AC13"/>
      <c r="AD13"/>
      <c r="AE13"/>
      <c r="AF13"/>
      <c r="AG13"/>
      <c r="AH13"/>
      <c r="AI13"/>
      <c r="AJ13"/>
    </row>
    <row r="14" spans="1:36" ht="15.75" customHeight="1">
      <c r="A14" s="960"/>
      <c r="B14" s="16"/>
      <c r="C14" s="2"/>
      <c r="D14" s="258"/>
      <c r="E14" s="258"/>
      <c r="F14" s="258"/>
      <c r="G14" s="258"/>
      <c r="H14" s="258"/>
      <c r="I14" s="259"/>
      <c r="J14" s="259"/>
      <c r="K14" s="259"/>
      <c r="L14" s="259"/>
      <c r="M14" s="259"/>
      <c r="N14" s="259"/>
      <c r="O14" s="259"/>
      <c r="P14" s="259"/>
      <c r="Q14" s="259"/>
      <c r="R14" s="259"/>
      <c r="S14" s="259"/>
      <c r="T14" s="259"/>
      <c r="U14" s="473"/>
      <c r="V14" s="473"/>
      <c r="W14" s="259"/>
      <c r="X14" s="259"/>
      <c r="Y14" s="259"/>
      <c r="Z14" s="259"/>
      <c r="AA14" s="249"/>
      <c r="AB14"/>
      <c r="AC14"/>
      <c r="AD14"/>
      <c r="AE14"/>
      <c r="AF14"/>
      <c r="AG14"/>
      <c r="AH14"/>
      <c r="AI14"/>
      <c r="AJ14"/>
    </row>
    <row r="15" spans="1:36" ht="15.75" customHeight="1">
      <c r="A15" s="16"/>
      <c r="B15" s="16"/>
      <c r="C15" s="2" t="s">
        <v>309</v>
      </c>
      <c r="D15" s="258">
        <f>SUM(E15:F15)</f>
        <v>33320</v>
      </c>
      <c r="E15" s="258">
        <f>SUM(G15,I15,K15,M15,O15,Q15,S15,U15,W15,Y15)</f>
        <v>24936</v>
      </c>
      <c r="F15" s="258">
        <f>SUM(H15,J15,L15,N15,P15,R15,T15,V15,X15,Z15)</f>
        <v>8384</v>
      </c>
      <c r="G15" s="258">
        <v>594</v>
      </c>
      <c r="H15" s="258">
        <v>553</v>
      </c>
      <c r="I15" s="258">
        <v>2195</v>
      </c>
      <c r="J15" s="262">
        <v>619</v>
      </c>
      <c r="K15" s="475">
        <v>6709</v>
      </c>
      <c r="L15" s="262">
        <v>624</v>
      </c>
      <c r="M15" s="252" t="s">
        <v>806</v>
      </c>
      <c r="N15" s="252" t="s">
        <v>806</v>
      </c>
      <c r="O15" s="252">
        <v>10498</v>
      </c>
      <c r="P15" s="252">
        <v>876</v>
      </c>
      <c r="Q15" s="252">
        <v>1166</v>
      </c>
      <c r="R15" s="252">
        <v>482</v>
      </c>
      <c r="S15" s="258">
        <v>2891</v>
      </c>
      <c r="T15" s="258">
        <v>4137</v>
      </c>
      <c r="U15" s="252" t="s">
        <v>806</v>
      </c>
      <c r="V15" s="252" t="s">
        <v>806</v>
      </c>
      <c r="W15" s="258">
        <v>883</v>
      </c>
      <c r="X15" s="258">
        <v>1093</v>
      </c>
      <c r="Y15" s="252" t="s">
        <v>806</v>
      </c>
      <c r="Z15" s="252" t="s">
        <v>806</v>
      </c>
      <c r="AA15" s="249"/>
      <c r="AB15"/>
      <c r="AC15"/>
      <c r="AD15"/>
      <c r="AE15"/>
      <c r="AF15"/>
      <c r="AG15"/>
      <c r="AH15"/>
      <c r="AI15"/>
      <c r="AJ15"/>
    </row>
    <row r="16" spans="1:36" ht="15.75" customHeight="1">
      <c r="A16" s="16"/>
      <c r="B16" s="16"/>
      <c r="C16" s="46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473"/>
      <c r="V16" s="473"/>
      <c r="W16" s="259"/>
      <c r="X16" s="259"/>
      <c r="Y16" s="259"/>
      <c r="Z16" s="259"/>
      <c r="AA16" s="249"/>
      <c r="AB16"/>
      <c r="AC16"/>
      <c r="AD16"/>
      <c r="AE16"/>
      <c r="AF16"/>
      <c r="AG16"/>
      <c r="AH16"/>
      <c r="AI16"/>
      <c r="AJ16"/>
    </row>
    <row r="17" spans="1:36" ht="15.75" customHeight="1">
      <c r="A17" s="16"/>
      <c r="B17" s="16"/>
      <c r="C17" s="46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473"/>
      <c r="V17" s="473"/>
      <c r="W17" s="259"/>
      <c r="X17" s="259"/>
      <c r="Y17" s="259"/>
      <c r="Z17" s="259"/>
      <c r="AA17" s="249"/>
      <c r="AB17"/>
      <c r="AC17"/>
      <c r="AD17"/>
      <c r="AE17"/>
      <c r="AF17"/>
      <c r="AG17"/>
      <c r="AH17"/>
      <c r="AI17"/>
      <c r="AJ17"/>
    </row>
    <row r="18" spans="1:36" ht="15.75" customHeight="1">
      <c r="A18" s="16"/>
      <c r="B18" s="16"/>
      <c r="C18" s="164" t="s">
        <v>4</v>
      </c>
      <c r="D18" s="167">
        <f aca="true" t="shared" si="1" ref="D18:Z18">SUM(D20:D24)</f>
        <v>6820</v>
      </c>
      <c r="E18" s="167">
        <f t="shared" si="1"/>
        <v>4973</v>
      </c>
      <c r="F18" s="167">
        <f t="shared" si="1"/>
        <v>1847</v>
      </c>
      <c r="G18" s="167">
        <f>SUM(G20:G24)</f>
        <v>188</v>
      </c>
      <c r="H18" s="167">
        <f t="shared" si="1"/>
        <v>253</v>
      </c>
      <c r="I18" s="167">
        <f t="shared" si="1"/>
        <v>406</v>
      </c>
      <c r="J18" s="167">
        <f t="shared" si="1"/>
        <v>197</v>
      </c>
      <c r="K18" s="167">
        <f t="shared" si="1"/>
        <v>1110</v>
      </c>
      <c r="L18" s="167">
        <f t="shared" si="1"/>
        <v>181</v>
      </c>
      <c r="M18" s="167">
        <f t="shared" si="1"/>
        <v>155</v>
      </c>
      <c r="N18" s="167">
        <f t="shared" si="1"/>
        <v>41</v>
      </c>
      <c r="O18" s="167">
        <f t="shared" si="1"/>
        <v>2281</v>
      </c>
      <c r="P18" s="167">
        <f t="shared" si="1"/>
        <v>247</v>
      </c>
      <c r="Q18" s="167">
        <f t="shared" si="1"/>
        <v>173</v>
      </c>
      <c r="R18" s="167">
        <f t="shared" si="1"/>
        <v>229</v>
      </c>
      <c r="S18" s="167">
        <f t="shared" si="1"/>
        <v>147</v>
      </c>
      <c r="T18" s="167">
        <f t="shared" si="1"/>
        <v>276</v>
      </c>
      <c r="U18" s="167">
        <f t="shared" si="1"/>
        <v>87</v>
      </c>
      <c r="V18" s="167">
        <f t="shared" si="1"/>
        <v>146</v>
      </c>
      <c r="W18" s="167">
        <f t="shared" si="1"/>
        <v>85</v>
      </c>
      <c r="X18" s="167">
        <f t="shared" si="1"/>
        <v>176</v>
      </c>
      <c r="Y18" s="167">
        <f t="shared" si="1"/>
        <v>341</v>
      </c>
      <c r="Z18" s="167">
        <f t="shared" si="1"/>
        <v>101</v>
      </c>
      <c r="AA18" s="249"/>
      <c r="AB18"/>
      <c r="AC18"/>
      <c r="AD18"/>
      <c r="AE18"/>
      <c r="AF18"/>
      <c r="AG18"/>
      <c r="AH18"/>
      <c r="AI18"/>
      <c r="AJ18"/>
    </row>
    <row r="19" spans="1:36" ht="15.75" customHeight="1">
      <c r="A19" s="960" t="s">
        <v>310</v>
      </c>
      <c r="B19" s="16"/>
      <c r="C19" s="121"/>
      <c r="D19" s="259"/>
      <c r="E19" s="259"/>
      <c r="F19" s="259"/>
      <c r="G19" s="259"/>
      <c r="H19" s="259"/>
      <c r="I19" s="259"/>
      <c r="J19" s="259"/>
      <c r="K19" s="259"/>
      <c r="L19" s="259"/>
      <c r="M19" s="259"/>
      <c r="N19" s="259"/>
      <c r="O19" s="259"/>
      <c r="P19" s="259"/>
      <c r="Q19" s="259"/>
      <c r="R19" s="259"/>
      <c r="S19" s="259"/>
      <c r="T19" s="259"/>
      <c r="U19" s="473"/>
      <c r="V19" s="473"/>
      <c r="W19" s="259"/>
      <c r="X19" s="259"/>
      <c r="Y19" s="259"/>
      <c r="Z19" s="259"/>
      <c r="AA19" s="249"/>
      <c r="AB19"/>
      <c r="AC19"/>
      <c r="AD19"/>
      <c r="AE19"/>
      <c r="AF19"/>
      <c r="AG19"/>
      <c r="AH19"/>
      <c r="AI19"/>
      <c r="AJ19"/>
    </row>
    <row r="20" spans="1:36" ht="15.75" customHeight="1">
      <c r="A20" s="960"/>
      <c r="B20" s="16"/>
      <c r="C20" s="2" t="s">
        <v>311</v>
      </c>
      <c r="D20" s="258">
        <f>SUM(E20:F20)</f>
        <v>2307</v>
      </c>
      <c r="E20" s="258">
        <f>SUM(G20,I20,K20,M20,O20,Q20,S20,U20,W20,Y20)</f>
        <v>1574</v>
      </c>
      <c r="F20" s="258">
        <f>SUM(H20,J20,L20,N20,P20,R20,T20,V20,X20,Z20)</f>
        <v>733</v>
      </c>
      <c r="G20" s="258">
        <v>83</v>
      </c>
      <c r="H20" s="258">
        <v>109</v>
      </c>
      <c r="I20" s="258">
        <v>139</v>
      </c>
      <c r="J20" s="258">
        <v>89</v>
      </c>
      <c r="K20" s="258">
        <v>194</v>
      </c>
      <c r="L20" s="258">
        <v>35</v>
      </c>
      <c r="M20" s="258">
        <v>155</v>
      </c>
      <c r="N20" s="258">
        <v>41</v>
      </c>
      <c r="O20" s="258">
        <v>482</v>
      </c>
      <c r="P20" s="258">
        <v>64</v>
      </c>
      <c r="Q20" s="258">
        <v>123</v>
      </c>
      <c r="R20" s="258">
        <v>181</v>
      </c>
      <c r="S20" s="258">
        <v>36</v>
      </c>
      <c r="T20" s="258">
        <v>47</v>
      </c>
      <c r="U20" s="252">
        <v>87</v>
      </c>
      <c r="V20" s="252">
        <v>146</v>
      </c>
      <c r="W20" s="252" t="s">
        <v>806</v>
      </c>
      <c r="X20" s="252" t="s">
        <v>806</v>
      </c>
      <c r="Y20" s="252">
        <v>275</v>
      </c>
      <c r="Z20" s="252">
        <v>21</v>
      </c>
      <c r="AA20" s="249"/>
      <c r="AB20"/>
      <c r="AC20"/>
      <c r="AD20"/>
      <c r="AE20"/>
      <c r="AF20"/>
      <c r="AG20"/>
      <c r="AH20"/>
      <c r="AI20"/>
      <c r="AJ20"/>
    </row>
    <row r="21" spans="1:36" ht="15.75" customHeight="1">
      <c r="A21" s="960"/>
      <c r="B21" s="16"/>
      <c r="C21" s="2"/>
      <c r="D21" s="258"/>
      <c r="E21" s="258"/>
      <c r="F21" s="258"/>
      <c r="G21" s="258"/>
      <c r="H21" s="258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473"/>
      <c r="V21" s="473"/>
      <c r="W21" s="259"/>
      <c r="X21" s="259"/>
      <c r="Y21" s="259"/>
      <c r="Z21" s="259"/>
      <c r="AA21" s="249"/>
      <c r="AB21"/>
      <c r="AC21"/>
      <c r="AD21"/>
      <c r="AE21"/>
      <c r="AF21"/>
      <c r="AG21"/>
      <c r="AH21"/>
      <c r="AI21"/>
      <c r="AJ21"/>
    </row>
    <row r="22" spans="1:36" ht="15.75" customHeight="1">
      <c r="A22" s="960"/>
      <c r="B22" s="16"/>
      <c r="C22" s="2" t="s">
        <v>229</v>
      </c>
      <c r="D22" s="258">
        <f>SUM(E22:F22)</f>
        <v>146</v>
      </c>
      <c r="E22" s="258">
        <f>SUM(G22,I22,K22,M22,O22,Q22,S22,U22,W22,Y22)</f>
        <v>66</v>
      </c>
      <c r="F22" s="258">
        <f>SUM(H22,J22,L22,N22,P22,R22,T22,V22,X22,Z22)</f>
        <v>80</v>
      </c>
      <c r="G22" s="252" t="s">
        <v>806</v>
      </c>
      <c r="H22" s="252" t="s">
        <v>806</v>
      </c>
      <c r="I22" s="252" t="s">
        <v>806</v>
      </c>
      <c r="J22" s="252" t="s">
        <v>806</v>
      </c>
      <c r="K22" s="252" t="s">
        <v>806</v>
      </c>
      <c r="L22" s="252" t="s">
        <v>821</v>
      </c>
      <c r="M22" s="252" t="s">
        <v>806</v>
      </c>
      <c r="N22" s="252" t="s">
        <v>806</v>
      </c>
      <c r="O22" s="252" t="s">
        <v>806</v>
      </c>
      <c r="P22" s="252" t="s">
        <v>806</v>
      </c>
      <c r="Q22" s="252" t="s">
        <v>806</v>
      </c>
      <c r="R22" s="252" t="s">
        <v>806</v>
      </c>
      <c r="S22" s="252" t="s">
        <v>806</v>
      </c>
      <c r="T22" s="252" t="s">
        <v>806</v>
      </c>
      <c r="U22" s="444" t="s">
        <v>806</v>
      </c>
      <c r="V22" s="444" t="s">
        <v>806</v>
      </c>
      <c r="W22" s="252" t="s">
        <v>806</v>
      </c>
      <c r="X22" s="252" t="s">
        <v>806</v>
      </c>
      <c r="Y22" s="252">
        <v>66</v>
      </c>
      <c r="Z22" s="252">
        <v>80</v>
      </c>
      <c r="AA22" s="249"/>
      <c r="AB22"/>
      <c r="AC22"/>
      <c r="AD22"/>
      <c r="AE22"/>
      <c r="AF22"/>
      <c r="AG22"/>
      <c r="AH22"/>
      <c r="AI22"/>
      <c r="AJ22"/>
    </row>
    <row r="23" spans="1:36" ht="15.75" customHeight="1">
      <c r="A23" s="960"/>
      <c r="B23" s="16"/>
      <c r="C23" s="2"/>
      <c r="D23" s="258"/>
      <c r="E23" s="258"/>
      <c r="F23" s="258"/>
      <c r="G23" s="258"/>
      <c r="H23" s="258"/>
      <c r="I23" s="259"/>
      <c r="J23" s="259"/>
      <c r="K23" s="259"/>
      <c r="L23" s="259"/>
      <c r="M23" s="259"/>
      <c r="N23" s="259"/>
      <c r="O23" s="259"/>
      <c r="P23" s="259"/>
      <c r="Q23" s="259"/>
      <c r="R23" s="259"/>
      <c r="S23" s="259"/>
      <c r="T23" s="259"/>
      <c r="U23" s="473"/>
      <c r="V23" s="473"/>
      <c r="W23" s="259"/>
      <c r="X23" s="259"/>
      <c r="Y23" s="259"/>
      <c r="Z23" s="259"/>
      <c r="AA23" s="249"/>
      <c r="AB23"/>
      <c r="AC23"/>
      <c r="AD23"/>
      <c r="AE23"/>
      <c r="AF23"/>
      <c r="AG23"/>
      <c r="AH23"/>
      <c r="AI23"/>
      <c r="AJ23"/>
    </row>
    <row r="24" spans="1:36" ht="15.75" customHeight="1">
      <c r="A24" s="16"/>
      <c r="B24" s="16"/>
      <c r="C24" s="2" t="s">
        <v>232</v>
      </c>
      <c r="D24" s="258">
        <f>SUM(E24:F24)</f>
        <v>4367</v>
      </c>
      <c r="E24" s="258">
        <f>SUM(G24,I24,K24,M24,O24,Q24,S24,U24,W24,Y24)</f>
        <v>3333</v>
      </c>
      <c r="F24" s="258">
        <f>SUM(H24,J24,L24,N24,P24,R24,T24,V24,X24,Z24)</f>
        <v>1034</v>
      </c>
      <c r="G24" s="258">
        <v>105</v>
      </c>
      <c r="H24" s="258">
        <v>144</v>
      </c>
      <c r="I24" s="258">
        <v>267</v>
      </c>
      <c r="J24" s="258">
        <v>108</v>
      </c>
      <c r="K24" s="258">
        <v>916</v>
      </c>
      <c r="L24" s="258">
        <v>146</v>
      </c>
      <c r="M24" s="252" t="s">
        <v>806</v>
      </c>
      <c r="N24" s="252" t="s">
        <v>806</v>
      </c>
      <c r="O24" s="252">
        <v>1799</v>
      </c>
      <c r="P24" s="252">
        <v>183</v>
      </c>
      <c r="Q24" s="252">
        <v>50</v>
      </c>
      <c r="R24" s="252">
        <v>48</v>
      </c>
      <c r="S24" s="258">
        <v>111</v>
      </c>
      <c r="T24" s="258">
        <v>229</v>
      </c>
      <c r="U24" s="252" t="s">
        <v>806</v>
      </c>
      <c r="V24" s="252" t="s">
        <v>806</v>
      </c>
      <c r="W24" s="258">
        <v>85</v>
      </c>
      <c r="X24" s="258">
        <v>176</v>
      </c>
      <c r="Y24" s="252" t="s">
        <v>806</v>
      </c>
      <c r="Z24" s="252" t="s">
        <v>806</v>
      </c>
      <c r="AA24" s="249"/>
      <c r="AB24"/>
      <c r="AC24"/>
      <c r="AD24"/>
      <c r="AE24"/>
      <c r="AF24"/>
      <c r="AG24"/>
      <c r="AH24"/>
      <c r="AI24"/>
      <c r="AJ24"/>
    </row>
    <row r="25" spans="1:36" ht="15.75" customHeight="1">
      <c r="A25" s="16"/>
      <c r="B25" s="16"/>
      <c r="C25" s="2"/>
      <c r="D25" s="259"/>
      <c r="E25" s="259"/>
      <c r="F25" s="259"/>
      <c r="G25" s="259"/>
      <c r="H25" s="259"/>
      <c r="I25" s="259"/>
      <c r="J25" s="259"/>
      <c r="K25" s="259"/>
      <c r="L25" s="259"/>
      <c r="M25" s="259"/>
      <c r="N25" s="259"/>
      <c r="O25" s="259"/>
      <c r="P25" s="259"/>
      <c r="Q25" s="259"/>
      <c r="R25" s="259"/>
      <c r="S25" s="259"/>
      <c r="T25" s="259"/>
      <c r="U25" s="473"/>
      <c r="V25" s="473"/>
      <c r="W25" s="259"/>
      <c r="X25" s="259"/>
      <c r="Y25" s="259"/>
      <c r="Z25" s="259"/>
      <c r="AA25" s="249"/>
      <c r="AB25"/>
      <c r="AC25"/>
      <c r="AD25"/>
      <c r="AE25"/>
      <c r="AF25"/>
      <c r="AG25"/>
      <c r="AH25"/>
      <c r="AI25"/>
      <c r="AJ25"/>
    </row>
    <row r="26" spans="1:36" ht="15.75" customHeight="1">
      <c r="A26" s="16"/>
      <c r="B26" s="16"/>
      <c r="C26" s="2"/>
      <c r="D26" s="259"/>
      <c r="E26" s="259"/>
      <c r="F26" s="259"/>
      <c r="G26" s="259"/>
      <c r="H26" s="259"/>
      <c r="I26" s="259"/>
      <c r="J26" s="259"/>
      <c r="K26" s="259"/>
      <c r="L26" s="259"/>
      <c r="M26" s="259"/>
      <c r="N26" s="259"/>
      <c r="O26" s="259"/>
      <c r="P26" s="259"/>
      <c r="Q26" s="259"/>
      <c r="R26" s="259"/>
      <c r="S26" s="259"/>
      <c r="T26" s="259"/>
      <c r="U26" s="473"/>
      <c r="V26" s="473"/>
      <c r="W26" s="259"/>
      <c r="X26" s="259"/>
      <c r="Y26" s="259"/>
      <c r="Z26" s="259"/>
      <c r="AA26" s="249"/>
      <c r="AB26"/>
      <c r="AC26"/>
      <c r="AD26"/>
      <c r="AE26"/>
      <c r="AF26"/>
      <c r="AG26"/>
      <c r="AH26"/>
      <c r="AI26"/>
      <c r="AJ26"/>
    </row>
    <row r="27" spans="1:36" ht="15.75" customHeight="1">
      <c r="A27" s="16"/>
      <c r="B27" s="16"/>
      <c r="C27" s="164" t="s">
        <v>4</v>
      </c>
      <c r="D27" s="167">
        <f aca="true" t="shared" si="2" ref="D27:Z27">SUM(D29:D33)</f>
        <v>5707</v>
      </c>
      <c r="E27" s="167">
        <f t="shared" si="2"/>
        <v>4222</v>
      </c>
      <c r="F27" s="167">
        <f t="shared" si="2"/>
        <v>1485</v>
      </c>
      <c r="G27" s="167">
        <f>SUM(G29:G33)</f>
        <v>77</v>
      </c>
      <c r="H27" s="167">
        <f t="shared" si="2"/>
        <v>382</v>
      </c>
      <c r="I27" s="167">
        <f t="shared" si="2"/>
        <v>410</v>
      </c>
      <c r="J27" s="167">
        <f t="shared" si="2"/>
        <v>167</v>
      </c>
      <c r="K27" s="167">
        <f t="shared" si="2"/>
        <v>617</v>
      </c>
      <c r="L27" s="167">
        <f t="shared" si="2"/>
        <v>73</v>
      </c>
      <c r="M27" s="167">
        <f t="shared" si="2"/>
        <v>145</v>
      </c>
      <c r="N27" s="167">
        <f t="shared" si="2"/>
        <v>33</v>
      </c>
      <c r="O27" s="167">
        <f t="shared" si="2"/>
        <v>2168</v>
      </c>
      <c r="P27" s="167">
        <f t="shared" si="2"/>
        <v>130</v>
      </c>
      <c r="Q27" s="167">
        <f t="shared" si="2"/>
        <v>165</v>
      </c>
      <c r="R27" s="167">
        <f t="shared" si="2"/>
        <v>44</v>
      </c>
      <c r="S27" s="167">
        <f t="shared" si="2"/>
        <v>180</v>
      </c>
      <c r="T27" s="167">
        <f t="shared" si="2"/>
        <v>230</v>
      </c>
      <c r="U27" s="167">
        <f t="shared" si="2"/>
        <v>102</v>
      </c>
      <c r="V27" s="167">
        <f t="shared" si="2"/>
        <v>186</v>
      </c>
      <c r="W27" s="167">
        <f t="shared" si="2"/>
        <v>93</v>
      </c>
      <c r="X27" s="167">
        <f t="shared" si="2"/>
        <v>162</v>
      </c>
      <c r="Y27" s="167">
        <f t="shared" si="2"/>
        <v>265</v>
      </c>
      <c r="Z27" s="167">
        <f t="shared" si="2"/>
        <v>78</v>
      </c>
      <c r="AA27" s="249"/>
      <c r="AB27"/>
      <c r="AC27"/>
      <c r="AD27"/>
      <c r="AE27"/>
      <c r="AF27"/>
      <c r="AG27"/>
      <c r="AH27"/>
      <c r="AI27"/>
      <c r="AJ27"/>
    </row>
    <row r="28" spans="1:36" ht="15.75" customHeight="1">
      <c r="A28" s="960" t="s">
        <v>312</v>
      </c>
      <c r="B28" s="16"/>
      <c r="C28" s="121"/>
      <c r="D28" s="259"/>
      <c r="E28" s="259"/>
      <c r="F28" s="259"/>
      <c r="G28" s="259"/>
      <c r="H28" s="259"/>
      <c r="I28" s="259"/>
      <c r="J28" s="259"/>
      <c r="K28" s="259"/>
      <c r="L28" s="259"/>
      <c r="M28" s="259"/>
      <c r="N28" s="259"/>
      <c r="O28" s="259"/>
      <c r="P28" s="259"/>
      <c r="Q28" s="259"/>
      <c r="R28" s="259"/>
      <c r="S28" s="259"/>
      <c r="T28" s="259"/>
      <c r="U28" s="473"/>
      <c r="V28" s="473"/>
      <c r="W28" s="259"/>
      <c r="X28" s="259"/>
      <c r="Y28" s="259"/>
      <c r="Z28" s="259"/>
      <c r="AA28" s="249"/>
      <c r="AB28"/>
      <c r="AC28"/>
      <c r="AD28"/>
      <c r="AE28"/>
      <c r="AF28"/>
      <c r="AG28"/>
      <c r="AH28"/>
      <c r="AI28"/>
      <c r="AJ28"/>
    </row>
    <row r="29" spans="1:36" ht="15.75" customHeight="1">
      <c r="A29" s="960"/>
      <c r="B29" s="16"/>
      <c r="C29" s="2" t="s">
        <v>311</v>
      </c>
      <c r="D29" s="258">
        <f>SUM(E29:F29)</f>
        <v>2017</v>
      </c>
      <c r="E29" s="258">
        <f>SUM(G29,I29,K29,M29,O29,Q29,S29,U29,W29,Y29)</f>
        <v>1495</v>
      </c>
      <c r="F29" s="258">
        <f>SUM(H29,J29,L29,N29,P29,R29,T29,V29,X29,Z29)</f>
        <v>522</v>
      </c>
      <c r="G29" s="258">
        <v>77</v>
      </c>
      <c r="H29" s="258">
        <v>104</v>
      </c>
      <c r="I29" s="258">
        <v>182</v>
      </c>
      <c r="J29" s="258">
        <v>55</v>
      </c>
      <c r="K29" s="258">
        <v>151</v>
      </c>
      <c r="L29" s="258">
        <v>36</v>
      </c>
      <c r="M29" s="258">
        <v>145</v>
      </c>
      <c r="N29" s="258">
        <v>33</v>
      </c>
      <c r="O29" s="258">
        <v>518</v>
      </c>
      <c r="P29" s="258">
        <v>32</v>
      </c>
      <c r="Q29" s="258">
        <v>83</v>
      </c>
      <c r="R29" s="258">
        <v>16</v>
      </c>
      <c r="S29" s="258">
        <v>41</v>
      </c>
      <c r="T29" s="258">
        <v>51</v>
      </c>
      <c r="U29" s="252">
        <v>102</v>
      </c>
      <c r="V29" s="252">
        <v>186</v>
      </c>
      <c r="W29" s="252" t="s">
        <v>806</v>
      </c>
      <c r="X29" s="252" t="s">
        <v>806</v>
      </c>
      <c r="Y29" s="252">
        <v>196</v>
      </c>
      <c r="Z29" s="252">
        <v>9</v>
      </c>
      <c r="AA29" s="249"/>
      <c r="AB29"/>
      <c r="AC29"/>
      <c r="AD29"/>
      <c r="AE29"/>
      <c r="AF29"/>
      <c r="AG29"/>
      <c r="AH29"/>
      <c r="AI29"/>
      <c r="AJ29"/>
    </row>
    <row r="30" spans="1:36" ht="15.75" customHeight="1">
      <c r="A30" s="960"/>
      <c r="B30" s="16"/>
      <c r="C30" s="2"/>
      <c r="D30" s="258"/>
      <c r="E30" s="258"/>
      <c r="F30" s="258"/>
      <c r="G30" s="258"/>
      <c r="H30" s="258"/>
      <c r="I30" s="259"/>
      <c r="J30" s="259"/>
      <c r="K30" s="259"/>
      <c r="L30" s="259"/>
      <c r="M30" s="259"/>
      <c r="N30" s="259"/>
      <c r="O30" s="259"/>
      <c r="P30" s="259"/>
      <c r="Q30" s="259"/>
      <c r="R30" s="259"/>
      <c r="S30" s="259"/>
      <c r="T30" s="259"/>
      <c r="U30" s="473"/>
      <c r="V30" s="473"/>
      <c r="W30" s="259"/>
      <c r="X30" s="259"/>
      <c r="Y30" s="259"/>
      <c r="Z30" s="259"/>
      <c r="AA30" s="249"/>
      <c r="AB30"/>
      <c r="AC30"/>
      <c r="AD30"/>
      <c r="AE30"/>
      <c r="AF30"/>
      <c r="AG30"/>
      <c r="AH30"/>
      <c r="AI30"/>
      <c r="AJ30"/>
    </row>
    <row r="31" spans="1:36" ht="15.75" customHeight="1">
      <c r="A31" s="960"/>
      <c r="B31" s="16"/>
      <c r="C31" s="2" t="s">
        <v>229</v>
      </c>
      <c r="D31" s="258">
        <f>SUM(E31:F31)</f>
        <v>138</v>
      </c>
      <c r="E31" s="258">
        <f>SUM(G31,I31,K31,M31,O31,Q31,S31,U31,W31,Y31)</f>
        <v>69</v>
      </c>
      <c r="F31" s="258">
        <f>SUM(H31,J31,L31,N31,P31,R31,T31,V31,X31,Z31)</f>
        <v>69</v>
      </c>
      <c r="G31" s="252" t="s">
        <v>806</v>
      </c>
      <c r="H31" s="252" t="s">
        <v>806</v>
      </c>
      <c r="I31" s="252" t="s">
        <v>806</v>
      </c>
      <c r="J31" s="252" t="s">
        <v>806</v>
      </c>
      <c r="K31" s="252" t="s">
        <v>806</v>
      </c>
      <c r="L31" s="252" t="s">
        <v>806</v>
      </c>
      <c r="M31" s="252" t="s">
        <v>806</v>
      </c>
      <c r="N31" s="252" t="s">
        <v>806</v>
      </c>
      <c r="O31" s="252" t="s">
        <v>806</v>
      </c>
      <c r="P31" s="252" t="s">
        <v>806</v>
      </c>
      <c r="Q31" s="252" t="s">
        <v>806</v>
      </c>
      <c r="R31" s="252" t="s">
        <v>806</v>
      </c>
      <c r="S31" s="252" t="s">
        <v>806</v>
      </c>
      <c r="T31" s="252" t="s">
        <v>806</v>
      </c>
      <c r="U31" s="252" t="s">
        <v>806</v>
      </c>
      <c r="V31" s="252" t="s">
        <v>806</v>
      </c>
      <c r="W31" s="252" t="s">
        <v>806</v>
      </c>
      <c r="X31" s="252" t="s">
        <v>806</v>
      </c>
      <c r="Y31" s="252">
        <v>69</v>
      </c>
      <c r="Z31" s="252">
        <v>69</v>
      </c>
      <c r="AA31" s="249"/>
      <c r="AB31"/>
      <c r="AC31"/>
      <c r="AD31"/>
      <c r="AE31"/>
      <c r="AF31"/>
      <c r="AG31"/>
      <c r="AH31"/>
      <c r="AI31"/>
      <c r="AJ31"/>
    </row>
    <row r="32" spans="1:36" ht="15.75" customHeight="1">
      <c r="A32" s="960"/>
      <c r="B32" s="16"/>
      <c r="C32" s="2"/>
      <c r="D32" s="258"/>
      <c r="E32" s="258"/>
      <c r="F32" s="258"/>
      <c r="G32" s="258"/>
      <c r="H32" s="258"/>
      <c r="I32" s="259"/>
      <c r="J32" s="259"/>
      <c r="K32" s="259"/>
      <c r="L32" s="259"/>
      <c r="M32" s="259"/>
      <c r="N32" s="259"/>
      <c r="O32" s="259"/>
      <c r="P32" s="259"/>
      <c r="Q32" s="259"/>
      <c r="R32" s="259"/>
      <c r="S32" s="259"/>
      <c r="T32" s="259"/>
      <c r="U32" s="473"/>
      <c r="V32" s="473"/>
      <c r="W32" s="259"/>
      <c r="X32" s="259"/>
      <c r="Y32" s="259"/>
      <c r="Z32" s="259"/>
      <c r="AA32" s="249"/>
      <c r="AB32"/>
      <c r="AC32"/>
      <c r="AD32"/>
      <c r="AE32"/>
      <c r="AF32"/>
      <c r="AG32"/>
      <c r="AH32"/>
      <c r="AI32"/>
      <c r="AJ32"/>
    </row>
    <row r="33" spans="1:36" ht="15.75" customHeight="1">
      <c r="A33" s="29"/>
      <c r="B33" s="29"/>
      <c r="C33" s="7" t="s">
        <v>232</v>
      </c>
      <c r="D33" s="463">
        <f>SUM(E33:F33)</f>
        <v>3552</v>
      </c>
      <c r="E33" s="464">
        <f>SUM(G33,I33,K33,M33,O33,Q33,S33,U33,W33,Y33)</f>
        <v>2658</v>
      </c>
      <c r="F33" s="464">
        <f>SUM(H33,J33,L33,N33,P33,R33,T33,V33,X33,Z33)</f>
        <v>894</v>
      </c>
      <c r="G33" s="261" t="s">
        <v>806</v>
      </c>
      <c r="H33" s="341">
        <v>278</v>
      </c>
      <c r="I33" s="253">
        <v>228</v>
      </c>
      <c r="J33" s="341">
        <v>112</v>
      </c>
      <c r="K33" s="341">
        <v>466</v>
      </c>
      <c r="L33" s="341">
        <v>37</v>
      </c>
      <c r="M33" s="253" t="s">
        <v>806</v>
      </c>
      <c r="N33" s="253" t="s">
        <v>806</v>
      </c>
      <c r="O33" s="253">
        <v>1650</v>
      </c>
      <c r="P33" s="253">
        <v>98</v>
      </c>
      <c r="Q33" s="253">
        <v>82</v>
      </c>
      <c r="R33" s="253">
        <v>28</v>
      </c>
      <c r="S33" s="341">
        <v>139</v>
      </c>
      <c r="T33" s="341">
        <v>179</v>
      </c>
      <c r="U33" s="476" t="s">
        <v>806</v>
      </c>
      <c r="V33" s="476" t="s">
        <v>806</v>
      </c>
      <c r="W33" s="341">
        <v>93</v>
      </c>
      <c r="X33" s="341">
        <v>162</v>
      </c>
      <c r="Y33" s="253" t="s">
        <v>806</v>
      </c>
      <c r="Z33" s="253" t="s">
        <v>806</v>
      </c>
      <c r="AA33" s="249"/>
      <c r="AB33"/>
      <c r="AC33"/>
      <c r="AD33"/>
      <c r="AE33"/>
      <c r="AF33"/>
      <c r="AG33"/>
      <c r="AH33"/>
      <c r="AI33"/>
      <c r="AJ33"/>
    </row>
    <row r="34" spans="1:34" ht="15" customHeight="1">
      <c r="A34" s="18" t="s">
        <v>460</v>
      </c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</row>
    <row r="35" spans="1:4" ht="15" customHeight="1">
      <c r="A35" s="18"/>
      <c r="D35" s="18"/>
    </row>
    <row r="36" ht="15" customHeight="1"/>
    <row r="37" ht="15" customHeight="1"/>
    <row r="38" ht="15" customHeight="1"/>
    <row r="39" ht="15" customHeight="1"/>
    <row r="40" ht="15" customHeight="1"/>
    <row r="41" spans="1:38" ht="19.5" customHeight="1">
      <c r="A41" s="726"/>
      <c r="B41" s="726"/>
      <c r="C41" s="726"/>
      <c r="D41" s="726"/>
      <c r="E41" s="726"/>
      <c r="F41" s="726"/>
      <c r="G41" s="726"/>
      <c r="H41" s="726"/>
      <c r="I41" s="726"/>
      <c r="J41" s="726"/>
      <c r="K41" s="726"/>
      <c r="L41" s="726"/>
      <c r="M41" s="726"/>
      <c r="N41" s="726"/>
      <c r="O41" s="726"/>
      <c r="P41" s="726"/>
      <c r="Q41" s="726"/>
      <c r="R41" s="726"/>
      <c r="S41" s="726"/>
      <c r="T41" s="726"/>
      <c r="U41" s="726"/>
      <c r="V41" s="726"/>
      <c r="W41" s="726"/>
      <c r="X41" s="726"/>
      <c r="Y41" s="726"/>
      <c r="Z41" s="726"/>
      <c r="AA41" s="726"/>
      <c r="AB41" s="726"/>
      <c r="AC41" s="726"/>
      <c r="AD41" s="726"/>
      <c r="AE41" s="726"/>
      <c r="AF41" s="726"/>
      <c r="AG41" s="726"/>
      <c r="AH41" s="726"/>
      <c r="AI41" s="542"/>
      <c r="AJ41" s="542"/>
      <c r="AK41" s="49"/>
      <c r="AL41" s="49"/>
    </row>
    <row r="42" spans="1:38" ht="19.5" customHeight="1">
      <c r="A42" s="727"/>
      <c r="B42" s="727"/>
      <c r="C42" s="727"/>
      <c r="D42" s="727"/>
      <c r="E42" s="727"/>
      <c r="F42" s="727"/>
      <c r="G42" s="727"/>
      <c r="H42" s="727"/>
      <c r="I42" s="727"/>
      <c r="J42" s="727"/>
      <c r="K42" s="727"/>
      <c r="L42" s="727"/>
      <c r="M42" s="727"/>
      <c r="N42" s="727"/>
      <c r="O42" s="727"/>
      <c r="P42" s="727"/>
      <c r="Q42" s="727"/>
      <c r="R42" s="727"/>
      <c r="S42" s="727"/>
      <c r="T42" s="727"/>
      <c r="U42" s="727"/>
      <c r="V42" s="727"/>
      <c r="W42" s="727"/>
      <c r="X42" s="727"/>
      <c r="Y42" s="727"/>
      <c r="Z42" s="727"/>
      <c r="AA42" s="727"/>
      <c r="AB42" s="727"/>
      <c r="AC42" s="727"/>
      <c r="AD42" s="727"/>
      <c r="AE42" s="727"/>
      <c r="AF42" s="727"/>
      <c r="AG42" s="727"/>
      <c r="AH42" s="727"/>
      <c r="AI42" s="542"/>
      <c r="AJ42" s="542"/>
      <c r="AK42" s="20"/>
      <c r="AL42" s="20"/>
    </row>
    <row r="43" spans="1:38" ht="19.5" customHeight="1">
      <c r="A43" s="727" t="s">
        <v>313</v>
      </c>
      <c r="B43" s="727"/>
      <c r="C43" s="727"/>
      <c r="D43" s="727"/>
      <c r="E43" s="727"/>
      <c r="F43" s="727"/>
      <c r="G43" s="727"/>
      <c r="H43" s="727"/>
      <c r="I43" s="727"/>
      <c r="J43" s="727"/>
      <c r="K43" s="727"/>
      <c r="L43" s="727"/>
      <c r="M43" s="727"/>
      <c r="N43" s="727"/>
      <c r="O43" s="727"/>
      <c r="P43" s="727"/>
      <c r="Q43" s="727"/>
      <c r="R43" s="727"/>
      <c r="S43" s="727"/>
      <c r="T43" s="727"/>
      <c r="U43" s="727"/>
      <c r="V43" s="727"/>
      <c r="W43" s="727"/>
      <c r="X43" s="727"/>
      <c r="Y43" s="727"/>
      <c r="Z43" s="727"/>
      <c r="AA43" s="727"/>
      <c r="AB43" s="727"/>
      <c r="AC43" s="727"/>
      <c r="AD43" s="727"/>
      <c r="AE43" s="727"/>
      <c r="AF43" s="727"/>
      <c r="AG43" s="727"/>
      <c r="AH43" s="727"/>
      <c r="AI43" s="203"/>
      <c r="AJ43" s="203"/>
      <c r="AK43" s="20"/>
      <c r="AL43" s="20"/>
    </row>
    <row r="44" spans="3:39" ht="18" customHeight="1" thickBot="1">
      <c r="C44" s="15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4" t="s">
        <v>98</v>
      </c>
      <c r="AI44" s="19"/>
      <c r="AJ44" s="14"/>
      <c r="AL44" s="14"/>
      <c r="AM44" s="14"/>
    </row>
    <row r="45" spans="1:36" ht="15.75" customHeight="1">
      <c r="A45" s="783" t="s">
        <v>314</v>
      </c>
      <c r="B45" s="783"/>
      <c r="C45" s="957"/>
      <c r="D45" s="970" t="s">
        <v>731</v>
      </c>
      <c r="E45" s="783"/>
      <c r="F45" s="957"/>
      <c r="G45" s="947" t="s">
        <v>317</v>
      </c>
      <c r="H45" s="948"/>
      <c r="I45" s="947" t="s">
        <v>433</v>
      </c>
      <c r="J45" s="957"/>
      <c r="K45" s="951" t="s">
        <v>434</v>
      </c>
      <c r="L45" s="952"/>
      <c r="M45" s="965" t="s">
        <v>733</v>
      </c>
      <c r="N45" s="948"/>
      <c r="O45" s="947" t="s">
        <v>316</v>
      </c>
      <c r="P45" s="957"/>
      <c r="Q45" s="961" t="s">
        <v>435</v>
      </c>
      <c r="R45" s="962"/>
      <c r="S45" s="947" t="s">
        <v>318</v>
      </c>
      <c r="T45" s="948"/>
      <c r="U45" s="947" t="s">
        <v>319</v>
      </c>
      <c r="V45" s="957"/>
      <c r="W45" s="947" t="s">
        <v>436</v>
      </c>
      <c r="X45" s="948"/>
      <c r="Y45" s="947" t="s">
        <v>437</v>
      </c>
      <c r="Z45" s="948"/>
      <c r="AA45" s="965" t="s">
        <v>734</v>
      </c>
      <c r="AB45" s="957"/>
      <c r="AC45" s="947" t="s">
        <v>321</v>
      </c>
      <c r="AD45" s="957"/>
      <c r="AE45" s="947" t="s">
        <v>438</v>
      </c>
      <c r="AF45" s="957"/>
      <c r="AG45" s="947" t="s">
        <v>320</v>
      </c>
      <c r="AH45" s="955"/>
      <c r="AI45"/>
      <c r="AJ45"/>
    </row>
    <row r="46" spans="1:36" ht="15.75" customHeight="1">
      <c r="A46" s="727"/>
      <c r="B46" s="727"/>
      <c r="C46" s="968"/>
      <c r="D46" s="969"/>
      <c r="E46" s="969"/>
      <c r="F46" s="959"/>
      <c r="G46" s="949"/>
      <c r="H46" s="950"/>
      <c r="I46" s="958"/>
      <c r="J46" s="959"/>
      <c r="K46" s="953"/>
      <c r="L46" s="954"/>
      <c r="M46" s="949"/>
      <c r="N46" s="950"/>
      <c r="O46" s="958"/>
      <c r="P46" s="959"/>
      <c r="Q46" s="963"/>
      <c r="R46" s="964"/>
      <c r="S46" s="949"/>
      <c r="T46" s="950"/>
      <c r="U46" s="958"/>
      <c r="V46" s="959"/>
      <c r="W46" s="949"/>
      <c r="X46" s="950"/>
      <c r="Y46" s="949"/>
      <c r="Z46" s="950"/>
      <c r="AA46" s="958"/>
      <c r="AB46" s="959"/>
      <c r="AC46" s="958"/>
      <c r="AD46" s="959"/>
      <c r="AE46" s="958"/>
      <c r="AF46" s="959"/>
      <c r="AG46" s="949"/>
      <c r="AH46" s="956"/>
      <c r="AI46"/>
      <c r="AJ46"/>
    </row>
    <row r="47" spans="1:38" ht="15.75" customHeight="1">
      <c r="A47" s="969"/>
      <c r="B47" s="969"/>
      <c r="C47" s="959"/>
      <c r="D47" s="68" t="s">
        <v>4</v>
      </c>
      <c r="E47" s="39" t="s">
        <v>5</v>
      </c>
      <c r="F47" s="39" t="s">
        <v>6</v>
      </c>
      <c r="G47" s="39" t="s">
        <v>5</v>
      </c>
      <c r="H47" s="39" t="s">
        <v>6</v>
      </c>
      <c r="I47" s="39" t="s">
        <v>5</v>
      </c>
      <c r="J47" s="39" t="s">
        <v>6</v>
      </c>
      <c r="K47" s="39" t="s">
        <v>5</v>
      </c>
      <c r="L47" s="39" t="s">
        <v>6</v>
      </c>
      <c r="M47" s="39" t="s">
        <v>5</v>
      </c>
      <c r="N47" s="39" t="s">
        <v>6</v>
      </c>
      <c r="O47" s="39" t="s">
        <v>5</v>
      </c>
      <c r="P47" s="39" t="s">
        <v>6</v>
      </c>
      <c r="Q47" s="39" t="s">
        <v>5</v>
      </c>
      <c r="R47" s="39" t="s">
        <v>6</v>
      </c>
      <c r="S47" s="39" t="s">
        <v>5</v>
      </c>
      <c r="T47" s="39" t="s">
        <v>6</v>
      </c>
      <c r="U47" s="39" t="s">
        <v>5</v>
      </c>
      <c r="V47" s="69" t="s">
        <v>6</v>
      </c>
      <c r="W47" s="39" t="s">
        <v>5</v>
      </c>
      <c r="X47" s="39" t="s">
        <v>6</v>
      </c>
      <c r="Y47" s="39" t="s">
        <v>5</v>
      </c>
      <c r="Z47" s="39" t="s">
        <v>6</v>
      </c>
      <c r="AA47" s="39" t="s">
        <v>5</v>
      </c>
      <c r="AB47" s="39" t="s">
        <v>6</v>
      </c>
      <c r="AC47" s="39" t="s">
        <v>5</v>
      </c>
      <c r="AD47" s="39" t="s">
        <v>6</v>
      </c>
      <c r="AE47" s="39" t="s">
        <v>5</v>
      </c>
      <c r="AF47" s="39" t="s">
        <v>6</v>
      </c>
      <c r="AG47" s="33" t="s">
        <v>5</v>
      </c>
      <c r="AH47" s="38" t="s">
        <v>6</v>
      </c>
      <c r="AI47"/>
      <c r="AJ47"/>
      <c r="AK47" s="20"/>
      <c r="AL47" s="20"/>
    </row>
    <row r="48" spans="1:36" ht="15.75" customHeight="1">
      <c r="A48" s="15"/>
      <c r="B48" s="15"/>
      <c r="C48" s="164" t="s">
        <v>4</v>
      </c>
      <c r="D48" s="167">
        <f aca="true" t="shared" si="3" ref="D48:AH48">SUM(D50:D54)</f>
        <v>3822</v>
      </c>
      <c r="E48" s="167">
        <f t="shared" si="3"/>
        <v>749</v>
      </c>
      <c r="F48" s="167">
        <f>SUM(F50:F54)</f>
        <v>3073</v>
      </c>
      <c r="G48" s="162" t="s">
        <v>805</v>
      </c>
      <c r="H48" s="167">
        <f t="shared" si="3"/>
        <v>310</v>
      </c>
      <c r="I48" s="162" t="s">
        <v>805</v>
      </c>
      <c r="J48" s="167">
        <f t="shared" si="3"/>
        <v>164</v>
      </c>
      <c r="K48" s="162" t="s">
        <v>805</v>
      </c>
      <c r="L48" s="167">
        <f t="shared" si="3"/>
        <v>395</v>
      </c>
      <c r="M48" s="162" t="s">
        <v>805</v>
      </c>
      <c r="N48" s="167">
        <f t="shared" si="3"/>
        <v>164</v>
      </c>
      <c r="O48" s="167">
        <f t="shared" si="3"/>
        <v>170</v>
      </c>
      <c r="P48" s="167">
        <f t="shared" si="3"/>
        <v>285</v>
      </c>
      <c r="Q48" s="162" t="s">
        <v>805</v>
      </c>
      <c r="R48" s="162" t="s">
        <v>805</v>
      </c>
      <c r="S48" s="162" t="s">
        <v>805</v>
      </c>
      <c r="T48" s="167">
        <f t="shared" si="3"/>
        <v>369</v>
      </c>
      <c r="U48" s="162" t="s">
        <v>805</v>
      </c>
      <c r="V48" s="167">
        <f t="shared" si="3"/>
        <v>207</v>
      </c>
      <c r="W48" s="162" t="s">
        <v>805</v>
      </c>
      <c r="X48" s="167">
        <f t="shared" si="3"/>
        <v>243</v>
      </c>
      <c r="Y48" s="167">
        <f t="shared" si="3"/>
        <v>45</v>
      </c>
      <c r="Z48" s="167">
        <f t="shared" si="3"/>
        <v>356</v>
      </c>
      <c r="AA48" s="167">
        <f t="shared" si="3"/>
        <v>33</v>
      </c>
      <c r="AB48" s="167">
        <f t="shared" si="3"/>
        <v>117</v>
      </c>
      <c r="AC48" s="167">
        <f t="shared" si="3"/>
        <v>149</v>
      </c>
      <c r="AD48" s="167">
        <f t="shared" si="3"/>
        <v>57</v>
      </c>
      <c r="AE48" s="167">
        <f t="shared" si="3"/>
        <v>59</v>
      </c>
      <c r="AF48" s="167">
        <f t="shared" si="3"/>
        <v>281</v>
      </c>
      <c r="AG48" s="167">
        <f t="shared" si="3"/>
        <v>293</v>
      </c>
      <c r="AH48" s="167">
        <f t="shared" si="3"/>
        <v>125</v>
      </c>
      <c r="AI48" s="249"/>
      <c r="AJ48"/>
    </row>
    <row r="49" spans="1:36" ht="15.75" customHeight="1">
      <c r="A49" s="960" t="s">
        <v>306</v>
      </c>
      <c r="B49" s="15"/>
      <c r="C49" s="121"/>
      <c r="D49" s="287"/>
      <c r="E49" s="259"/>
      <c r="F49" s="259"/>
      <c r="G49" s="259"/>
      <c r="H49" s="259"/>
      <c r="I49" s="259"/>
      <c r="J49" s="259"/>
      <c r="K49" s="259"/>
      <c r="L49" s="259"/>
      <c r="M49" s="259"/>
      <c r="N49" s="259"/>
      <c r="O49" s="259"/>
      <c r="P49" s="259"/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331"/>
      <c r="AH49" s="331"/>
      <c r="AI49" s="249"/>
      <c r="AJ49"/>
    </row>
    <row r="50" spans="1:36" ht="15.75" customHeight="1">
      <c r="A50" s="960"/>
      <c r="B50" s="15"/>
      <c r="C50" s="2" t="s">
        <v>11</v>
      </c>
      <c r="D50" s="257" t="s">
        <v>14</v>
      </c>
      <c r="E50" s="252" t="s">
        <v>815</v>
      </c>
      <c r="F50" s="252" t="s">
        <v>14</v>
      </c>
      <c r="G50" s="252" t="s">
        <v>806</v>
      </c>
      <c r="H50" s="252" t="s">
        <v>806</v>
      </c>
      <c r="I50" s="252" t="s">
        <v>806</v>
      </c>
      <c r="J50" s="252" t="s">
        <v>806</v>
      </c>
      <c r="K50" s="252" t="s">
        <v>806</v>
      </c>
      <c r="L50" s="252" t="s">
        <v>806</v>
      </c>
      <c r="M50" s="252" t="s">
        <v>806</v>
      </c>
      <c r="N50" s="252" t="s">
        <v>806</v>
      </c>
      <c r="O50" s="252" t="s">
        <v>806</v>
      </c>
      <c r="P50" s="252" t="s">
        <v>806</v>
      </c>
      <c r="Q50" s="252" t="s">
        <v>806</v>
      </c>
      <c r="R50" s="252" t="s">
        <v>806</v>
      </c>
      <c r="S50" s="252" t="s">
        <v>806</v>
      </c>
      <c r="T50" s="252" t="s">
        <v>806</v>
      </c>
      <c r="U50" s="252" t="s">
        <v>806</v>
      </c>
      <c r="V50" s="252" t="s">
        <v>806</v>
      </c>
      <c r="W50" s="252" t="s">
        <v>806</v>
      </c>
      <c r="X50" s="252" t="s">
        <v>806</v>
      </c>
      <c r="Y50" s="252" t="s">
        <v>806</v>
      </c>
      <c r="Z50" s="252" t="s">
        <v>806</v>
      </c>
      <c r="AA50" s="252" t="s">
        <v>806</v>
      </c>
      <c r="AB50" s="252" t="s">
        <v>806</v>
      </c>
      <c r="AC50" s="252" t="s">
        <v>821</v>
      </c>
      <c r="AD50" s="252" t="s">
        <v>806</v>
      </c>
      <c r="AE50" s="252" t="s">
        <v>806</v>
      </c>
      <c r="AF50" s="252" t="s">
        <v>806</v>
      </c>
      <c r="AG50" s="257" t="s">
        <v>806</v>
      </c>
      <c r="AH50" s="257" t="s">
        <v>806</v>
      </c>
      <c r="AI50" s="249"/>
      <c r="AJ50"/>
    </row>
    <row r="51" spans="1:36" ht="15.75" customHeight="1">
      <c r="A51" s="960"/>
      <c r="B51" s="15"/>
      <c r="C51" s="2"/>
      <c r="D51" s="287"/>
      <c r="E51" s="259"/>
      <c r="F51" s="259"/>
      <c r="G51" s="259"/>
      <c r="H51" s="259"/>
      <c r="I51" s="259"/>
      <c r="J51" s="259"/>
      <c r="K51" s="259"/>
      <c r="L51" s="259"/>
      <c r="M51" s="259"/>
      <c r="N51" s="259"/>
      <c r="O51" s="259"/>
      <c r="P51" s="259"/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331"/>
      <c r="AH51" s="331"/>
      <c r="AI51" s="249"/>
      <c r="AJ51"/>
    </row>
    <row r="52" spans="1:36" ht="15.75" customHeight="1">
      <c r="A52" s="960"/>
      <c r="B52" s="15"/>
      <c r="C52" s="2" t="s">
        <v>9</v>
      </c>
      <c r="D52" s="257">
        <f>SUM(E52:F52)</f>
        <v>455</v>
      </c>
      <c r="E52" s="258">
        <f>SUM(G52,I52,K52,M52,O52,Q52,S52,U52,W52,Y52,AA52,AC52,AE52,AG52)</f>
        <v>170</v>
      </c>
      <c r="F52" s="258">
        <f>SUM(H52,J52,L52,N52,P52,R52,T52,V52,X52,Z52,AB52,AD52,AF52,AH52)</f>
        <v>285</v>
      </c>
      <c r="G52" s="252" t="s">
        <v>806</v>
      </c>
      <c r="H52" s="252" t="s">
        <v>806</v>
      </c>
      <c r="I52" s="252" t="s">
        <v>806</v>
      </c>
      <c r="J52" s="252" t="s">
        <v>806</v>
      </c>
      <c r="K52" s="252" t="s">
        <v>806</v>
      </c>
      <c r="L52" s="252" t="s">
        <v>806</v>
      </c>
      <c r="M52" s="252" t="s">
        <v>806</v>
      </c>
      <c r="N52" s="252" t="s">
        <v>806</v>
      </c>
      <c r="O52" s="252">
        <v>170</v>
      </c>
      <c r="P52" s="252">
        <v>285</v>
      </c>
      <c r="Q52" s="252" t="s">
        <v>806</v>
      </c>
      <c r="R52" s="252" t="s">
        <v>806</v>
      </c>
      <c r="S52" s="252" t="s">
        <v>806</v>
      </c>
      <c r="T52" s="252" t="s">
        <v>806</v>
      </c>
      <c r="U52" s="252" t="s">
        <v>806</v>
      </c>
      <c r="V52" s="252" t="s">
        <v>806</v>
      </c>
      <c r="W52" s="252" t="s">
        <v>806</v>
      </c>
      <c r="X52" s="252" t="s">
        <v>806</v>
      </c>
      <c r="Y52" s="252" t="s">
        <v>806</v>
      </c>
      <c r="Z52" s="252" t="s">
        <v>806</v>
      </c>
      <c r="AA52" s="252" t="s">
        <v>806</v>
      </c>
      <c r="AB52" s="252" t="s">
        <v>806</v>
      </c>
      <c r="AC52" s="252" t="s">
        <v>806</v>
      </c>
      <c r="AD52" s="252" t="s">
        <v>806</v>
      </c>
      <c r="AE52" s="252" t="s">
        <v>806</v>
      </c>
      <c r="AF52" s="252" t="s">
        <v>806</v>
      </c>
      <c r="AG52" s="257" t="s">
        <v>806</v>
      </c>
      <c r="AH52" s="257" t="s">
        <v>806</v>
      </c>
      <c r="AI52" s="249"/>
      <c r="AJ52"/>
    </row>
    <row r="53" spans="1:36" ht="15.75" customHeight="1">
      <c r="A53" s="960"/>
      <c r="B53" s="15"/>
      <c r="C53" s="2"/>
      <c r="D53" s="287"/>
      <c r="E53" s="287"/>
      <c r="F53" s="287"/>
      <c r="G53" s="287"/>
      <c r="H53" s="287"/>
      <c r="I53" s="259"/>
      <c r="J53" s="259"/>
      <c r="K53" s="259"/>
      <c r="L53" s="259"/>
      <c r="M53" s="259"/>
      <c r="N53" s="259"/>
      <c r="O53" s="259"/>
      <c r="P53" s="259"/>
      <c r="Q53" s="259"/>
      <c r="R53" s="259"/>
      <c r="S53" s="259"/>
      <c r="T53" s="259"/>
      <c r="U53" s="259"/>
      <c r="V53" s="259"/>
      <c r="W53" s="259"/>
      <c r="X53" s="259"/>
      <c r="Y53" s="259"/>
      <c r="Z53" s="259"/>
      <c r="AA53" s="259"/>
      <c r="AB53" s="259"/>
      <c r="AC53" s="259"/>
      <c r="AD53" s="259"/>
      <c r="AE53" s="259"/>
      <c r="AF53" s="259"/>
      <c r="AG53" s="331"/>
      <c r="AH53" s="331"/>
      <c r="AI53" s="249"/>
      <c r="AJ53"/>
    </row>
    <row r="54" spans="1:36" ht="15.75" customHeight="1">
      <c r="A54" s="15"/>
      <c r="B54" s="15"/>
      <c r="C54" s="2" t="s">
        <v>10</v>
      </c>
      <c r="D54" s="257">
        <f>SUM(E54:F54)</f>
        <v>3367</v>
      </c>
      <c r="E54" s="258">
        <f>SUM(G54,I54,K54,M54,O54,Q54,S54,U54,W54,Y54,AA54,AC54,AE54,AG54)</f>
        <v>579</v>
      </c>
      <c r="F54" s="258">
        <f>SUM(H54,J54,L54,N54,P54,R54,T54,V54,X54,Z54,AB54,AD54,AF54,AH54)</f>
        <v>2788</v>
      </c>
      <c r="G54" s="252" t="s">
        <v>806</v>
      </c>
      <c r="H54" s="252">
        <v>310</v>
      </c>
      <c r="I54" s="252" t="s">
        <v>806</v>
      </c>
      <c r="J54" s="252">
        <v>164</v>
      </c>
      <c r="K54" s="252" t="s">
        <v>806</v>
      </c>
      <c r="L54" s="252">
        <v>395</v>
      </c>
      <c r="M54" s="252" t="s">
        <v>806</v>
      </c>
      <c r="N54" s="252">
        <v>164</v>
      </c>
      <c r="O54" s="252" t="s">
        <v>806</v>
      </c>
      <c r="P54" s="263" t="s">
        <v>806</v>
      </c>
      <c r="Q54" s="252" t="s">
        <v>806</v>
      </c>
      <c r="R54" s="252" t="s">
        <v>806</v>
      </c>
      <c r="S54" s="252" t="s">
        <v>806</v>
      </c>
      <c r="T54" s="252">
        <v>369</v>
      </c>
      <c r="U54" s="252" t="s">
        <v>806</v>
      </c>
      <c r="V54" s="252">
        <v>207</v>
      </c>
      <c r="W54" s="252" t="s">
        <v>806</v>
      </c>
      <c r="X54" s="252">
        <v>243</v>
      </c>
      <c r="Y54" s="252">
        <v>45</v>
      </c>
      <c r="Z54" s="262">
        <v>356</v>
      </c>
      <c r="AA54" s="262">
        <v>33</v>
      </c>
      <c r="AB54" s="262">
        <v>117</v>
      </c>
      <c r="AC54" s="252">
        <v>149</v>
      </c>
      <c r="AD54" s="262">
        <v>57</v>
      </c>
      <c r="AE54" s="262">
        <v>59</v>
      </c>
      <c r="AF54" s="262">
        <v>281</v>
      </c>
      <c r="AG54" s="331">
        <v>293</v>
      </c>
      <c r="AH54" s="331">
        <v>125</v>
      </c>
      <c r="AI54" s="249"/>
      <c r="AJ54"/>
    </row>
    <row r="55" spans="1:36" ht="15.75" customHeight="1">
      <c r="A55" s="15"/>
      <c r="B55" s="15"/>
      <c r="C55" s="2"/>
      <c r="D55" s="259"/>
      <c r="E55" s="259"/>
      <c r="F55" s="259"/>
      <c r="G55" s="259"/>
      <c r="H55" s="259"/>
      <c r="I55" s="259"/>
      <c r="J55" s="259"/>
      <c r="K55" s="259"/>
      <c r="L55" s="259"/>
      <c r="M55" s="259"/>
      <c r="N55" s="259"/>
      <c r="O55" s="259"/>
      <c r="P55" s="259"/>
      <c r="Q55" s="259"/>
      <c r="R55" s="259"/>
      <c r="S55" s="259"/>
      <c r="T55" s="259"/>
      <c r="U55" s="259"/>
      <c r="V55" s="259"/>
      <c r="W55" s="259"/>
      <c r="X55" s="259"/>
      <c r="Y55" s="259"/>
      <c r="Z55" s="259"/>
      <c r="AA55" s="259"/>
      <c r="AB55" s="259"/>
      <c r="AC55" s="259"/>
      <c r="AD55" s="259"/>
      <c r="AE55" s="259"/>
      <c r="AF55" s="259"/>
      <c r="AG55" s="331"/>
      <c r="AH55" s="331"/>
      <c r="AI55" s="249"/>
      <c r="AJ55"/>
    </row>
    <row r="56" spans="1:36" ht="15.75" customHeight="1">
      <c r="A56" s="15"/>
      <c r="B56" s="15"/>
      <c r="C56" s="2"/>
      <c r="D56" s="259"/>
      <c r="E56" s="259"/>
      <c r="F56" s="259"/>
      <c r="G56" s="259"/>
      <c r="H56" s="259"/>
      <c r="I56" s="259"/>
      <c r="J56" s="259"/>
      <c r="K56" s="259"/>
      <c r="L56" s="259"/>
      <c r="M56" s="259"/>
      <c r="N56" s="259"/>
      <c r="O56" s="259"/>
      <c r="P56" s="259"/>
      <c r="Q56" s="259"/>
      <c r="R56" s="259"/>
      <c r="S56" s="259"/>
      <c r="T56" s="259"/>
      <c r="U56" s="259"/>
      <c r="V56" s="259"/>
      <c r="W56" s="259"/>
      <c r="X56" s="259"/>
      <c r="Y56" s="259"/>
      <c r="Z56" s="259"/>
      <c r="AA56" s="259"/>
      <c r="AB56" s="259"/>
      <c r="AC56" s="259"/>
      <c r="AD56" s="259"/>
      <c r="AE56" s="259"/>
      <c r="AF56" s="259"/>
      <c r="AG56" s="331"/>
      <c r="AH56" s="331"/>
      <c r="AI56" s="249"/>
      <c r="AJ56"/>
    </row>
    <row r="57" spans="1:36" ht="15.75" customHeight="1">
      <c r="A57" s="15"/>
      <c r="B57" s="15"/>
      <c r="C57" s="164" t="s">
        <v>4</v>
      </c>
      <c r="D57" s="162">
        <f aca="true" t="shared" si="4" ref="D57:AH57">SUM(D59:D63)</f>
        <v>1888</v>
      </c>
      <c r="E57" s="162">
        <f t="shared" si="4"/>
        <v>357</v>
      </c>
      <c r="F57" s="162">
        <f t="shared" si="4"/>
        <v>1531</v>
      </c>
      <c r="G57" s="162" t="s">
        <v>805</v>
      </c>
      <c r="H57" s="162">
        <f>SUM(H59:H63)</f>
        <v>182</v>
      </c>
      <c r="I57" s="162" t="s">
        <v>805</v>
      </c>
      <c r="J57" s="162">
        <f t="shared" si="4"/>
        <v>83</v>
      </c>
      <c r="K57" s="162" t="s">
        <v>805</v>
      </c>
      <c r="L57" s="162">
        <f t="shared" si="4"/>
        <v>212</v>
      </c>
      <c r="M57" s="162" t="s">
        <v>805</v>
      </c>
      <c r="N57" s="162">
        <f t="shared" si="4"/>
        <v>76</v>
      </c>
      <c r="O57" s="162">
        <f t="shared" si="4"/>
        <v>40</v>
      </c>
      <c r="P57" s="162">
        <f t="shared" si="4"/>
        <v>91</v>
      </c>
      <c r="Q57" s="162" t="s">
        <v>805</v>
      </c>
      <c r="R57" s="162" t="s">
        <v>805</v>
      </c>
      <c r="S57" s="162" t="s">
        <v>805</v>
      </c>
      <c r="T57" s="162">
        <f t="shared" si="4"/>
        <v>176</v>
      </c>
      <c r="U57" s="162" t="s">
        <v>805</v>
      </c>
      <c r="V57" s="162">
        <f t="shared" si="4"/>
        <v>101</v>
      </c>
      <c r="W57" s="162" t="s">
        <v>805</v>
      </c>
      <c r="X57" s="162">
        <f t="shared" si="4"/>
        <v>117</v>
      </c>
      <c r="Y57" s="162">
        <f t="shared" si="4"/>
        <v>18</v>
      </c>
      <c r="Z57" s="162">
        <f t="shared" si="4"/>
        <v>156</v>
      </c>
      <c r="AA57" s="162">
        <f t="shared" si="4"/>
        <v>17</v>
      </c>
      <c r="AB57" s="162">
        <f t="shared" si="4"/>
        <v>77</v>
      </c>
      <c r="AC57" s="162">
        <f t="shared" si="4"/>
        <v>82</v>
      </c>
      <c r="AD57" s="162">
        <f t="shared" si="4"/>
        <v>38</v>
      </c>
      <c r="AE57" s="162">
        <f t="shared" si="4"/>
        <v>23</v>
      </c>
      <c r="AF57" s="162">
        <f t="shared" si="4"/>
        <v>145</v>
      </c>
      <c r="AG57" s="162">
        <f t="shared" si="4"/>
        <v>177</v>
      </c>
      <c r="AH57" s="162">
        <f t="shared" si="4"/>
        <v>77</v>
      </c>
      <c r="AI57" s="249"/>
      <c r="AJ57"/>
    </row>
    <row r="58" spans="1:36" ht="15.75" customHeight="1">
      <c r="A58" s="960" t="s">
        <v>310</v>
      </c>
      <c r="B58" s="15"/>
      <c r="C58" s="121"/>
      <c r="D58" s="259"/>
      <c r="E58" s="259"/>
      <c r="F58" s="259"/>
      <c r="G58" s="259"/>
      <c r="H58" s="259"/>
      <c r="I58" s="259"/>
      <c r="J58" s="259"/>
      <c r="K58" s="259"/>
      <c r="L58" s="259"/>
      <c r="M58" s="259"/>
      <c r="N58" s="259"/>
      <c r="O58" s="259"/>
      <c r="P58" s="259"/>
      <c r="Q58" s="259"/>
      <c r="R58" s="259"/>
      <c r="S58" s="259"/>
      <c r="T58" s="259"/>
      <c r="U58" s="259"/>
      <c r="V58" s="259"/>
      <c r="W58" s="259"/>
      <c r="X58" s="259"/>
      <c r="Y58" s="259"/>
      <c r="Z58" s="259"/>
      <c r="AA58" s="259"/>
      <c r="AB58" s="259"/>
      <c r="AC58" s="259"/>
      <c r="AD58" s="259"/>
      <c r="AE58" s="259"/>
      <c r="AF58" s="259"/>
      <c r="AG58" s="331"/>
      <c r="AH58" s="331"/>
      <c r="AI58" s="249"/>
      <c r="AJ58"/>
    </row>
    <row r="59" spans="1:36" ht="15.75" customHeight="1">
      <c r="A59" s="960"/>
      <c r="B59" s="15"/>
      <c r="C59" s="2" t="s">
        <v>11</v>
      </c>
      <c r="D59" s="252" t="s">
        <v>806</v>
      </c>
      <c r="E59" s="252" t="s">
        <v>806</v>
      </c>
      <c r="F59" s="252" t="s">
        <v>806</v>
      </c>
      <c r="G59" s="252" t="s">
        <v>806</v>
      </c>
      <c r="H59" s="252" t="s">
        <v>806</v>
      </c>
      <c r="I59" s="252" t="s">
        <v>806</v>
      </c>
      <c r="J59" s="252" t="s">
        <v>806</v>
      </c>
      <c r="K59" s="252" t="s">
        <v>806</v>
      </c>
      <c r="L59" s="252" t="s">
        <v>806</v>
      </c>
      <c r="M59" s="252" t="s">
        <v>806</v>
      </c>
      <c r="N59" s="252" t="s">
        <v>806</v>
      </c>
      <c r="O59" s="252" t="s">
        <v>806</v>
      </c>
      <c r="P59" s="252" t="s">
        <v>806</v>
      </c>
      <c r="Q59" s="252" t="s">
        <v>806</v>
      </c>
      <c r="R59" s="252" t="s">
        <v>806</v>
      </c>
      <c r="S59" s="252" t="s">
        <v>806</v>
      </c>
      <c r="T59" s="252" t="s">
        <v>806</v>
      </c>
      <c r="U59" s="252" t="s">
        <v>806</v>
      </c>
      <c r="V59" s="252" t="s">
        <v>806</v>
      </c>
      <c r="W59" s="252" t="s">
        <v>806</v>
      </c>
      <c r="X59" s="252" t="s">
        <v>806</v>
      </c>
      <c r="Y59" s="252" t="s">
        <v>806</v>
      </c>
      <c r="Z59" s="252" t="s">
        <v>806</v>
      </c>
      <c r="AA59" s="252" t="s">
        <v>806</v>
      </c>
      <c r="AB59" s="252" t="s">
        <v>806</v>
      </c>
      <c r="AC59" s="252" t="s">
        <v>806</v>
      </c>
      <c r="AD59" s="252" t="s">
        <v>806</v>
      </c>
      <c r="AE59" s="252" t="s">
        <v>806</v>
      </c>
      <c r="AF59" s="252" t="s">
        <v>806</v>
      </c>
      <c r="AG59" s="257" t="s">
        <v>806</v>
      </c>
      <c r="AH59" s="257" t="s">
        <v>806</v>
      </c>
      <c r="AI59" s="249"/>
      <c r="AJ59"/>
    </row>
    <row r="60" spans="1:36" ht="15.75" customHeight="1">
      <c r="A60" s="960"/>
      <c r="B60" s="15"/>
      <c r="C60" s="2"/>
      <c r="D60" s="259"/>
      <c r="E60" s="259"/>
      <c r="F60" s="259"/>
      <c r="G60" s="259"/>
      <c r="H60" s="259"/>
      <c r="I60" s="259"/>
      <c r="J60" s="259"/>
      <c r="K60" s="259"/>
      <c r="L60" s="259"/>
      <c r="M60" s="259"/>
      <c r="N60" s="259"/>
      <c r="O60" s="259"/>
      <c r="P60" s="259"/>
      <c r="Q60" s="259"/>
      <c r="R60" s="259"/>
      <c r="S60" s="259"/>
      <c r="T60" s="259"/>
      <c r="U60" s="259"/>
      <c r="V60" s="259"/>
      <c r="W60" s="259"/>
      <c r="X60" s="259"/>
      <c r="Y60" s="259"/>
      <c r="Z60" s="259"/>
      <c r="AA60" s="259"/>
      <c r="AB60" s="259"/>
      <c r="AC60" s="259"/>
      <c r="AD60" s="259"/>
      <c r="AE60" s="259"/>
      <c r="AF60" s="259"/>
      <c r="AG60" s="331"/>
      <c r="AH60" s="331"/>
      <c r="AI60" s="249"/>
      <c r="AJ60"/>
    </row>
    <row r="61" spans="1:36" ht="15.75" customHeight="1">
      <c r="A61" s="960"/>
      <c r="B61" s="15"/>
      <c r="C61" s="2" t="s">
        <v>9</v>
      </c>
      <c r="D61" s="257">
        <f>SUM(E61:F61)</f>
        <v>131</v>
      </c>
      <c r="E61" s="258">
        <f>SUM(G61,I61,K61,M61,O61,Q61,S61,U61,W61,Y61,AA61,AC61,AE61,AG61)</f>
        <v>40</v>
      </c>
      <c r="F61" s="258">
        <f>SUM(H61,J61,L61,N61,P61,R61,T61,V61,X61,Z61,AB61,AD61,AF61,AH61)</f>
        <v>91</v>
      </c>
      <c r="G61" s="252" t="s">
        <v>806</v>
      </c>
      <c r="H61" s="252" t="s">
        <v>806</v>
      </c>
      <c r="I61" s="252" t="s">
        <v>806</v>
      </c>
      <c r="J61" s="252" t="s">
        <v>806</v>
      </c>
      <c r="K61" s="252" t="s">
        <v>806</v>
      </c>
      <c r="L61" s="252" t="s">
        <v>806</v>
      </c>
      <c r="M61" s="252" t="s">
        <v>806</v>
      </c>
      <c r="N61" s="252" t="s">
        <v>806</v>
      </c>
      <c r="O61" s="252">
        <v>40</v>
      </c>
      <c r="P61" s="252">
        <v>91</v>
      </c>
      <c r="Q61" s="252" t="s">
        <v>806</v>
      </c>
      <c r="R61" s="252" t="s">
        <v>806</v>
      </c>
      <c r="S61" s="252" t="s">
        <v>806</v>
      </c>
      <c r="T61" s="252" t="s">
        <v>806</v>
      </c>
      <c r="U61" s="252" t="s">
        <v>806</v>
      </c>
      <c r="V61" s="252" t="s">
        <v>806</v>
      </c>
      <c r="W61" s="252" t="s">
        <v>806</v>
      </c>
      <c r="X61" s="252" t="s">
        <v>806</v>
      </c>
      <c r="Y61" s="252" t="s">
        <v>806</v>
      </c>
      <c r="Z61" s="252" t="s">
        <v>806</v>
      </c>
      <c r="AA61" s="252" t="s">
        <v>806</v>
      </c>
      <c r="AB61" s="252" t="s">
        <v>806</v>
      </c>
      <c r="AC61" s="252" t="s">
        <v>806</v>
      </c>
      <c r="AD61" s="252" t="s">
        <v>806</v>
      </c>
      <c r="AE61" s="252" t="s">
        <v>806</v>
      </c>
      <c r="AF61" s="252" t="s">
        <v>806</v>
      </c>
      <c r="AG61" s="257" t="s">
        <v>806</v>
      </c>
      <c r="AH61" s="257" t="s">
        <v>806</v>
      </c>
      <c r="AI61" s="249"/>
      <c r="AJ61"/>
    </row>
    <row r="62" spans="1:36" ht="15.75" customHeight="1">
      <c r="A62" s="960"/>
      <c r="B62" s="15"/>
      <c r="C62" s="2"/>
      <c r="D62" s="287"/>
      <c r="E62" s="287"/>
      <c r="F62" s="287"/>
      <c r="G62" s="287"/>
      <c r="H62" s="259"/>
      <c r="I62" s="259"/>
      <c r="J62" s="259"/>
      <c r="K62" s="259"/>
      <c r="L62" s="259"/>
      <c r="M62" s="259"/>
      <c r="N62" s="259"/>
      <c r="O62" s="259"/>
      <c r="P62" s="259"/>
      <c r="Q62" s="259"/>
      <c r="R62" s="259"/>
      <c r="S62" s="259"/>
      <c r="T62" s="259"/>
      <c r="U62" s="259"/>
      <c r="V62" s="259"/>
      <c r="W62" s="259"/>
      <c r="X62" s="259"/>
      <c r="Y62" s="259"/>
      <c r="Z62" s="259"/>
      <c r="AA62" s="259"/>
      <c r="AB62" s="259"/>
      <c r="AC62" s="259"/>
      <c r="AD62" s="259"/>
      <c r="AE62" s="259"/>
      <c r="AF62" s="259"/>
      <c r="AG62" s="331"/>
      <c r="AH62" s="331"/>
      <c r="AI62" s="249"/>
      <c r="AJ62"/>
    </row>
    <row r="63" spans="1:36" ht="15.75" customHeight="1">
      <c r="A63" s="15"/>
      <c r="B63" s="15"/>
      <c r="C63" s="2" t="s">
        <v>10</v>
      </c>
      <c r="D63" s="257">
        <f>SUM(E63:F63)</f>
        <v>1757</v>
      </c>
      <c r="E63" s="258">
        <f>SUM(G63,I63,K63,M63,O63,Q63,S63,U63,W63,Y63,AA63,AC63,AE63,AG63)</f>
        <v>317</v>
      </c>
      <c r="F63" s="258">
        <f>SUM(H63,J63,L63,N63,P63,R63,T63,V63,X63,Z63,AB63,AD63,AF63,AH63)</f>
        <v>1440</v>
      </c>
      <c r="G63" s="252" t="s">
        <v>806</v>
      </c>
      <c r="H63" s="258">
        <v>182</v>
      </c>
      <c r="I63" s="252" t="s">
        <v>806</v>
      </c>
      <c r="J63" s="252">
        <v>83</v>
      </c>
      <c r="K63" s="252" t="s">
        <v>806</v>
      </c>
      <c r="L63" s="252">
        <v>212</v>
      </c>
      <c r="M63" s="252" t="s">
        <v>806</v>
      </c>
      <c r="N63" s="252">
        <v>76</v>
      </c>
      <c r="O63" s="252" t="s">
        <v>806</v>
      </c>
      <c r="P63" s="263" t="s">
        <v>806</v>
      </c>
      <c r="Q63" s="252" t="s">
        <v>806</v>
      </c>
      <c r="R63" s="252" t="s">
        <v>806</v>
      </c>
      <c r="S63" s="252" t="s">
        <v>806</v>
      </c>
      <c r="T63" s="252">
        <v>176</v>
      </c>
      <c r="U63" s="252" t="s">
        <v>806</v>
      </c>
      <c r="V63" s="252">
        <v>101</v>
      </c>
      <c r="W63" s="252" t="s">
        <v>806</v>
      </c>
      <c r="X63" s="252">
        <v>117</v>
      </c>
      <c r="Y63" s="252">
        <v>18</v>
      </c>
      <c r="Z63" s="262">
        <v>156</v>
      </c>
      <c r="AA63" s="262">
        <v>17</v>
      </c>
      <c r="AB63" s="262">
        <v>77</v>
      </c>
      <c r="AC63" s="252">
        <v>82</v>
      </c>
      <c r="AD63" s="262">
        <v>38</v>
      </c>
      <c r="AE63" s="262">
        <v>23</v>
      </c>
      <c r="AF63" s="262">
        <v>145</v>
      </c>
      <c r="AG63" s="331">
        <v>177</v>
      </c>
      <c r="AH63" s="331">
        <v>77</v>
      </c>
      <c r="AI63" s="249"/>
      <c r="AJ63"/>
    </row>
    <row r="64" spans="1:36" ht="15.75" customHeight="1">
      <c r="A64" s="15"/>
      <c r="B64" s="15"/>
      <c r="C64" s="2"/>
      <c r="D64" s="259"/>
      <c r="E64" s="259"/>
      <c r="F64" s="259"/>
      <c r="G64" s="259"/>
      <c r="H64" s="259"/>
      <c r="I64" s="259"/>
      <c r="J64" s="259"/>
      <c r="K64" s="259"/>
      <c r="L64" s="259"/>
      <c r="M64" s="259"/>
      <c r="N64" s="259"/>
      <c r="O64" s="259"/>
      <c r="P64" s="259"/>
      <c r="Q64" s="259"/>
      <c r="R64" s="259"/>
      <c r="S64" s="259"/>
      <c r="T64" s="259"/>
      <c r="U64" s="259"/>
      <c r="V64" s="259"/>
      <c r="W64" s="259"/>
      <c r="X64" s="259"/>
      <c r="Y64" s="259"/>
      <c r="Z64" s="259"/>
      <c r="AA64" s="259"/>
      <c r="AB64" s="259"/>
      <c r="AC64" s="259"/>
      <c r="AD64" s="259"/>
      <c r="AE64" s="259"/>
      <c r="AF64" s="259"/>
      <c r="AG64" s="331"/>
      <c r="AH64" s="331"/>
      <c r="AI64" s="249"/>
      <c r="AJ64"/>
    </row>
    <row r="65" spans="1:36" ht="15.75" customHeight="1">
      <c r="A65" s="15"/>
      <c r="B65" s="15"/>
      <c r="C65" s="2"/>
      <c r="D65" s="259"/>
      <c r="E65" s="259"/>
      <c r="F65" s="259"/>
      <c r="G65" s="259"/>
      <c r="H65" s="259"/>
      <c r="I65" s="259"/>
      <c r="J65" s="259"/>
      <c r="K65" s="259"/>
      <c r="L65" s="259"/>
      <c r="M65" s="259"/>
      <c r="N65" s="259"/>
      <c r="O65" s="259"/>
      <c r="P65" s="259"/>
      <c r="Q65" s="259"/>
      <c r="R65" s="259"/>
      <c r="S65" s="259"/>
      <c r="T65" s="259"/>
      <c r="U65" s="259"/>
      <c r="V65" s="259"/>
      <c r="W65" s="259"/>
      <c r="X65" s="259"/>
      <c r="Y65" s="259"/>
      <c r="Z65" s="259"/>
      <c r="AA65" s="259"/>
      <c r="AB65" s="259"/>
      <c r="AC65" s="259"/>
      <c r="AD65" s="259"/>
      <c r="AE65" s="259"/>
      <c r="AF65" s="259"/>
      <c r="AG65" s="331"/>
      <c r="AH65" s="331"/>
      <c r="AI65" s="249"/>
      <c r="AJ65"/>
    </row>
    <row r="66" spans="1:36" ht="15.75" customHeight="1">
      <c r="A66" s="15"/>
      <c r="B66" s="15"/>
      <c r="C66" s="164" t="s">
        <v>4</v>
      </c>
      <c r="D66" s="162">
        <f aca="true" t="shared" si="5" ref="D66:AH66">SUM(D68:D72)</f>
        <v>2550</v>
      </c>
      <c r="E66" s="162">
        <f t="shared" si="5"/>
        <v>320</v>
      </c>
      <c r="F66" s="162">
        <f t="shared" si="5"/>
        <v>2230</v>
      </c>
      <c r="G66" s="162" t="s">
        <v>805</v>
      </c>
      <c r="H66" s="162">
        <f>SUM(H68:H72)</f>
        <v>222</v>
      </c>
      <c r="I66" s="162" t="s">
        <v>805</v>
      </c>
      <c r="J66" s="162">
        <f t="shared" si="5"/>
        <v>96</v>
      </c>
      <c r="K66" s="162" t="s">
        <v>805</v>
      </c>
      <c r="L66" s="162">
        <f t="shared" si="5"/>
        <v>203</v>
      </c>
      <c r="M66" s="162" t="s">
        <v>805</v>
      </c>
      <c r="N66" s="162">
        <f t="shared" si="5"/>
        <v>90</v>
      </c>
      <c r="O66" s="162">
        <f t="shared" si="5"/>
        <v>44</v>
      </c>
      <c r="P66" s="162">
        <f t="shared" si="5"/>
        <v>68</v>
      </c>
      <c r="Q66" s="162">
        <f t="shared" si="5"/>
        <v>27</v>
      </c>
      <c r="R66" s="162">
        <f t="shared" si="5"/>
        <v>191</v>
      </c>
      <c r="S66" s="162" t="s">
        <v>805</v>
      </c>
      <c r="T66" s="162">
        <f t="shared" si="5"/>
        <v>237</v>
      </c>
      <c r="U66" s="162" t="s">
        <v>805</v>
      </c>
      <c r="V66" s="162">
        <f t="shared" si="5"/>
        <v>91</v>
      </c>
      <c r="W66" s="162" t="s">
        <v>805</v>
      </c>
      <c r="X66" s="162">
        <f t="shared" si="5"/>
        <v>103</v>
      </c>
      <c r="Y66" s="162" t="s">
        <v>805</v>
      </c>
      <c r="Z66" s="162">
        <f t="shared" si="5"/>
        <v>147</v>
      </c>
      <c r="AA66" s="162">
        <f t="shared" si="5"/>
        <v>19</v>
      </c>
      <c r="AB66" s="162">
        <f t="shared" si="5"/>
        <v>77</v>
      </c>
      <c r="AC66" s="162">
        <f t="shared" si="5"/>
        <v>108</v>
      </c>
      <c r="AD66" s="162">
        <f t="shared" si="5"/>
        <v>409</v>
      </c>
      <c r="AE66" s="162" t="s">
        <v>805</v>
      </c>
      <c r="AF66" s="162">
        <f t="shared" si="5"/>
        <v>156</v>
      </c>
      <c r="AG66" s="162">
        <f t="shared" si="5"/>
        <v>122</v>
      </c>
      <c r="AH66" s="162">
        <f t="shared" si="5"/>
        <v>140</v>
      </c>
      <c r="AI66" s="249"/>
      <c r="AJ66"/>
    </row>
    <row r="67" spans="1:36" ht="15.75" customHeight="1">
      <c r="A67" s="960" t="s">
        <v>312</v>
      </c>
      <c r="B67" s="15"/>
      <c r="C67" s="121"/>
      <c r="D67" s="259"/>
      <c r="E67" s="259"/>
      <c r="F67" s="259"/>
      <c r="G67" s="259"/>
      <c r="H67" s="259"/>
      <c r="I67" s="259"/>
      <c r="J67" s="259"/>
      <c r="K67" s="259"/>
      <c r="L67" s="259"/>
      <c r="M67" s="259"/>
      <c r="N67" s="259"/>
      <c r="O67" s="259"/>
      <c r="P67" s="259"/>
      <c r="Q67" s="259"/>
      <c r="R67" s="259"/>
      <c r="S67" s="259"/>
      <c r="T67" s="259"/>
      <c r="U67" s="259"/>
      <c r="V67" s="259"/>
      <c r="W67" s="259"/>
      <c r="X67" s="259"/>
      <c r="Y67" s="259"/>
      <c r="Z67" s="259"/>
      <c r="AA67" s="259"/>
      <c r="AB67" s="259"/>
      <c r="AC67" s="259"/>
      <c r="AD67" s="259"/>
      <c r="AE67" s="259"/>
      <c r="AF67" s="252"/>
      <c r="AG67" s="257"/>
      <c r="AH67" s="257"/>
      <c r="AI67" s="249"/>
      <c r="AJ67"/>
    </row>
    <row r="68" spans="1:36" ht="15.75" customHeight="1">
      <c r="A68" s="960"/>
      <c r="B68" s="15"/>
      <c r="C68" s="2" t="s">
        <v>11</v>
      </c>
      <c r="D68" s="257">
        <f>SUM(E68:F68)</f>
        <v>218</v>
      </c>
      <c r="E68" s="258">
        <f>SUM(G68,I68,K68,M68,O68,Q68,S68,U68,W68,Y68,AA68,AC68,AE68,AG68)</f>
        <v>27</v>
      </c>
      <c r="F68" s="258">
        <f>SUM(H68,J68,L68,N68,P68,R68,T68,V68,X68,Z68,AB68,AD68,AF68,AH68)</f>
        <v>191</v>
      </c>
      <c r="G68" s="252" t="s">
        <v>806</v>
      </c>
      <c r="H68" s="252" t="s">
        <v>806</v>
      </c>
      <c r="I68" s="252" t="s">
        <v>806</v>
      </c>
      <c r="J68" s="252" t="s">
        <v>806</v>
      </c>
      <c r="K68" s="252" t="s">
        <v>806</v>
      </c>
      <c r="L68" s="252" t="s">
        <v>806</v>
      </c>
      <c r="M68" s="252" t="s">
        <v>806</v>
      </c>
      <c r="N68" s="252" t="s">
        <v>806</v>
      </c>
      <c r="O68" s="252" t="s">
        <v>806</v>
      </c>
      <c r="P68" s="252" t="s">
        <v>806</v>
      </c>
      <c r="Q68" s="252">
        <v>27</v>
      </c>
      <c r="R68" s="252">
        <v>191</v>
      </c>
      <c r="S68" s="252" t="s">
        <v>806</v>
      </c>
      <c r="T68" s="252" t="s">
        <v>806</v>
      </c>
      <c r="U68" s="252" t="s">
        <v>806</v>
      </c>
      <c r="V68" s="252" t="s">
        <v>806</v>
      </c>
      <c r="W68" s="252" t="s">
        <v>806</v>
      </c>
      <c r="X68" s="252" t="s">
        <v>806</v>
      </c>
      <c r="Y68" s="252" t="s">
        <v>806</v>
      </c>
      <c r="Z68" s="252" t="s">
        <v>806</v>
      </c>
      <c r="AA68" s="252" t="s">
        <v>806</v>
      </c>
      <c r="AB68" s="252" t="s">
        <v>806</v>
      </c>
      <c r="AC68" s="252" t="s">
        <v>806</v>
      </c>
      <c r="AD68" s="252" t="s">
        <v>806</v>
      </c>
      <c r="AE68" s="252" t="s">
        <v>806</v>
      </c>
      <c r="AF68" s="252" t="s">
        <v>806</v>
      </c>
      <c r="AG68" s="257" t="s">
        <v>806</v>
      </c>
      <c r="AH68" s="257" t="s">
        <v>806</v>
      </c>
      <c r="AI68" s="249"/>
      <c r="AJ68"/>
    </row>
    <row r="69" spans="1:36" ht="15.75" customHeight="1">
      <c r="A69" s="960"/>
      <c r="B69" s="15"/>
      <c r="C69" s="2"/>
      <c r="D69" s="259"/>
      <c r="E69" s="259"/>
      <c r="F69" s="259"/>
      <c r="G69" s="259"/>
      <c r="H69" s="259"/>
      <c r="I69" s="259"/>
      <c r="J69" s="259"/>
      <c r="K69" s="259"/>
      <c r="L69" s="259"/>
      <c r="M69" s="259"/>
      <c r="N69" s="259"/>
      <c r="O69" s="259"/>
      <c r="P69" s="259"/>
      <c r="Q69" s="259"/>
      <c r="R69" s="259"/>
      <c r="S69" s="259"/>
      <c r="T69" s="259"/>
      <c r="U69" s="259"/>
      <c r="V69" s="259"/>
      <c r="W69" s="259"/>
      <c r="X69" s="259"/>
      <c r="Y69" s="259"/>
      <c r="Z69" s="259"/>
      <c r="AA69" s="259"/>
      <c r="AB69" s="259"/>
      <c r="AC69" s="259"/>
      <c r="AD69" s="259"/>
      <c r="AE69" s="259"/>
      <c r="AF69" s="259"/>
      <c r="AG69" s="331"/>
      <c r="AH69" s="331"/>
      <c r="AI69" s="249"/>
      <c r="AJ69"/>
    </row>
    <row r="70" spans="1:36" ht="15.75" customHeight="1">
      <c r="A70" s="960"/>
      <c r="B70" s="15"/>
      <c r="C70" s="2" t="s">
        <v>9</v>
      </c>
      <c r="D70" s="257">
        <f>SUM(E70:F70)</f>
        <v>112</v>
      </c>
      <c r="E70" s="258">
        <f>SUM(G70,I70,K70,M70,O70,Q70,S70,U70,W70,Y70,AA70,AC70,AE70,AG70)</f>
        <v>44</v>
      </c>
      <c r="F70" s="258">
        <f>SUM(H70,J70,L70,N70,P70,R70,T70,V70,X70,Z70,AB70,AD70,AF70,AH70)</f>
        <v>68</v>
      </c>
      <c r="G70" s="252" t="s">
        <v>806</v>
      </c>
      <c r="H70" s="252" t="s">
        <v>806</v>
      </c>
      <c r="I70" s="252" t="s">
        <v>806</v>
      </c>
      <c r="J70" s="252" t="s">
        <v>806</v>
      </c>
      <c r="K70" s="252" t="s">
        <v>806</v>
      </c>
      <c r="L70" s="252" t="s">
        <v>806</v>
      </c>
      <c r="M70" s="252" t="s">
        <v>806</v>
      </c>
      <c r="N70" s="252" t="s">
        <v>806</v>
      </c>
      <c r="O70" s="252">
        <v>44</v>
      </c>
      <c r="P70" s="252">
        <v>68</v>
      </c>
      <c r="Q70" s="252" t="s">
        <v>806</v>
      </c>
      <c r="R70" s="252" t="s">
        <v>806</v>
      </c>
      <c r="S70" s="252" t="s">
        <v>806</v>
      </c>
      <c r="T70" s="252" t="s">
        <v>806</v>
      </c>
      <c r="U70" s="252" t="s">
        <v>806</v>
      </c>
      <c r="V70" s="252" t="s">
        <v>806</v>
      </c>
      <c r="W70" s="252" t="s">
        <v>806</v>
      </c>
      <c r="X70" s="252" t="s">
        <v>806</v>
      </c>
      <c r="Y70" s="252" t="s">
        <v>806</v>
      </c>
      <c r="Z70" s="252" t="s">
        <v>806</v>
      </c>
      <c r="AA70" s="252" t="s">
        <v>806</v>
      </c>
      <c r="AB70" s="252" t="s">
        <v>806</v>
      </c>
      <c r="AC70" s="252" t="s">
        <v>806</v>
      </c>
      <c r="AD70" s="252" t="s">
        <v>806</v>
      </c>
      <c r="AE70" s="252" t="s">
        <v>806</v>
      </c>
      <c r="AF70" s="252" t="s">
        <v>806</v>
      </c>
      <c r="AG70" s="257" t="s">
        <v>806</v>
      </c>
      <c r="AH70" s="257" t="s">
        <v>806</v>
      </c>
      <c r="AI70" s="249"/>
      <c r="AJ70"/>
    </row>
    <row r="71" spans="1:36" ht="15.75" customHeight="1">
      <c r="A71" s="960"/>
      <c r="B71" s="15"/>
      <c r="C71" s="2"/>
      <c r="D71" s="287"/>
      <c r="E71" s="287"/>
      <c r="F71" s="287"/>
      <c r="G71" s="287"/>
      <c r="H71" s="287"/>
      <c r="I71" s="259"/>
      <c r="J71" s="259"/>
      <c r="K71" s="259"/>
      <c r="L71" s="259"/>
      <c r="M71" s="259"/>
      <c r="N71" s="259"/>
      <c r="O71" s="259"/>
      <c r="P71" s="259"/>
      <c r="Q71" s="259"/>
      <c r="R71" s="259"/>
      <c r="S71" s="259"/>
      <c r="T71" s="259"/>
      <c r="U71" s="259"/>
      <c r="V71" s="259"/>
      <c r="W71" s="259"/>
      <c r="X71" s="259"/>
      <c r="Y71" s="259"/>
      <c r="Z71" s="259"/>
      <c r="AA71" s="259"/>
      <c r="AB71" s="259"/>
      <c r="AC71" s="259"/>
      <c r="AD71" s="259"/>
      <c r="AE71" s="259"/>
      <c r="AF71" s="259"/>
      <c r="AG71" s="331"/>
      <c r="AH71" s="331"/>
      <c r="AI71" s="249"/>
      <c r="AJ71"/>
    </row>
    <row r="72" spans="1:36" ht="15.75" customHeight="1">
      <c r="A72" s="17"/>
      <c r="B72" s="17"/>
      <c r="C72" s="7" t="s">
        <v>10</v>
      </c>
      <c r="D72" s="257">
        <f>SUM(E72:F72)</f>
        <v>2220</v>
      </c>
      <c r="E72" s="258">
        <f>SUM(G72,I72,K72,M72,O72,Q72,S72,U72,W72,Y72,AA72,AC72,AE72,AG72)</f>
        <v>249</v>
      </c>
      <c r="F72" s="258">
        <f>SUM(H72,J72,L72,N72,P72,R72,T72,V72,X72,Z72,AB72,AD72,AF72,AH72)</f>
        <v>1971</v>
      </c>
      <c r="G72" s="252" t="s">
        <v>806</v>
      </c>
      <c r="H72" s="252">
        <v>222</v>
      </c>
      <c r="I72" s="253" t="s">
        <v>806</v>
      </c>
      <c r="J72" s="253">
        <v>96</v>
      </c>
      <c r="K72" s="253" t="s">
        <v>806</v>
      </c>
      <c r="L72" s="253">
        <v>203</v>
      </c>
      <c r="M72" s="253" t="s">
        <v>806</v>
      </c>
      <c r="N72" s="348">
        <v>90</v>
      </c>
      <c r="O72" s="253" t="s">
        <v>806</v>
      </c>
      <c r="P72" s="342" t="s">
        <v>806</v>
      </c>
      <c r="Q72" s="253" t="s">
        <v>806</v>
      </c>
      <c r="R72" s="253" t="s">
        <v>806</v>
      </c>
      <c r="S72" s="253" t="s">
        <v>806</v>
      </c>
      <c r="T72" s="253">
        <v>237</v>
      </c>
      <c r="U72" s="253" t="s">
        <v>806</v>
      </c>
      <c r="V72" s="253">
        <v>91</v>
      </c>
      <c r="W72" s="253" t="s">
        <v>806</v>
      </c>
      <c r="X72" s="253">
        <v>103</v>
      </c>
      <c r="Y72" s="253" t="s">
        <v>806</v>
      </c>
      <c r="Z72" s="348">
        <v>147</v>
      </c>
      <c r="AA72" s="348">
        <v>19</v>
      </c>
      <c r="AB72" s="348">
        <v>77</v>
      </c>
      <c r="AC72" s="253">
        <v>108</v>
      </c>
      <c r="AD72" s="348">
        <v>409</v>
      </c>
      <c r="AE72" s="342" t="s">
        <v>806</v>
      </c>
      <c r="AF72" s="348">
        <v>156</v>
      </c>
      <c r="AG72" s="253">
        <v>122</v>
      </c>
      <c r="AH72" s="253">
        <v>140</v>
      </c>
      <c r="AI72" s="249"/>
      <c r="AJ72"/>
    </row>
    <row r="73" spans="1:36" ht="15" customHeight="1">
      <c r="A73" s="966" t="s">
        <v>464</v>
      </c>
      <c r="B73" s="967"/>
      <c r="C73" s="967"/>
      <c r="D73" s="967"/>
      <c r="E73" s="967"/>
      <c r="F73" s="967"/>
      <c r="G73" s="967"/>
      <c r="H73" s="967"/>
      <c r="I73" s="967"/>
      <c r="J73" s="967"/>
      <c r="K73" s="967"/>
      <c r="L73" s="967"/>
      <c r="M73" s="967"/>
      <c r="N73" s="967"/>
      <c r="O73" s="967"/>
      <c r="P73" s="967"/>
      <c r="Q73" s="967"/>
      <c r="R73" s="967"/>
      <c r="S73" s="967"/>
      <c r="T73" s="967"/>
      <c r="U73" s="967"/>
      <c r="V73" s="967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</row>
    <row r="74" ht="15" customHeight="1">
      <c r="A74" s="18" t="s">
        <v>460</v>
      </c>
    </row>
    <row r="75" ht="15" customHeight="1"/>
    <row r="76" spans="13:20" ht="14.25">
      <c r="M76"/>
      <c r="N76"/>
      <c r="O76"/>
      <c r="P76"/>
      <c r="Q76"/>
      <c r="R76"/>
      <c r="S76"/>
      <c r="T76"/>
    </row>
    <row r="77" spans="13:20" ht="14.25">
      <c r="M77"/>
      <c r="N77"/>
      <c r="O77"/>
      <c r="P77"/>
      <c r="Q77"/>
      <c r="R77"/>
      <c r="S77"/>
      <c r="T77"/>
    </row>
    <row r="78" spans="13:20" ht="14.25">
      <c r="M78"/>
      <c r="N78"/>
      <c r="O78"/>
      <c r="P78"/>
      <c r="Q78"/>
      <c r="R78"/>
      <c r="S78"/>
      <c r="T78"/>
    </row>
    <row r="79" spans="13:20" ht="14.25">
      <c r="M79"/>
      <c r="N79"/>
      <c r="O79"/>
      <c r="P79"/>
      <c r="Q79"/>
      <c r="R79"/>
      <c r="S79"/>
      <c r="T79"/>
    </row>
  </sheetData>
  <sheetProtection/>
  <mergeCells count="42">
    <mergeCell ref="W6:X7"/>
    <mergeCell ref="Y6:Z7"/>
    <mergeCell ref="A6:C8"/>
    <mergeCell ref="D6:F7"/>
    <mergeCell ref="I6:J7"/>
    <mergeCell ref="M6:N7"/>
    <mergeCell ref="S6:T7"/>
    <mergeCell ref="U6:V7"/>
    <mergeCell ref="Q6:R7"/>
    <mergeCell ref="A28:A32"/>
    <mergeCell ref="G6:H7"/>
    <mergeCell ref="K6:L7"/>
    <mergeCell ref="A19:A23"/>
    <mergeCell ref="A10:A14"/>
    <mergeCell ref="A67:A71"/>
    <mergeCell ref="A73:V73"/>
    <mergeCell ref="W45:X46"/>
    <mergeCell ref="U45:V46"/>
    <mergeCell ref="A45:C47"/>
    <mergeCell ref="D45:F46"/>
    <mergeCell ref="I45:J46"/>
    <mergeCell ref="M45:N46"/>
    <mergeCell ref="A49:A53"/>
    <mergeCell ref="O45:P46"/>
    <mergeCell ref="AG45:AH46"/>
    <mergeCell ref="AE45:AF46"/>
    <mergeCell ref="AC45:AD46"/>
    <mergeCell ref="A58:A62"/>
    <mergeCell ref="Y45:Z46"/>
    <mergeCell ref="Q45:R46"/>
    <mergeCell ref="S45:T46"/>
    <mergeCell ref="AA45:AB46"/>
    <mergeCell ref="AF1:AH1"/>
    <mergeCell ref="A43:AH43"/>
    <mergeCell ref="A2:Z2"/>
    <mergeCell ref="A3:Z3"/>
    <mergeCell ref="A4:Z4"/>
    <mergeCell ref="G45:H46"/>
    <mergeCell ref="K45:L46"/>
    <mergeCell ref="A41:AJ41"/>
    <mergeCell ref="A42:AJ42"/>
    <mergeCell ref="O6:P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2013-06-06T05:55:11Z</cp:lastPrinted>
  <dcterms:created xsi:type="dcterms:W3CDTF">1997-12-02T07:20:52Z</dcterms:created>
  <dcterms:modified xsi:type="dcterms:W3CDTF">2013-06-06T05:55:56Z</dcterms:modified>
  <cp:category/>
  <cp:version/>
  <cp:contentType/>
  <cp:contentStatus/>
</cp:coreProperties>
</file>