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9690" windowHeight="6465" tabRatio="625" activeTab="3"/>
  </bookViews>
  <sheets>
    <sheet name="２３２" sheetId="1" r:id="rId1"/>
    <sheet name="２３４" sheetId="2" r:id="rId2"/>
    <sheet name="２３６" sheetId="3" r:id="rId3"/>
    <sheet name="２３８" sheetId="4" r:id="rId4"/>
    <sheet name="２４０" sheetId="5" r:id="rId5"/>
  </sheets>
  <definedNames>
    <definedName name="_xlnm.Print_Area" localSheetId="2">'２３６'!$A$1:$AA$66</definedName>
    <definedName name="_xlnm.Print_Area" localSheetId="3">'２３８'!$A$1:$AG$95</definedName>
  </definedNames>
  <calcPr fullCalcOnLoad="1"/>
</workbook>
</file>

<file path=xl/sharedStrings.xml><?xml version="1.0" encoding="utf-8"?>
<sst xmlns="http://schemas.openxmlformats.org/spreadsheetml/2006/main" count="830" uniqueCount="490">
  <si>
    <t>総   人   口（人）</t>
  </si>
  <si>
    <t>被保険者数（人）</t>
  </si>
  <si>
    <t>平均標準報酬月額（円）</t>
  </si>
  <si>
    <t>加   入   率（％）</t>
  </si>
  <si>
    <t>（単位：金額　千円）</t>
  </si>
  <si>
    <t>件数</t>
  </si>
  <si>
    <t>金額</t>
  </si>
  <si>
    <t>訪問看護療養費</t>
  </si>
  <si>
    <t>出産育児一時金</t>
  </si>
  <si>
    <t>（単位：金額  千円）</t>
  </si>
  <si>
    <t>入院時食事療養費</t>
  </si>
  <si>
    <t>件数</t>
  </si>
  <si>
    <t>金額</t>
  </si>
  <si>
    <t>埋葬料　　                （家族埋葬料を含む）</t>
  </si>
  <si>
    <t>分娩費　               　　（配偶者分娩費を含む）</t>
  </si>
  <si>
    <t>一般診療</t>
  </si>
  <si>
    <t>歯科診療</t>
  </si>
  <si>
    <t>療養費</t>
  </si>
  <si>
    <t>高額療養費</t>
  </si>
  <si>
    <t>看護費</t>
  </si>
  <si>
    <t>傷病手当金</t>
  </si>
  <si>
    <t>出産手当金</t>
  </si>
  <si>
    <t>移送費</t>
  </si>
  <si>
    <t>入院給付</t>
  </si>
  <si>
    <t>入院外給付</t>
  </si>
  <si>
    <t>歯科給付</t>
  </si>
  <si>
    <t>薬剤の給付</t>
  </si>
  <si>
    <t>総　　　　　　　数</t>
  </si>
  <si>
    <t>総数</t>
  </si>
  <si>
    <t>被　保　険　者　数　（人）</t>
  </si>
  <si>
    <t>事業所数</t>
  </si>
  <si>
    <t>項　　　　　　目</t>
  </si>
  <si>
    <t>区　　　　　　分</t>
  </si>
  <si>
    <t>区　　　　　　　分</t>
  </si>
  <si>
    <t>項　　　　　　　目</t>
  </si>
  <si>
    <t>区　　　　　　　　分</t>
  </si>
  <si>
    <t>事　　　　業　　　　所　　　　数</t>
  </si>
  <si>
    <t>被保険者数（人）</t>
  </si>
  <si>
    <t>被  保  険  者  数（人）</t>
  </si>
  <si>
    <t>（単位：金額　千円）</t>
  </si>
  <si>
    <t>項　　　　　　　　目</t>
  </si>
  <si>
    <t>総       数</t>
  </si>
  <si>
    <t>老　齢　年　金</t>
  </si>
  <si>
    <t>老 齢 年 金</t>
  </si>
  <si>
    <t>障　害　年　金</t>
  </si>
  <si>
    <t>遺　族　年　金</t>
  </si>
  <si>
    <t>通算老齢年金</t>
  </si>
  <si>
    <t>（寡婦、かん夫、遺児を含む）</t>
  </si>
  <si>
    <t>通算遺族年金</t>
  </si>
  <si>
    <t>老齢基礎年金</t>
  </si>
  <si>
    <t>障 害 年 金</t>
  </si>
  <si>
    <t>寡 婦 年 金</t>
  </si>
  <si>
    <t>遺 児 年 金</t>
  </si>
  <si>
    <t>遺族基礎年金</t>
  </si>
  <si>
    <t>死亡一時金</t>
  </si>
  <si>
    <t>項　　　　　　　目</t>
  </si>
  <si>
    <t>総計</t>
  </si>
  <si>
    <t>老齢福祉年金</t>
  </si>
  <si>
    <t>疾病給付</t>
  </si>
  <si>
    <t>失業給付</t>
  </si>
  <si>
    <t>年金給付</t>
  </si>
  <si>
    <t>事　　　　業　　　　所　　　　数　　(所)</t>
  </si>
  <si>
    <t>被　　保　　険　　者　　数　　（人）</t>
  </si>
  <si>
    <t>労働者数</t>
  </si>
  <si>
    <t>総　数</t>
  </si>
  <si>
    <t>２９</t>
  </si>
  <si>
    <t>９９</t>
  </si>
  <si>
    <t>人</t>
  </si>
  <si>
    <t>千円</t>
  </si>
  <si>
    <t>千円</t>
  </si>
  <si>
    <t>円</t>
  </si>
  <si>
    <t>農　　　　　　　　　業</t>
  </si>
  <si>
    <t>鉱　　　　　　　　　業</t>
  </si>
  <si>
    <t>建　　　　設　　　　業</t>
  </si>
  <si>
    <t>製　　　　造　　　　業</t>
  </si>
  <si>
    <t>（単位：金額　千円）</t>
  </si>
  <si>
    <t>総数</t>
  </si>
  <si>
    <t>障害</t>
  </si>
  <si>
    <t>遺族</t>
  </si>
  <si>
    <t>鉄      鋼      業</t>
  </si>
  <si>
    <t>葬祭</t>
  </si>
  <si>
    <t>年金等給付</t>
  </si>
  <si>
    <t>サ  ー  ビ  ス  業</t>
  </si>
  <si>
    <t>公              務</t>
  </si>
  <si>
    <t>金沢市</t>
  </si>
  <si>
    <t>七尾市</t>
  </si>
  <si>
    <t>小松市</t>
  </si>
  <si>
    <t>輪島市</t>
  </si>
  <si>
    <t>珠洲市</t>
  </si>
  <si>
    <t>加賀市</t>
  </si>
  <si>
    <t>羽咋市</t>
  </si>
  <si>
    <t>松任市</t>
  </si>
  <si>
    <t>江沼郡</t>
  </si>
  <si>
    <t>山中町</t>
  </si>
  <si>
    <t>能美郡</t>
  </si>
  <si>
    <t>根上町</t>
  </si>
  <si>
    <t>寺井町</t>
  </si>
  <si>
    <t>辰口町</t>
  </si>
  <si>
    <t>川北町</t>
  </si>
  <si>
    <t>石川郡</t>
  </si>
  <si>
    <t>美川町</t>
  </si>
  <si>
    <t>鶴来町</t>
  </si>
  <si>
    <t>野々市町</t>
  </si>
  <si>
    <t>河内村</t>
  </si>
  <si>
    <t>吉野谷村</t>
  </si>
  <si>
    <t>鳥越村</t>
  </si>
  <si>
    <t>尾口村</t>
  </si>
  <si>
    <t>白峰村</t>
  </si>
  <si>
    <t>河北郡</t>
  </si>
  <si>
    <t>津幡町</t>
  </si>
  <si>
    <t>高松町</t>
  </si>
  <si>
    <t>七塚町</t>
  </si>
  <si>
    <t>宇ノ気町</t>
  </si>
  <si>
    <t>内灘町</t>
  </si>
  <si>
    <t>羽咋郡</t>
  </si>
  <si>
    <t>富来町</t>
  </si>
  <si>
    <t>志雄町</t>
  </si>
  <si>
    <t>志賀町</t>
  </si>
  <si>
    <t>押水町</t>
  </si>
  <si>
    <t>鹿島郡</t>
  </si>
  <si>
    <t>田鶴浜町</t>
  </si>
  <si>
    <t>鳥屋町</t>
  </si>
  <si>
    <t>中島町</t>
  </si>
  <si>
    <t>鹿島町</t>
  </si>
  <si>
    <t>能登島町</t>
  </si>
  <si>
    <t>鹿西町</t>
  </si>
  <si>
    <t>鳳至郡</t>
  </si>
  <si>
    <t>穴水町</t>
  </si>
  <si>
    <t>門前町</t>
  </si>
  <si>
    <t>能都町</t>
  </si>
  <si>
    <t>柳田村</t>
  </si>
  <si>
    <t>珠洲郡</t>
  </si>
  <si>
    <t>内浦町</t>
  </si>
  <si>
    <t>年　  　度</t>
  </si>
  <si>
    <t>歯　　　科</t>
  </si>
  <si>
    <t>調　　　剤</t>
  </si>
  <si>
    <t>保育所数</t>
  </si>
  <si>
    <t>保育児童定員</t>
  </si>
  <si>
    <t>人</t>
  </si>
  <si>
    <t>保護人員</t>
  </si>
  <si>
    <t>保護施設事務費及び委託事務費</t>
  </si>
  <si>
    <t>施設数</t>
  </si>
  <si>
    <t>重度身体障害者授産施設</t>
  </si>
  <si>
    <t>資料　石川県子育て支援課「児童福祉統計」</t>
  </si>
  <si>
    <t>問　　　　　題　　　　　別　　　　　相　　　　　談　　　　　指　　　　　導　　　　　件　　　　　数</t>
  </si>
  <si>
    <t>計</t>
  </si>
  <si>
    <t>非行･養護･健全育成</t>
  </si>
  <si>
    <t>県　　　　　計</t>
  </si>
  <si>
    <t>育児手当金</t>
  </si>
  <si>
    <t>-</t>
  </si>
  <si>
    <t>通産老齢年金</t>
  </si>
  <si>
    <t>徴収決定済額</t>
  </si>
  <si>
    <t>収入済額</t>
  </si>
  <si>
    <t>疾病</t>
  </si>
  <si>
    <t>年金</t>
  </si>
  <si>
    <t>165　人</t>
  </si>
  <si>
    <t>242　隻</t>
  </si>
  <si>
    <t>　　　678　人</t>
  </si>
  <si>
    <t>758,975千円</t>
  </si>
  <si>
    <t>665,816千円</t>
  </si>
  <si>
    <r>
      <t>204</t>
    </r>
    <r>
      <rPr>
        <sz val="12"/>
        <rFont val="ＭＳ 明朝"/>
        <family val="1"/>
      </rPr>
      <t>,</t>
    </r>
    <r>
      <rPr>
        <sz val="12"/>
        <rFont val="ＭＳ 明朝"/>
        <family val="1"/>
      </rPr>
      <t>300千円</t>
    </r>
  </si>
  <si>
    <r>
      <t>199</t>
    </r>
    <r>
      <rPr>
        <sz val="12"/>
        <rFont val="ＭＳ 明朝"/>
        <family val="1"/>
      </rPr>
      <t>,</t>
    </r>
    <r>
      <rPr>
        <sz val="12"/>
        <rFont val="ＭＳ 明朝"/>
        <family val="1"/>
      </rPr>
      <t>180</t>
    </r>
    <r>
      <rPr>
        <sz val="12"/>
        <rFont val="ＭＳ 明朝"/>
        <family val="1"/>
      </rPr>
      <t>千円</t>
    </r>
  </si>
  <si>
    <r>
      <t>301</t>
    </r>
    <r>
      <rPr>
        <sz val="12"/>
        <rFont val="ＭＳ 明朝"/>
        <family val="1"/>
      </rPr>
      <t>,</t>
    </r>
    <r>
      <rPr>
        <sz val="12"/>
        <rFont val="ＭＳ 明朝"/>
        <family val="1"/>
      </rPr>
      <t>327　円</t>
    </r>
  </si>
  <si>
    <r>
      <t>299</t>
    </r>
    <r>
      <rPr>
        <sz val="12"/>
        <rFont val="ＭＳ 明朝"/>
        <family val="1"/>
      </rPr>
      <t>,</t>
    </r>
    <r>
      <rPr>
        <sz val="12"/>
        <rFont val="ＭＳ 明朝"/>
        <family val="1"/>
      </rPr>
      <t>970　円</t>
    </r>
  </si>
  <si>
    <t>母 子 年 金</t>
  </si>
  <si>
    <t>準母 子 年 金</t>
  </si>
  <si>
    <t>障害基礎年金</t>
  </si>
  <si>
    <t>日　雇</t>
  </si>
  <si>
    <t>区分</t>
  </si>
  <si>
    <t>年金</t>
  </si>
  <si>
    <t>その他の事業</t>
  </si>
  <si>
    <t>施設名</t>
  </si>
  <si>
    <t>点字図書館</t>
  </si>
  <si>
    <t>教護院</t>
  </si>
  <si>
    <t>身体障害者福祉工場</t>
  </si>
  <si>
    <t>養護施設</t>
  </si>
  <si>
    <t>身体障害者福祉センター</t>
  </si>
  <si>
    <t>精神薄弱者福祉施設</t>
  </si>
  <si>
    <t>精神薄弱児通園施設</t>
  </si>
  <si>
    <t>老人福祉施設</t>
  </si>
  <si>
    <t>助産施設</t>
  </si>
  <si>
    <t>特別養護老人ホーム</t>
  </si>
  <si>
    <t>母子寮</t>
  </si>
  <si>
    <t>養護老人ホーム</t>
  </si>
  <si>
    <t>虚弱児施設</t>
  </si>
  <si>
    <t>経費老人ホーム</t>
  </si>
  <si>
    <t>肢体不自由児施設</t>
  </si>
  <si>
    <t>重症心身障害時施設</t>
  </si>
  <si>
    <t>生活保護施設</t>
  </si>
  <si>
    <t>救護施設</t>
  </si>
  <si>
    <t>特Ａ型</t>
  </si>
  <si>
    <t>重度身体障害者更正授護施設</t>
  </si>
  <si>
    <t>身体障害者療護施設</t>
  </si>
  <si>
    <t>身体障害者授産施設</t>
  </si>
  <si>
    <t>老人憩の家</t>
  </si>
  <si>
    <t>売春防止法関係</t>
  </si>
  <si>
    <t>婦人保護施設</t>
  </si>
  <si>
    <t>定　数　　　　　（人）</t>
  </si>
  <si>
    <t>総　　　　　数</t>
  </si>
  <si>
    <t>入所(通所・利用）定員</t>
  </si>
  <si>
    <t>援護施設</t>
  </si>
  <si>
    <t>(98)70人</t>
  </si>
  <si>
    <t>(19)86人</t>
  </si>
  <si>
    <t>43世帯</t>
  </si>
  <si>
    <t>(50)　　人</t>
  </si>
  <si>
    <t>(75)　　人</t>
  </si>
  <si>
    <t>被保護世帯以外のもの</t>
  </si>
  <si>
    <t>措　　　　　　置</t>
  </si>
  <si>
    <t>運　営　委　託</t>
  </si>
  <si>
    <t>派　遣　対　象　世　帯　数</t>
  </si>
  <si>
    <t>人</t>
  </si>
  <si>
    <t>資料　　石川県長寿社会課調</t>
  </si>
  <si>
    <t>金　額</t>
  </si>
  <si>
    <t>その他　　　　　　　　（施設療養を含む）</t>
  </si>
  <si>
    <t>資料　石川県長寿社会課調</t>
  </si>
  <si>
    <t>資料　石川社会保険調</t>
  </si>
  <si>
    <t>社会保障233</t>
  </si>
  <si>
    <t>資料　石川保険課「政府官掌健康保険事業統計表」</t>
  </si>
  <si>
    <t>資料　石川県厚生援護課調</t>
  </si>
  <si>
    <t>232 社会保障</t>
  </si>
  <si>
    <t>（単位：金額　千円）</t>
  </si>
  <si>
    <t>資料　石川国民年金課「国民年金事業状況表」</t>
  </si>
  <si>
    <r>
      <t xml:space="preserve">（１）　産 業 別、規 模 別 適 用 事 業 所 数 及 び 被 保 険 者 数 </t>
    </r>
    <r>
      <rPr>
        <sz val="12"/>
        <rFont val="ＭＳ 明朝"/>
        <family val="1"/>
      </rPr>
      <t xml:space="preserve"> (平成８年度）</t>
    </r>
  </si>
  <si>
    <t>総数</t>
  </si>
  <si>
    <t>木材家具関係工業</t>
  </si>
  <si>
    <t>パルプ・出版関係工業</t>
  </si>
  <si>
    <t>化学関係工業</t>
  </si>
  <si>
    <t>窯業・土石製品製造業</t>
  </si>
  <si>
    <t>非鉄金属製品製造業</t>
  </si>
  <si>
    <t>金属製品製造業</t>
  </si>
  <si>
    <t>機械関係工業</t>
  </si>
  <si>
    <t>その他の製造業</t>
  </si>
  <si>
    <t>運輸･通信・その他の公益事業</t>
  </si>
  <si>
    <t>その他</t>
  </si>
  <si>
    <t>食料品・タバコ製造業</t>
  </si>
  <si>
    <t>資料　石川県雇用保険課「雇用保険業務統計」</t>
  </si>
  <si>
    <t>（単位：金額、千円）</t>
  </si>
  <si>
    <t>資料　石川労働基準局「業務概要」</t>
  </si>
  <si>
    <t>(単位：円)</t>
  </si>
  <si>
    <t>資料　石川県長寿社会課、厚生援護課、子育て支援課、障害福祉課</t>
  </si>
  <si>
    <t>資料　石川県厚生援護課「生活保護統計調査」</t>
  </si>
  <si>
    <t>資料　石川県長寿社会課調</t>
  </si>
  <si>
    <t>234 社会保障</t>
  </si>
  <si>
    <t>社会保障 235</t>
  </si>
  <si>
    <t>236 社会保障</t>
  </si>
  <si>
    <t>社会保障 237</t>
  </si>
  <si>
    <t>238 社会保障</t>
  </si>
  <si>
    <t>社会保障 239</t>
  </si>
  <si>
    <t>（単位：金額　千円）</t>
  </si>
  <si>
    <t>（単位：人員、人、金額　千円）</t>
  </si>
  <si>
    <t>240 社会保障</t>
  </si>
  <si>
    <t>社会保障 241</t>
  </si>
  <si>
    <t>注　　主任児童委員分を含む。</t>
  </si>
  <si>
    <t>身体障害者福祉施設</t>
  </si>
  <si>
    <t>-</t>
  </si>
  <si>
    <t>薬剤支給</t>
  </si>
  <si>
    <t>食事療養費</t>
  </si>
  <si>
    <t>診療費</t>
  </si>
  <si>
    <t>その他の診療費</t>
  </si>
  <si>
    <t>高額療養費</t>
  </si>
  <si>
    <t>助産給付</t>
  </si>
  <si>
    <t>葬祭給付</t>
  </si>
  <si>
    <t>入院</t>
  </si>
  <si>
    <t>入院外</t>
  </si>
  <si>
    <t>歯科</t>
  </si>
  <si>
    <t>資料　石川県厚生援護課調</t>
  </si>
  <si>
    <t>(出産育児一時金）</t>
  </si>
  <si>
    <t>育児手当金　</t>
  </si>
  <si>
    <t>その他(任意給付）</t>
  </si>
  <si>
    <t>　　　　産　　　業　　　別</t>
  </si>
  <si>
    <t>林漁業</t>
  </si>
  <si>
    <t>繊維関係工業</t>
  </si>
  <si>
    <t>合計</t>
  </si>
  <si>
    <t>精神薄弱児施設</t>
  </si>
  <si>
    <t>-</t>
  </si>
  <si>
    <t>20　　　社　  　会  　　保　  　障</t>
  </si>
  <si>
    <t>133　健　康　保　険</t>
  </si>
  <si>
    <r>
      <t xml:space="preserve">(1)  </t>
    </r>
    <r>
      <rPr>
        <sz val="12"/>
        <rFont val="ＭＳ 明朝"/>
        <family val="1"/>
      </rPr>
      <t>　健　康　保　険　適　用　状　況</t>
    </r>
  </si>
  <si>
    <t>平成4年度</t>
  </si>
  <si>
    <r>
      <t>5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年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度</t>
    </r>
  </si>
  <si>
    <r>
      <t>6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年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度</t>
    </r>
  </si>
  <si>
    <r>
      <t>7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年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度</t>
    </r>
  </si>
  <si>
    <r>
      <t>8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年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度</t>
    </r>
  </si>
  <si>
    <t>平成 4 年度</t>
  </si>
  <si>
    <r>
      <rPr>
        <sz val="12"/>
        <rFont val="ＭＳ 明朝"/>
        <family val="1"/>
      </rPr>
      <t xml:space="preserve">(2) </t>
    </r>
    <r>
      <rPr>
        <sz val="12"/>
        <rFont val="ＭＳ 明朝"/>
        <family val="1"/>
      </rPr>
      <t>　保　　険　　給　 付</t>
    </r>
    <r>
      <rPr>
        <sz val="12"/>
        <rFont val="ＭＳ 明朝"/>
        <family val="1"/>
      </rPr>
      <t xml:space="preserve"> 　の</t>
    </r>
    <r>
      <rPr>
        <sz val="12"/>
        <rFont val="ＭＳ 明朝"/>
        <family val="1"/>
      </rPr>
      <t>　状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　況　　</t>
    </r>
  </si>
  <si>
    <t>134　　国　民　健　康　保　険</t>
  </si>
  <si>
    <r>
      <rPr>
        <sz val="12"/>
        <rFont val="ＭＳ 明朝"/>
        <family val="1"/>
      </rPr>
      <t xml:space="preserve">(1)    </t>
    </r>
    <r>
      <rPr>
        <sz val="12"/>
        <rFont val="ＭＳ 明朝"/>
        <family val="1"/>
      </rPr>
      <t>国　民　健　康　保　険　適　用　状　況</t>
    </r>
  </si>
  <si>
    <r>
      <t>(2)　　保　険　給　付　</t>
    </r>
    <r>
      <rPr>
        <sz val="12"/>
        <rFont val="ＭＳ 明朝"/>
        <family val="1"/>
      </rPr>
      <t>の　状　</t>
    </r>
    <r>
      <rPr>
        <sz val="12"/>
        <rFont val="ＭＳ 明朝"/>
        <family val="1"/>
      </rPr>
      <t>況　（一般給付）</t>
    </r>
  </si>
  <si>
    <t>（平成5年度で廃止）</t>
  </si>
  <si>
    <t>1件当たり日数</t>
  </si>
  <si>
    <t>135　　厚　　生　　年　　金</t>
  </si>
  <si>
    <r>
      <t>(1)　　　厚　生　年　金　適　</t>
    </r>
    <r>
      <rPr>
        <sz val="12"/>
        <rFont val="ＭＳ 明朝"/>
        <family val="1"/>
      </rPr>
      <t>用　状　況</t>
    </r>
  </si>
  <si>
    <t>平成4年度</t>
  </si>
  <si>
    <t>5　年　度</t>
  </si>
  <si>
    <t>6　年　度</t>
  </si>
  <si>
    <t>7　年　度</t>
  </si>
  <si>
    <r>
      <rPr>
        <sz val="12"/>
        <rFont val="ＭＳ 明朝"/>
        <family val="1"/>
      </rPr>
      <t>8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年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度</t>
    </r>
  </si>
  <si>
    <r>
      <rPr>
        <sz val="12"/>
        <rFont val="ＭＳ 明朝"/>
        <family val="1"/>
      </rPr>
      <t>(2)</t>
    </r>
    <r>
      <rPr>
        <sz val="12"/>
        <rFont val="ＭＳ 明朝"/>
        <family val="1"/>
      </rPr>
      <t>　　</t>
    </r>
    <r>
      <rPr>
        <sz val="12"/>
        <rFont val="ＭＳ 明朝"/>
        <family val="1"/>
      </rPr>
      <t xml:space="preserve">年　金　給　付  </t>
    </r>
    <r>
      <rPr>
        <sz val="12"/>
        <rFont val="ＭＳ 明朝"/>
        <family val="1"/>
      </rPr>
      <t>の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 xml:space="preserve">状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況</t>
    </r>
  </si>
  <si>
    <r>
      <t xml:space="preserve">項　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　　目</t>
    </r>
  </si>
  <si>
    <t>総　         数</t>
  </si>
  <si>
    <r>
      <t>脱退手当金　　　　</t>
    </r>
    <r>
      <rPr>
        <sz val="11"/>
        <rFont val="ＭＳ 明朝"/>
        <family val="1"/>
      </rPr>
      <t>(別　　　　計）</t>
    </r>
  </si>
  <si>
    <t>保険料　　　収  入</t>
  </si>
  <si>
    <r>
      <t>船舶</t>
    </r>
    <r>
      <rPr>
        <sz val="12"/>
        <rFont val="ＭＳ 明朝"/>
        <family val="1"/>
      </rPr>
      <t>数</t>
    </r>
  </si>
  <si>
    <t>船舶所有者数</t>
  </si>
  <si>
    <r>
      <t>被</t>
    </r>
    <r>
      <rPr>
        <sz val="12"/>
        <rFont val="ＭＳ 明朝"/>
        <family val="1"/>
      </rPr>
      <t>保</t>
    </r>
    <r>
      <rPr>
        <sz val="12"/>
        <rFont val="ＭＳ 明朝"/>
        <family val="1"/>
      </rPr>
      <t>険</t>
    </r>
    <r>
      <rPr>
        <sz val="12"/>
        <rFont val="ＭＳ 明朝"/>
        <family val="1"/>
      </rPr>
      <t>者</t>
    </r>
    <r>
      <rPr>
        <sz val="12"/>
        <rFont val="ＭＳ 明朝"/>
        <family val="1"/>
      </rPr>
      <t>数</t>
    </r>
  </si>
  <si>
    <r>
      <t>標</t>
    </r>
    <r>
      <rPr>
        <sz val="12"/>
        <rFont val="ＭＳ 明朝"/>
        <family val="1"/>
      </rPr>
      <t>準報酬月額総計</t>
    </r>
  </si>
  <si>
    <t>平均標準報酬月額総計</t>
  </si>
  <si>
    <t>136  　　船　　員　　保　　険</t>
  </si>
  <si>
    <r>
      <t>適 用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状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況</t>
    </r>
  </si>
  <si>
    <t>平成8年度</t>
  </si>
  <si>
    <t>平成8年度</t>
  </si>
  <si>
    <t>保　険　給　付</t>
  </si>
  <si>
    <t>件　　数</t>
  </si>
  <si>
    <t>金　　額</t>
  </si>
  <si>
    <t>137　　国　　民　　年　　金</t>
  </si>
  <si>
    <t>(1)　　適　　用　　状　　況</t>
  </si>
  <si>
    <r>
      <t xml:space="preserve">平成 </t>
    </r>
    <r>
      <rPr>
        <sz val="12"/>
        <rFont val="ＭＳ 明朝"/>
        <family val="1"/>
      </rPr>
      <t xml:space="preserve">4 </t>
    </r>
    <r>
      <rPr>
        <sz val="12"/>
        <rFont val="ＭＳ 明朝"/>
        <family val="1"/>
      </rPr>
      <t>年度</t>
    </r>
  </si>
  <si>
    <t>8　年　度</t>
  </si>
  <si>
    <t>区　　　分</t>
  </si>
  <si>
    <t>(2) 　保　険　給　付　の　状　況</t>
  </si>
  <si>
    <t>5 年 年 金</t>
  </si>
  <si>
    <t>件　数</t>
  </si>
  <si>
    <t>金　額</t>
  </si>
  <si>
    <t>項　　　目</t>
  </si>
  <si>
    <t>区分</t>
  </si>
  <si>
    <t>区　分</t>
  </si>
  <si>
    <t>件数</t>
  </si>
  <si>
    <t>件数</t>
  </si>
  <si>
    <t>金額</t>
  </si>
  <si>
    <r>
      <t>４  人　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　　以　下</t>
    </r>
  </si>
  <si>
    <r>
      <t>　５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～</t>
    </r>
  </si>
  <si>
    <r>
      <t>３０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～</t>
    </r>
  </si>
  <si>
    <t>１００～</t>
  </si>
  <si>
    <r>
      <t xml:space="preserve">５００人　　　　　以 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上</t>
    </r>
  </si>
  <si>
    <t>４９９</t>
  </si>
  <si>
    <t>遺   族</t>
  </si>
  <si>
    <t>葬   祭</t>
  </si>
  <si>
    <t>資料　石川労働局「業務概要」</t>
  </si>
  <si>
    <t>業 務 災 害</t>
  </si>
  <si>
    <t>通 勤 災 害</t>
  </si>
  <si>
    <t>卸 売  ・ 小 売 業</t>
  </si>
  <si>
    <t>金融保険・不動産業</t>
  </si>
  <si>
    <t>電気・ガス・水道業</t>
  </si>
  <si>
    <t>合 　　計</t>
  </si>
  <si>
    <t>年　　度</t>
  </si>
  <si>
    <t>求　　　職　　　者　　　給　　　付</t>
  </si>
  <si>
    <t>１３８　　　雇　 　　 　用  　　　　保　 　　 　険</t>
  </si>
  <si>
    <t>139　　労　　災　　保　　険</t>
  </si>
  <si>
    <t>(1)　　労災保険事業成績及び各種補償費平均支給額</t>
  </si>
  <si>
    <t>保 険 料　　　　　
収入済額</t>
  </si>
  <si>
    <t>保 険 金
支出済額</t>
  </si>
  <si>
    <t>1 日当
た  り
療養補
償  費</t>
  </si>
  <si>
    <t>1 日当
た  り
休業補
償  金</t>
  </si>
  <si>
    <t>1件当たり遺族補
償費及び葬祭料</t>
  </si>
  <si>
    <t>1 件当た
り 障 害
補 償 費</t>
  </si>
  <si>
    <t>年　　　度</t>
  </si>
  <si>
    <t>労災保険 　   加入事業
所　　数</t>
  </si>
  <si>
    <t>(2)　　労働者災害補償保険給付状況</t>
  </si>
  <si>
    <t>5  年  度</t>
  </si>
  <si>
    <t>6  年  度</t>
  </si>
  <si>
    <t>7  年  度</t>
  </si>
  <si>
    <t>8  年  度</t>
  </si>
  <si>
    <r>
      <t>療</t>
    </r>
    <r>
      <rPr>
        <sz val="12"/>
        <rFont val="ＭＳ 明朝"/>
        <family val="1"/>
      </rPr>
      <t>養</t>
    </r>
  </si>
  <si>
    <r>
      <t>休</t>
    </r>
    <r>
      <rPr>
        <sz val="12"/>
        <rFont val="ＭＳ 明朝"/>
        <family val="1"/>
      </rPr>
      <t>業</t>
    </r>
  </si>
  <si>
    <t>新　規</t>
  </si>
  <si>
    <t>日　数</t>
  </si>
  <si>
    <t>(3)　　産業別労働者災害補償保険給付支払状況（平成8年度）</t>
  </si>
  <si>
    <t>産業別</t>
  </si>
  <si>
    <t>電気ガス水道又は
熱供給の事業</t>
  </si>
  <si>
    <t>林業</t>
  </si>
  <si>
    <t>魚業</t>
  </si>
  <si>
    <t>鉱業</t>
  </si>
  <si>
    <t>建設事業</t>
  </si>
  <si>
    <t>製造業</t>
  </si>
  <si>
    <t>運輸業</t>
  </si>
  <si>
    <t>休     業　　　　　（補償）</t>
  </si>
  <si>
    <t>療     養
（補償）</t>
  </si>
  <si>
    <t>葬　祭　料</t>
  </si>
  <si>
    <t>障　　害
（補償）</t>
  </si>
  <si>
    <t>遺　　族
（補償）</t>
  </si>
  <si>
    <t>構成比
（％）</t>
  </si>
  <si>
    <t>注　  通勤災害も含む。</t>
  </si>
  <si>
    <t>(2)  　保　険　料　収　入　及　び　給　付</t>
  </si>
  <si>
    <t>高 齢 者
給 付 金</t>
  </si>
  <si>
    <t>特　  例
一 時 金</t>
  </si>
  <si>
    <t>一　  般
失 業 者</t>
  </si>
  <si>
    <t>雇用保険料　　　収 入 済 額</t>
  </si>
  <si>
    <t>就  職  促  進
給    付    額</t>
  </si>
  <si>
    <t>老人福祉
      センター</t>
  </si>
  <si>
    <t>入所(通所・
利用）定員</t>
  </si>
  <si>
    <t>140  　福祉施設数及び定員数（平成9年4月1日現在）</t>
  </si>
  <si>
    <t>141　　市町村別保育状況（平成9年4月1日現在）</t>
  </si>
  <si>
    <t>施設名</t>
  </si>
  <si>
    <t>-</t>
  </si>
  <si>
    <t>児童福祉施設</t>
  </si>
  <si>
    <t>60人</t>
  </si>
  <si>
    <t>492人</t>
  </si>
  <si>
    <t>乳児院</t>
  </si>
  <si>
    <t>49人</t>
  </si>
  <si>
    <t>192人</t>
  </si>
  <si>
    <t>1511人</t>
  </si>
  <si>
    <t>80人</t>
  </si>
  <si>
    <t>…</t>
  </si>
  <si>
    <t>36人</t>
  </si>
  <si>
    <t>2836人</t>
  </si>
  <si>
    <t>650人</t>
  </si>
  <si>
    <t>30人</t>
  </si>
  <si>
    <t>580人</t>
  </si>
  <si>
    <t>185人</t>
  </si>
  <si>
    <t>ディサービス     
       センター</t>
  </si>
  <si>
    <t>340人</t>
  </si>
  <si>
    <t>50人</t>
  </si>
  <si>
    <t>330人</t>
  </si>
  <si>
    <t>10人</t>
  </si>
  <si>
    <t>医　　　　　　　　　　科</t>
  </si>
  <si>
    <r>
      <t xml:space="preserve">注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　（　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）は通所・利用定員で外数</t>
    </r>
  </si>
  <si>
    <t>入　　　院</t>
  </si>
  <si>
    <t>入　院　外</t>
  </si>
  <si>
    <t>件　数</t>
  </si>
  <si>
    <t>金　額</t>
  </si>
  <si>
    <t>市町村別</t>
  </si>
  <si>
    <r>
      <t xml:space="preserve">保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母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数</t>
    </r>
  </si>
  <si>
    <r>
      <t>措</t>
    </r>
    <r>
      <rPr>
        <sz val="12"/>
        <rFont val="ＭＳ 明朝"/>
        <family val="1"/>
      </rPr>
      <t>置</t>
    </r>
    <r>
      <rPr>
        <sz val="12"/>
        <rFont val="ＭＳ 明朝"/>
        <family val="1"/>
      </rPr>
      <t>人</t>
    </r>
    <r>
      <rPr>
        <sz val="12"/>
        <rFont val="ＭＳ 明朝"/>
        <family val="1"/>
      </rPr>
      <t>員</t>
    </r>
  </si>
  <si>
    <t>生活扶助</t>
  </si>
  <si>
    <t>保 護 費</t>
  </si>
  <si>
    <t>住宅扶助</t>
  </si>
  <si>
    <t>教育扶助</t>
  </si>
  <si>
    <t>保 護 費</t>
  </si>
  <si>
    <t>医　療　扶　助</t>
  </si>
  <si>
    <t>出　産　扶　助</t>
  </si>
  <si>
    <t>生　業　扶　助</t>
  </si>
  <si>
    <t>葬祭扶助</t>
  </si>
  <si>
    <t>注　　人員については月平均、金額については年額である。</t>
  </si>
  <si>
    <t>施設数計　</t>
  </si>
  <si>
    <t>金　　沢　　市</t>
  </si>
  <si>
    <t>七　　尾　　市</t>
  </si>
  <si>
    <t>小　　松　　市</t>
  </si>
  <si>
    <t>輪　　島　　市</t>
  </si>
  <si>
    <t>石　　川　　郡</t>
  </si>
  <si>
    <t>河　　北　　郡</t>
  </si>
  <si>
    <t>羽　　咋　　郡</t>
  </si>
  <si>
    <t>鹿　　島　　郡</t>
  </si>
  <si>
    <t>鳳　　至　　郡</t>
  </si>
  <si>
    <t>珠　　洲　　郡</t>
  </si>
  <si>
    <t>(242)7,690人</t>
  </si>
  <si>
    <t>Ａ  型</t>
  </si>
  <si>
    <t>Ｂ  型</t>
  </si>
  <si>
    <t>Ｄ　型</t>
  </si>
  <si>
    <t>Ｅ　型</t>
  </si>
  <si>
    <t>Ａ　型</t>
  </si>
  <si>
    <t>Ｂ　型</t>
  </si>
  <si>
    <t>…</t>
  </si>
  <si>
    <t>合　　　計</t>
  </si>
  <si>
    <t>延人員</t>
  </si>
  <si>
    <t>総  額</t>
  </si>
  <si>
    <t>(1)　　ホームヘルパーの派遣状況　（各年度末現在）</t>
  </si>
  <si>
    <t>142　　　老　人　福　祉　状　況</t>
  </si>
  <si>
    <t>年　　度</t>
  </si>
  <si>
    <t>ホームヘ
ルパー数</t>
  </si>
  <si>
    <t>老人のみ
世　　帯</t>
  </si>
  <si>
    <t>その他の
世　　帯</t>
  </si>
  <si>
    <t>老人のみ
世　　帯</t>
  </si>
  <si>
    <t>その他の
世　　帯</t>
  </si>
  <si>
    <t>老人のみ
世    帯</t>
  </si>
  <si>
    <t>その他の
世    帯</t>
  </si>
  <si>
    <t>市町村
数</t>
  </si>
  <si>
    <t>平成 4 年度</t>
  </si>
  <si>
    <t>注 1    平成7年度より身体障害者に関わる人数を含む。　また、被保護世帯の集計をしていない。</t>
  </si>
  <si>
    <t xml:space="preserve">   2 　「被保護世帯」とは生活保護法による保護（一時扶助の単給を除く）を8受けている世帯をいう。</t>
  </si>
  <si>
    <t xml:space="preserve">   3 　「老人のみ世帯」とは60歳以上の者のみで、「その世帯」と60歳以上の老と60歳未満の者で構成されている世帯をいう。</t>
  </si>
  <si>
    <t>(2)  　老人保健法に基ずく老人医療費支出状況　（各年度末現在）</t>
  </si>
  <si>
    <t>143　 生　活　保　護　状　況</t>
  </si>
  <si>
    <t>合　　　          計</t>
  </si>
  <si>
    <t>項　　　　   　　目</t>
  </si>
  <si>
    <t>総      　　               　　　数</t>
  </si>
  <si>
    <t>被   保   護   世   帯</t>
  </si>
  <si>
    <t>144　　市　町　村　別　民　生　委　員　（児童委員）　の　活　動　状　況　（平成8年度）</t>
  </si>
  <si>
    <t>そ  の  他</t>
  </si>
  <si>
    <t>生 活 環 境</t>
  </si>
  <si>
    <t>年 金・保 険</t>
  </si>
  <si>
    <t>生  活  費</t>
  </si>
  <si>
    <t>仕　　 事</t>
  </si>
  <si>
    <t>健　　 康</t>
  </si>
  <si>
    <t>住　　 居</t>
  </si>
  <si>
    <t>家 族 関 係</t>
  </si>
  <si>
    <t>地 域 福 祉</t>
  </si>
  <si>
    <t>市 町 村 別</t>
  </si>
  <si>
    <t>-</t>
  </si>
  <si>
    <t>能　　美　　郡</t>
  </si>
  <si>
    <t>-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</si>
</sst>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.0;[Red]\-#,##0.0"/>
    <numFmt numFmtId="178" formatCode="#,##0.0"/>
    <numFmt numFmtId="179" formatCode="#,##0.00_);[Red]\(#,##0.00\)"/>
    <numFmt numFmtId="180" formatCode="#,##0_);[Red]\(#,##0\)"/>
    <numFmt numFmtId="181" formatCode="#,##0_ "/>
    <numFmt numFmtId="182" formatCode="\(#,##0\)"/>
    <numFmt numFmtId="183" formatCode="#,##0.00_ ;[Red]\-#,##0.00\ "/>
    <numFmt numFmtId="184" formatCode="#,##0_ ;[Red]\-#,##0\ "/>
    <numFmt numFmtId="185" formatCode="#,##0.0_);[Red]\(#,##0.0\)"/>
    <numFmt numFmtId="186" formatCode="0&quot;件&quot;"/>
    <numFmt numFmtId="187" formatCode="0&quot;千&quot;&quot;円&quot;"/>
    <numFmt numFmtId="188" formatCode="0\ &quot;件&quot;"/>
    <numFmt numFmtId="189" formatCode="0\ \ &quot;件&quot;"/>
    <numFmt numFmtId="190" formatCode="#,##0\ \ &quot;件&quot;"/>
    <numFmt numFmtId="191" formatCode="#,##0&quot;千円&quot;"/>
  </numFmts>
  <fonts count="58">
    <font>
      <sz val="12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4"/>
      <name val="ＭＳ ゴシック"/>
      <family val="3"/>
    </font>
    <font>
      <sz val="12"/>
      <name val="ＭＳ ゴシック"/>
      <family val="3"/>
    </font>
    <font>
      <sz val="6"/>
      <name val="ＭＳ 明朝"/>
      <family val="1"/>
    </font>
    <font>
      <sz val="10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sz val="12"/>
      <color indexed="56"/>
      <name val="ＭＳ 明朝"/>
      <family val="1"/>
    </font>
    <font>
      <b/>
      <sz val="12"/>
      <color indexed="56"/>
      <name val="ＭＳ 明朝"/>
      <family val="1"/>
    </font>
    <font>
      <sz val="12"/>
      <color indexed="8"/>
      <name val="ＭＳ 明朝"/>
      <family val="1"/>
    </font>
    <font>
      <sz val="8"/>
      <name val="ＭＳ 明朝"/>
      <family val="1"/>
    </font>
    <font>
      <b/>
      <sz val="12"/>
      <color indexed="12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9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double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medium"/>
      <bottom style="thin"/>
    </border>
    <border>
      <left style="double">
        <color indexed="8"/>
      </left>
      <right style="thin">
        <color indexed="8"/>
      </right>
      <top style="thin"/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/>
    </border>
    <border>
      <left style="double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medium">
        <color indexed="8"/>
      </top>
      <bottom style="thin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 style="thin"/>
      <right style="thin"/>
      <top style="medium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6" fillId="31" borderId="4" applyNumberFormat="0" applyAlignment="0" applyProtection="0"/>
    <xf numFmtId="0" fontId="21" fillId="0" borderId="0" applyNumberFormat="0" applyFill="0" applyBorder="0" applyAlignment="0" applyProtection="0"/>
    <xf numFmtId="0" fontId="5" fillId="0" borderId="0">
      <alignment/>
      <protection/>
    </xf>
    <xf numFmtId="0" fontId="57" fillId="32" borderId="0" applyNumberFormat="0" applyBorder="0" applyAlignment="0" applyProtection="0"/>
  </cellStyleXfs>
  <cellXfs count="787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7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horizontal="right" vertical="top"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176" fontId="0" fillId="0" borderId="0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14" xfId="0" applyFont="1" applyFill="1" applyBorder="1" applyAlignment="1" applyProtection="1">
      <alignment horizontal="left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vertical="center"/>
    </xf>
    <xf numFmtId="0" fontId="0" fillId="0" borderId="14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9" fillId="0" borderId="11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14" xfId="0" applyFont="1" applyFill="1" applyBorder="1" applyAlignment="1" applyProtection="1">
      <alignment horizontal="distributed" vertical="center"/>
      <protection/>
    </xf>
    <xf numFmtId="0" fontId="0" fillId="0" borderId="14" xfId="0" applyFont="1" applyFill="1" applyBorder="1" applyAlignment="1" applyProtection="1">
      <alignment horizontal="distributed" vertical="center"/>
      <protection/>
    </xf>
    <xf numFmtId="37" fontId="9" fillId="0" borderId="15" xfId="0" applyNumberFormat="1" applyFont="1" applyFill="1" applyBorder="1" applyAlignment="1" applyProtection="1">
      <alignment vertical="center"/>
      <protection/>
    </xf>
    <xf numFmtId="37" fontId="9" fillId="0" borderId="0" xfId="0" applyNumberFormat="1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9" fillId="0" borderId="11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distributed" vertical="center" wrapText="1"/>
      <protection/>
    </xf>
    <xf numFmtId="0" fontId="0" fillId="0" borderId="0" xfId="0" applyBorder="1" applyAlignment="1">
      <alignment horizontal="distributed" vertical="center" wrapText="1"/>
    </xf>
    <xf numFmtId="0" fontId="7" fillId="0" borderId="0" xfId="0" applyFont="1" applyFill="1" applyBorder="1" applyAlignment="1" applyProtection="1">
      <alignment horizontal="distributed" vertical="center" wrapText="1"/>
      <protection/>
    </xf>
    <xf numFmtId="0" fontId="7" fillId="0" borderId="0" xfId="0" applyFont="1" applyBorder="1" applyAlignment="1">
      <alignment horizontal="distributed" vertical="center" wrapText="1"/>
    </xf>
    <xf numFmtId="0" fontId="9" fillId="0" borderId="0" xfId="0" applyFont="1" applyFill="1" applyBorder="1" applyAlignment="1" applyProtection="1">
      <alignment horizontal="distributed" vertical="center"/>
      <protection/>
    </xf>
    <xf numFmtId="0" fontId="0" fillId="0" borderId="14" xfId="0" applyFont="1" applyFill="1" applyBorder="1" applyAlignment="1" applyProtection="1">
      <alignment horizontal="distributed" vertical="center"/>
      <protection/>
    </xf>
    <xf numFmtId="0" fontId="9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7" fillId="0" borderId="0" xfId="0" applyFont="1" applyFill="1" applyAlignment="1">
      <alignment horizontal="right" vertical="top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1" xfId="0" applyFont="1" applyFill="1" applyBorder="1" applyAlignment="1" applyProtection="1">
      <alignment horizontal="distributed"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38" fontId="0" fillId="0" borderId="10" xfId="0" applyNumberFormat="1" applyFont="1" applyFill="1" applyBorder="1" applyAlignment="1" applyProtection="1">
      <alignment horizontal="right" vertical="center"/>
      <protection/>
    </xf>
    <xf numFmtId="38" fontId="0" fillId="0" borderId="11" xfId="0" applyNumberFormat="1" applyFont="1" applyFill="1" applyBorder="1" applyAlignment="1" applyProtection="1">
      <alignment horizontal="right" vertical="center"/>
      <protection/>
    </xf>
    <xf numFmtId="38" fontId="0" fillId="0" borderId="0" xfId="0" applyNumberFormat="1" applyFont="1" applyFill="1" applyBorder="1" applyAlignment="1">
      <alignment vertical="center"/>
    </xf>
    <xf numFmtId="0" fontId="0" fillId="0" borderId="16" xfId="0" applyBorder="1" applyAlignment="1">
      <alignment vertical="center" wrapText="1"/>
    </xf>
    <xf numFmtId="38" fontId="0" fillId="0" borderId="17" xfId="0" applyNumberFormat="1" applyFont="1" applyFill="1" applyBorder="1" applyAlignment="1">
      <alignment vertical="center"/>
    </xf>
    <xf numFmtId="38" fontId="0" fillId="0" borderId="16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horizontal="right" vertical="center"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11" fillId="0" borderId="0" xfId="0" applyFont="1" applyFill="1" applyBorder="1" applyAlignment="1" applyProtection="1">
      <alignment horizontal="distributed" vertical="center"/>
      <protection/>
    </xf>
    <xf numFmtId="38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center" vertical="center"/>
    </xf>
    <xf numFmtId="37" fontId="0" fillId="0" borderId="0" xfId="0" applyNumberFormat="1" applyFont="1" applyFill="1" applyAlignment="1">
      <alignment vertic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textRotation="255"/>
    </xf>
    <xf numFmtId="0" fontId="0" fillId="0" borderId="0" xfId="0" applyFont="1" applyFill="1" applyBorder="1" applyAlignment="1" applyProtection="1">
      <alignment horizontal="center" vertical="center" textRotation="255"/>
      <protection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 wrapText="1"/>
    </xf>
    <xf numFmtId="0" fontId="0" fillId="0" borderId="17" xfId="0" applyFont="1" applyFill="1" applyBorder="1" applyAlignment="1">
      <alignment vertical="center"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1" fillId="0" borderId="11" xfId="0" applyFont="1" applyBorder="1" applyAlignment="1">
      <alignment horizontal="center" vertical="center"/>
    </xf>
    <xf numFmtId="37" fontId="13" fillId="0" borderId="0" xfId="0" applyNumberFormat="1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0" fillId="0" borderId="15" xfId="0" applyFont="1" applyFill="1" applyBorder="1" applyAlignment="1">
      <alignment vertical="center"/>
    </xf>
    <xf numFmtId="37" fontId="7" fillId="0" borderId="0" xfId="0" applyNumberFormat="1" applyFont="1" applyFill="1" applyAlignment="1" applyProtection="1">
      <alignment vertical="top"/>
      <protection/>
    </xf>
    <xf numFmtId="37" fontId="7" fillId="0" borderId="0" xfId="0" applyNumberFormat="1" applyFont="1" applyFill="1" applyAlignment="1" applyProtection="1">
      <alignment horizontal="right" vertical="top"/>
      <protection/>
    </xf>
    <xf numFmtId="37" fontId="11" fillId="0" borderId="18" xfId="0" applyNumberFormat="1" applyFont="1" applyFill="1" applyBorder="1" applyAlignment="1" applyProtection="1">
      <alignment horizontal="center" vertical="center"/>
      <protection/>
    </xf>
    <xf numFmtId="37" fontId="9" fillId="0" borderId="14" xfId="0" applyNumberFormat="1" applyFont="1" applyFill="1" applyBorder="1" applyAlignment="1" applyProtection="1">
      <alignment vertical="center"/>
      <protection/>
    </xf>
    <xf numFmtId="37" fontId="13" fillId="0" borderId="16" xfId="0" applyNumberFormat="1" applyFont="1" applyFill="1" applyBorder="1" applyAlignment="1" applyProtection="1">
      <alignment vertical="center"/>
      <protection/>
    </xf>
    <xf numFmtId="38" fontId="0" fillId="0" borderId="0" xfId="49" applyFont="1" applyFill="1" applyBorder="1" applyAlignment="1" applyProtection="1">
      <alignment horizontal="right" vertical="center"/>
      <protection/>
    </xf>
    <xf numFmtId="37" fontId="14" fillId="0" borderId="0" xfId="0" applyNumberFormat="1" applyFont="1" applyFill="1" applyBorder="1" applyAlignment="1" applyProtection="1">
      <alignment vertical="center"/>
      <protection/>
    </xf>
    <xf numFmtId="37" fontId="15" fillId="0" borderId="0" xfId="0" applyNumberFormat="1" applyFont="1" applyFill="1" applyBorder="1" applyAlignment="1" applyProtection="1">
      <alignment vertical="center"/>
      <protection/>
    </xf>
    <xf numFmtId="0" fontId="0" fillId="0" borderId="19" xfId="0" applyFont="1" applyFill="1" applyBorder="1" applyAlignment="1">
      <alignment vertical="center"/>
    </xf>
    <xf numFmtId="37" fontId="0" fillId="0" borderId="19" xfId="0" applyNumberFormat="1" applyFont="1" applyFill="1" applyBorder="1" applyAlignment="1" applyProtection="1">
      <alignment vertical="center"/>
      <protection/>
    </xf>
    <xf numFmtId="37" fontId="15" fillId="0" borderId="0" xfId="0" applyNumberFormat="1" applyFont="1" applyFill="1" applyBorder="1" applyAlignment="1" applyProtection="1">
      <alignment horizontal="right" vertical="center"/>
      <protection/>
    </xf>
    <xf numFmtId="0" fontId="14" fillId="0" borderId="0" xfId="0" applyFont="1" applyFill="1" applyBorder="1" applyAlignment="1">
      <alignment horizontal="distributed" vertical="center"/>
    </xf>
    <xf numFmtId="37" fontId="14" fillId="0" borderId="15" xfId="0" applyNumberFormat="1" applyFont="1" applyFill="1" applyBorder="1" applyAlignment="1" applyProtection="1">
      <alignment vertical="center"/>
      <protection/>
    </xf>
    <xf numFmtId="38" fontId="15" fillId="0" borderId="10" xfId="0" applyNumberFormat="1" applyFont="1" applyFill="1" applyBorder="1" applyAlignment="1">
      <alignment vertical="center"/>
    </xf>
    <xf numFmtId="38" fontId="15" fillId="0" borderId="11" xfId="0" applyNumberFormat="1" applyFont="1" applyFill="1" applyBorder="1" applyAlignment="1">
      <alignment vertical="center"/>
    </xf>
    <xf numFmtId="38" fontId="15" fillId="0" borderId="0" xfId="0" applyNumberFormat="1" applyFont="1" applyFill="1" applyBorder="1" applyAlignment="1">
      <alignment vertical="center"/>
    </xf>
    <xf numFmtId="38" fontId="15" fillId="0" borderId="0" xfId="0" applyNumberFormat="1" applyFont="1" applyFill="1" applyBorder="1" applyAlignment="1" applyProtection="1">
      <alignment horizontal="center" vertical="center"/>
      <protection/>
    </xf>
    <xf numFmtId="38" fontId="15" fillId="0" borderId="0" xfId="0" applyNumberFormat="1" applyFont="1" applyFill="1" applyBorder="1" applyAlignment="1" applyProtection="1">
      <alignment vertical="center"/>
      <protection/>
    </xf>
    <xf numFmtId="38" fontId="16" fillId="0" borderId="0" xfId="0" applyNumberFormat="1" applyFont="1" applyFill="1" applyBorder="1" applyAlignment="1">
      <alignment vertical="center"/>
    </xf>
    <xf numFmtId="37" fontId="16" fillId="0" borderId="0" xfId="0" applyNumberFormat="1" applyFont="1" applyFill="1" applyBorder="1" applyAlignment="1" applyProtection="1">
      <alignment horizontal="right" vertical="center"/>
      <protection/>
    </xf>
    <xf numFmtId="38" fontId="14" fillId="0" borderId="16" xfId="0" applyNumberFormat="1" applyFont="1" applyBorder="1" applyAlignment="1">
      <alignment horizontal="right" vertical="center"/>
    </xf>
    <xf numFmtId="0" fontId="14" fillId="0" borderId="15" xfId="0" applyFont="1" applyFill="1" applyBorder="1" applyAlignment="1" applyProtection="1" quotePrefix="1">
      <alignment horizontal="center" vertical="center"/>
      <protection/>
    </xf>
    <xf numFmtId="0" fontId="14" fillId="0" borderId="0" xfId="0" applyFont="1" applyFill="1" applyBorder="1" applyAlignment="1">
      <alignment vertical="center"/>
    </xf>
    <xf numFmtId="37" fontId="15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quotePrefix="1">
      <alignment horizontal="center" vertical="center"/>
    </xf>
    <xf numFmtId="0" fontId="0" fillId="0" borderId="20" xfId="0" applyFont="1" applyFill="1" applyBorder="1" applyAlignment="1">
      <alignment vertical="center"/>
    </xf>
    <xf numFmtId="38" fontId="0" fillId="0" borderId="21" xfId="0" applyNumberFormat="1" applyFont="1" applyFill="1" applyBorder="1" applyAlignment="1">
      <alignment horizontal="right" vertical="center"/>
    </xf>
    <xf numFmtId="0" fontId="0" fillId="0" borderId="15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22" xfId="0" applyFont="1" applyFill="1" applyBorder="1" applyAlignment="1">
      <alignment horizontal="distributed" vertical="center"/>
    </xf>
    <xf numFmtId="0" fontId="0" fillId="0" borderId="23" xfId="0" applyFont="1" applyFill="1" applyBorder="1" applyAlignment="1">
      <alignment horizontal="distributed" vertical="center"/>
    </xf>
    <xf numFmtId="0" fontId="0" fillId="0" borderId="24" xfId="0" applyBorder="1" applyAlignment="1">
      <alignment/>
    </xf>
    <xf numFmtId="0" fontId="0" fillId="0" borderId="25" xfId="0" applyFont="1" applyFill="1" applyBorder="1" applyAlignment="1">
      <alignment vertical="center"/>
    </xf>
    <xf numFmtId="38" fontId="0" fillId="0" borderId="26" xfId="0" applyNumberFormat="1" applyFont="1" applyFill="1" applyBorder="1" applyAlignment="1">
      <alignment horizontal="right" vertical="center"/>
    </xf>
    <xf numFmtId="37" fontId="15" fillId="0" borderId="24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distributed" vertical="center"/>
      <protection/>
    </xf>
    <xf numFmtId="0" fontId="16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distributed" vertical="center"/>
    </xf>
    <xf numFmtId="0" fontId="15" fillId="0" borderId="0" xfId="0" applyFont="1" applyBorder="1" applyAlignment="1">
      <alignment horizontal="right" vertical="center"/>
    </xf>
    <xf numFmtId="37" fontId="15" fillId="0" borderId="22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 vertical="center"/>
    </xf>
    <xf numFmtId="37" fontId="16" fillId="0" borderId="0" xfId="0" applyNumberFormat="1" applyFont="1" applyFill="1" applyBorder="1" applyAlignment="1" applyProtection="1">
      <alignment vertical="center"/>
      <protection/>
    </xf>
    <xf numFmtId="0" fontId="13" fillId="0" borderId="0" xfId="0" applyFont="1" applyBorder="1" applyAlignment="1">
      <alignment horizontal="center" vertical="center"/>
    </xf>
    <xf numFmtId="37" fontId="15" fillId="0" borderId="27" xfId="0" applyNumberFormat="1" applyFont="1" applyFill="1" applyBorder="1" applyAlignment="1" applyProtection="1">
      <alignment horizontal="right" vertical="center"/>
      <protection/>
    </xf>
    <xf numFmtId="0" fontId="15" fillId="0" borderId="27" xfId="0" applyFont="1" applyBorder="1" applyAlignment="1">
      <alignment horizontal="right" vertical="center"/>
    </xf>
    <xf numFmtId="38" fontId="0" fillId="0" borderId="0" xfId="49" applyFont="1" applyBorder="1" applyAlignment="1">
      <alignment horizontal="right" vertical="center"/>
    </xf>
    <xf numFmtId="37" fontId="1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distributed" vertical="center"/>
    </xf>
    <xf numFmtId="37" fontId="19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28" xfId="0" applyFont="1" applyFill="1" applyBorder="1" applyAlignment="1" applyProtection="1">
      <alignment horizontal="distributed" vertical="center"/>
      <protection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0" fontId="0" fillId="0" borderId="19" xfId="0" applyFont="1" applyFill="1" applyBorder="1" applyAlignment="1" applyProtection="1">
      <alignment horizontal="distributed"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3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22" xfId="0" applyFont="1" applyFill="1" applyBorder="1" applyAlignment="1">
      <alignment horizontal="distributed" vertical="center"/>
    </xf>
    <xf numFmtId="37" fontId="0" fillId="0" borderId="15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15" xfId="0" applyNumberFormat="1" applyFont="1" applyFill="1" applyBorder="1" applyAlignment="1" applyProtection="1">
      <alignment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37" fontId="0" fillId="0" borderId="24" xfId="0" applyNumberFormat="1" applyFont="1" applyFill="1" applyBorder="1" applyAlignment="1" applyProtection="1">
      <alignment horizontal="right" vertical="center"/>
      <protection/>
    </xf>
    <xf numFmtId="179" fontId="0" fillId="0" borderId="15" xfId="0" applyNumberFormat="1" applyFont="1" applyFill="1" applyBorder="1" applyAlignment="1" applyProtection="1">
      <alignment horizontal="right" vertical="center"/>
      <protection/>
    </xf>
    <xf numFmtId="179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10" xfId="0" applyNumberFormat="1" applyFont="1" applyFill="1" applyBorder="1" applyAlignment="1" applyProtection="1">
      <alignment vertical="center"/>
      <protection/>
    </xf>
    <xf numFmtId="37" fontId="0" fillId="0" borderId="19" xfId="0" applyNumberFormat="1" applyFont="1" applyFill="1" applyBorder="1" applyAlignment="1" applyProtection="1">
      <alignment vertical="center"/>
      <protection/>
    </xf>
    <xf numFmtId="37" fontId="0" fillId="0" borderId="17" xfId="0" applyNumberFormat="1" applyFont="1" applyFill="1" applyBorder="1" applyAlignment="1" applyProtection="1">
      <alignment vertical="center"/>
      <protection/>
    </xf>
    <xf numFmtId="37" fontId="0" fillId="0" borderId="16" xfId="0" applyNumberFormat="1" applyFont="1" applyFill="1" applyBorder="1" applyAlignment="1" applyProtection="1">
      <alignment vertical="center"/>
      <protection/>
    </xf>
    <xf numFmtId="37" fontId="0" fillId="0" borderId="29" xfId="0" applyNumberFormat="1" applyFont="1" applyFill="1" applyBorder="1" applyAlignment="1" applyProtection="1">
      <alignment vertical="center"/>
      <protection/>
    </xf>
    <xf numFmtId="37" fontId="0" fillId="0" borderId="23" xfId="0" applyNumberFormat="1" applyFont="1" applyFill="1" applyBorder="1" applyAlignment="1" applyProtection="1">
      <alignment vertical="center"/>
      <protection/>
    </xf>
    <xf numFmtId="37" fontId="0" fillId="0" borderId="30" xfId="0" applyNumberFormat="1" applyFont="1" applyFill="1" applyBorder="1" applyAlignment="1" applyProtection="1">
      <alignment vertical="center"/>
      <protection/>
    </xf>
    <xf numFmtId="37" fontId="0" fillId="0" borderId="22" xfId="0" applyNumberFormat="1" applyFont="1" applyFill="1" applyBorder="1" applyAlignment="1" applyProtection="1">
      <alignment vertical="center"/>
      <protection/>
    </xf>
    <xf numFmtId="38" fontId="0" fillId="0" borderId="11" xfId="0" applyNumberFormat="1" applyFont="1" applyFill="1" applyBorder="1" applyAlignment="1" applyProtection="1">
      <alignment horizontal="right" vertical="center"/>
      <protection/>
    </xf>
    <xf numFmtId="38" fontId="0" fillId="0" borderId="22" xfId="0" applyNumberFormat="1" applyFont="1" applyFill="1" applyBorder="1" applyAlignment="1" applyProtection="1">
      <alignment horizontal="right" vertical="center"/>
      <protection/>
    </xf>
    <xf numFmtId="190" fontId="0" fillId="0" borderId="0" xfId="0" applyNumberFormat="1" applyFont="1" applyFill="1" applyBorder="1" applyAlignment="1" applyProtection="1">
      <alignment horizontal="right" vertical="center"/>
      <protection/>
    </xf>
    <xf numFmtId="191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24" xfId="0" applyNumberFormat="1" applyFont="1" applyFill="1" applyBorder="1" applyAlignment="1" applyProtection="1">
      <alignment vertical="center"/>
      <protection/>
    </xf>
    <xf numFmtId="37" fontId="0" fillId="0" borderId="31" xfId="0" applyNumberFormat="1" applyFont="1" applyFill="1" applyBorder="1" applyAlignment="1" applyProtection="1">
      <alignment vertical="center"/>
      <protection/>
    </xf>
    <xf numFmtId="0" fontId="0" fillId="0" borderId="32" xfId="0" applyBorder="1" applyAlignment="1">
      <alignment horizontal="center" vertical="center"/>
    </xf>
    <xf numFmtId="0" fontId="0" fillId="0" borderId="18" xfId="0" applyFont="1" applyFill="1" applyBorder="1" applyAlignment="1">
      <alignment horizontal="distributed" vertical="center"/>
    </xf>
    <xf numFmtId="0" fontId="0" fillId="0" borderId="33" xfId="0" applyBorder="1" applyAlignment="1">
      <alignment horizontal="center" vertical="center"/>
    </xf>
    <xf numFmtId="37" fontId="14" fillId="0" borderId="24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180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38" fontId="0" fillId="0" borderId="0" xfId="49" applyFont="1" applyFill="1" applyBorder="1" applyAlignment="1">
      <alignment horizontal="right" vertical="center"/>
    </xf>
    <xf numFmtId="38" fontId="0" fillId="0" borderId="0" xfId="0" applyNumberFormat="1" applyFont="1" applyBorder="1" applyAlignment="1">
      <alignment horizontal="right" vertical="center"/>
    </xf>
    <xf numFmtId="0" fontId="14" fillId="0" borderId="22" xfId="0" applyFont="1" applyFill="1" applyBorder="1" applyAlignment="1" applyProtection="1">
      <alignment horizontal="right" vertical="center"/>
      <protection/>
    </xf>
    <xf numFmtId="38" fontId="14" fillId="0" borderId="22" xfId="49" applyFont="1" applyFill="1" applyBorder="1" applyAlignment="1" applyProtection="1">
      <alignment horizontal="right" vertical="center"/>
      <protection/>
    </xf>
    <xf numFmtId="37" fontId="0" fillId="0" borderId="11" xfId="0" applyNumberFormat="1" applyFont="1" applyFill="1" applyBorder="1" applyAlignment="1" applyProtection="1">
      <alignment vertical="center"/>
      <protection/>
    </xf>
    <xf numFmtId="38" fontId="0" fillId="0" borderId="22" xfId="49" applyFont="1" applyBorder="1" applyAlignment="1">
      <alignment horizontal="right" vertical="center"/>
    </xf>
    <xf numFmtId="37" fontId="0" fillId="0" borderId="22" xfId="0" applyNumberFormat="1" applyFont="1" applyFill="1" applyBorder="1" applyAlignment="1" applyProtection="1">
      <alignment horizontal="right" vertical="center"/>
      <protection/>
    </xf>
    <xf numFmtId="185" fontId="0" fillId="0" borderId="0" xfId="0" applyNumberFormat="1" applyFont="1" applyFill="1" applyBorder="1" applyAlignment="1" applyProtection="1">
      <alignment vertical="center"/>
      <protection/>
    </xf>
    <xf numFmtId="38" fontId="14" fillId="0" borderId="34" xfId="49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distributed" vertical="center" wrapText="1"/>
      <protection/>
    </xf>
    <xf numFmtId="0" fontId="14" fillId="33" borderId="0" xfId="0" applyFont="1" applyFill="1" applyBorder="1" applyAlignment="1" applyProtection="1">
      <alignment horizontal="center" vertical="center"/>
      <protection/>
    </xf>
    <xf numFmtId="37" fontId="14" fillId="0" borderId="11" xfId="0" applyNumberFormat="1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0" fillId="0" borderId="35" xfId="0" applyFill="1" applyBorder="1" applyAlignment="1" applyProtection="1">
      <alignment horizontal="center" vertical="center"/>
      <protection/>
    </xf>
    <xf numFmtId="0" fontId="0" fillId="0" borderId="36" xfId="0" applyFill="1" applyBorder="1" applyAlignment="1" applyProtection="1">
      <alignment horizontal="center" vertical="center"/>
      <protection/>
    </xf>
    <xf numFmtId="0" fontId="0" fillId="0" borderId="37" xfId="0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 vertical="center"/>
      <protection/>
    </xf>
    <xf numFmtId="0" fontId="0" fillId="0" borderId="39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20" xfId="0" applyFill="1" applyBorder="1" applyAlignment="1" applyProtection="1">
      <alignment horizontal="center" vertical="center"/>
      <protection/>
    </xf>
    <xf numFmtId="0" fontId="0" fillId="0" borderId="40" xfId="0" applyBorder="1" applyAlignment="1">
      <alignment vertical="center"/>
    </xf>
    <xf numFmtId="0" fontId="0" fillId="0" borderId="15" xfId="0" applyFill="1" applyBorder="1" applyAlignment="1" applyProtection="1">
      <alignment horizontal="center" vertical="center"/>
      <protection/>
    </xf>
    <xf numFmtId="0" fontId="0" fillId="0" borderId="41" xfId="0" applyFill="1" applyBorder="1" applyAlignment="1" applyProtection="1">
      <alignment horizontal="center" vertical="center"/>
      <protection/>
    </xf>
    <xf numFmtId="0" fontId="0" fillId="0" borderId="14" xfId="0" applyFill="1" applyBorder="1" applyAlignment="1" applyProtection="1">
      <alignment horizontal="center" vertical="center"/>
      <protection/>
    </xf>
    <xf numFmtId="0" fontId="0" fillId="0" borderId="14" xfId="0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vertical="center"/>
      <protection/>
    </xf>
    <xf numFmtId="0" fontId="0" fillId="0" borderId="42" xfId="0" applyFill="1" applyBorder="1" applyAlignment="1" applyProtection="1">
      <alignment horizontal="center" vertical="center"/>
      <protection/>
    </xf>
    <xf numFmtId="0" fontId="0" fillId="0" borderId="43" xfId="0" applyBorder="1" applyAlignment="1">
      <alignment horizontal="center" vertical="center"/>
    </xf>
    <xf numFmtId="0" fontId="0" fillId="0" borderId="43" xfId="0" applyBorder="1" applyAlignment="1">
      <alignment horizontal="distributed" vertical="center"/>
    </xf>
    <xf numFmtId="0" fontId="14" fillId="0" borderId="44" xfId="0" applyFont="1" applyFill="1" applyBorder="1" applyAlignment="1" applyProtection="1">
      <alignment horizontal="distributed" vertical="center"/>
      <protection/>
    </xf>
    <xf numFmtId="0" fontId="0" fillId="0" borderId="44" xfId="0" applyFont="1" applyFill="1" applyBorder="1" applyAlignment="1" applyProtection="1">
      <alignment horizontal="distributed" vertical="center"/>
      <protection/>
    </xf>
    <xf numFmtId="0" fontId="0" fillId="0" borderId="45" xfId="0" applyFont="1" applyFill="1" applyBorder="1" applyAlignment="1" applyProtection="1">
      <alignment horizontal="distributed" vertical="center"/>
      <protection/>
    </xf>
    <xf numFmtId="0" fontId="0" fillId="0" borderId="46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>
      <alignment vertical="center"/>
    </xf>
    <xf numFmtId="191" fontId="0" fillId="0" borderId="16" xfId="0" applyNumberFormat="1" applyFont="1" applyFill="1" applyBorder="1" applyAlignment="1" applyProtection="1">
      <alignment horizontal="right" vertical="center"/>
      <protection/>
    </xf>
    <xf numFmtId="38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vertical="top"/>
    </xf>
    <xf numFmtId="0" fontId="5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Alignment="1">
      <alignment horizontal="center" vertical="center"/>
    </xf>
    <xf numFmtId="0" fontId="5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41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 applyProtection="1" quotePrefix="1">
      <alignment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8" xfId="0" applyFont="1" applyFill="1" applyBorder="1" applyAlignment="1" applyProtection="1">
      <alignment horizontal="right" vertical="center"/>
      <protection/>
    </xf>
    <xf numFmtId="0" fontId="0" fillId="0" borderId="18" xfId="0" applyFont="1" applyFill="1" applyBorder="1" applyAlignment="1" applyProtection="1" quotePrefix="1">
      <alignment horizontal="right"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horizontal="right" vertical="center"/>
      <protection/>
    </xf>
    <xf numFmtId="0" fontId="0" fillId="0" borderId="14" xfId="0" applyFont="1" applyBorder="1" applyAlignment="1">
      <alignment horizontal="center" vertical="center"/>
    </xf>
    <xf numFmtId="38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Alignment="1">
      <alignment/>
    </xf>
    <xf numFmtId="38" fontId="0" fillId="0" borderId="0" xfId="0" applyNumberFormat="1" applyFont="1" applyFill="1" applyBorder="1" applyAlignment="1" applyProtection="1">
      <alignment vertical="center"/>
      <protection/>
    </xf>
    <xf numFmtId="38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 quotePrefix="1">
      <alignment horizontal="center" vertical="center"/>
    </xf>
    <xf numFmtId="0" fontId="0" fillId="0" borderId="15" xfId="0" applyFont="1" applyFill="1" applyBorder="1" applyAlignment="1" applyProtection="1" quotePrefix="1">
      <alignment horizontal="center" vertical="center"/>
      <protection/>
    </xf>
    <xf numFmtId="0" fontId="0" fillId="0" borderId="0" xfId="0" applyFont="1" applyFill="1" applyBorder="1" applyAlignment="1">
      <alignment horizontal="distributed" vertical="center"/>
    </xf>
    <xf numFmtId="38" fontId="0" fillId="0" borderId="0" xfId="0" applyNumberFormat="1" applyFont="1" applyFill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Border="1" applyAlignment="1">
      <alignment horizontal="right"/>
    </xf>
    <xf numFmtId="0" fontId="13" fillId="0" borderId="14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horizontal="right"/>
    </xf>
    <xf numFmtId="0" fontId="0" fillId="0" borderId="22" xfId="0" applyFont="1" applyFill="1" applyBorder="1" applyAlignment="1" applyProtection="1">
      <alignment horizontal="distributed" vertical="center"/>
      <protection/>
    </xf>
    <xf numFmtId="0" fontId="0" fillId="0" borderId="22" xfId="0" applyFont="1" applyBorder="1" applyAlignment="1">
      <alignment/>
    </xf>
    <xf numFmtId="38" fontId="0" fillId="0" borderId="22" xfId="0" applyNumberFormat="1" applyFont="1" applyFill="1" applyBorder="1" applyAlignment="1">
      <alignment vertical="center"/>
    </xf>
    <xf numFmtId="0" fontId="0" fillId="0" borderId="22" xfId="0" applyFont="1" applyFill="1" applyBorder="1" applyAlignment="1">
      <alignment horizontal="right" vertical="center"/>
    </xf>
    <xf numFmtId="38" fontId="0" fillId="0" borderId="22" xfId="0" applyNumberFormat="1" applyFont="1" applyFill="1" applyBorder="1" applyAlignment="1" applyProtection="1">
      <alignment vertical="center"/>
      <protection/>
    </xf>
    <xf numFmtId="38" fontId="0" fillId="0" borderId="22" xfId="0" applyNumberFormat="1" applyFont="1" applyFill="1" applyBorder="1" applyAlignment="1">
      <alignment horizontal="right" vertical="center"/>
    </xf>
    <xf numFmtId="0" fontId="0" fillId="0" borderId="22" xfId="0" applyFont="1" applyFill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37" fontId="0" fillId="0" borderId="0" xfId="0" applyNumberFormat="1" applyFont="1" applyFill="1" applyAlignment="1" applyProtection="1">
      <alignment vertical="center"/>
      <protection/>
    </xf>
    <xf numFmtId="0" fontId="0" fillId="0" borderId="27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36" xfId="0" applyFont="1" applyFill="1" applyBorder="1" applyAlignment="1" applyProtection="1">
      <alignment vertical="center"/>
      <protection/>
    </xf>
    <xf numFmtId="0" fontId="0" fillId="0" borderId="35" xfId="0" applyFont="1" applyFill="1" applyBorder="1" applyAlignment="1" applyProtection="1">
      <alignment horizontal="right" vertical="center"/>
      <protection/>
    </xf>
    <xf numFmtId="0" fontId="0" fillId="0" borderId="14" xfId="0" applyFont="1" applyFill="1" applyBorder="1" applyAlignment="1" applyProtection="1">
      <alignment vertical="center"/>
      <protection/>
    </xf>
    <xf numFmtId="3" fontId="0" fillId="0" borderId="0" xfId="0" applyNumberFormat="1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 quotePrefix="1">
      <alignment horizontal="right" vertical="center"/>
      <protection/>
    </xf>
    <xf numFmtId="3" fontId="0" fillId="0" borderId="0" xfId="49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3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right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4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38" fontId="0" fillId="0" borderId="0" xfId="49" applyFont="1" applyFill="1" applyBorder="1" applyAlignment="1" applyProtection="1">
      <alignment horizontal="right" vertical="center"/>
      <protection/>
    </xf>
    <xf numFmtId="0" fontId="0" fillId="0" borderId="14" xfId="0" applyFont="1" applyFill="1" applyBorder="1" applyAlignment="1">
      <alignment horizontal="distributed" vertical="center"/>
    </xf>
    <xf numFmtId="38" fontId="13" fillId="0" borderId="0" xfId="0" applyNumberFormat="1" applyFont="1" applyBorder="1" applyAlignment="1">
      <alignment horizontal="right" vertical="center"/>
    </xf>
    <xf numFmtId="17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Border="1" applyAlignment="1">
      <alignment horizontal="right" vertical="center"/>
    </xf>
    <xf numFmtId="176" fontId="0" fillId="0" borderId="0" xfId="0" applyNumberFormat="1" applyFont="1" applyFill="1" applyBorder="1" applyAlignment="1" applyProtection="1">
      <alignment vertical="center"/>
      <protection/>
    </xf>
    <xf numFmtId="38" fontId="16" fillId="0" borderId="0" xfId="0" applyNumberFormat="1" applyFont="1" applyFill="1" applyBorder="1" applyAlignment="1" applyProtection="1">
      <alignment vertical="center"/>
      <protection/>
    </xf>
    <xf numFmtId="37" fontId="0" fillId="0" borderId="16" xfId="0" applyNumberFormat="1" applyFont="1" applyFill="1" applyBorder="1" applyAlignment="1" applyProtection="1">
      <alignment horizontal="right" vertical="center"/>
      <protection/>
    </xf>
    <xf numFmtId="0" fontId="0" fillId="0" borderId="14" xfId="0" applyFont="1" applyFill="1" applyBorder="1" applyAlignment="1" applyProtection="1">
      <alignment horizontal="distributed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Alignment="1">
      <alignment horizontal="center" vertical="center"/>
    </xf>
    <xf numFmtId="0" fontId="23" fillId="0" borderId="0" xfId="0" applyFont="1" applyFill="1" applyBorder="1" applyAlignment="1" applyProtection="1">
      <alignment horizontal="centerContinuous" vertical="center"/>
      <protection/>
    </xf>
    <xf numFmtId="0" fontId="14" fillId="0" borderId="0" xfId="0" applyFont="1" applyFill="1" applyAlignment="1">
      <alignment vertical="center"/>
    </xf>
    <xf numFmtId="37" fontId="14" fillId="0" borderId="17" xfId="0" applyNumberFormat="1" applyFont="1" applyFill="1" applyBorder="1" applyAlignment="1" applyProtection="1">
      <alignment horizontal="right" vertical="center"/>
      <protection/>
    </xf>
    <xf numFmtId="37" fontId="14" fillId="0" borderId="16" xfId="0" applyNumberFormat="1" applyFont="1" applyFill="1" applyBorder="1" applyAlignment="1" applyProtection="1">
      <alignment horizontal="right" vertical="center"/>
      <protection/>
    </xf>
    <xf numFmtId="0" fontId="14" fillId="0" borderId="0" xfId="0" applyFont="1" applyFill="1" applyBorder="1" applyAlignment="1" quotePrefix="1">
      <alignment horizontal="center" vertical="center"/>
    </xf>
    <xf numFmtId="37" fontId="14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4" xfId="0" applyFill="1" applyBorder="1" applyAlignment="1">
      <alignment horizontal="distributed" vertical="center"/>
    </xf>
    <xf numFmtId="0" fontId="0" fillId="0" borderId="0" xfId="0" applyFont="1" applyBorder="1" applyAlignment="1">
      <alignment vertical="center"/>
    </xf>
    <xf numFmtId="0" fontId="0" fillId="0" borderId="22" xfId="0" applyFont="1" applyFill="1" applyBorder="1" applyAlignment="1" applyProtection="1">
      <alignment horizontal="center" vertical="center"/>
      <protection/>
    </xf>
    <xf numFmtId="0" fontId="14" fillId="0" borderId="47" xfId="0" applyFont="1" applyFill="1" applyBorder="1" applyAlignment="1" applyProtection="1">
      <alignment horizontal="center" vertical="center"/>
      <protection/>
    </xf>
    <xf numFmtId="0" fontId="14" fillId="0" borderId="48" xfId="0" applyFont="1" applyFill="1" applyBorder="1" applyAlignment="1" applyProtection="1">
      <alignment horizontal="center" vertical="center"/>
      <protection/>
    </xf>
    <xf numFmtId="0" fontId="0" fillId="0" borderId="49" xfId="0" applyBorder="1" applyAlignment="1">
      <alignment horizontal="center" vertical="center"/>
    </xf>
    <xf numFmtId="0" fontId="0" fillId="0" borderId="48" xfId="0" applyFill="1" applyBorder="1" applyAlignment="1" applyProtection="1">
      <alignment horizontal="center" vertical="center"/>
      <protection/>
    </xf>
    <xf numFmtId="0" fontId="0" fillId="0" borderId="50" xfId="0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distributed" vertical="center" indent="1"/>
      <protection/>
    </xf>
    <xf numFmtId="0" fontId="0" fillId="0" borderId="0" xfId="0" applyFont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22" xfId="0" applyFont="1" applyFill="1" applyBorder="1" applyAlignment="1">
      <alignment vertical="center"/>
    </xf>
    <xf numFmtId="37" fontId="0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distributed" vertical="center" indent="1"/>
      <protection/>
    </xf>
    <xf numFmtId="0" fontId="0" fillId="0" borderId="27" xfId="0" applyFont="1" applyFill="1" applyBorder="1" applyAlignment="1" applyProtection="1">
      <alignment vertical="center"/>
      <protection/>
    </xf>
    <xf numFmtId="0" fontId="0" fillId="0" borderId="27" xfId="0" applyFont="1" applyBorder="1" applyAlignment="1">
      <alignment horizontal="center" vertical="center"/>
    </xf>
    <xf numFmtId="0" fontId="0" fillId="0" borderId="27" xfId="0" applyFont="1" applyBorder="1" applyAlignment="1">
      <alignment horizontal="distributed" vertical="center"/>
    </xf>
    <xf numFmtId="0" fontId="0" fillId="0" borderId="27" xfId="0" applyFont="1" applyFill="1" applyBorder="1" applyAlignment="1" applyProtection="1">
      <alignment horizontal="distributed" vertical="center"/>
      <protection/>
    </xf>
    <xf numFmtId="0" fontId="0" fillId="0" borderId="27" xfId="0" applyFont="1" applyBorder="1" applyAlignment="1">
      <alignment horizontal="right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right"/>
    </xf>
    <xf numFmtId="0" fontId="0" fillId="0" borderId="19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24" xfId="0" applyFont="1" applyBorder="1" applyAlignment="1">
      <alignment horizontal="distributed" vertical="center"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right" vertical="center"/>
    </xf>
    <xf numFmtId="0" fontId="0" fillId="0" borderId="24" xfId="0" applyFont="1" applyBorder="1" applyAlignment="1">
      <alignment horizontal="right" vertical="center"/>
    </xf>
    <xf numFmtId="0" fontId="0" fillId="0" borderId="34" xfId="0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right" vertical="top"/>
    </xf>
    <xf numFmtId="0" fontId="0" fillId="0" borderId="0" xfId="0" applyFont="1" applyFill="1" applyAlignment="1">
      <alignment horizontal="distributed" vertical="center"/>
    </xf>
    <xf numFmtId="0" fontId="0" fillId="0" borderId="33" xfId="0" applyFont="1" applyFill="1" applyBorder="1" applyAlignment="1">
      <alignment horizontal="center" vertical="center"/>
    </xf>
    <xf numFmtId="0" fontId="13" fillId="0" borderId="0" xfId="0" applyFont="1" applyFill="1" applyBorder="1" applyAlignment="1" applyProtection="1">
      <alignment horizontal="distributed"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24" xfId="0" applyFont="1" applyFill="1" applyBorder="1" applyAlignment="1">
      <alignment horizontal="right" vertical="center"/>
    </xf>
    <xf numFmtId="0" fontId="5" fillId="0" borderId="0" xfId="0" applyFont="1" applyFill="1" applyBorder="1" applyAlignment="1" applyProtection="1" quotePrefix="1">
      <alignment horizontal="center" vertical="center"/>
      <protection/>
    </xf>
    <xf numFmtId="0" fontId="5" fillId="0" borderId="0" xfId="0" applyFont="1" applyFill="1" applyBorder="1" applyAlignment="1" applyProtection="1">
      <alignment horizontal="distributed" vertical="center"/>
      <protection/>
    </xf>
    <xf numFmtId="0" fontId="0" fillId="0" borderId="31" xfId="0" applyFont="1" applyFill="1" applyBorder="1" applyAlignment="1" applyProtection="1">
      <alignment horizontal="right" vertical="center"/>
      <protection/>
    </xf>
    <xf numFmtId="0" fontId="0" fillId="0" borderId="53" xfId="0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horizontal="distributed" vertical="center" wrapText="1"/>
    </xf>
    <xf numFmtId="0" fontId="0" fillId="0" borderId="54" xfId="0" applyFont="1" applyFill="1" applyBorder="1" applyAlignment="1" applyProtection="1">
      <alignment horizontal="center" vertical="center"/>
      <protection/>
    </xf>
    <xf numFmtId="0" fontId="0" fillId="0" borderId="55" xfId="0" applyFont="1" applyFill="1" applyBorder="1" applyAlignment="1" applyProtection="1">
      <alignment horizontal="center" vertical="center"/>
      <protection/>
    </xf>
    <xf numFmtId="0" fontId="0" fillId="0" borderId="56" xfId="0" applyFont="1" applyFill="1" applyBorder="1" applyAlignment="1" applyProtection="1">
      <alignment horizontal="center" vertical="center"/>
      <protection/>
    </xf>
    <xf numFmtId="0" fontId="0" fillId="0" borderId="57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>
      <alignment vertical="center"/>
    </xf>
    <xf numFmtId="0" fontId="5" fillId="0" borderId="0" xfId="0" applyFont="1" applyFill="1" applyBorder="1" applyAlignment="1" applyProtection="1" quotePrefix="1">
      <alignment horizontal="distributed" vertical="center"/>
      <protection/>
    </xf>
    <xf numFmtId="0" fontId="0" fillId="0" borderId="0" xfId="0" applyFont="1" applyAlignment="1">
      <alignment horizontal="distributed" vertical="center"/>
    </xf>
    <xf numFmtId="37" fontId="16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vertical="top"/>
    </xf>
    <xf numFmtId="0" fontId="0" fillId="0" borderId="3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15" xfId="0" applyFont="1" applyFill="1" applyBorder="1" applyAlignment="1">
      <alignment vertical="center"/>
    </xf>
    <xf numFmtId="0" fontId="0" fillId="0" borderId="33" xfId="0" applyFill="1" applyBorder="1" applyAlignment="1">
      <alignment horizontal="center" vertical="center"/>
    </xf>
    <xf numFmtId="37" fontId="14" fillId="0" borderId="16" xfId="0" applyNumberFormat="1" applyFont="1" applyFill="1" applyBorder="1" applyAlignment="1" applyProtection="1">
      <alignment vertical="center"/>
      <protection/>
    </xf>
    <xf numFmtId="0" fontId="0" fillId="0" borderId="31" xfId="0" applyFont="1" applyFill="1" applyBorder="1" applyAlignment="1">
      <alignment vertical="center"/>
    </xf>
    <xf numFmtId="37" fontId="0" fillId="0" borderId="0" xfId="0" applyNumberFormat="1" applyFont="1" applyFill="1" applyAlignment="1" applyProtection="1">
      <alignment vertical="top"/>
      <protection/>
    </xf>
    <xf numFmtId="37" fontId="0" fillId="0" borderId="50" xfId="0" applyNumberFormat="1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Alignment="1" applyProtection="1">
      <alignment horizontal="center" vertical="center"/>
      <protection/>
    </xf>
    <xf numFmtId="37" fontId="0" fillId="0" borderId="15" xfId="0" applyNumberFormat="1" applyFont="1" applyFill="1" applyBorder="1" applyAlignment="1" applyProtection="1">
      <alignment horizontal="center" vertical="center"/>
      <protection/>
    </xf>
    <xf numFmtId="37" fontId="0" fillId="0" borderId="14" xfId="0" applyNumberFormat="1" applyFont="1" applyFill="1" applyBorder="1" applyAlignment="1" applyProtection="1">
      <alignment horizontal="distributed" vertical="center"/>
      <protection/>
    </xf>
    <xf numFmtId="37" fontId="0" fillId="0" borderId="18" xfId="0" applyNumberFormat="1" applyFont="1" applyFill="1" applyBorder="1" applyAlignment="1" applyProtection="1">
      <alignment horizontal="distributed" vertical="center"/>
      <protection/>
    </xf>
    <xf numFmtId="37" fontId="9" fillId="0" borderId="0" xfId="0" applyNumberFormat="1" applyFont="1" applyFill="1" applyAlignment="1" applyProtection="1">
      <alignment vertical="center"/>
      <protection/>
    </xf>
    <xf numFmtId="37" fontId="0" fillId="0" borderId="16" xfId="0" applyNumberFormat="1" applyFill="1" applyBorder="1" applyAlignment="1" applyProtection="1">
      <alignment horizontal="center" vertical="center"/>
      <protection/>
    </xf>
    <xf numFmtId="37" fontId="0" fillId="0" borderId="18" xfId="0" applyNumberFormat="1" applyFill="1" applyBorder="1" applyAlignment="1" applyProtection="1">
      <alignment horizontal="center" vertical="center"/>
      <protection/>
    </xf>
    <xf numFmtId="37" fontId="0" fillId="0" borderId="57" xfId="0" applyNumberFormat="1" applyFill="1" applyBorder="1" applyAlignment="1" applyProtection="1">
      <alignment horizontal="center" vertical="center"/>
      <protection/>
    </xf>
    <xf numFmtId="37" fontId="14" fillId="0" borderId="22" xfId="0" applyNumberFormat="1" applyFont="1" applyFill="1" applyBorder="1" applyAlignment="1" applyProtection="1">
      <alignment horizontal="right" vertical="center"/>
      <protection/>
    </xf>
    <xf numFmtId="0" fontId="14" fillId="0" borderId="12" xfId="0" applyFont="1" applyFill="1" applyBorder="1" applyAlignment="1" applyProtection="1">
      <alignment horizontal="distributed" vertical="center"/>
      <protection/>
    </xf>
    <xf numFmtId="0" fontId="14" fillId="0" borderId="14" xfId="0" applyFont="1" applyFill="1" applyBorder="1" applyAlignment="1" applyProtection="1">
      <alignment horizontal="distributed" vertical="center"/>
      <protection/>
    </xf>
    <xf numFmtId="37" fontId="14" fillId="0" borderId="58" xfId="0" applyNumberFormat="1" applyFont="1" applyFill="1" applyBorder="1" applyAlignment="1" applyProtection="1">
      <alignment vertical="center"/>
      <protection/>
    </xf>
    <xf numFmtId="37" fontId="14" fillId="0" borderId="19" xfId="0" applyNumberFormat="1" applyFont="1" applyFill="1" applyBorder="1" applyAlignment="1" applyProtection="1">
      <alignment vertical="center"/>
      <protection/>
    </xf>
    <xf numFmtId="176" fontId="0" fillId="0" borderId="16" xfId="0" applyNumberFormat="1" applyFont="1" applyFill="1" applyBorder="1" applyAlignment="1" applyProtection="1">
      <alignment vertical="center"/>
      <protection/>
    </xf>
    <xf numFmtId="190" fontId="0" fillId="0" borderId="0" xfId="0" applyNumberFormat="1" applyFont="1" applyFill="1" applyBorder="1" applyAlignment="1" applyProtection="1">
      <alignment horizontal="right" vertical="center"/>
      <protection/>
    </xf>
    <xf numFmtId="191" fontId="0" fillId="0" borderId="0" xfId="0" applyNumberFormat="1" applyFont="1" applyFill="1" applyBorder="1" applyAlignment="1" applyProtection="1">
      <alignment horizontal="right" vertical="center"/>
      <protection/>
    </xf>
    <xf numFmtId="38" fontId="0" fillId="0" borderId="15" xfId="0" applyNumberFormat="1" applyFont="1" applyFill="1" applyBorder="1" applyAlignment="1" applyProtection="1">
      <alignment horizontal="center" vertical="center"/>
      <protection/>
    </xf>
    <xf numFmtId="38" fontId="0" fillId="0" borderId="15" xfId="0" applyNumberFormat="1" applyFont="1" applyFill="1" applyBorder="1" applyAlignment="1" applyProtection="1">
      <alignment vertical="center"/>
      <protection/>
    </xf>
    <xf numFmtId="38" fontId="0" fillId="0" borderId="30" xfId="0" applyNumberFormat="1" applyFont="1" applyFill="1" applyBorder="1" applyAlignment="1" applyProtection="1">
      <alignment vertical="center"/>
      <protection/>
    </xf>
    <xf numFmtId="0" fontId="0" fillId="0" borderId="22" xfId="0" applyFont="1" applyFill="1" applyBorder="1" applyAlignment="1">
      <alignment horizontal="right"/>
    </xf>
    <xf numFmtId="38" fontId="14" fillId="0" borderId="0" xfId="0" applyNumberFormat="1" applyFont="1" applyFill="1" applyBorder="1" applyAlignment="1">
      <alignment vertical="center"/>
    </xf>
    <xf numFmtId="37" fontId="14" fillId="0" borderId="31" xfId="0" applyNumberFormat="1" applyFont="1" applyFill="1" applyBorder="1" applyAlignment="1" applyProtection="1">
      <alignment horizontal="right" vertical="center"/>
      <protection/>
    </xf>
    <xf numFmtId="185" fontId="14" fillId="0" borderId="22" xfId="0" applyNumberFormat="1" applyFont="1" applyFill="1" applyBorder="1" applyAlignment="1" applyProtection="1">
      <alignment vertical="center"/>
      <protection/>
    </xf>
    <xf numFmtId="0" fontId="14" fillId="0" borderId="24" xfId="0" applyFont="1" applyFill="1" applyBorder="1" applyAlignment="1" applyProtection="1">
      <alignment horizontal="right" vertical="center"/>
      <protection/>
    </xf>
    <xf numFmtId="38" fontId="14" fillId="0" borderId="0" xfId="0" applyNumberFormat="1" applyFont="1" applyFill="1" applyBorder="1" applyAlignment="1" applyProtection="1">
      <alignment horizontal="right" vertical="center"/>
      <protection/>
    </xf>
    <xf numFmtId="0" fontId="14" fillId="0" borderId="0" xfId="0" applyFont="1" applyFill="1" applyBorder="1" applyAlignment="1">
      <alignment horizontal="center" vertical="center"/>
    </xf>
    <xf numFmtId="38" fontId="0" fillId="0" borderId="0" xfId="49" applyFont="1" applyFill="1" applyBorder="1" applyAlignment="1">
      <alignment horizontal="right" vertical="top"/>
    </xf>
    <xf numFmtId="37" fontId="0" fillId="0" borderId="15" xfId="0" applyNumberFormat="1" applyFont="1" applyFill="1" applyBorder="1" applyAlignment="1">
      <alignment vertical="center"/>
    </xf>
    <xf numFmtId="37" fontId="0" fillId="0" borderId="0" xfId="0" applyNumberFormat="1" applyFont="1" applyFill="1" applyBorder="1" applyAlignment="1">
      <alignment vertical="center"/>
    </xf>
    <xf numFmtId="37" fontId="14" fillId="0" borderId="0" xfId="0" applyNumberFormat="1" applyFont="1" applyFill="1" applyBorder="1" applyAlignment="1">
      <alignment vertical="center"/>
    </xf>
    <xf numFmtId="37" fontId="14" fillId="0" borderId="22" xfId="0" applyNumberFormat="1" applyFont="1" applyFill="1" applyBorder="1" applyAlignment="1">
      <alignment vertical="center"/>
    </xf>
    <xf numFmtId="38" fontId="14" fillId="0" borderId="0" xfId="49" applyFont="1" applyFill="1" applyBorder="1" applyAlignment="1">
      <alignment vertical="center"/>
    </xf>
    <xf numFmtId="0" fontId="14" fillId="0" borderId="0" xfId="0" applyFont="1" applyFill="1" applyBorder="1" applyAlignment="1">
      <alignment horizontal="right" vertical="center"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 vertical="top"/>
    </xf>
    <xf numFmtId="37" fontId="14" fillId="0" borderId="15" xfId="0" applyNumberFormat="1" applyFont="1" applyFill="1" applyBorder="1" applyAlignment="1" applyProtection="1">
      <alignment horizontal="center" vertical="center"/>
      <protection/>
    </xf>
    <xf numFmtId="37" fontId="14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distributed" vertical="center" wrapText="1"/>
      <protection/>
    </xf>
    <xf numFmtId="0" fontId="0" fillId="0" borderId="0" xfId="0" applyFont="1" applyFill="1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distributed" vertical="center" wrapText="1"/>
      <protection/>
    </xf>
    <xf numFmtId="0" fontId="0" fillId="0" borderId="0" xfId="0" applyBorder="1" applyAlignment="1">
      <alignment horizontal="distributed" vertical="center" wrapText="1"/>
    </xf>
    <xf numFmtId="0" fontId="0" fillId="0" borderId="0" xfId="0" applyFill="1" applyBorder="1" applyAlignment="1" applyProtection="1">
      <alignment horizontal="distributed" vertical="center"/>
      <protection/>
    </xf>
    <xf numFmtId="0" fontId="0" fillId="0" borderId="22" xfId="0" applyBorder="1" applyAlignment="1">
      <alignment horizontal="distributed" vertical="center"/>
    </xf>
    <xf numFmtId="0" fontId="14" fillId="0" borderId="11" xfId="0" applyFont="1" applyFill="1" applyBorder="1" applyAlignment="1" applyProtection="1">
      <alignment horizontal="center" vertical="center"/>
      <protection/>
    </xf>
    <xf numFmtId="0" fontId="14" fillId="0" borderId="0" xfId="0" applyFont="1" applyBorder="1" applyAlignment="1">
      <alignment horizontal="center" vertical="center"/>
    </xf>
    <xf numFmtId="0" fontId="14" fillId="0" borderId="11" xfId="0" applyFont="1" applyFill="1" applyBorder="1" applyAlignment="1" applyProtection="1">
      <alignment horizontal="distributed" vertical="center"/>
      <protection/>
    </xf>
    <xf numFmtId="0" fontId="14" fillId="0" borderId="0" xfId="0" applyFont="1" applyFill="1" applyBorder="1" applyAlignment="1">
      <alignment horizontal="distributed" vertical="center"/>
    </xf>
    <xf numFmtId="0" fontId="8" fillId="0" borderId="0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40" xfId="0" applyFont="1" applyFill="1" applyBorder="1" applyAlignment="1" applyProtection="1">
      <alignment horizontal="center" vertical="center"/>
      <protection/>
    </xf>
    <xf numFmtId="0" fontId="0" fillId="0" borderId="40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59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4" xfId="0" applyFont="1" applyFill="1" applyBorder="1" applyAlignment="1" applyProtection="1">
      <alignment horizontal="distributed" vertical="center"/>
      <protection/>
    </xf>
    <xf numFmtId="0" fontId="0" fillId="0" borderId="16" xfId="0" applyFont="1" applyFill="1" applyBorder="1" applyAlignment="1" applyProtection="1">
      <alignment horizontal="distributed" vertical="center"/>
      <protection/>
    </xf>
    <xf numFmtId="0" fontId="0" fillId="0" borderId="16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18" xfId="0" applyFont="1" applyFill="1" applyBorder="1" applyAlignment="1" applyProtection="1">
      <alignment horizontal="distributed" vertical="center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Alignment="1">
      <alignment horizontal="center" vertical="center"/>
    </xf>
    <xf numFmtId="0" fontId="23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33" xfId="0" applyFont="1" applyFill="1" applyBorder="1" applyAlignment="1" applyProtection="1">
      <alignment horizontal="distributed" vertical="center"/>
      <protection/>
    </xf>
    <xf numFmtId="0" fontId="0" fillId="0" borderId="11" xfId="0" applyFill="1" applyBorder="1" applyAlignment="1" applyProtection="1">
      <alignment horizontal="center" vertical="center" textRotation="255"/>
      <protection/>
    </xf>
    <xf numFmtId="0" fontId="0" fillId="0" borderId="0" xfId="0" applyFont="1" applyFill="1" applyBorder="1" applyAlignment="1" applyProtection="1">
      <alignment horizontal="center" vertical="center" textRotation="255"/>
      <protection/>
    </xf>
    <xf numFmtId="0" fontId="0" fillId="0" borderId="16" xfId="0" applyFont="1" applyFill="1" applyBorder="1" applyAlignment="1" applyProtection="1">
      <alignment horizontal="center" vertical="center" textRotation="255"/>
      <protection/>
    </xf>
    <xf numFmtId="0" fontId="0" fillId="0" borderId="16" xfId="0" applyFont="1" applyFill="1" applyBorder="1" applyAlignment="1" applyProtection="1">
      <alignment horizontal="distributed" vertical="center" indent="1"/>
      <protection/>
    </xf>
    <xf numFmtId="0" fontId="0" fillId="0" borderId="18" xfId="0" applyFont="1" applyFill="1" applyBorder="1" applyAlignment="1" applyProtection="1">
      <alignment horizontal="distributed" vertical="center" indent="1"/>
      <protection/>
    </xf>
    <xf numFmtId="0" fontId="0" fillId="33" borderId="0" xfId="0" applyFont="1" applyFill="1" applyBorder="1" applyAlignment="1" applyProtection="1">
      <alignment horizontal="distributed" vertical="center"/>
      <protection/>
    </xf>
    <xf numFmtId="0" fontId="0" fillId="33" borderId="0" xfId="0" applyFill="1" applyBorder="1" applyAlignment="1">
      <alignment horizontal="distributed" vertical="center"/>
    </xf>
    <xf numFmtId="0" fontId="0" fillId="33" borderId="23" xfId="0" applyFill="1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Alignment="1">
      <alignment horizontal="distributed" vertical="center"/>
    </xf>
    <xf numFmtId="0" fontId="18" fillId="0" borderId="0" xfId="0" applyFont="1" applyFill="1" applyBorder="1" applyAlignment="1" applyProtection="1">
      <alignment vertical="top"/>
      <protection/>
    </xf>
    <xf numFmtId="0" fontId="18" fillId="0" borderId="0" xfId="0" applyFont="1" applyAlignment="1">
      <alignment vertical="top"/>
    </xf>
    <xf numFmtId="0" fontId="0" fillId="0" borderId="14" xfId="0" applyBorder="1" applyAlignment="1">
      <alignment horizontal="distributed" vertical="center"/>
    </xf>
    <xf numFmtId="0" fontId="0" fillId="0" borderId="16" xfId="0" applyFont="1" applyFill="1" applyBorder="1" applyAlignment="1" applyProtection="1">
      <alignment horizontal="distributed" vertical="center"/>
      <protection/>
    </xf>
    <xf numFmtId="0" fontId="0" fillId="0" borderId="16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40" xfId="0" applyFont="1" applyFill="1" applyBorder="1" applyAlignment="1" applyProtection="1">
      <alignment horizontal="center" vertical="center"/>
      <protection/>
    </xf>
    <xf numFmtId="0" fontId="14" fillId="33" borderId="0" xfId="0" applyFont="1" applyFill="1" applyBorder="1" applyAlignment="1" applyProtection="1">
      <alignment horizontal="distributed" vertical="center"/>
      <protection/>
    </xf>
    <xf numFmtId="0" fontId="13" fillId="33" borderId="33" xfId="0" applyFont="1" applyFill="1" applyBorder="1" applyAlignment="1">
      <alignment horizontal="distributed" vertical="center"/>
    </xf>
    <xf numFmtId="0" fontId="13" fillId="33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distributed" vertical="center" indent="1"/>
      <protection/>
    </xf>
    <xf numFmtId="0" fontId="0" fillId="0" borderId="14" xfId="0" applyFont="1" applyFill="1" applyBorder="1" applyAlignment="1" applyProtection="1">
      <alignment horizontal="distributed" vertical="center" indent="1"/>
      <protection/>
    </xf>
    <xf numFmtId="0" fontId="0" fillId="0" borderId="0" xfId="0" applyFont="1" applyFill="1" applyBorder="1" applyAlignment="1">
      <alignment horizontal="distributed" vertical="center"/>
    </xf>
    <xf numFmtId="0" fontId="0" fillId="0" borderId="33" xfId="0" applyFont="1" applyFill="1" applyBorder="1" applyAlignment="1">
      <alignment horizontal="distributed" vertical="center"/>
    </xf>
    <xf numFmtId="0" fontId="0" fillId="0" borderId="22" xfId="0" applyFont="1" applyFill="1" applyBorder="1" applyAlignment="1">
      <alignment horizontal="distributed" vertical="center"/>
    </xf>
    <xf numFmtId="0" fontId="0" fillId="0" borderId="60" xfId="0" applyFont="1" applyFill="1" applyBorder="1" applyAlignment="1">
      <alignment horizontal="distributed" vertical="center"/>
    </xf>
    <xf numFmtId="0" fontId="0" fillId="0" borderId="15" xfId="0" applyFill="1" applyBorder="1" applyAlignment="1" applyProtection="1">
      <alignment horizontal="distributed" vertical="center" indent="1"/>
      <protection/>
    </xf>
    <xf numFmtId="0" fontId="0" fillId="0" borderId="0" xfId="0" applyFill="1" applyBorder="1" applyAlignment="1" applyProtection="1">
      <alignment horizontal="distributed" vertical="center" indent="1"/>
      <protection/>
    </xf>
    <xf numFmtId="0" fontId="0" fillId="0" borderId="14" xfId="0" applyFill="1" applyBorder="1" applyAlignment="1" applyProtection="1">
      <alignment horizontal="distributed" vertical="center" indent="1"/>
      <protection/>
    </xf>
    <xf numFmtId="0" fontId="0" fillId="33" borderId="0" xfId="0" applyFill="1" applyBorder="1" applyAlignment="1" applyProtection="1">
      <alignment horizontal="distributed" vertical="center" wrapText="1"/>
      <protection/>
    </xf>
    <xf numFmtId="0" fontId="0" fillId="33" borderId="0" xfId="0" applyFill="1" applyBorder="1" applyAlignment="1">
      <alignment horizontal="distributed" vertical="center" wrapText="1"/>
    </xf>
    <xf numFmtId="0" fontId="0" fillId="33" borderId="22" xfId="0" applyFill="1" applyBorder="1" applyAlignment="1">
      <alignment horizontal="distributed" vertical="center" wrapText="1"/>
    </xf>
    <xf numFmtId="0" fontId="0" fillId="0" borderId="40" xfId="0" applyFill="1" applyBorder="1" applyAlignment="1" applyProtection="1">
      <alignment horizontal="center" vertical="center"/>
      <protection/>
    </xf>
    <xf numFmtId="0" fontId="0" fillId="0" borderId="61" xfId="0" applyFill="1" applyBorder="1" applyAlignment="1" applyProtection="1">
      <alignment horizontal="center" vertical="center"/>
      <protection/>
    </xf>
    <xf numFmtId="0" fontId="0" fillId="0" borderId="62" xfId="0" applyFill="1" applyBorder="1" applyAlignment="1" applyProtection="1">
      <alignment horizontal="center" vertical="center"/>
      <protection/>
    </xf>
    <xf numFmtId="0" fontId="14" fillId="0" borderId="11" xfId="0" applyFont="1" applyFill="1" applyBorder="1" applyAlignment="1" applyProtection="1">
      <alignment horizontal="distributed" vertical="center"/>
      <protection/>
    </xf>
    <xf numFmtId="0" fontId="13" fillId="0" borderId="11" xfId="0" applyFont="1" applyBorder="1" applyAlignment="1">
      <alignment horizontal="distributed" vertical="center"/>
    </xf>
    <xf numFmtId="0" fontId="13" fillId="0" borderId="0" xfId="0" applyFont="1" applyAlignment="1">
      <alignment horizontal="distributed" vertical="center"/>
    </xf>
    <xf numFmtId="0" fontId="0" fillId="0" borderId="63" xfId="0" applyBorder="1" applyAlignment="1">
      <alignment horizontal="center" vertical="center" textRotation="255"/>
    </xf>
    <xf numFmtId="0" fontId="0" fillId="0" borderId="64" xfId="0" applyBorder="1" applyAlignment="1">
      <alignment horizontal="center" vertical="center" textRotation="255"/>
    </xf>
    <xf numFmtId="0" fontId="0" fillId="0" borderId="65" xfId="0" applyBorder="1" applyAlignment="1">
      <alignment horizontal="center" vertical="center" textRotation="255"/>
    </xf>
    <xf numFmtId="0" fontId="0" fillId="0" borderId="30" xfId="0" applyFont="1" applyFill="1" applyBorder="1" applyAlignment="1" applyProtection="1">
      <alignment horizontal="distributed" vertical="distributed" indent="1"/>
      <protection/>
    </xf>
    <xf numFmtId="0" fontId="0" fillId="0" borderId="22" xfId="0" applyFont="1" applyFill="1" applyBorder="1" applyAlignment="1" applyProtection="1">
      <alignment horizontal="distributed" vertical="distributed" indent="1"/>
      <protection/>
    </xf>
    <xf numFmtId="0" fontId="0" fillId="0" borderId="28" xfId="0" applyFont="1" applyFill="1" applyBorder="1" applyAlignment="1" applyProtection="1">
      <alignment horizontal="distributed" vertical="distributed" indent="1"/>
      <protection/>
    </xf>
    <xf numFmtId="0" fontId="0" fillId="0" borderId="10" xfId="0" applyFont="1" applyFill="1" applyBorder="1" applyAlignment="1" applyProtection="1">
      <alignment horizontal="distributed" vertical="distributed" indent="1"/>
      <protection/>
    </xf>
    <xf numFmtId="0" fontId="0" fillId="0" borderId="11" xfId="0" applyFont="1" applyFill="1" applyBorder="1" applyAlignment="1" applyProtection="1">
      <alignment horizontal="distributed" vertical="distributed" indent="1"/>
      <protection/>
    </xf>
    <xf numFmtId="0" fontId="0" fillId="0" borderId="12" xfId="0" applyFont="1" applyFill="1" applyBorder="1" applyAlignment="1" applyProtection="1">
      <alignment horizontal="distributed" vertical="distributed" indent="1"/>
      <protection/>
    </xf>
    <xf numFmtId="0" fontId="7" fillId="0" borderId="66" xfId="0" applyFont="1" applyBorder="1" applyAlignment="1">
      <alignment horizontal="center" vertical="center" wrapText="1"/>
    </xf>
    <xf numFmtId="0" fontId="7" fillId="0" borderId="67" xfId="0" applyFont="1" applyBorder="1" applyAlignment="1">
      <alignment horizontal="center" vertical="center" wrapText="1"/>
    </xf>
    <xf numFmtId="0" fontId="0" fillId="0" borderId="68" xfId="0" applyFont="1" applyFill="1" applyBorder="1" applyAlignment="1" applyProtection="1">
      <alignment horizontal="center" vertical="center"/>
      <protection/>
    </xf>
    <xf numFmtId="0" fontId="0" fillId="0" borderId="59" xfId="0" applyFont="1" applyFill="1" applyBorder="1" applyAlignment="1" applyProtection="1">
      <alignment horizontal="center" vertical="center"/>
      <protection/>
    </xf>
    <xf numFmtId="0" fontId="0" fillId="33" borderId="0" xfId="0" applyFont="1" applyFill="1" applyBorder="1" applyAlignment="1" applyProtection="1">
      <alignment horizontal="distributed" vertical="distributed"/>
      <protection/>
    </xf>
    <xf numFmtId="0" fontId="0" fillId="0" borderId="58" xfId="0" applyFont="1" applyFill="1" applyBorder="1" applyAlignment="1" applyProtection="1">
      <alignment horizontal="distributed" vertical="center"/>
      <protection/>
    </xf>
    <xf numFmtId="0" fontId="0" fillId="0" borderId="19" xfId="0" applyFont="1" applyFill="1" applyBorder="1" applyAlignment="1" applyProtection="1">
      <alignment horizontal="distributed" vertical="center"/>
      <protection/>
    </xf>
    <xf numFmtId="0" fontId="0" fillId="0" borderId="15" xfId="0" applyFont="1" applyFill="1" applyBorder="1" applyAlignment="1" applyProtection="1">
      <alignment horizontal="distributed" vertical="center"/>
      <protection/>
    </xf>
    <xf numFmtId="0" fontId="0" fillId="0" borderId="17" xfId="0" applyFont="1" applyFill="1" applyBorder="1" applyAlignment="1" applyProtection="1">
      <alignment horizontal="distributed" vertical="center"/>
      <protection/>
    </xf>
    <xf numFmtId="0" fontId="0" fillId="0" borderId="16" xfId="0" applyFont="1" applyFill="1" applyBorder="1" applyAlignment="1" applyProtection="1">
      <alignment horizontal="distributed" vertical="center"/>
      <protection/>
    </xf>
    <xf numFmtId="0" fontId="0" fillId="0" borderId="15" xfId="0" applyFill="1" applyBorder="1" applyAlignment="1" applyProtection="1">
      <alignment horizontal="distributed" vertical="distributed" indent="1"/>
      <protection/>
    </xf>
    <xf numFmtId="0" fontId="0" fillId="0" borderId="0" xfId="0" applyFill="1" applyBorder="1" applyAlignment="1" applyProtection="1">
      <alignment horizontal="distributed" vertical="distributed" indent="1"/>
      <protection/>
    </xf>
    <xf numFmtId="0" fontId="0" fillId="0" borderId="14" xfId="0" applyFill="1" applyBorder="1" applyAlignment="1" applyProtection="1">
      <alignment horizontal="distributed" vertical="distributed" indent="1"/>
      <protection/>
    </xf>
    <xf numFmtId="0" fontId="0" fillId="0" borderId="15" xfId="0" applyFill="1" applyBorder="1" applyAlignment="1" applyProtection="1">
      <alignment horizontal="distributed" vertical="center" wrapText="1" indent="1"/>
      <protection/>
    </xf>
    <xf numFmtId="0" fontId="0" fillId="0" borderId="0" xfId="0" applyFill="1" applyBorder="1" applyAlignment="1" applyProtection="1">
      <alignment horizontal="distributed" vertical="center" wrapText="1" indent="1"/>
      <protection/>
    </xf>
    <xf numFmtId="0" fontId="0" fillId="0" borderId="14" xfId="0" applyFill="1" applyBorder="1" applyAlignment="1" applyProtection="1">
      <alignment horizontal="distributed" vertical="center" wrapText="1" indent="1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14" xfId="0" applyFont="1" applyFill="1" applyBorder="1" applyAlignment="1" applyProtection="1">
      <alignment horizontal="distributed" vertical="center"/>
      <protection/>
    </xf>
    <xf numFmtId="0" fontId="0" fillId="0" borderId="41" xfId="0" applyFill="1" applyBorder="1" applyAlignment="1" applyProtection="1">
      <alignment horizontal="distributed" vertical="center"/>
      <protection/>
    </xf>
    <xf numFmtId="0" fontId="0" fillId="0" borderId="40" xfId="0" applyFill="1" applyBorder="1" applyAlignment="1" applyProtection="1">
      <alignment horizontal="distributed" vertical="center"/>
      <protection/>
    </xf>
    <xf numFmtId="0" fontId="0" fillId="0" borderId="10" xfId="0" applyFill="1" applyBorder="1" applyAlignment="1" applyProtection="1">
      <alignment horizontal="distributed" vertical="center" indent="1"/>
      <protection/>
    </xf>
    <xf numFmtId="0" fontId="0" fillId="0" borderId="11" xfId="0" applyFill="1" applyBorder="1" applyAlignment="1" applyProtection="1">
      <alignment horizontal="distributed" vertical="center" indent="1"/>
      <protection/>
    </xf>
    <xf numFmtId="0" fontId="0" fillId="0" borderId="12" xfId="0" applyFill="1" applyBorder="1" applyAlignment="1" applyProtection="1">
      <alignment horizontal="distributed" vertical="center" indent="1"/>
      <protection/>
    </xf>
    <xf numFmtId="0" fontId="14" fillId="0" borderId="22" xfId="0" applyFont="1" applyFill="1" applyBorder="1" applyAlignment="1">
      <alignment horizontal="distributed" vertical="center" indent="1"/>
    </xf>
    <xf numFmtId="0" fontId="14" fillId="0" borderId="0" xfId="0" applyFont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36" xfId="0" applyFont="1" applyFill="1" applyBorder="1" applyAlignment="1" applyProtection="1">
      <alignment horizontal="center" vertical="center" wrapText="1"/>
      <protection/>
    </xf>
    <xf numFmtId="0" fontId="0" fillId="0" borderId="36" xfId="0" applyFont="1" applyFill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40" xfId="0" applyFont="1" applyFill="1" applyBorder="1" applyAlignment="1" applyProtection="1">
      <alignment horizontal="center" vertical="center"/>
      <protection/>
    </xf>
    <xf numFmtId="0" fontId="0" fillId="0" borderId="59" xfId="0" applyFont="1" applyFill="1" applyBorder="1" applyAlignment="1" applyProtection="1">
      <alignment horizontal="center" vertical="center"/>
      <protection/>
    </xf>
    <xf numFmtId="0" fontId="0" fillId="0" borderId="41" xfId="0" applyFont="1" applyFill="1" applyBorder="1" applyAlignment="1" applyProtection="1">
      <alignment horizontal="center" vertical="center"/>
      <protection/>
    </xf>
    <xf numFmtId="0" fontId="0" fillId="0" borderId="35" xfId="0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69" xfId="0" applyFill="1" applyBorder="1" applyAlignment="1" applyProtection="1">
      <alignment horizontal="center" vertical="center" wrapText="1"/>
      <protection/>
    </xf>
    <xf numFmtId="0" fontId="0" fillId="0" borderId="48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0" borderId="70" xfId="0" applyFill="1" applyBorder="1" applyAlignment="1" applyProtection="1">
      <alignment horizontal="distributed" vertical="center" wrapText="1" indent="2"/>
      <protection/>
    </xf>
    <xf numFmtId="0" fontId="0" fillId="0" borderId="35" xfId="0" applyFont="1" applyBorder="1" applyAlignment="1">
      <alignment horizontal="distributed" vertical="center" wrapText="1" indent="2"/>
    </xf>
    <xf numFmtId="0" fontId="0" fillId="0" borderId="17" xfId="0" applyFont="1" applyBorder="1" applyAlignment="1">
      <alignment horizontal="distributed" vertical="center" wrapText="1" indent="2"/>
    </xf>
    <xf numFmtId="0" fontId="0" fillId="0" borderId="18" xfId="0" applyFont="1" applyBorder="1" applyAlignment="1">
      <alignment horizontal="distributed" vertical="center" wrapText="1" indent="2"/>
    </xf>
    <xf numFmtId="0" fontId="0" fillId="0" borderId="70" xfId="0" applyFill="1" applyBorder="1" applyAlignment="1" applyProtection="1">
      <alignment horizontal="center" vertical="center" wrapText="1"/>
      <protection/>
    </xf>
    <xf numFmtId="0" fontId="0" fillId="0" borderId="15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47" xfId="0" applyFont="1" applyFill="1" applyBorder="1" applyAlignment="1" applyProtection="1">
      <alignment horizontal="center" vertical="center"/>
      <protection/>
    </xf>
    <xf numFmtId="0" fontId="0" fillId="0" borderId="50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69" xfId="0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47" xfId="0" applyFont="1" applyFill="1" applyBorder="1" applyAlignment="1" applyProtection="1">
      <alignment horizontal="center" vertical="center" wrapText="1"/>
      <protection/>
    </xf>
    <xf numFmtId="0" fontId="0" fillId="0" borderId="50" xfId="0" applyFont="1" applyFill="1" applyBorder="1" applyAlignment="1">
      <alignment horizontal="center" vertical="center" wrapText="1"/>
    </xf>
    <xf numFmtId="0" fontId="0" fillId="0" borderId="50" xfId="0" applyFont="1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17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50" xfId="0" applyBorder="1" applyAlignment="1">
      <alignment/>
    </xf>
    <xf numFmtId="0" fontId="5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distributed" vertical="distributed"/>
      <protection/>
    </xf>
    <xf numFmtId="0" fontId="0" fillId="0" borderId="14" xfId="0" applyFont="1" applyFill="1" applyBorder="1" applyAlignment="1" applyProtection="1">
      <alignment horizontal="distributed" vertical="distributed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14" fillId="0" borderId="0" xfId="0" applyFont="1" applyFill="1" applyBorder="1" applyAlignment="1">
      <alignment horizontal="distributed" vertical="distributed"/>
    </xf>
    <xf numFmtId="0" fontId="14" fillId="0" borderId="0" xfId="0" applyFont="1" applyAlignment="1">
      <alignment horizontal="distributed" vertical="distributed"/>
    </xf>
    <xf numFmtId="0" fontId="14" fillId="0" borderId="14" xfId="0" applyFont="1" applyBorder="1" applyAlignment="1">
      <alignment horizontal="distributed" vertical="distributed"/>
    </xf>
    <xf numFmtId="0" fontId="0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 applyProtection="1">
      <alignment horizontal="distributed" vertical="center" indent="1"/>
      <protection/>
    </xf>
    <xf numFmtId="0" fontId="0" fillId="0" borderId="22" xfId="0" applyFont="1" applyFill="1" applyBorder="1" applyAlignment="1" applyProtection="1">
      <alignment horizontal="distributed" vertical="center" indent="1"/>
      <protection/>
    </xf>
    <xf numFmtId="0" fontId="0" fillId="0" borderId="0" xfId="0" applyFont="1" applyAlignment="1">
      <alignment horizontal="center" vertical="center"/>
    </xf>
    <xf numFmtId="0" fontId="0" fillId="0" borderId="48" xfId="0" applyFont="1" applyFill="1" applyBorder="1" applyAlignment="1" applyProtection="1">
      <alignment horizontal="center" vertical="center"/>
      <protection/>
    </xf>
    <xf numFmtId="0" fontId="0" fillId="0" borderId="17" xfId="0" applyFont="1" applyBorder="1" applyAlignment="1">
      <alignment horizontal="center" vertical="center"/>
    </xf>
    <xf numFmtId="0" fontId="0" fillId="0" borderId="71" xfId="0" applyFill="1" applyBorder="1" applyAlignment="1" applyProtection="1">
      <alignment horizontal="center" vertical="center" wrapText="1"/>
      <protection/>
    </xf>
    <xf numFmtId="0" fontId="0" fillId="0" borderId="50" xfId="0" applyFont="1" applyFill="1" applyBorder="1" applyAlignment="1" applyProtection="1">
      <alignment horizontal="center" vertical="center"/>
      <protection/>
    </xf>
    <xf numFmtId="0" fontId="0" fillId="0" borderId="71" xfId="0" applyFill="1" applyBorder="1" applyAlignment="1" applyProtection="1">
      <alignment horizontal="center" vertical="center"/>
      <protection/>
    </xf>
    <xf numFmtId="0" fontId="0" fillId="0" borderId="48" xfId="0" applyFont="1" applyFill="1" applyBorder="1" applyAlignment="1" applyProtection="1">
      <alignment horizontal="distributed" vertical="center" indent="1"/>
      <protection/>
    </xf>
    <xf numFmtId="0" fontId="0" fillId="0" borderId="50" xfId="0" applyFont="1" applyBorder="1" applyAlignment="1">
      <alignment horizontal="distributed" vertical="center" indent="1"/>
    </xf>
    <xf numFmtId="0" fontId="0" fillId="0" borderId="10" xfId="0" applyBorder="1" applyAlignment="1">
      <alignment horizontal="center" vertical="distributed" wrapText="1"/>
    </xf>
    <xf numFmtId="0" fontId="0" fillId="0" borderId="17" xfId="0" applyFont="1" applyBorder="1" applyAlignment="1">
      <alignment horizontal="center" vertical="distributed" wrapText="1"/>
    </xf>
    <xf numFmtId="0" fontId="0" fillId="0" borderId="72" xfId="0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0" fillId="0" borderId="74" xfId="0" applyFont="1" applyFill="1" applyBorder="1" applyAlignment="1" applyProtection="1">
      <alignment horizontal="center" vertical="center"/>
      <protection/>
    </xf>
    <xf numFmtId="0" fontId="0" fillId="0" borderId="47" xfId="0" applyBorder="1" applyAlignment="1">
      <alignment horizontal="center" vertical="center" wrapText="1"/>
    </xf>
    <xf numFmtId="0" fontId="0" fillId="0" borderId="48" xfId="0" applyFont="1" applyFill="1" applyBorder="1" applyAlignment="1" applyProtection="1">
      <alignment horizontal="center" vertical="center" wrapText="1"/>
      <protection/>
    </xf>
    <xf numFmtId="0" fontId="0" fillId="0" borderId="5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22" xfId="0" applyFont="1" applyFill="1" applyBorder="1" applyAlignment="1" applyProtection="1">
      <alignment horizontal="distributed" vertical="center"/>
      <protection/>
    </xf>
    <xf numFmtId="0" fontId="0" fillId="0" borderId="22" xfId="0" applyFont="1" applyBorder="1" applyAlignment="1">
      <alignment/>
    </xf>
    <xf numFmtId="0" fontId="0" fillId="0" borderId="28" xfId="0" applyFont="1" applyBorder="1" applyAlignment="1">
      <alignment/>
    </xf>
    <xf numFmtId="0" fontId="14" fillId="0" borderId="11" xfId="0" applyFont="1" applyFill="1" applyBorder="1" applyAlignment="1">
      <alignment horizontal="distributed" vertical="center" indent="1"/>
    </xf>
    <xf numFmtId="0" fontId="14" fillId="0" borderId="0" xfId="0" applyFont="1" applyFill="1" applyBorder="1" applyAlignment="1">
      <alignment horizontal="distributed" vertical="center" indent="1"/>
    </xf>
    <xf numFmtId="0" fontId="0" fillId="0" borderId="0" xfId="0" applyFont="1" applyBorder="1" applyAlignment="1">
      <alignment horizontal="distributed" vertical="center" wrapText="1" indent="1"/>
    </xf>
    <xf numFmtId="0" fontId="0" fillId="0" borderId="14" xfId="0" applyFont="1" applyBorder="1" applyAlignment="1">
      <alignment horizontal="distributed" vertical="center" wrapText="1" indent="1"/>
    </xf>
    <xf numFmtId="0" fontId="0" fillId="0" borderId="0" xfId="0" applyBorder="1" applyAlignment="1">
      <alignment horizontal="distributed" vertical="center" indent="1"/>
    </xf>
    <xf numFmtId="0" fontId="0" fillId="0" borderId="14" xfId="0" applyBorder="1" applyAlignment="1">
      <alignment horizontal="distributed" vertical="center" indent="1"/>
    </xf>
    <xf numFmtId="0" fontId="11" fillId="0" borderId="0" xfId="0" applyFont="1" applyFill="1" applyBorder="1" applyAlignment="1" applyProtection="1">
      <alignment horizontal="distributed" vertical="top" wrapText="1" indent="1"/>
      <protection/>
    </xf>
    <xf numFmtId="0" fontId="11" fillId="0" borderId="14" xfId="0" applyFont="1" applyFill="1" applyBorder="1" applyAlignment="1" applyProtection="1">
      <alignment horizontal="distributed" vertical="top" wrapText="1" indent="1"/>
      <protection/>
    </xf>
    <xf numFmtId="0" fontId="14" fillId="0" borderId="16" xfId="0" applyFont="1" applyFill="1" applyBorder="1" applyAlignment="1" applyProtection="1" quotePrefix="1">
      <alignment horizontal="center" vertical="center"/>
      <protection/>
    </xf>
    <xf numFmtId="0" fontId="14" fillId="0" borderId="18" xfId="0" applyFont="1" applyFill="1" applyBorder="1" applyAlignment="1" applyProtection="1" quotePrefix="1">
      <alignment horizontal="center" vertical="center"/>
      <protection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0" fontId="0" fillId="0" borderId="14" xfId="0" applyFont="1" applyFill="1" applyBorder="1" applyAlignment="1" applyProtection="1" quotePrefix="1">
      <alignment horizontal="center" vertical="center"/>
      <protection/>
    </xf>
    <xf numFmtId="0" fontId="0" fillId="0" borderId="14" xfId="0" applyFont="1" applyFill="1" applyBorder="1" applyAlignment="1" applyProtection="1">
      <alignment horizontal="distributed" vertical="center"/>
      <protection/>
    </xf>
    <xf numFmtId="0" fontId="0" fillId="0" borderId="36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75" xfId="0" applyBorder="1" applyAlignment="1">
      <alignment horizontal="center" vertical="center" wrapText="1"/>
    </xf>
    <xf numFmtId="0" fontId="0" fillId="0" borderId="76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37" fontId="14" fillId="0" borderId="22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11" fillId="0" borderId="0" xfId="0" applyFont="1" applyFill="1" applyBorder="1" applyAlignment="1" applyProtection="1">
      <alignment horizontal="distributed" vertical="distributed" wrapText="1" indent="1"/>
      <protection/>
    </xf>
    <xf numFmtId="0" fontId="0" fillId="0" borderId="0" xfId="0" applyFont="1" applyFill="1" applyBorder="1" applyAlignment="1">
      <alignment horizontal="distributed" vertical="center" indent="1"/>
    </xf>
    <xf numFmtId="0" fontId="0" fillId="0" borderId="33" xfId="0" applyFont="1" applyFill="1" applyBorder="1" applyAlignment="1">
      <alignment horizontal="distributed" vertical="center" indent="1"/>
    </xf>
    <xf numFmtId="0" fontId="0" fillId="0" borderId="0" xfId="0" applyFont="1" applyBorder="1" applyAlignment="1">
      <alignment horizontal="right" vertical="center"/>
    </xf>
    <xf numFmtId="0" fontId="24" fillId="0" borderId="0" xfId="0" applyFont="1" applyFill="1" applyBorder="1" applyAlignment="1">
      <alignment horizontal="distributed" vertical="distributed" wrapText="1" indent="1"/>
    </xf>
    <xf numFmtId="0" fontId="0" fillId="0" borderId="0" xfId="0" applyFont="1" applyFill="1" applyBorder="1" applyAlignment="1">
      <alignment horizontal="left" vertical="center" wrapText="1" indent="1"/>
    </xf>
    <xf numFmtId="0" fontId="11" fillId="0" borderId="0" xfId="0" applyFont="1" applyFill="1" applyBorder="1" applyAlignment="1">
      <alignment horizontal="distributed" vertical="distributed" wrapText="1" indent="1"/>
    </xf>
    <xf numFmtId="0" fontId="11" fillId="0" borderId="0" xfId="0" applyFont="1" applyFill="1" applyBorder="1" applyAlignment="1" applyProtection="1">
      <alignment horizontal="distributed" vertical="center" indent="1"/>
      <protection/>
    </xf>
    <xf numFmtId="0" fontId="7" fillId="0" borderId="0" xfId="0" applyFont="1" applyFill="1" applyBorder="1" applyAlignment="1" applyProtection="1">
      <alignment horizontal="distributed" vertical="distributed" wrapText="1" indent="1"/>
      <protection/>
    </xf>
    <xf numFmtId="0" fontId="7" fillId="0" borderId="0" xfId="0" applyFont="1" applyFill="1" applyBorder="1" applyAlignment="1">
      <alignment horizontal="distributed" vertical="center"/>
    </xf>
    <xf numFmtId="0" fontId="7" fillId="0" borderId="33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 indent="1"/>
    </xf>
    <xf numFmtId="0" fontId="7" fillId="0" borderId="33" xfId="0" applyFont="1" applyFill="1" applyBorder="1" applyAlignment="1">
      <alignment horizontal="distributed" vertical="center" indent="1"/>
    </xf>
    <xf numFmtId="0" fontId="0" fillId="0" borderId="77" xfId="0" applyFont="1" applyFill="1" applyBorder="1" applyAlignment="1" applyProtection="1">
      <alignment horizontal="center" vertical="center"/>
      <protection/>
    </xf>
    <xf numFmtId="0" fontId="0" fillId="0" borderId="42" xfId="0" applyFont="1" applyBorder="1" applyAlignment="1">
      <alignment horizontal="center" vertical="center"/>
    </xf>
    <xf numFmtId="0" fontId="0" fillId="0" borderId="75" xfId="0" applyFont="1" applyFill="1" applyBorder="1" applyAlignment="1" applyProtection="1">
      <alignment horizontal="center" vertical="center" wrapText="1"/>
      <protection/>
    </xf>
    <xf numFmtId="0" fontId="0" fillId="0" borderId="76" xfId="0" applyFont="1" applyFill="1" applyBorder="1" applyAlignment="1" applyProtection="1">
      <alignment horizontal="center" vertical="center" wrapText="1"/>
      <protection/>
    </xf>
    <xf numFmtId="0" fontId="0" fillId="0" borderId="31" xfId="0" applyFont="1" applyFill="1" applyBorder="1" applyAlignment="1" applyProtection="1">
      <alignment horizontal="center" vertical="center" wrapText="1"/>
      <protection/>
    </xf>
    <xf numFmtId="0" fontId="0" fillId="0" borderId="22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distributed" vertical="center" indent="1"/>
      <protection/>
    </xf>
    <xf numFmtId="0" fontId="0" fillId="0" borderId="33" xfId="0" applyFont="1" applyFill="1" applyBorder="1" applyAlignment="1" applyProtection="1">
      <alignment horizontal="distributed" vertical="center" indent="1"/>
      <protection/>
    </xf>
    <xf numFmtId="0" fontId="0" fillId="0" borderId="76" xfId="0" applyFont="1" applyFill="1" applyBorder="1" applyAlignment="1" applyProtection="1">
      <alignment horizontal="distributed" vertical="center" indent="2"/>
      <protection/>
    </xf>
    <xf numFmtId="0" fontId="0" fillId="0" borderId="78" xfId="0" applyFont="1" applyFill="1" applyBorder="1" applyAlignment="1" applyProtection="1">
      <alignment horizontal="distributed" vertical="center" indent="2"/>
      <protection/>
    </xf>
    <xf numFmtId="0" fontId="0" fillId="0" borderId="22" xfId="0" applyFont="1" applyFill="1" applyBorder="1" applyAlignment="1" applyProtection="1">
      <alignment horizontal="distributed" vertical="center" indent="2"/>
      <protection/>
    </xf>
    <xf numFmtId="0" fontId="0" fillId="0" borderId="60" xfId="0" applyFont="1" applyFill="1" applyBorder="1" applyAlignment="1" applyProtection="1">
      <alignment horizontal="distributed" vertical="center" indent="2"/>
      <protection/>
    </xf>
    <xf numFmtId="37" fontId="15" fillId="0" borderId="0" xfId="0" applyNumberFormat="1" applyFont="1" applyFill="1" applyBorder="1" applyAlignment="1" applyProtection="1">
      <alignment vertical="center"/>
      <protection/>
    </xf>
    <xf numFmtId="0" fontId="15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37" fontId="17" fillId="0" borderId="79" xfId="0" applyNumberFormat="1" applyFont="1" applyFill="1" applyBorder="1" applyAlignment="1" applyProtection="1">
      <alignment horizontal="center" vertical="center"/>
      <protection/>
    </xf>
    <xf numFmtId="37" fontId="17" fillId="0" borderId="61" xfId="0" applyNumberFormat="1" applyFont="1" applyFill="1" applyBorder="1" applyAlignment="1" applyProtection="1">
      <alignment horizontal="center" vertical="center"/>
      <protection/>
    </xf>
    <xf numFmtId="0" fontId="17" fillId="0" borderId="80" xfId="0" applyFont="1" applyFill="1" applyBorder="1" applyAlignment="1">
      <alignment horizontal="center" vertical="center" wrapText="1"/>
    </xf>
    <xf numFmtId="0" fontId="17" fillId="0" borderId="52" xfId="0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 wrapText="1"/>
    </xf>
    <xf numFmtId="0" fontId="17" fillId="0" borderId="33" xfId="0" applyFont="1" applyFill="1" applyBorder="1" applyAlignment="1">
      <alignment horizontal="center" vertical="center" wrapText="1"/>
    </xf>
    <xf numFmtId="0" fontId="17" fillId="0" borderId="31" xfId="0" applyFont="1" applyFill="1" applyBorder="1" applyAlignment="1">
      <alignment horizontal="center" vertical="center" wrapText="1"/>
    </xf>
    <xf numFmtId="0" fontId="17" fillId="0" borderId="60" xfId="0" applyFont="1" applyFill="1" applyBorder="1" applyAlignment="1">
      <alignment horizontal="center" vertical="center" wrapText="1"/>
    </xf>
    <xf numFmtId="0" fontId="17" fillId="0" borderId="80" xfId="0" applyFont="1" applyBorder="1" applyAlignment="1">
      <alignment horizontal="center" vertical="center" wrapText="1"/>
    </xf>
    <xf numFmtId="0" fontId="17" fillId="0" borderId="52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 wrapText="1"/>
    </xf>
    <xf numFmtId="0" fontId="17" fillId="0" borderId="60" xfId="0" applyFont="1" applyBorder="1" applyAlignment="1">
      <alignment horizontal="center" vertical="center" wrapText="1"/>
    </xf>
    <xf numFmtId="37" fontId="17" fillId="0" borderId="31" xfId="0" applyNumberFormat="1" applyFont="1" applyFill="1" applyBorder="1" applyAlignment="1" applyProtection="1">
      <alignment horizontal="center" vertical="center"/>
      <protection/>
    </xf>
    <xf numFmtId="37" fontId="17" fillId="0" borderId="22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 wrapText="1"/>
    </xf>
    <xf numFmtId="37" fontId="17" fillId="0" borderId="81" xfId="0" applyNumberFormat="1" applyFont="1" applyFill="1" applyBorder="1" applyAlignment="1" applyProtection="1">
      <alignment horizontal="center" vertical="center"/>
      <protection/>
    </xf>
    <xf numFmtId="37" fontId="17" fillId="0" borderId="82" xfId="0" applyNumberFormat="1" applyFont="1" applyFill="1" applyBorder="1" applyAlignment="1" applyProtection="1">
      <alignment horizontal="center" vertical="center"/>
      <protection/>
    </xf>
    <xf numFmtId="37" fontId="17" fillId="0" borderId="83" xfId="0" applyNumberFormat="1" applyFont="1" applyFill="1" applyBorder="1" applyAlignment="1" applyProtection="1">
      <alignment horizontal="center" vertical="center"/>
      <protection/>
    </xf>
    <xf numFmtId="0" fontId="17" fillId="0" borderId="81" xfId="0" applyFont="1" applyBorder="1" applyAlignment="1">
      <alignment horizontal="center" vertical="center"/>
    </xf>
    <xf numFmtId="0" fontId="17" fillId="0" borderId="82" xfId="0" applyFont="1" applyBorder="1" applyAlignment="1">
      <alignment horizontal="center" vertical="center"/>
    </xf>
    <xf numFmtId="0" fontId="17" fillId="0" borderId="83" xfId="0" applyFont="1" applyBorder="1" applyAlignment="1">
      <alignment horizontal="center" vertical="center"/>
    </xf>
    <xf numFmtId="0" fontId="0" fillId="0" borderId="14" xfId="0" applyFont="1" applyFill="1" applyBorder="1" applyAlignment="1" applyProtection="1">
      <alignment horizontal="distributed" vertical="center" indent="1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distributed" vertical="distributed" indent="1"/>
      <protection/>
    </xf>
    <xf numFmtId="0" fontId="0" fillId="0" borderId="14" xfId="0" applyFont="1" applyFill="1" applyBorder="1" applyAlignment="1" applyProtection="1">
      <alignment horizontal="distributed" vertical="distributed" indent="1"/>
      <protection/>
    </xf>
    <xf numFmtId="0" fontId="0" fillId="0" borderId="16" xfId="0" applyFont="1" applyFill="1" applyBorder="1" applyAlignment="1" applyProtection="1">
      <alignment horizontal="distributed" vertical="distributed" indent="1"/>
      <protection/>
    </xf>
    <xf numFmtId="0" fontId="0" fillId="0" borderId="18" xfId="0" applyFont="1" applyFill="1" applyBorder="1" applyAlignment="1" applyProtection="1">
      <alignment horizontal="distributed" vertical="distributed" indent="1"/>
      <protection/>
    </xf>
    <xf numFmtId="0" fontId="9" fillId="0" borderId="0" xfId="0" applyFont="1" applyFill="1" applyBorder="1" applyAlignment="1" quotePrefix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top"/>
    </xf>
    <xf numFmtId="0" fontId="0" fillId="0" borderId="22" xfId="0" applyFont="1" applyFill="1" applyBorder="1" applyAlignment="1">
      <alignment horizontal="distributed" vertical="center" indent="1"/>
    </xf>
    <xf numFmtId="0" fontId="0" fillId="0" borderId="60" xfId="0" applyFont="1" applyFill="1" applyBorder="1" applyAlignment="1">
      <alignment horizontal="distributed" vertical="center" indent="1"/>
    </xf>
    <xf numFmtId="0" fontId="0" fillId="0" borderId="0" xfId="0" applyFont="1" applyFill="1" applyBorder="1" applyAlignment="1" quotePrefix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0" xfId="0" applyFill="1" applyBorder="1" applyAlignment="1" applyProtection="1">
      <alignment horizontal="left" vertical="center"/>
      <protection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37" fontId="17" fillId="0" borderId="84" xfId="0" applyNumberFormat="1" applyFont="1" applyFill="1" applyBorder="1" applyAlignment="1" applyProtection="1">
      <alignment horizontal="center" vertical="center" wrapText="1"/>
      <protection/>
    </xf>
    <xf numFmtId="37" fontId="17" fillId="0" borderId="77" xfId="0" applyNumberFormat="1" applyFont="1" applyFill="1" applyBorder="1" applyAlignment="1" applyProtection="1">
      <alignment horizontal="center" vertical="center" wrapText="1"/>
      <protection/>
    </xf>
    <xf numFmtId="37" fontId="17" fillId="0" borderId="42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17" fillId="0" borderId="61" xfId="0" applyFont="1" applyFill="1" applyBorder="1" applyAlignment="1" applyProtection="1">
      <alignment horizontal="center" vertical="center"/>
      <protection/>
    </xf>
    <xf numFmtId="0" fontId="17" fillId="0" borderId="85" xfId="0" applyFont="1" applyFill="1" applyBorder="1" applyAlignment="1" applyProtection="1">
      <alignment horizontal="center" vertical="center"/>
      <protection/>
    </xf>
    <xf numFmtId="0" fontId="17" fillId="0" borderId="79" xfId="0" applyFont="1" applyBorder="1" applyAlignment="1">
      <alignment horizontal="center" vertical="center"/>
    </xf>
    <xf numFmtId="0" fontId="17" fillId="0" borderId="85" xfId="0" applyFont="1" applyBorder="1" applyAlignment="1">
      <alignment horizontal="center" vertical="center"/>
    </xf>
    <xf numFmtId="0" fontId="0" fillId="0" borderId="19" xfId="0" applyFill="1" applyBorder="1" applyAlignment="1" applyProtection="1">
      <alignment horizontal="left" vertical="center"/>
      <protection/>
    </xf>
    <xf numFmtId="0" fontId="0" fillId="0" borderId="19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86" xfId="0" applyFont="1" applyFill="1" applyBorder="1" applyAlignment="1" applyProtection="1">
      <alignment horizontal="center" vertical="center"/>
      <protection/>
    </xf>
    <xf numFmtId="0" fontId="0" fillId="0" borderId="87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60" xfId="0" applyFont="1" applyFill="1" applyBorder="1" applyAlignment="1" applyProtection="1">
      <alignment horizontal="center" vertical="center"/>
      <protection/>
    </xf>
    <xf numFmtId="0" fontId="0" fillId="0" borderId="22" xfId="0" applyFont="1" applyBorder="1" applyAlignment="1">
      <alignment horizontal="right" vertical="center"/>
    </xf>
    <xf numFmtId="0" fontId="13" fillId="0" borderId="0" xfId="0" applyFont="1" applyFill="1" applyBorder="1" applyAlignment="1" applyProtection="1">
      <alignment horizontal="distributed" vertical="center"/>
      <protection/>
    </xf>
    <xf numFmtId="0" fontId="13" fillId="0" borderId="14" xfId="0" applyFont="1" applyFill="1" applyBorder="1" applyAlignment="1" applyProtection="1">
      <alignment horizontal="distributed" vertical="center"/>
      <protection/>
    </xf>
    <xf numFmtId="37" fontId="0" fillId="0" borderId="22" xfId="0" applyNumberFormat="1" applyFont="1" applyFill="1" applyBorder="1" applyAlignment="1" applyProtection="1">
      <alignment horizontal="right" vertical="center"/>
      <protection/>
    </xf>
    <xf numFmtId="38" fontId="14" fillId="0" borderId="0" xfId="49" applyFont="1" applyFill="1" applyBorder="1" applyAlignment="1">
      <alignment horizontal="right" vertical="center"/>
    </xf>
    <xf numFmtId="0" fontId="0" fillId="0" borderId="14" xfId="0" applyFont="1" applyFill="1" applyBorder="1" applyAlignment="1" quotePrefix="1">
      <alignment horizontal="center" vertical="center"/>
    </xf>
    <xf numFmtId="0" fontId="0" fillId="0" borderId="11" xfId="0" applyFill="1" applyBorder="1" applyAlignment="1">
      <alignment horizontal="distributed" vertical="center" indent="2"/>
    </xf>
    <xf numFmtId="0" fontId="0" fillId="0" borderId="11" xfId="0" applyFont="1" applyBorder="1" applyAlignment="1">
      <alignment horizontal="distributed" vertical="center" indent="2"/>
    </xf>
    <xf numFmtId="0" fontId="0" fillId="0" borderId="12" xfId="0" applyFont="1" applyBorder="1" applyAlignment="1">
      <alignment horizontal="distributed" vertical="center" indent="2"/>
    </xf>
    <xf numFmtId="0" fontId="0" fillId="0" borderId="0" xfId="0" applyFont="1" applyFill="1" applyBorder="1" applyAlignment="1">
      <alignment horizontal="center" vertical="top"/>
    </xf>
    <xf numFmtId="0" fontId="0" fillId="0" borderId="33" xfId="0" applyFont="1" applyFill="1" applyBorder="1" applyAlignment="1">
      <alignment horizontal="center" vertical="top"/>
    </xf>
    <xf numFmtId="0" fontId="0" fillId="0" borderId="33" xfId="0" applyFont="1" applyFill="1" applyBorder="1" applyAlignment="1" applyProtection="1">
      <alignment horizontal="center" vertical="center"/>
      <protection/>
    </xf>
    <xf numFmtId="0" fontId="0" fillId="0" borderId="36" xfId="0" applyFill="1" applyBorder="1" applyAlignment="1" applyProtection="1">
      <alignment horizontal="center" vertical="center"/>
      <protection/>
    </xf>
    <xf numFmtId="0" fontId="0" fillId="0" borderId="36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37" fontId="0" fillId="0" borderId="11" xfId="0" applyNumberFormat="1" applyFont="1" applyFill="1" applyBorder="1" applyAlignment="1" applyProtection="1">
      <alignment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38" fontId="0" fillId="0" borderId="0" xfId="49" applyFont="1" applyFill="1" applyBorder="1" applyAlignment="1">
      <alignment horizontal="right" vertical="top"/>
    </xf>
    <xf numFmtId="0" fontId="18" fillId="0" borderId="0" xfId="0" applyFont="1" applyFill="1" applyBorder="1" applyAlignment="1" applyProtection="1">
      <alignment horizontal="distributed" vertical="distributed" wrapText="1" indent="1"/>
      <protection/>
    </xf>
    <xf numFmtId="38" fontId="0" fillId="0" borderId="0" xfId="49" applyFont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38" fontId="14" fillId="0" borderId="19" xfId="49" applyFont="1" applyFill="1" applyBorder="1" applyAlignment="1">
      <alignment horizontal="right" vertical="center"/>
    </xf>
    <xf numFmtId="0" fontId="0" fillId="0" borderId="75" xfId="0" applyFont="1" applyFill="1" applyBorder="1" applyAlignment="1" applyProtection="1">
      <alignment horizontal="center" vertical="center"/>
      <protection/>
    </xf>
    <xf numFmtId="0" fontId="0" fillId="0" borderId="76" xfId="0" applyFont="1" applyFill="1" applyBorder="1" applyAlignment="1" applyProtection="1">
      <alignment horizontal="center" vertical="center"/>
      <protection/>
    </xf>
    <xf numFmtId="0" fontId="0" fillId="0" borderId="78" xfId="0" applyFont="1" applyFill="1" applyBorder="1" applyAlignment="1" applyProtection="1">
      <alignment horizontal="center" vertical="center"/>
      <protection/>
    </xf>
    <xf numFmtId="0" fontId="0" fillId="0" borderId="54" xfId="0" applyFont="1" applyFill="1" applyBorder="1" applyAlignment="1" applyProtection="1">
      <alignment horizontal="center" vertical="center"/>
      <protection/>
    </xf>
    <xf numFmtId="0" fontId="0" fillId="0" borderId="57" xfId="0" applyFont="1" applyBorder="1" applyAlignment="1">
      <alignment horizontal="center" vertical="center"/>
    </xf>
    <xf numFmtId="0" fontId="0" fillId="0" borderId="55" xfId="0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88" xfId="0" applyBorder="1" applyAlignment="1">
      <alignment horizontal="center" vertical="center"/>
    </xf>
    <xf numFmtId="37" fontId="14" fillId="0" borderId="16" xfId="0" applyNumberFormat="1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quotePrefix="1">
      <alignment horizontal="center" vertical="center"/>
    </xf>
    <xf numFmtId="0" fontId="14" fillId="0" borderId="28" xfId="0" applyFont="1" applyFill="1" applyBorder="1" applyAlignment="1" quotePrefix="1">
      <alignment horizontal="center" vertical="center"/>
    </xf>
    <xf numFmtId="0" fontId="14" fillId="0" borderId="14" xfId="0" applyFont="1" applyFill="1" applyBorder="1" applyAlignment="1" applyProtection="1">
      <alignment horizontal="distributed" vertical="center" indent="1"/>
      <protection/>
    </xf>
    <xf numFmtId="0" fontId="0" fillId="0" borderId="0" xfId="0" applyFont="1" applyFill="1" applyAlignment="1">
      <alignment horizontal="left" vertical="center"/>
    </xf>
    <xf numFmtId="0" fontId="14" fillId="0" borderId="22" xfId="0" applyFont="1" applyFill="1" applyBorder="1" applyAlignment="1" applyProtection="1">
      <alignment horizontal="center" vertical="center"/>
      <protection/>
    </xf>
    <xf numFmtId="0" fontId="14" fillId="0" borderId="60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>
      <alignment horizontal="left" vertical="center"/>
    </xf>
    <xf numFmtId="0" fontId="0" fillId="0" borderId="88" xfId="0" applyFill="1" applyBorder="1" applyAlignment="1" applyProtection="1">
      <alignment horizontal="center" vertical="center"/>
      <protection/>
    </xf>
    <xf numFmtId="0" fontId="7" fillId="0" borderId="22" xfId="0" applyFont="1" applyFill="1" applyBorder="1" applyAlignment="1" applyProtection="1">
      <alignment horizontal="distributed" vertical="center" indent="1"/>
      <protection/>
    </xf>
    <xf numFmtId="0" fontId="7" fillId="0" borderId="60" xfId="0" applyFont="1" applyFill="1" applyBorder="1" applyAlignment="1" applyProtection="1">
      <alignment horizontal="distributed" vertical="center" indent="1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61" xfId="0" applyFont="1" applyFill="1" applyBorder="1" applyAlignment="1" applyProtection="1">
      <alignment horizontal="center" vertical="center"/>
      <protection/>
    </xf>
    <xf numFmtId="0" fontId="0" fillId="0" borderId="79" xfId="0" applyBorder="1" applyAlignment="1">
      <alignment horizontal="center" vertical="center"/>
    </xf>
    <xf numFmtId="0" fontId="0" fillId="0" borderId="35" xfId="0" applyFont="1" applyFill="1" applyBorder="1" applyAlignment="1" applyProtection="1">
      <alignment horizontal="center" vertical="center" wrapText="1"/>
      <protection/>
    </xf>
    <xf numFmtId="0" fontId="0" fillId="0" borderId="16" xfId="0" applyFont="1" applyFill="1" applyBorder="1" applyAlignment="1" applyProtection="1">
      <alignment horizontal="center" vertical="center" wrapText="1"/>
      <protection/>
    </xf>
    <xf numFmtId="0" fontId="0" fillId="0" borderId="18" xfId="0" applyFont="1" applyFill="1" applyBorder="1" applyAlignment="1" applyProtection="1">
      <alignment horizontal="center" vertical="center" wrapText="1"/>
      <protection/>
    </xf>
    <xf numFmtId="0" fontId="0" fillId="0" borderId="89" xfId="0" applyFont="1" applyFill="1" applyBorder="1" applyAlignment="1" applyProtection="1">
      <alignment horizontal="center" vertical="center"/>
      <protection/>
    </xf>
    <xf numFmtId="0" fontId="0" fillId="0" borderId="69" xfId="0" applyFont="1" applyFill="1" applyBorder="1" applyAlignment="1" applyProtection="1">
      <alignment horizontal="center" vertical="center"/>
      <protection/>
    </xf>
    <xf numFmtId="0" fontId="0" fillId="0" borderId="70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11" fillId="0" borderId="22" xfId="0" applyFont="1" applyFill="1" applyBorder="1" applyAlignment="1" applyProtection="1">
      <alignment horizontal="distributed" vertical="distributed" wrapText="1"/>
      <protection/>
    </xf>
    <xf numFmtId="0" fontId="0" fillId="0" borderId="90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91" xfId="0" applyFont="1" applyFill="1" applyBorder="1" applyAlignment="1" applyProtection="1">
      <alignment horizontal="center" vertical="distributed" wrapText="1"/>
      <protection/>
    </xf>
    <xf numFmtId="0" fontId="0" fillId="0" borderId="92" xfId="0" applyFont="1" applyFill="1" applyBorder="1" applyAlignment="1" applyProtection="1">
      <alignment horizontal="center" vertical="distributed"/>
      <protection/>
    </xf>
    <xf numFmtId="0" fontId="0" fillId="0" borderId="93" xfId="0" applyFont="1" applyFill="1" applyBorder="1" applyAlignment="1" applyProtection="1">
      <alignment horizontal="distributed" vertical="center" indent="4"/>
      <protection/>
    </xf>
    <xf numFmtId="0" fontId="0" fillId="0" borderId="76" xfId="0" applyFont="1" applyFill="1" applyBorder="1" applyAlignment="1" applyProtection="1">
      <alignment horizontal="distributed" vertical="center" indent="4"/>
      <protection/>
    </xf>
    <xf numFmtId="0" fontId="0" fillId="0" borderId="78" xfId="0" applyFont="1" applyFill="1" applyBorder="1" applyAlignment="1" applyProtection="1">
      <alignment horizontal="distributed" vertical="center" indent="4"/>
      <protection/>
    </xf>
    <xf numFmtId="0" fontId="0" fillId="0" borderId="94" xfId="0" applyFont="1" applyFill="1" applyBorder="1" applyAlignment="1" applyProtection="1">
      <alignment horizontal="distributed" vertical="center" indent="4"/>
      <protection/>
    </xf>
    <xf numFmtId="0" fontId="0" fillId="0" borderId="22" xfId="0" applyFont="1" applyFill="1" applyBorder="1" applyAlignment="1" applyProtection="1">
      <alignment horizontal="distributed" vertical="center" indent="4"/>
      <protection/>
    </xf>
    <xf numFmtId="0" fontId="0" fillId="0" borderId="60" xfId="0" applyFont="1" applyFill="1" applyBorder="1" applyAlignment="1" applyProtection="1">
      <alignment horizontal="distributed" vertical="center" indent="4"/>
      <protection/>
    </xf>
    <xf numFmtId="0" fontId="14" fillId="0" borderId="14" xfId="0" applyFont="1" applyFill="1" applyBorder="1" applyAlignment="1">
      <alignment horizontal="distributed" vertical="center" indent="1"/>
    </xf>
    <xf numFmtId="0" fontId="14" fillId="0" borderId="0" xfId="0" applyFont="1" applyFill="1" applyBorder="1" applyAlignment="1" applyProtection="1">
      <alignment horizontal="distributed" vertical="distributed" indent="1"/>
      <protection/>
    </xf>
    <xf numFmtId="0" fontId="14" fillId="0" borderId="14" xfId="0" applyFont="1" applyFill="1" applyBorder="1" applyAlignment="1" applyProtection="1">
      <alignment horizontal="distributed" vertical="distributed" indent="1"/>
      <protection/>
    </xf>
    <xf numFmtId="37" fontId="14" fillId="0" borderId="0" xfId="0" applyNumberFormat="1" applyFont="1" applyFill="1" applyBorder="1" applyAlignment="1" applyProtection="1">
      <alignment horizontal="distributed" vertical="center"/>
      <protection/>
    </xf>
    <xf numFmtId="0" fontId="14" fillId="0" borderId="14" xfId="0" applyFont="1" applyFill="1" applyBorder="1" applyAlignment="1">
      <alignment horizontal="distributed" vertical="center"/>
    </xf>
    <xf numFmtId="37" fontId="0" fillId="0" borderId="36" xfId="0" applyNumberForma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37" fontId="23" fillId="0" borderId="0" xfId="0" applyNumberFormat="1" applyFont="1" applyFill="1" applyBorder="1" applyAlignment="1" applyProtection="1">
      <alignment horizontal="center" vertical="center"/>
      <protection/>
    </xf>
    <xf numFmtId="37" fontId="0" fillId="0" borderId="41" xfId="0" applyNumberFormat="1" applyFont="1" applyFill="1" applyBorder="1" applyAlignment="1" applyProtection="1">
      <alignment horizontal="center" vertical="center"/>
      <protection/>
    </xf>
    <xf numFmtId="37" fontId="0" fillId="0" borderId="40" xfId="0" applyNumberFormat="1" applyFont="1" applyFill="1" applyBorder="1" applyAlignment="1" applyProtection="1">
      <alignment horizontal="center" vertical="center"/>
      <protection/>
    </xf>
    <xf numFmtId="37" fontId="0" fillId="0" borderId="69" xfId="0" applyNumberFormat="1" applyFont="1" applyFill="1" applyBorder="1" applyAlignment="1" applyProtection="1">
      <alignment horizontal="center" vertical="center" wrapText="1"/>
      <protection/>
    </xf>
    <xf numFmtId="37" fontId="14" fillId="0" borderId="11" xfId="0" applyNumberFormat="1" applyFont="1" applyFill="1" applyBorder="1" applyAlignment="1" applyProtection="1">
      <alignment horizontal="center" vertical="center"/>
      <protection/>
    </xf>
    <xf numFmtId="0" fontId="14" fillId="0" borderId="12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21</xdr:row>
      <xdr:rowOff>57150</xdr:rowOff>
    </xdr:from>
    <xdr:to>
      <xdr:col>1</xdr:col>
      <xdr:colOff>114300</xdr:colOff>
      <xdr:row>22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2257425" y="5000625"/>
          <a:ext cx="1047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23</xdr:row>
      <xdr:rowOff>66675</xdr:rowOff>
    </xdr:from>
    <xdr:to>
      <xdr:col>1</xdr:col>
      <xdr:colOff>114300</xdr:colOff>
      <xdr:row>24</xdr:row>
      <xdr:rowOff>171450</xdr:rowOff>
    </xdr:to>
    <xdr:sp>
      <xdr:nvSpPr>
        <xdr:cNvPr id="2" name="AutoShape 2"/>
        <xdr:cNvSpPr>
          <a:spLocks/>
        </xdr:cNvSpPr>
      </xdr:nvSpPr>
      <xdr:spPr>
        <a:xfrm>
          <a:off x="2257425" y="5467350"/>
          <a:ext cx="1047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25</xdr:row>
      <xdr:rowOff>66675</xdr:rowOff>
    </xdr:from>
    <xdr:to>
      <xdr:col>1</xdr:col>
      <xdr:colOff>114300</xdr:colOff>
      <xdr:row>26</xdr:row>
      <xdr:rowOff>171450</xdr:rowOff>
    </xdr:to>
    <xdr:sp>
      <xdr:nvSpPr>
        <xdr:cNvPr id="3" name="AutoShape 3"/>
        <xdr:cNvSpPr>
          <a:spLocks/>
        </xdr:cNvSpPr>
      </xdr:nvSpPr>
      <xdr:spPr>
        <a:xfrm>
          <a:off x="2257425" y="5924550"/>
          <a:ext cx="1047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27</xdr:row>
      <xdr:rowOff>66675</xdr:rowOff>
    </xdr:from>
    <xdr:to>
      <xdr:col>1</xdr:col>
      <xdr:colOff>114300</xdr:colOff>
      <xdr:row>28</xdr:row>
      <xdr:rowOff>171450</xdr:rowOff>
    </xdr:to>
    <xdr:sp>
      <xdr:nvSpPr>
        <xdr:cNvPr id="4" name="AutoShape 4"/>
        <xdr:cNvSpPr>
          <a:spLocks/>
        </xdr:cNvSpPr>
      </xdr:nvSpPr>
      <xdr:spPr>
        <a:xfrm>
          <a:off x="2257425" y="6381750"/>
          <a:ext cx="1047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29</xdr:row>
      <xdr:rowOff>66675</xdr:rowOff>
    </xdr:from>
    <xdr:to>
      <xdr:col>1</xdr:col>
      <xdr:colOff>114300</xdr:colOff>
      <xdr:row>30</xdr:row>
      <xdr:rowOff>171450</xdr:rowOff>
    </xdr:to>
    <xdr:sp>
      <xdr:nvSpPr>
        <xdr:cNvPr id="5" name="AutoShape 5"/>
        <xdr:cNvSpPr>
          <a:spLocks/>
        </xdr:cNvSpPr>
      </xdr:nvSpPr>
      <xdr:spPr>
        <a:xfrm>
          <a:off x="2257425" y="6838950"/>
          <a:ext cx="1047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31</xdr:row>
      <xdr:rowOff>66675</xdr:rowOff>
    </xdr:from>
    <xdr:to>
      <xdr:col>1</xdr:col>
      <xdr:colOff>114300</xdr:colOff>
      <xdr:row>32</xdr:row>
      <xdr:rowOff>171450</xdr:rowOff>
    </xdr:to>
    <xdr:sp>
      <xdr:nvSpPr>
        <xdr:cNvPr id="6" name="AutoShape 6"/>
        <xdr:cNvSpPr>
          <a:spLocks/>
        </xdr:cNvSpPr>
      </xdr:nvSpPr>
      <xdr:spPr>
        <a:xfrm>
          <a:off x="2257425" y="7296150"/>
          <a:ext cx="1047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33</xdr:row>
      <xdr:rowOff>66675</xdr:rowOff>
    </xdr:from>
    <xdr:to>
      <xdr:col>1</xdr:col>
      <xdr:colOff>114300</xdr:colOff>
      <xdr:row>34</xdr:row>
      <xdr:rowOff>171450</xdr:rowOff>
    </xdr:to>
    <xdr:sp>
      <xdr:nvSpPr>
        <xdr:cNvPr id="7" name="AutoShape 7"/>
        <xdr:cNvSpPr>
          <a:spLocks/>
        </xdr:cNvSpPr>
      </xdr:nvSpPr>
      <xdr:spPr>
        <a:xfrm>
          <a:off x="2257425" y="7753350"/>
          <a:ext cx="1047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66675</xdr:rowOff>
    </xdr:from>
    <xdr:to>
      <xdr:col>1</xdr:col>
      <xdr:colOff>114300</xdr:colOff>
      <xdr:row>36</xdr:row>
      <xdr:rowOff>171450</xdr:rowOff>
    </xdr:to>
    <xdr:sp>
      <xdr:nvSpPr>
        <xdr:cNvPr id="8" name="AutoShape 8"/>
        <xdr:cNvSpPr>
          <a:spLocks/>
        </xdr:cNvSpPr>
      </xdr:nvSpPr>
      <xdr:spPr>
        <a:xfrm>
          <a:off x="2257425" y="8210550"/>
          <a:ext cx="1047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37</xdr:row>
      <xdr:rowOff>66675</xdr:rowOff>
    </xdr:from>
    <xdr:to>
      <xdr:col>1</xdr:col>
      <xdr:colOff>114300</xdr:colOff>
      <xdr:row>38</xdr:row>
      <xdr:rowOff>171450</xdr:rowOff>
    </xdr:to>
    <xdr:sp>
      <xdr:nvSpPr>
        <xdr:cNvPr id="9" name="AutoShape 9"/>
        <xdr:cNvSpPr>
          <a:spLocks/>
        </xdr:cNvSpPr>
      </xdr:nvSpPr>
      <xdr:spPr>
        <a:xfrm>
          <a:off x="2257425" y="8667750"/>
          <a:ext cx="1047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41</xdr:row>
      <xdr:rowOff>66675</xdr:rowOff>
    </xdr:from>
    <xdr:to>
      <xdr:col>1</xdr:col>
      <xdr:colOff>114300</xdr:colOff>
      <xdr:row>42</xdr:row>
      <xdr:rowOff>171450</xdr:rowOff>
    </xdr:to>
    <xdr:sp>
      <xdr:nvSpPr>
        <xdr:cNvPr id="10" name="AutoShape 10"/>
        <xdr:cNvSpPr>
          <a:spLocks/>
        </xdr:cNvSpPr>
      </xdr:nvSpPr>
      <xdr:spPr>
        <a:xfrm>
          <a:off x="2257425" y="9582150"/>
          <a:ext cx="1047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43</xdr:row>
      <xdr:rowOff>66675</xdr:rowOff>
    </xdr:from>
    <xdr:to>
      <xdr:col>1</xdr:col>
      <xdr:colOff>114300</xdr:colOff>
      <xdr:row>44</xdr:row>
      <xdr:rowOff>171450</xdr:rowOff>
    </xdr:to>
    <xdr:sp>
      <xdr:nvSpPr>
        <xdr:cNvPr id="11" name="AutoShape 11"/>
        <xdr:cNvSpPr>
          <a:spLocks/>
        </xdr:cNvSpPr>
      </xdr:nvSpPr>
      <xdr:spPr>
        <a:xfrm>
          <a:off x="2257425" y="10039350"/>
          <a:ext cx="1047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45</xdr:row>
      <xdr:rowOff>66675</xdr:rowOff>
    </xdr:from>
    <xdr:to>
      <xdr:col>1</xdr:col>
      <xdr:colOff>114300</xdr:colOff>
      <xdr:row>46</xdr:row>
      <xdr:rowOff>171450</xdr:rowOff>
    </xdr:to>
    <xdr:sp>
      <xdr:nvSpPr>
        <xdr:cNvPr id="12" name="AutoShape 12"/>
        <xdr:cNvSpPr>
          <a:spLocks/>
        </xdr:cNvSpPr>
      </xdr:nvSpPr>
      <xdr:spPr>
        <a:xfrm>
          <a:off x="2257425" y="10496550"/>
          <a:ext cx="1047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47</xdr:row>
      <xdr:rowOff>66675</xdr:rowOff>
    </xdr:from>
    <xdr:to>
      <xdr:col>1</xdr:col>
      <xdr:colOff>114300</xdr:colOff>
      <xdr:row>48</xdr:row>
      <xdr:rowOff>171450</xdr:rowOff>
    </xdr:to>
    <xdr:sp>
      <xdr:nvSpPr>
        <xdr:cNvPr id="13" name="AutoShape 13"/>
        <xdr:cNvSpPr>
          <a:spLocks/>
        </xdr:cNvSpPr>
      </xdr:nvSpPr>
      <xdr:spPr>
        <a:xfrm>
          <a:off x="2257425" y="10953750"/>
          <a:ext cx="1047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49</xdr:row>
      <xdr:rowOff>66675</xdr:rowOff>
    </xdr:from>
    <xdr:to>
      <xdr:col>1</xdr:col>
      <xdr:colOff>114300</xdr:colOff>
      <xdr:row>50</xdr:row>
      <xdr:rowOff>171450</xdr:rowOff>
    </xdr:to>
    <xdr:sp>
      <xdr:nvSpPr>
        <xdr:cNvPr id="14" name="AutoShape 14"/>
        <xdr:cNvSpPr>
          <a:spLocks/>
        </xdr:cNvSpPr>
      </xdr:nvSpPr>
      <xdr:spPr>
        <a:xfrm>
          <a:off x="2257425" y="11410950"/>
          <a:ext cx="1047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39</xdr:row>
      <xdr:rowOff>66675</xdr:rowOff>
    </xdr:from>
    <xdr:to>
      <xdr:col>1</xdr:col>
      <xdr:colOff>114300</xdr:colOff>
      <xdr:row>40</xdr:row>
      <xdr:rowOff>171450</xdr:rowOff>
    </xdr:to>
    <xdr:sp>
      <xdr:nvSpPr>
        <xdr:cNvPr id="15" name="AutoShape 15"/>
        <xdr:cNvSpPr>
          <a:spLocks/>
        </xdr:cNvSpPr>
      </xdr:nvSpPr>
      <xdr:spPr>
        <a:xfrm>
          <a:off x="2257425" y="9124950"/>
          <a:ext cx="1047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21</xdr:row>
      <xdr:rowOff>57150</xdr:rowOff>
    </xdr:from>
    <xdr:to>
      <xdr:col>10</xdr:col>
      <xdr:colOff>104775</xdr:colOff>
      <xdr:row>22</xdr:row>
      <xdr:rowOff>171450</xdr:rowOff>
    </xdr:to>
    <xdr:sp>
      <xdr:nvSpPr>
        <xdr:cNvPr id="16" name="AutoShape 16"/>
        <xdr:cNvSpPr>
          <a:spLocks/>
        </xdr:cNvSpPr>
      </xdr:nvSpPr>
      <xdr:spPr>
        <a:xfrm>
          <a:off x="12677775" y="5000625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23</xdr:row>
      <xdr:rowOff>57150</xdr:rowOff>
    </xdr:from>
    <xdr:to>
      <xdr:col>10</xdr:col>
      <xdr:colOff>104775</xdr:colOff>
      <xdr:row>24</xdr:row>
      <xdr:rowOff>171450</xdr:rowOff>
    </xdr:to>
    <xdr:sp>
      <xdr:nvSpPr>
        <xdr:cNvPr id="17" name="AutoShape 17"/>
        <xdr:cNvSpPr>
          <a:spLocks/>
        </xdr:cNvSpPr>
      </xdr:nvSpPr>
      <xdr:spPr>
        <a:xfrm>
          <a:off x="12677775" y="5457825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25</xdr:row>
      <xdr:rowOff>57150</xdr:rowOff>
    </xdr:from>
    <xdr:to>
      <xdr:col>10</xdr:col>
      <xdr:colOff>104775</xdr:colOff>
      <xdr:row>26</xdr:row>
      <xdr:rowOff>171450</xdr:rowOff>
    </xdr:to>
    <xdr:sp>
      <xdr:nvSpPr>
        <xdr:cNvPr id="18" name="AutoShape 18"/>
        <xdr:cNvSpPr>
          <a:spLocks/>
        </xdr:cNvSpPr>
      </xdr:nvSpPr>
      <xdr:spPr>
        <a:xfrm>
          <a:off x="12677775" y="5915025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57150</xdr:rowOff>
    </xdr:from>
    <xdr:to>
      <xdr:col>10</xdr:col>
      <xdr:colOff>104775</xdr:colOff>
      <xdr:row>28</xdr:row>
      <xdr:rowOff>171450</xdr:rowOff>
    </xdr:to>
    <xdr:sp>
      <xdr:nvSpPr>
        <xdr:cNvPr id="19" name="AutoShape 19"/>
        <xdr:cNvSpPr>
          <a:spLocks/>
        </xdr:cNvSpPr>
      </xdr:nvSpPr>
      <xdr:spPr>
        <a:xfrm>
          <a:off x="12677775" y="6372225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57150</xdr:rowOff>
    </xdr:from>
    <xdr:to>
      <xdr:col>10</xdr:col>
      <xdr:colOff>104775</xdr:colOff>
      <xdr:row>30</xdr:row>
      <xdr:rowOff>171450</xdr:rowOff>
    </xdr:to>
    <xdr:sp>
      <xdr:nvSpPr>
        <xdr:cNvPr id="20" name="AutoShape 20"/>
        <xdr:cNvSpPr>
          <a:spLocks/>
        </xdr:cNvSpPr>
      </xdr:nvSpPr>
      <xdr:spPr>
        <a:xfrm>
          <a:off x="12677775" y="6829425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33</xdr:row>
      <xdr:rowOff>57150</xdr:rowOff>
    </xdr:from>
    <xdr:to>
      <xdr:col>10</xdr:col>
      <xdr:colOff>104775</xdr:colOff>
      <xdr:row>34</xdr:row>
      <xdr:rowOff>171450</xdr:rowOff>
    </xdr:to>
    <xdr:sp>
      <xdr:nvSpPr>
        <xdr:cNvPr id="21" name="AutoShape 21"/>
        <xdr:cNvSpPr>
          <a:spLocks/>
        </xdr:cNvSpPr>
      </xdr:nvSpPr>
      <xdr:spPr>
        <a:xfrm>
          <a:off x="12677775" y="7743825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39</xdr:row>
      <xdr:rowOff>57150</xdr:rowOff>
    </xdr:from>
    <xdr:to>
      <xdr:col>10</xdr:col>
      <xdr:colOff>104775</xdr:colOff>
      <xdr:row>40</xdr:row>
      <xdr:rowOff>171450</xdr:rowOff>
    </xdr:to>
    <xdr:sp>
      <xdr:nvSpPr>
        <xdr:cNvPr id="22" name="AutoShape 22"/>
        <xdr:cNvSpPr>
          <a:spLocks/>
        </xdr:cNvSpPr>
      </xdr:nvSpPr>
      <xdr:spPr>
        <a:xfrm>
          <a:off x="12677775" y="9115425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41</xdr:row>
      <xdr:rowOff>57150</xdr:rowOff>
    </xdr:from>
    <xdr:to>
      <xdr:col>10</xdr:col>
      <xdr:colOff>104775</xdr:colOff>
      <xdr:row>42</xdr:row>
      <xdr:rowOff>171450</xdr:rowOff>
    </xdr:to>
    <xdr:sp>
      <xdr:nvSpPr>
        <xdr:cNvPr id="23" name="AutoShape 23"/>
        <xdr:cNvSpPr>
          <a:spLocks/>
        </xdr:cNvSpPr>
      </xdr:nvSpPr>
      <xdr:spPr>
        <a:xfrm>
          <a:off x="12677775" y="9572625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43</xdr:row>
      <xdr:rowOff>57150</xdr:rowOff>
    </xdr:from>
    <xdr:to>
      <xdr:col>10</xdr:col>
      <xdr:colOff>104775</xdr:colOff>
      <xdr:row>44</xdr:row>
      <xdr:rowOff>171450</xdr:rowOff>
    </xdr:to>
    <xdr:sp>
      <xdr:nvSpPr>
        <xdr:cNvPr id="24" name="AutoShape 24"/>
        <xdr:cNvSpPr>
          <a:spLocks/>
        </xdr:cNvSpPr>
      </xdr:nvSpPr>
      <xdr:spPr>
        <a:xfrm>
          <a:off x="12677775" y="10029825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45</xdr:row>
      <xdr:rowOff>57150</xdr:rowOff>
    </xdr:from>
    <xdr:to>
      <xdr:col>10</xdr:col>
      <xdr:colOff>104775</xdr:colOff>
      <xdr:row>46</xdr:row>
      <xdr:rowOff>171450</xdr:rowOff>
    </xdr:to>
    <xdr:sp>
      <xdr:nvSpPr>
        <xdr:cNvPr id="25" name="AutoShape 25"/>
        <xdr:cNvSpPr>
          <a:spLocks/>
        </xdr:cNvSpPr>
      </xdr:nvSpPr>
      <xdr:spPr>
        <a:xfrm>
          <a:off x="12677775" y="10487025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1695450</xdr:colOff>
      <xdr:row>47</xdr:row>
      <xdr:rowOff>38100</xdr:rowOff>
    </xdr:from>
    <xdr:to>
      <xdr:col>10</xdr:col>
      <xdr:colOff>161925</xdr:colOff>
      <xdr:row>49</xdr:row>
      <xdr:rowOff>190500</xdr:rowOff>
    </xdr:to>
    <xdr:sp>
      <xdr:nvSpPr>
        <xdr:cNvPr id="26" name="AutoShape 26"/>
        <xdr:cNvSpPr>
          <a:spLocks/>
        </xdr:cNvSpPr>
      </xdr:nvSpPr>
      <xdr:spPr>
        <a:xfrm>
          <a:off x="12639675" y="10925175"/>
          <a:ext cx="200025" cy="609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51</xdr:row>
      <xdr:rowOff>66675</xdr:rowOff>
    </xdr:from>
    <xdr:to>
      <xdr:col>1</xdr:col>
      <xdr:colOff>114300</xdr:colOff>
      <xdr:row>52</xdr:row>
      <xdr:rowOff>171450</xdr:rowOff>
    </xdr:to>
    <xdr:sp>
      <xdr:nvSpPr>
        <xdr:cNvPr id="27" name="AutoShape 27"/>
        <xdr:cNvSpPr>
          <a:spLocks/>
        </xdr:cNvSpPr>
      </xdr:nvSpPr>
      <xdr:spPr>
        <a:xfrm>
          <a:off x="2257425" y="11868150"/>
          <a:ext cx="1047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57150</xdr:rowOff>
    </xdr:from>
    <xdr:to>
      <xdr:col>10</xdr:col>
      <xdr:colOff>104775</xdr:colOff>
      <xdr:row>32</xdr:row>
      <xdr:rowOff>171450</xdr:rowOff>
    </xdr:to>
    <xdr:sp>
      <xdr:nvSpPr>
        <xdr:cNvPr id="28" name="AutoShape 28"/>
        <xdr:cNvSpPr>
          <a:spLocks/>
        </xdr:cNvSpPr>
      </xdr:nvSpPr>
      <xdr:spPr>
        <a:xfrm>
          <a:off x="12677775" y="7286625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35</xdr:row>
      <xdr:rowOff>57150</xdr:rowOff>
    </xdr:from>
    <xdr:to>
      <xdr:col>10</xdr:col>
      <xdr:colOff>104775</xdr:colOff>
      <xdr:row>36</xdr:row>
      <xdr:rowOff>171450</xdr:rowOff>
    </xdr:to>
    <xdr:sp>
      <xdr:nvSpPr>
        <xdr:cNvPr id="29" name="AutoShape 29"/>
        <xdr:cNvSpPr>
          <a:spLocks/>
        </xdr:cNvSpPr>
      </xdr:nvSpPr>
      <xdr:spPr>
        <a:xfrm>
          <a:off x="12677775" y="8201025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37</xdr:row>
      <xdr:rowOff>57150</xdr:rowOff>
    </xdr:from>
    <xdr:to>
      <xdr:col>10</xdr:col>
      <xdr:colOff>104775</xdr:colOff>
      <xdr:row>38</xdr:row>
      <xdr:rowOff>171450</xdr:rowOff>
    </xdr:to>
    <xdr:sp>
      <xdr:nvSpPr>
        <xdr:cNvPr id="30" name="AutoShape 30"/>
        <xdr:cNvSpPr>
          <a:spLocks/>
        </xdr:cNvSpPr>
      </xdr:nvSpPr>
      <xdr:spPr>
        <a:xfrm>
          <a:off x="12677775" y="8658225"/>
          <a:ext cx="10477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200025</xdr:colOff>
      <xdr:row>61</xdr:row>
      <xdr:rowOff>0</xdr:rowOff>
    </xdr:from>
    <xdr:to>
      <xdr:col>8</xdr:col>
      <xdr:colOff>295275</xdr:colOff>
      <xdr:row>61</xdr:row>
      <xdr:rowOff>0</xdr:rowOff>
    </xdr:to>
    <xdr:sp>
      <xdr:nvSpPr>
        <xdr:cNvPr id="1" name="AutoShape 7"/>
        <xdr:cNvSpPr>
          <a:spLocks/>
        </xdr:cNvSpPr>
      </xdr:nvSpPr>
      <xdr:spPr>
        <a:xfrm>
          <a:off x="7296150" y="13382625"/>
          <a:ext cx="952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295275</xdr:colOff>
      <xdr:row>61</xdr:row>
      <xdr:rowOff>0</xdr:rowOff>
    </xdr:from>
    <xdr:to>
      <xdr:col>8</xdr:col>
      <xdr:colOff>390525</xdr:colOff>
      <xdr:row>61</xdr:row>
      <xdr:rowOff>0</xdr:rowOff>
    </xdr:to>
    <xdr:sp>
      <xdr:nvSpPr>
        <xdr:cNvPr id="2" name="AutoShape 21"/>
        <xdr:cNvSpPr>
          <a:spLocks/>
        </xdr:cNvSpPr>
      </xdr:nvSpPr>
      <xdr:spPr>
        <a:xfrm>
          <a:off x="7391400" y="13382625"/>
          <a:ext cx="952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295275</xdr:colOff>
      <xdr:row>61</xdr:row>
      <xdr:rowOff>0</xdr:rowOff>
    </xdr:from>
    <xdr:to>
      <xdr:col>8</xdr:col>
      <xdr:colOff>333375</xdr:colOff>
      <xdr:row>61</xdr:row>
      <xdr:rowOff>0</xdr:rowOff>
    </xdr:to>
    <xdr:sp>
      <xdr:nvSpPr>
        <xdr:cNvPr id="3" name="AutoShape 39"/>
        <xdr:cNvSpPr>
          <a:spLocks/>
        </xdr:cNvSpPr>
      </xdr:nvSpPr>
      <xdr:spPr>
        <a:xfrm>
          <a:off x="7391400" y="13382625"/>
          <a:ext cx="381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276225</xdr:colOff>
      <xdr:row>61</xdr:row>
      <xdr:rowOff>0</xdr:rowOff>
    </xdr:from>
    <xdr:to>
      <xdr:col>8</xdr:col>
      <xdr:colOff>381000</xdr:colOff>
      <xdr:row>61</xdr:row>
      <xdr:rowOff>0</xdr:rowOff>
    </xdr:to>
    <xdr:sp>
      <xdr:nvSpPr>
        <xdr:cNvPr id="4" name="AutoShape 41"/>
        <xdr:cNvSpPr>
          <a:spLocks/>
        </xdr:cNvSpPr>
      </xdr:nvSpPr>
      <xdr:spPr>
        <a:xfrm>
          <a:off x="7372350" y="13382625"/>
          <a:ext cx="10477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342900</xdr:colOff>
      <xdr:row>61</xdr:row>
      <xdr:rowOff>0</xdr:rowOff>
    </xdr:from>
    <xdr:to>
      <xdr:col>8</xdr:col>
      <xdr:colOff>438150</xdr:colOff>
      <xdr:row>61</xdr:row>
      <xdr:rowOff>0</xdr:rowOff>
    </xdr:to>
    <xdr:sp>
      <xdr:nvSpPr>
        <xdr:cNvPr id="5" name="AutoShape 85"/>
        <xdr:cNvSpPr>
          <a:spLocks/>
        </xdr:cNvSpPr>
      </xdr:nvSpPr>
      <xdr:spPr>
        <a:xfrm>
          <a:off x="7439025" y="13382625"/>
          <a:ext cx="952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45</xdr:row>
      <xdr:rowOff>19050</xdr:rowOff>
    </xdr:from>
    <xdr:to>
      <xdr:col>19</xdr:col>
      <xdr:colOff>28575</xdr:colOff>
      <xdr:row>47</xdr:row>
      <xdr:rowOff>9525</xdr:rowOff>
    </xdr:to>
    <xdr:sp>
      <xdr:nvSpPr>
        <xdr:cNvPr id="1" name="Line 9"/>
        <xdr:cNvSpPr>
          <a:spLocks/>
        </xdr:cNvSpPr>
      </xdr:nvSpPr>
      <xdr:spPr>
        <a:xfrm>
          <a:off x="16802100" y="10363200"/>
          <a:ext cx="265747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990600</xdr:colOff>
      <xdr:row>16</xdr:row>
      <xdr:rowOff>19050</xdr:rowOff>
    </xdr:from>
    <xdr:to>
      <xdr:col>8</xdr:col>
      <xdr:colOff>1143000</xdr:colOff>
      <xdr:row>19</xdr:row>
      <xdr:rowOff>142875</xdr:rowOff>
    </xdr:to>
    <xdr:sp>
      <xdr:nvSpPr>
        <xdr:cNvPr id="1" name="AutoShape 30"/>
        <xdr:cNvSpPr>
          <a:spLocks/>
        </xdr:cNvSpPr>
      </xdr:nvSpPr>
      <xdr:spPr>
        <a:xfrm>
          <a:off x="9220200" y="3343275"/>
          <a:ext cx="152400" cy="723900"/>
        </a:xfrm>
        <a:prstGeom prst="leftBrace">
          <a:avLst>
            <a:gd name="adj" fmla="val -4372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1019175</xdr:colOff>
      <xdr:row>20</xdr:row>
      <xdr:rowOff>19050</xdr:rowOff>
    </xdr:from>
    <xdr:to>
      <xdr:col>8</xdr:col>
      <xdr:colOff>1181100</xdr:colOff>
      <xdr:row>22</xdr:row>
      <xdr:rowOff>171450</xdr:rowOff>
    </xdr:to>
    <xdr:sp>
      <xdr:nvSpPr>
        <xdr:cNvPr id="2" name="AutoShape 31"/>
        <xdr:cNvSpPr>
          <a:spLocks/>
        </xdr:cNvSpPr>
      </xdr:nvSpPr>
      <xdr:spPr>
        <a:xfrm>
          <a:off x="9248775" y="4143375"/>
          <a:ext cx="152400" cy="552450"/>
        </a:xfrm>
        <a:prstGeom prst="leftBrace">
          <a:avLst>
            <a:gd name="adj" fmla="val -4436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971550</xdr:colOff>
      <xdr:row>64</xdr:row>
      <xdr:rowOff>66675</xdr:rowOff>
    </xdr:from>
    <xdr:to>
      <xdr:col>17</xdr:col>
      <xdr:colOff>209550</xdr:colOff>
      <xdr:row>66</xdr:row>
      <xdr:rowOff>9525</xdr:rowOff>
    </xdr:to>
    <xdr:sp>
      <xdr:nvSpPr>
        <xdr:cNvPr id="3" name="AutoShape 40"/>
        <xdr:cNvSpPr>
          <a:spLocks/>
        </xdr:cNvSpPr>
      </xdr:nvSpPr>
      <xdr:spPr>
        <a:xfrm>
          <a:off x="16411575" y="12992100"/>
          <a:ext cx="247650" cy="342900"/>
        </a:xfrm>
        <a:prstGeom prst="leftBrace">
          <a:avLst>
            <a:gd name="adj1" fmla="val -44925"/>
            <a:gd name="adj2" fmla="val -297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28575</xdr:colOff>
      <xdr:row>66</xdr:row>
      <xdr:rowOff>19050</xdr:rowOff>
    </xdr:from>
    <xdr:to>
      <xdr:col>17</xdr:col>
      <xdr:colOff>228600</xdr:colOff>
      <xdr:row>67</xdr:row>
      <xdr:rowOff>190500</xdr:rowOff>
    </xdr:to>
    <xdr:sp>
      <xdr:nvSpPr>
        <xdr:cNvPr id="4" name="AutoShape 40"/>
        <xdr:cNvSpPr>
          <a:spLocks/>
        </xdr:cNvSpPr>
      </xdr:nvSpPr>
      <xdr:spPr>
        <a:xfrm>
          <a:off x="16478250" y="13344525"/>
          <a:ext cx="200025" cy="371475"/>
        </a:xfrm>
        <a:prstGeom prst="leftBrace">
          <a:avLst>
            <a:gd name="adj1" fmla="val -46310"/>
            <a:gd name="adj2" fmla="val -297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28575</xdr:colOff>
      <xdr:row>68</xdr:row>
      <xdr:rowOff>19050</xdr:rowOff>
    </xdr:from>
    <xdr:to>
      <xdr:col>17</xdr:col>
      <xdr:colOff>285750</xdr:colOff>
      <xdr:row>69</xdr:row>
      <xdr:rowOff>190500</xdr:rowOff>
    </xdr:to>
    <xdr:sp>
      <xdr:nvSpPr>
        <xdr:cNvPr id="5" name="AutoShape 40"/>
        <xdr:cNvSpPr>
          <a:spLocks/>
        </xdr:cNvSpPr>
      </xdr:nvSpPr>
      <xdr:spPr>
        <a:xfrm>
          <a:off x="16478250" y="13744575"/>
          <a:ext cx="257175" cy="371475"/>
        </a:xfrm>
        <a:prstGeom prst="leftBrace">
          <a:avLst>
            <a:gd name="adj1" fmla="val -45305"/>
            <a:gd name="adj2" fmla="val -297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9525</xdr:colOff>
      <xdr:row>70</xdr:row>
      <xdr:rowOff>19050</xdr:rowOff>
    </xdr:from>
    <xdr:to>
      <xdr:col>17</xdr:col>
      <xdr:colOff>257175</xdr:colOff>
      <xdr:row>71</xdr:row>
      <xdr:rowOff>190500</xdr:rowOff>
    </xdr:to>
    <xdr:sp>
      <xdr:nvSpPr>
        <xdr:cNvPr id="6" name="AutoShape 40"/>
        <xdr:cNvSpPr>
          <a:spLocks/>
        </xdr:cNvSpPr>
      </xdr:nvSpPr>
      <xdr:spPr>
        <a:xfrm>
          <a:off x="16459200" y="14144625"/>
          <a:ext cx="247650" cy="371475"/>
        </a:xfrm>
        <a:prstGeom prst="leftBrace">
          <a:avLst>
            <a:gd name="adj1" fmla="val -45305"/>
            <a:gd name="adj2" fmla="val -297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74</xdr:row>
      <xdr:rowOff>0</xdr:rowOff>
    </xdr:from>
    <xdr:to>
      <xdr:col>17</xdr:col>
      <xdr:colOff>257175</xdr:colOff>
      <xdr:row>75</xdr:row>
      <xdr:rowOff>171450</xdr:rowOff>
    </xdr:to>
    <xdr:sp>
      <xdr:nvSpPr>
        <xdr:cNvPr id="7" name="AutoShape 40"/>
        <xdr:cNvSpPr>
          <a:spLocks/>
        </xdr:cNvSpPr>
      </xdr:nvSpPr>
      <xdr:spPr>
        <a:xfrm>
          <a:off x="16449675" y="14925675"/>
          <a:ext cx="257175" cy="371475"/>
        </a:xfrm>
        <a:prstGeom prst="leftBrace">
          <a:avLst>
            <a:gd name="adj1" fmla="val -45305"/>
            <a:gd name="adj2" fmla="val -297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28575</xdr:colOff>
      <xdr:row>72</xdr:row>
      <xdr:rowOff>9525</xdr:rowOff>
    </xdr:from>
    <xdr:to>
      <xdr:col>17</xdr:col>
      <xdr:colOff>285750</xdr:colOff>
      <xdr:row>73</xdr:row>
      <xdr:rowOff>171450</xdr:rowOff>
    </xdr:to>
    <xdr:sp>
      <xdr:nvSpPr>
        <xdr:cNvPr id="8" name="AutoShape 40"/>
        <xdr:cNvSpPr>
          <a:spLocks/>
        </xdr:cNvSpPr>
      </xdr:nvSpPr>
      <xdr:spPr>
        <a:xfrm>
          <a:off x="16478250" y="14535150"/>
          <a:ext cx="257175" cy="361950"/>
        </a:xfrm>
        <a:prstGeom prst="leftBrace">
          <a:avLst>
            <a:gd name="adj1" fmla="val -45305"/>
            <a:gd name="adj2" fmla="val -297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75</xdr:row>
      <xdr:rowOff>180975</xdr:rowOff>
    </xdr:from>
    <xdr:to>
      <xdr:col>17</xdr:col>
      <xdr:colOff>257175</xdr:colOff>
      <xdr:row>77</xdr:row>
      <xdr:rowOff>152400</xdr:rowOff>
    </xdr:to>
    <xdr:sp>
      <xdr:nvSpPr>
        <xdr:cNvPr id="9" name="AutoShape 40"/>
        <xdr:cNvSpPr>
          <a:spLocks/>
        </xdr:cNvSpPr>
      </xdr:nvSpPr>
      <xdr:spPr>
        <a:xfrm>
          <a:off x="16449675" y="15306675"/>
          <a:ext cx="257175" cy="371475"/>
        </a:xfrm>
        <a:prstGeom prst="leftBrace">
          <a:avLst>
            <a:gd name="adj1" fmla="val -45305"/>
            <a:gd name="adj2" fmla="val -297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78</xdr:row>
      <xdr:rowOff>0</xdr:rowOff>
    </xdr:from>
    <xdr:to>
      <xdr:col>17</xdr:col>
      <xdr:colOff>257175</xdr:colOff>
      <xdr:row>79</xdr:row>
      <xdr:rowOff>171450</xdr:rowOff>
    </xdr:to>
    <xdr:sp>
      <xdr:nvSpPr>
        <xdr:cNvPr id="10" name="AutoShape 40"/>
        <xdr:cNvSpPr>
          <a:spLocks/>
        </xdr:cNvSpPr>
      </xdr:nvSpPr>
      <xdr:spPr>
        <a:xfrm>
          <a:off x="16449675" y="15725775"/>
          <a:ext cx="257175" cy="371475"/>
        </a:xfrm>
        <a:prstGeom prst="leftBrace">
          <a:avLst>
            <a:gd name="adj1" fmla="val -45305"/>
            <a:gd name="adj2" fmla="val -297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3"/>
  <sheetViews>
    <sheetView zoomScalePageLayoutView="0" workbookViewId="0" topLeftCell="E9">
      <selection activeCell="E22" sqref="E22"/>
    </sheetView>
  </sheetViews>
  <sheetFormatPr defaultColWidth="10.59765625" defaultRowHeight="15"/>
  <cols>
    <col min="1" max="1" width="23.59765625" style="7" customWidth="1"/>
    <col min="2" max="2" width="2.09765625" style="7" customWidth="1"/>
    <col min="3" max="3" width="5.59765625" style="7" customWidth="1"/>
    <col min="4" max="8" width="14.59765625" style="7" customWidth="1"/>
    <col min="9" max="9" width="10.59765625" style="7" customWidth="1"/>
    <col min="10" max="10" width="18.19921875" style="7" customWidth="1"/>
    <col min="11" max="11" width="2.09765625" style="7" customWidth="1"/>
    <col min="12" max="12" width="7.59765625" style="7" customWidth="1"/>
    <col min="13" max="17" width="14.59765625" style="7" customWidth="1"/>
    <col min="18" max="16384" width="10.59765625" style="7" customWidth="1"/>
  </cols>
  <sheetData>
    <row r="1" spans="1:17" s="10" customFormat="1" ht="19.5" customHeight="1">
      <c r="A1" s="9" t="s">
        <v>219</v>
      </c>
      <c r="B1" s="9"/>
      <c r="Q1" s="11" t="s">
        <v>216</v>
      </c>
    </row>
    <row r="2" spans="1:17" s="2" customFormat="1" ht="24.75" customHeight="1">
      <c r="A2" s="434" t="s">
        <v>275</v>
      </c>
      <c r="B2" s="435"/>
      <c r="C2" s="435"/>
      <c r="D2" s="435"/>
      <c r="E2" s="435"/>
      <c r="F2" s="435"/>
      <c r="G2" s="435"/>
      <c r="H2" s="435"/>
      <c r="I2" s="435"/>
      <c r="J2" s="435"/>
      <c r="K2" s="435"/>
      <c r="L2" s="435"/>
      <c r="M2" s="435"/>
      <c r="N2" s="435"/>
      <c r="O2" s="435"/>
      <c r="P2" s="435"/>
      <c r="Q2" s="435"/>
    </row>
    <row r="3" spans="1:17" s="3" customFormat="1" ht="19.5" customHeight="1">
      <c r="A3" s="436" t="s">
        <v>276</v>
      </c>
      <c r="B3" s="435"/>
      <c r="C3" s="435"/>
      <c r="D3" s="435"/>
      <c r="E3" s="435"/>
      <c r="F3" s="435"/>
      <c r="G3" s="435"/>
      <c r="H3" s="435"/>
      <c r="I3" s="1"/>
      <c r="J3" s="436" t="s">
        <v>285</v>
      </c>
      <c r="K3" s="436"/>
      <c r="L3" s="436"/>
      <c r="M3" s="436"/>
      <c r="N3" s="436"/>
      <c r="O3" s="436"/>
      <c r="P3" s="436"/>
      <c r="Q3" s="436"/>
    </row>
    <row r="4" spans="1:17" s="3" customFormat="1" ht="19.5" customHeight="1">
      <c r="A4" s="420" t="s">
        <v>277</v>
      </c>
      <c r="B4" s="419"/>
      <c r="C4" s="419"/>
      <c r="D4" s="419"/>
      <c r="E4" s="419"/>
      <c r="F4" s="419"/>
      <c r="G4" s="419"/>
      <c r="H4" s="419"/>
      <c r="I4" s="1"/>
      <c r="J4" s="420" t="s">
        <v>286</v>
      </c>
      <c r="K4" s="421"/>
      <c r="L4" s="421"/>
      <c r="M4" s="421"/>
      <c r="N4" s="421"/>
      <c r="O4" s="421"/>
      <c r="P4" s="421"/>
      <c r="Q4" s="421"/>
    </row>
    <row r="5" s="3" customFormat="1" ht="18" customHeight="1" thickBot="1"/>
    <row r="6" spans="1:17" s="3" customFormat="1" ht="18" customHeight="1">
      <c r="A6" s="422" t="s">
        <v>33</v>
      </c>
      <c r="B6" s="423"/>
      <c r="C6" s="424"/>
      <c r="D6" s="198" t="s">
        <v>283</v>
      </c>
      <c r="E6" s="198" t="s">
        <v>279</v>
      </c>
      <c r="F6" s="198" t="s">
        <v>280</v>
      </c>
      <c r="G6" s="198" t="s">
        <v>281</v>
      </c>
      <c r="H6" s="199" t="s">
        <v>282</v>
      </c>
      <c r="I6" s="17"/>
      <c r="J6" s="422" t="s">
        <v>32</v>
      </c>
      <c r="K6" s="422"/>
      <c r="L6" s="425"/>
      <c r="M6" s="198" t="s">
        <v>283</v>
      </c>
      <c r="N6" s="198" t="s">
        <v>279</v>
      </c>
      <c r="O6" s="198" t="s">
        <v>280</v>
      </c>
      <c r="P6" s="198" t="s">
        <v>281</v>
      </c>
      <c r="Q6" s="199" t="s">
        <v>282</v>
      </c>
    </row>
    <row r="7" spans="1:17" s="3" customFormat="1" ht="18" customHeight="1">
      <c r="A7" s="21"/>
      <c r="B7" s="21"/>
      <c r="C7" s="37"/>
      <c r="D7" s="12"/>
      <c r="E7" s="13"/>
      <c r="F7" s="13"/>
      <c r="G7" s="13"/>
      <c r="H7" s="13"/>
      <c r="I7" s="17"/>
      <c r="J7" s="13"/>
      <c r="K7" s="13"/>
      <c r="L7" s="14"/>
      <c r="M7" s="12"/>
      <c r="N7" s="13"/>
      <c r="O7" s="13"/>
      <c r="P7" s="13"/>
      <c r="Q7" s="160"/>
    </row>
    <row r="8" spans="1:17" s="3" customFormat="1" ht="18" customHeight="1">
      <c r="A8" s="426" t="s">
        <v>30</v>
      </c>
      <c r="B8" s="427"/>
      <c r="C8" s="428"/>
      <c r="D8" s="152">
        <v>17106</v>
      </c>
      <c r="E8" s="152">
        <v>17499</v>
      </c>
      <c r="F8" s="152">
        <v>17754</v>
      </c>
      <c r="G8" s="152">
        <v>18004</v>
      </c>
      <c r="H8" s="152">
        <v>18446</v>
      </c>
      <c r="I8" s="17"/>
      <c r="J8" s="426" t="s">
        <v>0</v>
      </c>
      <c r="K8" s="426"/>
      <c r="L8" s="429"/>
      <c r="M8" s="159">
        <v>1167067</v>
      </c>
      <c r="N8" s="152">
        <v>1169681</v>
      </c>
      <c r="O8" s="152">
        <v>1169732</v>
      </c>
      <c r="P8" s="152">
        <v>1178170</v>
      </c>
      <c r="Q8" s="152">
        <v>1180006</v>
      </c>
    </row>
    <row r="9" spans="1:17" s="3" customFormat="1" ht="18" customHeight="1">
      <c r="A9" s="24"/>
      <c r="B9" s="24"/>
      <c r="C9" s="28"/>
      <c r="D9" s="153"/>
      <c r="E9" s="154"/>
      <c r="F9" s="154"/>
      <c r="G9" s="154"/>
      <c r="H9" s="154"/>
      <c r="I9" s="17"/>
      <c r="J9" s="24"/>
      <c r="K9" s="24"/>
      <c r="L9" s="25"/>
      <c r="M9" s="153"/>
      <c r="N9" s="154"/>
      <c r="O9" s="154"/>
      <c r="P9" s="154"/>
      <c r="Q9" s="154"/>
    </row>
    <row r="10" spans="1:17" s="3" customFormat="1" ht="18" customHeight="1">
      <c r="A10" s="426" t="s">
        <v>29</v>
      </c>
      <c r="B10" s="427"/>
      <c r="C10" s="428"/>
      <c r="D10" s="152">
        <v>260694</v>
      </c>
      <c r="E10" s="152">
        <v>264026</v>
      </c>
      <c r="F10" s="152">
        <v>267248</v>
      </c>
      <c r="G10" s="152">
        <v>269939</v>
      </c>
      <c r="H10" s="152">
        <v>271089</v>
      </c>
      <c r="I10" s="17"/>
      <c r="J10" s="426" t="s">
        <v>1</v>
      </c>
      <c r="K10" s="426"/>
      <c r="L10" s="429"/>
      <c r="M10" s="159">
        <v>341385</v>
      </c>
      <c r="N10" s="152">
        <v>338304</v>
      </c>
      <c r="O10" s="152">
        <v>336169</v>
      </c>
      <c r="P10" s="152">
        <v>336605</v>
      </c>
      <c r="Q10" s="152">
        <v>338396</v>
      </c>
    </row>
    <row r="11" spans="1:17" s="3" customFormat="1" ht="18" customHeight="1">
      <c r="A11" s="24"/>
      <c r="B11" s="24"/>
      <c r="C11" s="28"/>
      <c r="D11" s="153"/>
      <c r="E11" s="154"/>
      <c r="F11" s="154"/>
      <c r="G11" s="155"/>
      <c r="H11" s="154"/>
      <c r="I11" s="17"/>
      <c r="J11" s="24"/>
      <c r="K11" s="24"/>
      <c r="L11" s="25"/>
      <c r="M11" s="26"/>
      <c r="N11" s="21"/>
      <c r="O11" s="21"/>
      <c r="P11" s="21"/>
      <c r="Q11" s="21"/>
    </row>
    <row r="12" spans="1:17" s="3" customFormat="1" ht="18" customHeight="1">
      <c r="A12" s="430" t="s">
        <v>2</v>
      </c>
      <c r="B12" s="431"/>
      <c r="C12" s="432"/>
      <c r="D12" s="152">
        <v>259873</v>
      </c>
      <c r="E12" s="152">
        <v>265362</v>
      </c>
      <c r="F12" s="152">
        <v>269412</v>
      </c>
      <c r="G12" s="152">
        <v>272522</v>
      </c>
      <c r="H12" s="152">
        <v>276459</v>
      </c>
      <c r="I12" s="17"/>
      <c r="J12" s="430" t="s">
        <v>3</v>
      </c>
      <c r="K12" s="430"/>
      <c r="L12" s="433"/>
      <c r="M12" s="381">
        <f>100*M10/M8</f>
        <v>29.251533973627907</v>
      </c>
      <c r="N12" s="381">
        <f>100*N10/N8</f>
        <v>28.922757572363746</v>
      </c>
      <c r="O12" s="381">
        <f>100*O10/O8</f>
        <v>28.738976107347668</v>
      </c>
      <c r="P12" s="381">
        <f>100*P10/P8</f>
        <v>28.570155410509518</v>
      </c>
      <c r="Q12" s="381">
        <f>100*Q10/Q8</f>
        <v>28.67748130094254</v>
      </c>
    </row>
    <row r="13" spans="1:17" s="3" customFormat="1" ht="15" customHeight="1">
      <c r="A13" s="18" t="s">
        <v>217</v>
      </c>
      <c r="B13" s="18"/>
      <c r="C13" s="18"/>
      <c r="D13" s="101"/>
      <c r="E13" s="101"/>
      <c r="F13" s="102"/>
      <c r="G13" s="101"/>
      <c r="H13" s="102"/>
      <c r="I13" s="17"/>
      <c r="J13" s="27" t="s">
        <v>218</v>
      </c>
      <c r="K13" s="18"/>
      <c r="L13" s="18"/>
      <c r="M13" s="18"/>
      <c r="N13" s="18"/>
      <c r="O13" s="19"/>
      <c r="P13" s="19"/>
      <c r="Q13" s="19"/>
    </row>
    <row r="14" spans="1:17" s="3" customFormat="1" ht="18" customHeight="1">
      <c r="A14" s="17"/>
      <c r="B14" s="15"/>
      <c r="C14" s="15"/>
      <c r="D14" s="16"/>
      <c r="E14" s="16"/>
      <c r="F14" s="16"/>
      <c r="I14" s="17"/>
      <c r="J14" s="15"/>
      <c r="K14" s="15"/>
      <c r="L14" s="15"/>
      <c r="M14" s="17"/>
      <c r="N14" s="18"/>
      <c r="O14" s="19"/>
      <c r="P14" s="19"/>
      <c r="Q14" s="19"/>
    </row>
    <row r="15" spans="1:17" s="3" customFormat="1" ht="18" customHeight="1">
      <c r="A15" s="15"/>
      <c r="B15" s="15"/>
      <c r="C15" s="15"/>
      <c r="D15" s="16"/>
      <c r="E15" s="16"/>
      <c r="F15" s="16"/>
      <c r="I15" s="17"/>
      <c r="J15" s="15"/>
      <c r="K15" s="15"/>
      <c r="L15" s="15"/>
      <c r="M15" s="17"/>
      <c r="N15" s="18"/>
      <c r="O15" s="19"/>
      <c r="P15" s="19"/>
      <c r="Q15" s="19"/>
    </row>
    <row r="16" spans="2:9" s="3" customFormat="1" ht="18" customHeight="1">
      <c r="B16" s="18"/>
      <c r="C16" s="18"/>
      <c r="D16" s="18"/>
      <c r="E16" s="18"/>
      <c r="G16" s="20"/>
      <c r="I16" s="17"/>
    </row>
    <row r="17" s="3" customFormat="1" ht="18" customHeight="1">
      <c r="I17" s="17"/>
    </row>
    <row r="18" spans="1:17" s="3" customFormat="1" ht="19.5" customHeight="1">
      <c r="A18" s="418"/>
      <c r="B18" s="419"/>
      <c r="C18" s="419"/>
      <c r="D18" s="419"/>
      <c r="E18" s="419"/>
      <c r="F18" s="419"/>
      <c r="G18" s="419"/>
      <c r="H18" s="419"/>
      <c r="I18" s="17"/>
      <c r="J18" s="418"/>
      <c r="K18" s="418"/>
      <c r="L18" s="418"/>
      <c r="M18" s="418"/>
      <c r="N18" s="418"/>
      <c r="O18" s="418"/>
      <c r="P18" s="418"/>
      <c r="Q18" s="418"/>
    </row>
    <row r="19" spans="1:17" s="3" customFormat="1" ht="19.5" customHeight="1">
      <c r="A19" s="420" t="s">
        <v>284</v>
      </c>
      <c r="B19" s="421"/>
      <c r="C19" s="421"/>
      <c r="D19" s="421"/>
      <c r="E19" s="421"/>
      <c r="F19" s="421"/>
      <c r="G19" s="421"/>
      <c r="H19" s="421"/>
      <c r="I19" s="18"/>
      <c r="J19" s="420" t="s">
        <v>287</v>
      </c>
      <c r="K19" s="421"/>
      <c r="L19" s="421"/>
      <c r="M19" s="421"/>
      <c r="N19" s="421"/>
      <c r="O19" s="421"/>
      <c r="P19" s="421"/>
      <c r="Q19" s="421"/>
    </row>
    <row r="20" spans="3:17" s="3" customFormat="1" ht="18" customHeight="1" thickBot="1">
      <c r="C20" s="4"/>
      <c r="D20" s="4"/>
      <c r="E20" s="4"/>
      <c r="F20" s="4"/>
      <c r="G20" s="4"/>
      <c r="H20" s="5" t="s">
        <v>4</v>
      </c>
      <c r="I20" s="17"/>
      <c r="L20" s="4"/>
      <c r="M20" s="4"/>
      <c r="N20" s="4"/>
      <c r="O20" s="22"/>
      <c r="P20" s="4"/>
      <c r="Q20" s="5" t="s">
        <v>9</v>
      </c>
    </row>
    <row r="21" spans="1:17" s="3" customFormat="1" ht="18" customHeight="1">
      <c r="A21" s="422" t="s">
        <v>34</v>
      </c>
      <c r="B21" s="423"/>
      <c r="C21" s="424"/>
      <c r="D21" s="198" t="s">
        <v>283</v>
      </c>
      <c r="E21" s="198" t="s">
        <v>279</v>
      </c>
      <c r="F21" s="198" t="s">
        <v>280</v>
      </c>
      <c r="G21" s="198" t="s">
        <v>281</v>
      </c>
      <c r="H21" s="199" t="s">
        <v>282</v>
      </c>
      <c r="I21" s="17"/>
      <c r="J21" s="422" t="s">
        <v>31</v>
      </c>
      <c r="K21" s="422"/>
      <c r="L21" s="425"/>
      <c r="M21" s="200" t="s">
        <v>283</v>
      </c>
      <c r="N21" s="201" t="s">
        <v>279</v>
      </c>
      <c r="O21" s="201" t="s">
        <v>280</v>
      </c>
      <c r="P21" s="201" t="s">
        <v>281</v>
      </c>
      <c r="Q21" s="202" t="s">
        <v>282</v>
      </c>
    </row>
    <row r="22" spans="1:17" ht="18" customHeight="1">
      <c r="A22" s="414" t="s">
        <v>27</v>
      </c>
      <c r="B22" s="38"/>
      <c r="C22" s="377" t="s">
        <v>5</v>
      </c>
      <c r="D22" s="379">
        <f aca="true" t="shared" si="0" ref="D22:H23">SUM(D24,D26,D28,D30,D32,D34,D36,D38,D40,D42,D44,D46,D48,D50,D52)</f>
        <v>3530484</v>
      </c>
      <c r="E22" s="380">
        <f t="shared" si="0"/>
        <v>3526220</v>
      </c>
      <c r="F22" s="380">
        <f t="shared" si="0"/>
        <v>3677522</v>
      </c>
      <c r="G22" s="380">
        <f t="shared" si="0"/>
        <v>3684530</v>
      </c>
      <c r="H22" s="380">
        <f t="shared" si="0"/>
        <v>3789063</v>
      </c>
      <c r="I22" s="121"/>
      <c r="J22" s="416" t="s">
        <v>28</v>
      </c>
      <c r="K22" s="30"/>
      <c r="L22" s="377" t="s">
        <v>11</v>
      </c>
      <c r="M22" s="99">
        <f aca="true" t="shared" si="1" ref="M22:Q23">SUM(M24,M26,M28,M30,M32,M34,M36,M38,M40,M42,M44,M46)</f>
        <v>1734726</v>
      </c>
      <c r="N22" s="99">
        <f>SUM(N24,N26,N28,N30,N32,N34,N36,N38,N40,N42,N44,N46)</f>
        <v>1690245</v>
      </c>
      <c r="O22" s="99">
        <f t="shared" si="1"/>
        <v>1700871</v>
      </c>
      <c r="P22" s="99">
        <f t="shared" si="1"/>
        <v>1669850</v>
      </c>
      <c r="Q22" s="99">
        <f t="shared" si="1"/>
        <v>1680782</v>
      </c>
    </row>
    <row r="23" spans="1:17" ht="18" customHeight="1">
      <c r="A23" s="415"/>
      <c r="B23" s="44"/>
      <c r="C23" s="378" t="s">
        <v>6</v>
      </c>
      <c r="D23" s="99">
        <f t="shared" si="0"/>
        <v>59690709</v>
      </c>
      <c r="E23" s="99">
        <f t="shared" si="0"/>
        <v>61331163</v>
      </c>
      <c r="F23" s="99">
        <f t="shared" si="0"/>
        <v>64050005</v>
      </c>
      <c r="G23" s="99">
        <f t="shared" si="0"/>
        <v>65909158</v>
      </c>
      <c r="H23" s="99">
        <f t="shared" si="0"/>
        <v>68527862</v>
      </c>
      <c r="I23" s="6"/>
      <c r="J23" s="417"/>
      <c r="K23" s="31"/>
      <c r="L23" s="378" t="s">
        <v>12</v>
      </c>
      <c r="M23" s="99">
        <v>45738566</v>
      </c>
      <c r="N23" s="99">
        <f>SUM(N25,N27,N29,N31,N33,N35,N37,N39,N41,N43,N45,N47)</f>
        <v>46872938</v>
      </c>
      <c r="O23" s="99">
        <f t="shared" si="1"/>
        <v>47866346</v>
      </c>
      <c r="P23" s="99">
        <f t="shared" si="1"/>
        <v>49565986</v>
      </c>
      <c r="Q23" s="99">
        <f t="shared" si="1"/>
        <v>50678256</v>
      </c>
    </row>
    <row r="24" spans="1:17" ht="18" customHeight="1">
      <c r="A24" s="405" t="s">
        <v>15</v>
      </c>
      <c r="B24" s="29"/>
      <c r="C24" s="33" t="s">
        <v>5</v>
      </c>
      <c r="D24" s="157">
        <v>2732950</v>
      </c>
      <c r="E24" s="158">
        <v>2715068</v>
      </c>
      <c r="F24" s="158">
        <v>2827574</v>
      </c>
      <c r="G24" s="158">
        <v>2794699</v>
      </c>
      <c r="H24" s="158">
        <v>2880348</v>
      </c>
      <c r="I24" s="6"/>
      <c r="J24" s="405" t="s">
        <v>23</v>
      </c>
      <c r="K24" s="23"/>
      <c r="L24" s="45" t="s">
        <v>11</v>
      </c>
      <c r="M24" s="157">
        <v>62596</v>
      </c>
      <c r="N24" s="158">
        <v>62179</v>
      </c>
      <c r="O24" s="158">
        <v>61135</v>
      </c>
      <c r="P24" s="158">
        <v>62172</v>
      </c>
      <c r="Q24" s="158">
        <v>60771</v>
      </c>
    </row>
    <row r="25" spans="1:17" ht="18" customHeight="1">
      <c r="A25" s="405"/>
      <c r="B25" s="29"/>
      <c r="C25" s="33" t="s">
        <v>6</v>
      </c>
      <c r="D25" s="157">
        <v>46553575</v>
      </c>
      <c r="E25" s="158">
        <v>47663929</v>
      </c>
      <c r="F25" s="158">
        <v>49323300</v>
      </c>
      <c r="G25" s="158">
        <v>49829888</v>
      </c>
      <c r="H25" s="158">
        <v>52027088</v>
      </c>
      <c r="I25" s="6"/>
      <c r="J25" s="405"/>
      <c r="K25" s="23"/>
      <c r="L25" s="45" t="s">
        <v>12</v>
      </c>
      <c r="M25" s="157">
        <v>19373422</v>
      </c>
      <c r="N25" s="158">
        <v>20081734</v>
      </c>
      <c r="O25" s="158">
        <v>19509757</v>
      </c>
      <c r="P25" s="158">
        <v>19637414</v>
      </c>
      <c r="Q25" s="158">
        <v>20067256</v>
      </c>
    </row>
    <row r="26" spans="1:17" ht="18" customHeight="1">
      <c r="A26" s="405" t="s">
        <v>16</v>
      </c>
      <c r="B26" s="29"/>
      <c r="C26" s="33" t="s">
        <v>5</v>
      </c>
      <c r="D26" s="157">
        <v>535918</v>
      </c>
      <c r="E26" s="158">
        <v>535041</v>
      </c>
      <c r="F26" s="158">
        <v>530402</v>
      </c>
      <c r="G26" s="158">
        <v>528035</v>
      </c>
      <c r="H26" s="158">
        <v>536003</v>
      </c>
      <c r="I26" s="6"/>
      <c r="J26" s="405" t="s">
        <v>24</v>
      </c>
      <c r="K26" s="29"/>
      <c r="L26" s="45" t="s">
        <v>11</v>
      </c>
      <c r="M26" s="157">
        <v>1268494</v>
      </c>
      <c r="N26" s="158">
        <v>1230614</v>
      </c>
      <c r="O26" s="158">
        <v>1242646</v>
      </c>
      <c r="P26" s="158">
        <v>1211051</v>
      </c>
      <c r="Q26" s="158">
        <v>1221963</v>
      </c>
    </row>
    <row r="27" spans="1:17" ht="18" customHeight="1">
      <c r="A27" s="405"/>
      <c r="B27" s="29"/>
      <c r="C27" s="33" t="s">
        <v>6</v>
      </c>
      <c r="D27" s="157">
        <v>6794637</v>
      </c>
      <c r="E27" s="158">
        <v>6810819</v>
      </c>
      <c r="F27" s="158">
        <v>6748900</v>
      </c>
      <c r="G27" s="158">
        <v>6801170</v>
      </c>
      <c r="H27" s="158">
        <v>7147977</v>
      </c>
      <c r="I27" s="6"/>
      <c r="J27" s="405"/>
      <c r="K27" s="29"/>
      <c r="L27" s="45" t="s">
        <v>12</v>
      </c>
      <c r="M27" s="157">
        <v>17102764</v>
      </c>
      <c r="N27" s="158">
        <v>17276650</v>
      </c>
      <c r="O27" s="158">
        <v>17507773</v>
      </c>
      <c r="P27" s="158">
        <v>17807449</v>
      </c>
      <c r="Q27" s="158">
        <v>18257880</v>
      </c>
    </row>
    <row r="28" spans="1:17" ht="18" customHeight="1">
      <c r="A28" s="405" t="s">
        <v>255</v>
      </c>
      <c r="B28" s="29"/>
      <c r="C28" s="33" t="s">
        <v>5</v>
      </c>
      <c r="D28" s="157">
        <v>63037</v>
      </c>
      <c r="E28" s="158">
        <v>74810</v>
      </c>
      <c r="F28" s="158">
        <v>90471</v>
      </c>
      <c r="G28" s="158">
        <v>98917</v>
      </c>
      <c r="H28" s="158">
        <v>107101</v>
      </c>
      <c r="I28" s="6"/>
      <c r="J28" s="405" t="s">
        <v>25</v>
      </c>
      <c r="K28" s="29"/>
      <c r="L28" s="45" t="s">
        <v>11</v>
      </c>
      <c r="M28" s="157">
        <v>248729</v>
      </c>
      <c r="N28" s="158">
        <v>237800</v>
      </c>
      <c r="O28" s="158">
        <v>229700</v>
      </c>
      <c r="P28" s="158">
        <v>223469</v>
      </c>
      <c r="Q28" s="158">
        <v>222963</v>
      </c>
    </row>
    <row r="29" spans="1:17" ht="18" customHeight="1">
      <c r="A29" s="405"/>
      <c r="B29" s="29"/>
      <c r="C29" s="33" t="s">
        <v>6</v>
      </c>
      <c r="D29" s="157">
        <v>419383</v>
      </c>
      <c r="E29" s="158">
        <v>601438</v>
      </c>
      <c r="F29" s="158">
        <v>770597</v>
      </c>
      <c r="G29" s="158">
        <v>846490</v>
      </c>
      <c r="H29" s="158">
        <v>869206</v>
      </c>
      <c r="I29" s="6"/>
      <c r="J29" s="405"/>
      <c r="K29" s="29"/>
      <c r="L29" s="45" t="s">
        <v>12</v>
      </c>
      <c r="M29" s="157">
        <v>3934218</v>
      </c>
      <c r="N29" s="158">
        <v>3788028</v>
      </c>
      <c r="O29" s="158">
        <v>3697572</v>
      </c>
      <c r="P29" s="158">
        <v>3622184</v>
      </c>
      <c r="Q29" s="158">
        <v>3756333</v>
      </c>
    </row>
    <row r="30" spans="1:17" ht="18" customHeight="1">
      <c r="A30" s="405" t="s">
        <v>10</v>
      </c>
      <c r="B30" s="29"/>
      <c r="C30" s="33" t="s">
        <v>5</v>
      </c>
      <c r="D30" s="157" t="s">
        <v>274</v>
      </c>
      <c r="E30" s="158" t="s">
        <v>274</v>
      </c>
      <c r="F30" s="158">
        <v>33156</v>
      </c>
      <c r="G30" s="158">
        <v>68943</v>
      </c>
      <c r="H30" s="158">
        <v>68951</v>
      </c>
      <c r="I30" s="6"/>
      <c r="J30" s="405" t="s">
        <v>26</v>
      </c>
      <c r="K30" s="29"/>
      <c r="L30" s="45" t="s">
        <v>11</v>
      </c>
      <c r="M30" s="157">
        <v>21994</v>
      </c>
      <c r="N30" s="158">
        <v>29837</v>
      </c>
      <c r="O30" s="158">
        <v>40423</v>
      </c>
      <c r="P30" s="158">
        <v>43312</v>
      </c>
      <c r="Q30" s="158">
        <v>44317</v>
      </c>
    </row>
    <row r="31" spans="1:17" ht="18" customHeight="1">
      <c r="A31" s="405"/>
      <c r="B31" s="29"/>
      <c r="C31" s="33" t="s">
        <v>6</v>
      </c>
      <c r="D31" s="157" t="s">
        <v>274</v>
      </c>
      <c r="E31" s="158" t="s">
        <v>274</v>
      </c>
      <c r="F31" s="158">
        <v>741933</v>
      </c>
      <c r="G31" s="158">
        <v>1483314</v>
      </c>
      <c r="H31" s="158">
        <v>1445860</v>
      </c>
      <c r="I31" s="6"/>
      <c r="J31" s="405"/>
      <c r="K31" s="29"/>
      <c r="L31" s="45" t="s">
        <v>12</v>
      </c>
      <c r="M31" s="157">
        <v>185293</v>
      </c>
      <c r="N31" s="158">
        <v>332617</v>
      </c>
      <c r="O31" s="158">
        <v>482047</v>
      </c>
      <c r="P31" s="158">
        <v>499372</v>
      </c>
      <c r="Q31" s="158">
        <v>437614</v>
      </c>
    </row>
    <row r="32" spans="1:17" ht="18" customHeight="1">
      <c r="A32" s="405" t="s">
        <v>7</v>
      </c>
      <c r="B32" s="29"/>
      <c r="C32" s="33" t="s">
        <v>5</v>
      </c>
      <c r="D32" s="157" t="s">
        <v>274</v>
      </c>
      <c r="E32" s="158" t="s">
        <v>274</v>
      </c>
      <c r="F32" s="158">
        <v>14</v>
      </c>
      <c r="G32" s="158">
        <v>66</v>
      </c>
      <c r="H32" s="158">
        <v>156</v>
      </c>
      <c r="I32" s="6"/>
      <c r="J32" s="406" t="s">
        <v>256</v>
      </c>
      <c r="K32" s="29"/>
      <c r="L32" s="45" t="s">
        <v>11</v>
      </c>
      <c r="M32" s="157" t="s">
        <v>254</v>
      </c>
      <c r="N32" s="158" t="s">
        <v>254</v>
      </c>
      <c r="O32" s="158" t="s">
        <v>254</v>
      </c>
      <c r="P32" s="158" t="s">
        <v>254</v>
      </c>
      <c r="Q32" s="158" t="s">
        <v>254</v>
      </c>
    </row>
    <row r="33" spans="1:17" ht="18" customHeight="1">
      <c r="A33" s="405"/>
      <c r="B33" s="29"/>
      <c r="C33" s="33" t="s">
        <v>6</v>
      </c>
      <c r="D33" s="157" t="s">
        <v>274</v>
      </c>
      <c r="E33" s="158" t="s">
        <v>274</v>
      </c>
      <c r="F33" s="158">
        <v>284</v>
      </c>
      <c r="G33" s="158">
        <v>2010</v>
      </c>
      <c r="H33" s="158">
        <v>7184</v>
      </c>
      <c r="I33" s="6"/>
      <c r="J33" s="406"/>
      <c r="K33" s="29"/>
      <c r="L33" s="45" t="s">
        <v>12</v>
      </c>
      <c r="M33" s="157" t="s">
        <v>254</v>
      </c>
      <c r="N33" s="158" t="s">
        <v>254</v>
      </c>
      <c r="O33" s="158">
        <v>1292784</v>
      </c>
      <c r="P33" s="158">
        <v>2688990</v>
      </c>
      <c r="Q33" s="158">
        <v>2588962</v>
      </c>
    </row>
    <row r="34" spans="1:17" ht="18" customHeight="1">
      <c r="A34" s="405" t="s">
        <v>17</v>
      </c>
      <c r="B34" s="29"/>
      <c r="C34" s="33" t="s">
        <v>5</v>
      </c>
      <c r="D34" s="157">
        <v>157131</v>
      </c>
      <c r="E34" s="158">
        <v>158304</v>
      </c>
      <c r="F34" s="158">
        <v>156576</v>
      </c>
      <c r="G34" s="158">
        <v>157946</v>
      </c>
      <c r="H34" s="158">
        <v>160650</v>
      </c>
      <c r="I34" s="6"/>
      <c r="J34" s="405" t="s">
        <v>257</v>
      </c>
      <c r="K34" s="29"/>
      <c r="L34" s="45" t="s">
        <v>11</v>
      </c>
      <c r="M34" s="157">
        <v>153</v>
      </c>
      <c r="N34" s="158">
        <v>107</v>
      </c>
      <c r="O34" s="158">
        <v>185</v>
      </c>
      <c r="P34" s="158">
        <v>238</v>
      </c>
      <c r="Q34" s="158">
        <v>210</v>
      </c>
    </row>
    <row r="35" spans="1:17" ht="18" customHeight="1">
      <c r="A35" s="405"/>
      <c r="B35" s="29"/>
      <c r="C35" s="33" t="s">
        <v>6</v>
      </c>
      <c r="D35" s="157">
        <v>959647</v>
      </c>
      <c r="E35" s="158">
        <v>994978</v>
      </c>
      <c r="F35" s="158">
        <v>1019498</v>
      </c>
      <c r="G35" s="158">
        <v>1031569</v>
      </c>
      <c r="H35" s="158">
        <v>1083721</v>
      </c>
      <c r="I35" s="6"/>
      <c r="J35" s="405"/>
      <c r="K35" s="29"/>
      <c r="L35" s="45" t="s">
        <v>12</v>
      </c>
      <c r="M35" s="157">
        <v>4511</v>
      </c>
      <c r="N35" s="158">
        <v>4488</v>
      </c>
      <c r="O35" s="158">
        <v>4582</v>
      </c>
      <c r="P35" s="158">
        <v>4306</v>
      </c>
      <c r="Q35" s="158">
        <v>7761</v>
      </c>
    </row>
    <row r="36" spans="1:17" ht="18" customHeight="1">
      <c r="A36" s="405" t="s">
        <v>18</v>
      </c>
      <c r="B36" s="29"/>
      <c r="C36" s="33" t="s">
        <v>5</v>
      </c>
      <c r="D36" s="157">
        <v>9254</v>
      </c>
      <c r="E36" s="158">
        <v>10558</v>
      </c>
      <c r="F36" s="158">
        <v>9410</v>
      </c>
      <c r="G36" s="158">
        <v>9618</v>
      </c>
      <c r="H36" s="158">
        <v>9895</v>
      </c>
      <c r="I36" s="6"/>
      <c r="J36" s="406" t="s">
        <v>258</v>
      </c>
      <c r="K36" s="29"/>
      <c r="L36" s="45" t="s">
        <v>11</v>
      </c>
      <c r="M36" s="157">
        <v>76461</v>
      </c>
      <c r="N36" s="158">
        <v>73509</v>
      </c>
      <c r="O36" s="158">
        <v>71062</v>
      </c>
      <c r="P36" s="158">
        <v>72356</v>
      </c>
      <c r="Q36" s="158">
        <v>72385</v>
      </c>
    </row>
    <row r="37" spans="1:17" ht="18" customHeight="1">
      <c r="A37" s="405"/>
      <c r="B37" s="29"/>
      <c r="C37" s="33" t="s">
        <v>6</v>
      </c>
      <c r="D37" s="157">
        <v>538017</v>
      </c>
      <c r="E37" s="158">
        <v>620515</v>
      </c>
      <c r="F37" s="158">
        <v>557050</v>
      </c>
      <c r="G37" s="158">
        <v>578477</v>
      </c>
      <c r="H37" s="158">
        <v>605534</v>
      </c>
      <c r="I37" s="6"/>
      <c r="J37" s="406"/>
      <c r="K37" s="29"/>
      <c r="L37" s="45" t="s">
        <v>12</v>
      </c>
      <c r="M37" s="157">
        <v>607471</v>
      </c>
      <c r="N37" s="158">
        <v>593174</v>
      </c>
      <c r="O37" s="158">
        <v>585935</v>
      </c>
      <c r="P37" s="158">
        <v>615055</v>
      </c>
      <c r="Q37" s="158">
        <v>632595</v>
      </c>
    </row>
    <row r="38" spans="1:17" ht="18" customHeight="1">
      <c r="A38" s="405" t="s">
        <v>19</v>
      </c>
      <c r="B38" s="29"/>
      <c r="C38" s="33" t="s">
        <v>5</v>
      </c>
      <c r="D38" s="157">
        <v>90</v>
      </c>
      <c r="E38" s="158">
        <v>102</v>
      </c>
      <c r="F38" s="158">
        <v>37</v>
      </c>
      <c r="G38" s="158">
        <v>13</v>
      </c>
      <c r="H38" s="158">
        <v>1</v>
      </c>
      <c r="I38" s="6"/>
      <c r="J38" s="406" t="s">
        <v>259</v>
      </c>
      <c r="K38" s="29"/>
      <c r="L38" s="45" t="s">
        <v>11</v>
      </c>
      <c r="M38" s="157">
        <v>49705</v>
      </c>
      <c r="N38" s="158">
        <v>49774</v>
      </c>
      <c r="O38" s="158">
        <v>49161</v>
      </c>
      <c r="P38" s="158">
        <v>50476</v>
      </c>
      <c r="Q38" s="158">
        <v>50699</v>
      </c>
    </row>
    <row r="39" spans="1:17" ht="18" customHeight="1">
      <c r="A39" s="405"/>
      <c r="B39" s="29"/>
      <c r="C39" s="33" t="s">
        <v>6</v>
      </c>
      <c r="D39" s="157">
        <v>6080</v>
      </c>
      <c r="E39" s="158">
        <v>5979</v>
      </c>
      <c r="F39" s="158">
        <v>1975</v>
      </c>
      <c r="G39" s="158">
        <v>552</v>
      </c>
      <c r="H39" s="158">
        <v>36</v>
      </c>
      <c r="I39" s="6"/>
      <c r="J39" s="406"/>
      <c r="K39" s="29"/>
      <c r="L39" s="45" t="s">
        <v>12</v>
      </c>
      <c r="M39" s="157">
        <v>3988701</v>
      </c>
      <c r="N39" s="158">
        <v>4260079</v>
      </c>
      <c r="O39" s="158">
        <v>4170174</v>
      </c>
      <c r="P39" s="158">
        <v>4059866</v>
      </c>
      <c r="Q39" s="158">
        <v>4267234</v>
      </c>
    </row>
    <row r="40" spans="1:17" ht="18" customHeight="1">
      <c r="A40" s="405" t="s">
        <v>20</v>
      </c>
      <c r="B40" s="29"/>
      <c r="C40" s="33" t="s">
        <v>5</v>
      </c>
      <c r="D40" s="157">
        <v>16425</v>
      </c>
      <c r="E40" s="158">
        <v>16454</v>
      </c>
      <c r="F40" s="158">
        <v>15627</v>
      </c>
      <c r="G40" s="158">
        <v>16099</v>
      </c>
      <c r="H40" s="158">
        <v>15780</v>
      </c>
      <c r="I40" s="6"/>
      <c r="J40" s="29" t="s">
        <v>260</v>
      </c>
      <c r="K40" s="29"/>
      <c r="L40" s="45" t="s">
        <v>11</v>
      </c>
      <c r="M40" s="157">
        <v>1362</v>
      </c>
      <c r="N40" s="158">
        <v>1308</v>
      </c>
      <c r="O40" s="158">
        <v>1429</v>
      </c>
      <c r="P40" s="158">
        <v>1313</v>
      </c>
      <c r="Q40" s="158">
        <v>1321</v>
      </c>
    </row>
    <row r="41" spans="1:17" ht="18" customHeight="1">
      <c r="A41" s="405"/>
      <c r="B41" s="39"/>
      <c r="C41" s="33" t="s">
        <v>6</v>
      </c>
      <c r="D41" s="157">
        <v>2194311</v>
      </c>
      <c r="E41" s="158">
        <v>2304634</v>
      </c>
      <c r="F41" s="158">
        <v>2350796</v>
      </c>
      <c r="G41" s="158">
        <v>2596529</v>
      </c>
      <c r="H41" s="158">
        <v>2583407</v>
      </c>
      <c r="I41" s="6"/>
      <c r="J41" s="47" t="s">
        <v>266</v>
      </c>
      <c r="K41" s="29"/>
      <c r="L41" s="45" t="s">
        <v>12</v>
      </c>
      <c r="M41" s="157">
        <v>325710</v>
      </c>
      <c r="N41" s="158">
        <v>316720</v>
      </c>
      <c r="O41" s="158">
        <v>386776</v>
      </c>
      <c r="P41" s="158">
        <v>398728</v>
      </c>
      <c r="Q41" s="158">
        <v>402630</v>
      </c>
    </row>
    <row r="42" spans="1:17" ht="18" customHeight="1">
      <c r="A42" s="407" t="s">
        <v>13</v>
      </c>
      <c r="B42" s="29"/>
      <c r="C42" s="33" t="s">
        <v>5</v>
      </c>
      <c r="D42" s="157">
        <v>1881</v>
      </c>
      <c r="E42" s="158">
        <v>1985</v>
      </c>
      <c r="F42" s="158">
        <v>2172</v>
      </c>
      <c r="G42" s="158">
        <v>1979</v>
      </c>
      <c r="H42" s="158">
        <v>1869</v>
      </c>
      <c r="I42" s="6"/>
      <c r="J42" s="48" t="s">
        <v>267</v>
      </c>
      <c r="K42" s="29"/>
      <c r="L42" s="45" t="s">
        <v>11</v>
      </c>
      <c r="M42" s="157">
        <v>149</v>
      </c>
      <c r="N42" s="158">
        <v>144</v>
      </c>
      <c r="O42" s="158" t="s">
        <v>254</v>
      </c>
      <c r="P42" s="158" t="s">
        <v>254</v>
      </c>
      <c r="Q42" s="158" t="s">
        <v>254</v>
      </c>
    </row>
    <row r="43" spans="1:17" ht="18" customHeight="1">
      <c r="A43" s="408"/>
      <c r="B43" s="29"/>
      <c r="C43" s="33" t="s">
        <v>6</v>
      </c>
      <c r="D43" s="157">
        <v>282185</v>
      </c>
      <c r="E43" s="158">
        <v>307450</v>
      </c>
      <c r="F43" s="158">
        <v>324170</v>
      </c>
      <c r="G43" s="158">
        <v>315763</v>
      </c>
      <c r="H43" s="158">
        <v>293941</v>
      </c>
      <c r="I43" s="6"/>
      <c r="J43" s="203" t="s">
        <v>288</v>
      </c>
      <c r="K43" s="29"/>
      <c r="L43" s="45" t="s">
        <v>12</v>
      </c>
      <c r="M43" s="157">
        <v>2452</v>
      </c>
      <c r="N43" s="158">
        <v>2669</v>
      </c>
      <c r="O43" s="158" t="s">
        <v>254</v>
      </c>
      <c r="P43" s="158" t="s">
        <v>254</v>
      </c>
      <c r="Q43" s="158" t="s">
        <v>254</v>
      </c>
    </row>
    <row r="44" spans="1:17" ht="18" customHeight="1">
      <c r="A44" s="407" t="s">
        <v>14</v>
      </c>
      <c r="B44" s="40"/>
      <c r="C44" s="33" t="s">
        <v>5</v>
      </c>
      <c r="D44" s="157">
        <v>5745</v>
      </c>
      <c r="E44" s="158">
        <v>5828</v>
      </c>
      <c r="F44" s="158">
        <v>3809</v>
      </c>
      <c r="G44" s="158">
        <v>13</v>
      </c>
      <c r="H44" s="158">
        <v>1</v>
      </c>
      <c r="I44" s="6"/>
      <c r="J44" s="405" t="s">
        <v>261</v>
      </c>
      <c r="K44" s="29"/>
      <c r="L44" s="45" t="s">
        <v>11</v>
      </c>
      <c r="M44" s="157">
        <v>5028</v>
      </c>
      <c r="N44" s="158">
        <v>4929</v>
      </c>
      <c r="O44" s="158">
        <v>5079</v>
      </c>
      <c r="P44" s="158">
        <v>5030</v>
      </c>
      <c r="Q44" s="158">
        <v>5288</v>
      </c>
    </row>
    <row r="45" spans="1:17" ht="18" customHeight="1">
      <c r="A45" s="408"/>
      <c r="B45" s="41"/>
      <c r="C45" s="33" t="s">
        <v>6</v>
      </c>
      <c r="D45" s="157">
        <v>1346045</v>
      </c>
      <c r="E45" s="158">
        <v>1400170</v>
      </c>
      <c r="F45" s="158">
        <v>915520</v>
      </c>
      <c r="G45" s="158">
        <v>3120</v>
      </c>
      <c r="H45" s="158">
        <v>240</v>
      </c>
      <c r="I45" s="6"/>
      <c r="J45" s="409"/>
      <c r="K45" s="29"/>
      <c r="L45" s="45" t="s">
        <v>12</v>
      </c>
      <c r="M45" s="157">
        <v>206515</v>
      </c>
      <c r="N45" s="158">
        <v>211134</v>
      </c>
      <c r="O45" s="158">
        <v>223156</v>
      </c>
      <c r="P45" s="158">
        <v>221717</v>
      </c>
      <c r="Q45" s="158">
        <v>249399</v>
      </c>
    </row>
    <row r="46" spans="1:17" ht="18" customHeight="1">
      <c r="A46" s="405" t="s">
        <v>8</v>
      </c>
      <c r="B46" s="42"/>
      <c r="C46" s="33" t="s">
        <v>5</v>
      </c>
      <c r="D46" s="157" t="s">
        <v>274</v>
      </c>
      <c r="E46" s="158" t="s">
        <v>274</v>
      </c>
      <c r="F46" s="158">
        <v>2082</v>
      </c>
      <c r="G46" s="158">
        <v>5849</v>
      </c>
      <c r="H46" s="158">
        <v>5961</v>
      </c>
      <c r="I46" s="6"/>
      <c r="J46" s="410" t="s">
        <v>268</v>
      </c>
      <c r="K46" s="29"/>
      <c r="L46" s="48" t="s">
        <v>11</v>
      </c>
      <c r="M46" s="161">
        <v>55</v>
      </c>
      <c r="N46" s="158">
        <v>44</v>
      </c>
      <c r="O46" s="158">
        <v>51</v>
      </c>
      <c r="P46" s="158">
        <v>433</v>
      </c>
      <c r="Q46" s="158">
        <v>865</v>
      </c>
    </row>
    <row r="47" spans="1:17" ht="18" customHeight="1">
      <c r="A47" s="405"/>
      <c r="B47" s="43"/>
      <c r="C47" s="33" t="s">
        <v>6</v>
      </c>
      <c r="D47" s="157" t="s">
        <v>274</v>
      </c>
      <c r="E47" s="158" t="s">
        <v>274</v>
      </c>
      <c r="F47" s="158">
        <v>624600</v>
      </c>
      <c r="G47" s="158">
        <v>1754700</v>
      </c>
      <c r="H47" s="158">
        <v>1788300</v>
      </c>
      <c r="I47" s="6"/>
      <c r="J47" s="411"/>
      <c r="K47" s="29"/>
      <c r="L47" s="48" t="s">
        <v>12</v>
      </c>
      <c r="M47" s="161">
        <v>7510</v>
      </c>
      <c r="N47" s="158">
        <v>5645</v>
      </c>
      <c r="O47" s="158">
        <v>5790</v>
      </c>
      <c r="P47" s="158">
        <v>10905</v>
      </c>
      <c r="Q47" s="158">
        <v>10592</v>
      </c>
    </row>
    <row r="48" spans="1:17" ht="18" customHeight="1">
      <c r="A48" s="405" t="s">
        <v>21</v>
      </c>
      <c r="B48" s="29"/>
      <c r="C48" s="33" t="s">
        <v>5</v>
      </c>
      <c r="D48" s="157">
        <v>2398</v>
      </c>
      <c r="E48" s="158">
        <v>2321</v>
      </c>
      <c r="F48" s="158">
        <v>2437</v>
      </c>
      <c r="G48" s="158">
        <v>2336</v>
      </c>
      <c r="H48" s="158">
        <v>2342</v>
      </c>
      <c r="I48" s="6"/>
      <c r="J48" s="412" t="s">
        <v>289</v>
      </c>
      <c r="K48" s="29"/>
      <c r="L48" s="33" t="s">
        <v>262</v>
      </c>
      <c r="M48" s="162">
        <v>20.99</v>
      </c>
      <c r="N48" s="163">
        <v>21.09</v>
      </c>
      <c r="O48" s="163">
        <v>21.01</v>
      </c>
      <c r="P48" s="163">
        <v>21.05</v>
      </c>
      <c r="Q48" s="163">
        <v>20.74</v>
      </c>
    </row>
    <row r="49" spans="1:17" ht="18" customHeight="1">
      <c r="A49" s="405"/>
      <c r="B49" s="29"/>
      <c r="C49" s="33" t="s">
        <v>6</v>
      </c>
      <c r="D49" s="157">
        <v>585343</v>
      </c>
      <c r="E49" s="158">
        <v>609637</v>
      </c>
      <c r="F49" s="158">
        <v>663736</v>
      </c>
      <c r="G49" s="158">
        <v>665412</v>
      </c>
      <c r="H49" s="158">
        <v>674567</v>
      </c>
      <c r="I49" s="6"/>
      <c r="J49" s="405"/>
      <c r="K49" s="29"/>
      <c r="L49" s="45" t="s">
        <v>263</v>
      </c>
      <c r="M49" s="162">
        <v>2.24</v>
      </c>
      <c r="N49" s="163">
        <v>2.2</v>
      </c>
      <c r="O49" s="163">
        <v>2.16</v>
      </c>
      <c r="P49" s="163">
        <v>2.14</v>
      </c>
      <c r="Q49" s="163">
        <v>2.12</v>
      </c>
    </row>
    <row r="50" spans="1:17" ht="18" customHeight="1">
      <c r="A50" s="405" t="s">
        <v>148</v>
      </c>
      <c r="B50" s="29"/>
      <c r="C50" s="33" t="s">
        <v>5</v>
      </c>
      <c r="D50" s="157">
        <v>5653</v>
      </c>
      <c r="E50" s="158">
        <v>5747</v>
      </c>
      <c r="F50" s="158">
        <v>3749</v>
      </c>
      <c r="G50" s="158">
        <v>10</v>
      </c>
      <c r="H50" s="158" t="s">
        <v>274</v>
      </c>
      <c r="I50" s="6"/>
      <c r="J50" s="413"/>
      <c r="K50" s="29"/>
      <c r="L50" s="33" t="s">
        <v>264</v>
      </c>
      <c r="M50" s="162">
        <v>2.78</v>
      </c>
      <c r="N50" s="163">
        <v>2.74</v>
      </c>
      <c r="O50" s="163">
        <v>2.73</v>
      </c>
      <c r="P50" s="163">
        <v>2.72</v>
      </c>
      <c r="Q50" s="163">
        <v>2.71</v>
      </c>
    </row>
    <row r="51" spans="1:17" ht="18" customHeight="1">
      <c r="A51" s="405"/>
      <c r="B51" s="29"/>
      <c r="C51" s="33" t="s">
        <v>6</v>
      </c>
      <c r="D51" s="157">
        <v>11306</v>
      </c>
      <c r="E51" s="158">
        <v>11494</v>
      </c>
      <c r="F51" s="158">
        <v>7498</v>
      </c>
      <c r="G51" s="158">
        <v>20</v>
      </c>
      <c r="H51" s="158" t="s">
        <v>274</v>
      </c>
      <c r="J51" s="150" t="s">
        <v>265</v>
      </c>
      <c r="K51" s="151"/>
      <c r="L51" s="151"/>
      <c r="M51" s="150"/>
      <c r="N51" s="150"/>
      <c r="O51" s="150"/>
      <c r="P51" s="150"/>
      <c r="Q51" s="150"/>
    </row>
    <row r="52" spans="1:12" ht="18" customHeight="1">
      <c r="A52" s="405" t="s">
        <v>22</v>
      </c>
      <c r="B52" s="29"/>
      <c r="C52" s="33" t="s">
        <v>5</v>
      </c>
      <c r="D52" s="157">
        <v>2</v>
      </c>
      <c r="E52" s="158">
        <v>2</v>
      </c>
      <c r="F52" s="158">
        <v>6</v>
      </c>
      <c r="G52" s="158">
        <v>7</v>
      </c>
      <c r="H52" s="158">
        <v>5</v>
      </c>
      <c r="J52" s="148"/>
      <c r="K52" s="23"/>
      <c r="L52" s="149"/>
    </row>
    <row r="53" spans="1:17" ht="18" customHeight="1">
      <c r="A53" s="406"/>
      <c r="B53" s="156"/>
      <c r="C53" s="146" t="s">
        <v>6</v>
      </c>
      <c r="D53" s="157">
        <v>180</v>
      </c>
      <c r="E53" s="158">
        <v>120</v>
      </c>
      <c r="F53" s="158">
        <v>148</v>
      </c>
      <c r="G53" s="158">
        <v>144</v>
      </c>
      <c r="H53" s="158">
        <v>801</v>
      </c>
      <c r="J53" s="23"/>
      <c r="K53" s="29"/>
      <c r="L53" s="23"/>
      <c r="M53" s="23"/>
      <c r="N53" s="23"/>
      <c r="O53" s="23"/>
      <c r="P53" s="23"/>
      <c r="Q53" s="23"/>
    </row>
    <row r="54" spans="1:11" ht="15" customHeight="1">
      <c r="A54" s="27" t="s">
        <v>215</v>
      </c>
      <c r="B54" s="145"/>
      <c r="C54" s="121"/>
      <c r="D54" s="36"/>
      <c r="E54" s="36"/>
      <c r="F54" s="36"/>
      <c r="G54" s="36"/>
      <c r="H54" s="36"/>
      <c r="I54" s="6"/>
      <c r="K54" s="23"/>
    </row>
    <row r="55" spans="1:2" ht="14.25">
      <c r="A55" s="8"/>
      <c r="B55" s="8"/>
    </row>
    <row r="56" spans="1:11" ht="14.25">
      <c r="A56" s="8"/>
      <c r="B56" s="8"/>
      <c r="K56" s="8"/>
    </row>
    <row r="57" spans="1:11" ht="14.25">
      <c r="A57" s="8"/>
      <c r="B57" s="8"/>
      <c r="J57" s="23"/>
      <c r="K57" s="8"/>
    </row>
    <row r="58" spans="1:11" ht="14.25">
      <c r="A58" s="8"/>
      <c r="B58" s="8"/>
      <c r="J58" s="8"/>
      <c r="K58" s="8"/>
    </row>
    <row r="59" spans="1:11" ht="14.25">
      <c r="A59" s="8"/>
      <c r="J59" s="8"/>
      <c r="K59" s="8"/>
    </row>
    <row r="60" spans="1:11" ht="14.25">
      <c r="A60" s="8"/>
      <c r="B60" s="8"/>
      <c r="J60" s="8"/>
      <c r="K60" s="8"/>
    </row>
    <row r="61" spans="1:11" ht="14.25">
      <c r="A61" s="8"/>
      <c r="B61" s="8"/>
      <c r="J61" s="8"/>
      <c r="K61" s="8"/>
    </row>
    <row r="62" spans="1:11" ht="14.25">
      <c r="A62" s="8"/>
      <c r="J62" s="8"/>
      <c r="K62" s="8"/>
    </row>
    <row r="63" spans="1:11" ht="14.25">
      <c r="A63" s="8"/>
      <c r="B63" s="8"/>
      <c r="J63" s="8"/>
      <c r="K63" s="8"/>
    </row>
    <row r="64" spans="10:11" ht="14.25">
      <c r="J64" s="8"/>
      <c r="K64" s="8"/>
    </row>
    <row r="65" spans="10:11" ht="14.25">
      <c r="J65" s="8"/>
      <c r="K65" s="8"/>
    </row>
    <row r="66" spans="10:11" ht="14.25">
      <c r="J66" s="8"/>
      <c r="K66" s="8"/>
    </row>
    <row r="67" spans="10:11" ht="14.25">
      <c r="J67" s="8"/>
      <c r="K67" s="8"/>
    </row>
    <row r="68" spans="10:11" ht="14.25">
      <c r="J68" s="8"/>
      <c r="K68" s="8"/>
    </row>
    <row r="69" spans="10:11" ht="14.25">
      <c r="J69" s="8"/>
      <c r="K69" s="8"/>
    </row>
    <row r="70" spans="10:11" ht="14.25">
      <c r="J70" s="8"/>
      <c r="K70" s="8"/>
    </row>
    <row r="71" spans="10:11" ht="14.25">
      <c r="J71" s="8"/>
      <c r="K71" s="8"/>
    </row>
    <row r="72" spans="10:11" ht="14.25">
      <c r="J72" s="8"/>
      <c r="K72" s="8"/>
    </row>
    <row r="73" spans="10:11" ht="14.25">
      <c r="J73" s="8"/>
      <c r="K73" s="8"/>
    </row>
    <row r="74" spans="10:11" ht="14.25">
      <c r="J74" s="8"/>
      <c r="K74" s="8"/>
    </row>
    <row r="75" spans="10:11" ht="14.25">
      <c r="J75" s="8"/>
      <c r="K75" s="8"/>
    </row>
    <row r="76" spans="10:11" ht="14.25">
      <c r="J76" s="8"/>
      <c r="K76" s="8"/>
    </row>
    <row r="77" spans="10:11" ht="14.25">
      <c r="J77" s="8"/>
      <c r="K77" s="8"/>
    </row>
    <row r="78" spans="10:11" ht="14.25">
      <c r="J78" s="8"/>
      <c r="K78" s="8"/>
    </row>
    <row r="79" spans="10:11" ht="14.25">
      <c r="J79" s="8"/>
      <c r="K79" s="8"/>
    </row>
    <row r="80" spans="10:11" ht="14.25">
      <c r="J80" s="8"/>
      <c r="K80" s="8"/>
    </row>
    <row r="81" spans="10:11" ht="14.25">
      <c r="J81" s="8"/>
      <c r="K81" s="8"/>
    </row>
    <row r="82" spans="10:11" ht="14.25">
      <c r="J82" s="8"/>
      <c r="K82" s="8"/>
    </row>
    <row r="83" spans="10:11" ht="14.25">
      <c r="J83" s="8"/>
      <c r="K83" s="8"/>
    </row>
    <row r="84" spans="10:11" ht="14.25">
      <c r="J84" s="8"/>
      <c r="K84" s="8"/>
    </row>
    <row r="85" spans="10:11" ht="14.25">
      <c r="J85" s="8"/>
      <c r="K85" s="8"/>
    </row>
    <row r="86" spans="10:11" ht="14.25">
      <c r="J86" s="8"/>
      <c r="K86" s="8"/>
    </row>
    <row r="87" spans="10:11" ht="14.25">
      <c r="J87" s="8"/>
      <c r="K87" s="8"/>
    </row>
    <row r="88" spans="10:11" ht="14.25">
      <c r="J88" s="8"/>
      <c r="K88" s="8"/>
    </row>
    <row r="89" spans="10:11" ht="14.25">
      <c r="J89" s="8"/>
      <c r="K89" s="8"/>
    </row>
    <row r="90" spans="10:11" ht="14.25">
      <c r="J90" s="8"/>
      <c r="K90" s="8"/>
    </row>
    <row r="91" spans="10:11" ht="14.25">
      <c r="J91" s="8"/>
      <c r="K91" s="8"/>
    </row>
    <row r="92" spans="10:11" ht="14.25">
      <c r="J92" s="8"/>
      <c r="K92" s="8"/>
    </row>
    <row r="93" spans="10:11" ht="14.25">
      <c r="J93" s="8"/>
      <c r="K93" s="8"/>
    </row>
    <row r="94" spans="10:11" ht="14.25">
      <c r="J94" s="8"/>
      <c r="K94" s="8"/>
    </row>
    <row r="95" spans="10:11" ht="14.25">
      <c r="J95" s="8"/>
      <c r="K95" s="8"/>
    </row>
    <row r="96" spans="10:11" ht="14.25">
      <c r="J96" s="8"/>
      <c r="K96" s="8"/>
    </row>
    <row r="97" spans="10:11" ht="14.25">
      <c r="J97" s="8"/>
      <c r="K97" s="8"/>
    </row>
    <row r="98" spans="10:11" ht="14.25">
      <c r="J98" s="8"/>
      <c r="K98" s="8"/>
    </row>
    <row r="99" spans="10:11" ht="14.25">
      <c r="J99" s="8"/>
      <c r="K99" s="8"/>
    </row>
    <row r="100" spans="10:11" ht="14.25">
      <c r="J100" s="8"/>
      <c r="K100" s="8"/>
    </row>
    <row r="101" spans="10:11" ht="14.25">
      <c r="J101" s="8"/>
      <c r="K101" s="8"/>
    </row>
    <row r="102" spans="10:11" ht="14.25">
      <c r="J102" s="8"/>
      <c r="K102" s="8"/>
    </row>
    <row r="103" spans="10:11" ht="14.25">
      <c r="J103" s="8"/>
      <c r="K103" s="8"/>
    </row>
    <row r="104" spans="10:11" ht="14.25">
      <c r="J104" s="8"/>
      <c r="K104" s="8"/>
    </row>
    <row r="105" spans="10:11" ht="14.25">
      <c r="J105" s="8"/>
      <c r="K105" s="8"/>
    </row>
    <row r="106" spans="10:11" ht="14.25">
      <c r="J106" s="8"/>
      <c r="K106" s="8"/>
    </row>
    <row r="107" spans="10:11" ht="14.25">
      <c r="J107" s="8"/>
      <c r="K107" s="8"/>
    </row>
    <row r="108" spans="10:11" ht="14.25">
      <c r="J108" s="8"/>
      <c r="K108" s="8"/>
    </row>
    <row r="109" spans="10:11" ht="14.25">
      <c r="J109" s="8"/>
      <c r="K109" s="8"/>
    </row>
    <row r="110" spans="10:11" ht="14.25">
      <c r="J110" s="8"/>
      <c r="K110" s="8"/>
    </row>
    <row r="111" spans="10:11" ht="14.25">
      <c r="J111" s="8"/>
      <c r="K111" s="8"/>
    </row>
    <row r="112" spans="10:11" ht="14.25">
      <c r="J112" s="8"/>
      <c r="K112" s="8"/>
    </row>
    <row r="113" spans="10:11" ht="14.25">
      <c r="J113" s="8"/>
      <c r="K113" s="8"/>
    </row>
    <row r="114" spans="10:11" ht="14.25">
      <c r="J114" s="8"/>
      <c r="K114" s="8"/>
    </row>
    <row r="115" spans="10:11" ht="14.25">
      <c r="J115" s="8"/>
      <c r="K115" s="8"/>
    </row>
    <row r="116" spans="10:11" ht="14.25">
      <c r="J116" s="8"/>
      <c r="K116" s="8"/>
    </row>
    <row r="117" spans="10:11" ht="14.25">
      <c r="J117" s="8"/>
      <c r="K117" s="8"/>
    </row>
    <row r="118" spans="10:11" ht="14.25">
      <c r="J118" s="8"/>
      <c r="K118" s="8"/>
    </row>
    <row r="119" spans="10:11" ht="14.25">
      <c r="J119" s="8"/>
      <c r="K119" s="8"/>
    </row>
    <row r="120" spans="10:11" ht="14.25">
      <c r="J120" s="8"/>
      <c r="K120" s="8"/>
    </row>
    <row r="121" spans="10:11" ht="14.25">
      <c r="J121" s="8"/>
      <c r="K121" s="8"/>
    </row>
    <row r="122" spans="10:11" ht="14.25">
      <c r="J122" s="8"/>
      <c r="K122" s="8"/>
    </row>
    <row r="123" spans="10:11" ht="14.25">
      <c r="J123" s="8"/>
      <c r="K123" s="8"/>
    </row>
    <row r="124" spans="10:11" ht="14.25">
      <c r="J124" s="8"/>
      <c r="K124" s="8"/>
    </row>
    <row r="125" spans="10:11" ht="14.25">
      <c r="J125" s="8"/>
      <c r="K125" s="8"/>
    </row>
    <row r="126" spans="10:11" ht="14.25">
      <c r="J126" s="8"/>
      <c r="K126" s="8"/>
    </row>
    <row r="127" spans="10:11" ht="14.25">
      <c r="J127" s="8"/>
      <c r="K127" s="8"/>
    </row>
    <row r="128" spans="10:11" ht="14.25">
      <c r="J128" s="8"/>
      <c r="K128" s="8"/>
    </row>
    <row r="129" spans="10:11" ht="14.25">
      <c r="J129" s="8"/>
      <c r="K129" s="8"/>
    </row>
    <row r="130" spans="10:11" ht="14.25">
      <c r="J130" s="8"/>
      <c r="K130" s="8"/>
    </row>
    <row r="131" spans="10:11" ht="14.25">
      <c r="J131" s="8"/>
      <c r="K131" s="8"/>
    </row>
    <row r="132" spans="10:11" ht="14.25">
      <c r="J132" s="8"/>
      <c r="K132" s="8"/>
    </row>
    <row r="133" spans="10:11" ht="14.25">
      <c r="J133" s="8"/>
      <c r="K133" s="8"/>
    </row>
    <row r="134" spans="10:11" ht="14.25">
      <c r="J134" s="8"/>
      <c r="K134" s="8"/>
    </row>
    <row r="135" spans="10:11" ht="14.25">
      <c r="J135" s="8"/>
      <c r="K135" s="8"/>
    </row>
    <row r="136" spans="10:11" ht="14.25">
      <c r="J136" s="8"/>
      <c r="K136" s="8"/>
    </row>
    <row r="137" spans="10:11" ht="14.25">
      <c r="J137" s="8"/>
      <c r="K137" s="8"/>
    </row>
    <row r="138" spans="10:11" ht="14.25">
      <c r="J138" s="8"/>
      <c r="K138" s="8"/>
    </row>
    <row r="139" spans="10:11" ht="14.25">
      <c r="J139" s="8"/>
      <c r="K139" s="8"/>
    </row>
    <row r="140" spans="10:11" ht="14.25">
      <c r="J140" s="8"/>
      <c r="K140" s="8"/>
    </row>
    <row r="141" spans="10:11" ht="14.25">
      <c r="J141" s="8"/>
      <c r="K141" s="8"/>
    </row>
    <row r="142" spans="10:11" ht="14.25">
      <c r="J142" s="8"/>
      <c r="K142" s="8"/>
    </row>
    <row r="143" spans="10:11" ht="14.25">
      <c r="J143" s="8"/>
      <c r="K143" s="8"/>
    </row>
    <row r="144" spans="10:11" ht="14.25">
      <c r="J144" s="8"/>
      <c r="K144" s="8"/>
    </row>
    <row r="145" spans="10:11" ht="14.25">
      <c r="J145" s="8"/>
      <c r="K145" s="8"/>
    </row>
    <row r="146" spans="10:11" ht="14.25">
      <c r="J146" s="8"/>
      <c r="K146" s="8"/>
    </row>
    <row r="147" spans="10:11" ht="14.25">
      <c r="J147" s="8"/>
      <c r="K147" s="8"/>
    </row>
    <row r="148" spans="10:11" ht="14.25">
      <c r="J148" s="8"/>
      <c r="K148" s="8"/>
    </row>
    <row r="149" spans="10:11" ht="14.25">
      <c r="J149" s="8"/>
      <c r="K149" s="8"/>
    </row>
    <row r="150" spans="10:11" ht="14.25">
      <c r="J150" s="8"/>
      <c r="K150" s="8"/>
    </row>
    <row r="151" spans="10:11" ht="14.25">
      <c r="J151" s="8"/>
      <c r="K151" s="8"/>
    </row>
    <row r="152" spans="10:11" ht="14.25">
      <c r="J152" s="8"/>
      <c r="K152" s="8"/>
    </row>
    <row r="153" spans="10:11" ht="14.25">
      <c r="J153" s="8"/>
      <c r="K153" s="8"/>
    </row>
    <row r="154" spans="10:11" ht="14.25">
      <c r="J154" s="8"/>
      <c r="K154" s="8"/>
    </row>
    <row r="155" spans="10:11" ht="14.25">
      <c r="J155" s="8"/>
      <c r="K155" s="8"/>
    </row>
    <row r="156" spans="10:11" ht="14.25">
      <c r="J156" s="8"/>
      <c r="K156" s="8"/>
    </row>
    <row r="157" spans="10:11" ht="14.25">
      <c r="J157" s="8"/>
      <c r="K157" s="8"/>
    </row>
    <row r="158" spans="10:11" ht="14.25">
      <c r="J158" s="8"/>
      <c r="K158" s="8"/>
    </row>
    <row r="159" spans="10:11" ht="14.25">
      <c r="J159" s="8"/>
      <c r="K159" s="8"/>
    </row>
    <row r="160" spans="10:11" ht="14.25">
      <c r="J160" s="8"/>
      <c r="K160" s="8"/>
    </row>
    <row r="161" spans="10:11" ht="14.25">
      <c r="J161" s="8"/>
      <c r="K161" s="8"/>
    </row>
    <row r="162" spans="10:11" ht="14.25">
      <c r="J162" s="8"/>
      <c r="K162" s="8"/>
    </row>
    <row r="163" spans="10:11" ht="14.25">
      <c r="J163" s="8"/>
      <c r="K163" s="8"/>
    </row>
    <row r="164" spans="10:11" ht="14.25">
      <c r="J164" s="8"/>
      <c r="K164" s="8"/>
    </row>
    <row r="165" spans="10:11" ht="14.25">
      <c r="J165" s="8"/>
      <c r="K165" s="8"/>
    </row>
    <row r="166" spans="10:11" ht="14.25">
      <c r="J166" s="8"/>
      <c r="K166" s="8"/>
    </row>
    <row r="167" spans="10:11" ht="14.25">
      <c r="J167" s="8"/>
      <c r="K167" s="8"/>
    </row>
    <row r="168" spans="10:11" ht="14.25">
      <c r="J168" s="8"/>
      <c r="K168" s="8"/>
    </row>
    <row r="169" spans="10:11" ht="14.25">
      <c r="J169" s="8"/>
      <c r="K169" s="8"/>
    </row>
    <row r="170" spans="10:11" ht="14.25">
      <c r="J170" s="8"/>
      <c r="K170" s="8"/>
    </row>
    <row r="171" spans="10:11" ht="14.25">
      <c r="J171" s="8"/>
      <c r="K171" s="8"/>
    </row>
    <row r="172" spans="10:11" ht="14.25">
      <c r="J172" s="8"/>
      <c r="K172" s="8"/>
    </row>
    <row r="173" spans="10:11" ht="14.25">
      <c r="J173" s="8"/>
      <c r="K173" s="8"/>
    </row>
    <row r="174" spans="10:11" ht="14.25">
      <c r="J174" s="8"/>
      <c r="K174" s="8"/>
    </row>
    <row r="175" spans="10:11" ht="14.25">
      <c r="J175" s="8"/>
      <c r="K175" s="8"/>
    </row>
    <row r="176" spans="10:11" ht="14.25">
      <c r="J176" s="8"/>
      <c r="K176" s="8"/>
    </row>
    <row r="177" spans="10:11" ht="14.25">
      <c r="J177" s="8"/>
      <c r="K177" s="8"/>
    </row>
    <row r="178" spans="10:11" ht="14.25">
      <c r="J178" s="8"/>
      <c r="K178" s="8"/>
    </row>
    <row r="179" spans="10:11" ht="14.25">
      <c r="J179" s="8"/>
      <c r="K179" s="8"/>
    </row>
    <row r="180" spans="10:11" ht="14.25">
      <c r="J180" s="8"/>
      <c r="K180" s="8"/>
    </row>
    <row r="181" spans="10:11" ht="14.25">
      <c r="J181" s="8"/>
      <c r="K181" s="8"/>
    </row>
    <row r="182" spans="10:11" ht="14.25">
      <c r="J182" s="8"/>
      <c r="K182" s="8"/>
    </row>
    <row r="183" spans="10:11" ht="14.25">
      <c r="J183" s="8"/>
      <c r="K183" s="8"/>
    </row>
    <row r="184" spans="10:11" ht="14.25">
      <c r="J184" s="8"/>
      <c r="K184" s="8"/>
    </row>
    <row r="185" spans="10:11" ht="14.25">
      <c r="J185" s="8"/>
      <c r="K185" s="8"/>
    </row>
    <row r="186" spans="10:11" ht="14.25">
      <c r="J186" s="8"/>
      <c r="K186" s="8"/>
    </row>
    <row r="187" spans="10:11" ht="14.25">
      <c r="J187" s="8"/>
      <c r="K187" s="8"/>
    </row>
    <row r="188" spans="10:11" ht="14.25">
      <c r="J188" s="8"/>
      <c r="K188" s="8"/>
    </row>
    <row r="189" spans="10:11" ht="14.25">
      <c r="J189" s="8"/>
      <c r="K189" s="8"/>
    </row>
    <row r="190" spans="10:11" ht="14.25">
      <c r="J190" s="8"/>
      <c r="K190" s="8"/>
    </row>
    <row r="191" spans="10:11" ht="14.25">
      <c r="J191" s="8"/>
      <c r="K191" s="8"/>
    </row>
    <row r="192" spans="10:11" ht="14.25">
      <c r="J192" s="8"/>
      <c r="K192" s="8"/>
    </row>
    <row r="193" spans="10:11" ht="14.25">
      <c r="J193" s="8"/>
      <c r="K193" s="8"/>
    </row>
    <row r="194" spans="10:11" ht="14.25">
      <c r="J194" s="8"/>
      <c r="K194" s="8"/>
    </row>
    <row r="195" spans="10:11" ht="14.25">
      <c r="J195" s="8"/>
      <c r="K195" s="8"/>
    </row>
    <row r="196" spans="10:11" ht="14.25">
      <c r="J196" s="8"/>
      <c r="K196" s="8"/>
    </row>
    <row r="197" spans="10:11" ht="14.25">
      <c r="J197" s="8"/>
      <c r="K197" s="8"/>
    </row>
    <row r="198" spans="10:11" ht="14.25">
      <c r="J198" s="8"/>
      <c r="K198" s="8"/>
    </row>
    <row r="199" spans="10:11" ht="14.25">
      <c r="J199" s="8"/>
      <c r="K199" s="8"/>
    </row>
    <row r="200" spans="10:11" ht="14.25">
      <c r="J200" s="8"/>
      <c r="K200" s="8"/>
    </row>
    <row r="201" spans="10:11" ht="14.25">
      <c r="J201" s="8"/>
      <c r="K201" s="8"/>
    </row>
    <row r="202" spans="10:11" ht="14.25">
      <c r="J202" s="8"/>
      <c r="K202" s="8"/>
    </row>
    <row r="203" spans="10:11" ht="14.25">
      <c r="J203" s="8"/>
      <c r="K203" s="8"/>
    </row>
    <row r="204" spans="10:11" ht="14.25">
      <c r="J204" s="8"/>
      <c r="K204" s="8"/>
    </row>
    <row r="205" spans="10:11" ht="14.25">
      <c r="J205" s="8"/>
      <c r="K205" s="8"/>
    </row>
    <row r="206" spans="10:11" ht="14.25">
      <c r="J206" s="8"/>
      <c r="K206" s="8"/>
    </row>
    <row r="207" spans="10:11" ht="14.25">
      <c r="J207" s="8"/>
      <c r="K207" s="8"/>
    </row>
    <row r="208" spans="10:11" ht="14.25">
      <c r="J208" s="8"/>
      <c r="K208" s="8"/>
    </row>
    <row r="209" spans="10:11" ht="14.25">
      <c r="J209" s="8"/>
      <c r="K209" s="8"/>
    </row>
    <row r="210" spans="10:11" ht="14.25">
      <c r="J210" s="8"/>
      <c r="K210" s="8"/>
    </row>
    <row r="211" spans="10:11" ht="14.25">
      <c r="J211" s="8"/>
      <c r="K211" s="8"/>
    </row>
    <row r="212" spans="10:11" ht="14.25">
      <c r="J212" s="8"/>
      <c r="K212" s="8"/>
    </row>
    <row r="213" spans="10:11" ht="14.25">
      <c r="J213" s="8"/>
      <c r="K213" s="8"/>
    </row>
    <row r="214" spans="10:11" ht="14.25">
      <c r="J214" s="8"/>
      <c r="K214" s="8"/>
    </row>
    <row r="215" spans="10:11" ht="14.25">
      <c r="J215" s="8"/>
      <c r="K215" s="8"/>
    </row>
    <row r="216" spans="10:11" ht="14.25">
      <c r="J216" s="8"/>
      <c r="K216" s="8"/>
    </row>
    <row r="217" spans="10:11" ht="14.25">
      <c r="J217" s="8"/>
      <c r="K217" s="8"/>
    </row>
    <row r="218" spans="10:11" ht="14.25">
      <c r="J218" s="8"/>
      <c r="K218" s="8"/>
    </row>
    <row r="219" spans="10:11" ht="14.25">
      <c r="J219" s="8"/>
      <c r="K219" s="8"/>
    </row>
    <row r="220" spans="10:11" ht="14.25">
      <c r="J220" s="8"/>
      <c r="K220" s="8"/>
    </row>
    <row r="221" spans="10:11" ht="14.25">
      <c r="J221" s="8"/>
      <c r="K221" s="8"/>
    </row>
    <row r="222" spans="10:11" ht="14.25">
      <c r="J222" s="8"/>
      <c r="K222" s="8"/>
    </row>
    <row r="223" spans="10:11" ht="14.25">
      <c r="J223" s="8"/>
      <c r="K223" s="8"/>
    </row>
  </sheetData>
  <sheetProtection/>
  <mergeCells count="47">
    <mergeCell ref="A2:Q2"/>
    <mergeCell ref="A3:H3"/>
    <mergeCell ref="J3:Q3"/>
    <mergeCell ref="A4:H4"/>
    <mergeCell ref="J4:Q4"/>
    <mergeCell ref="A6:C6"/>
    <mergeCell ref="J6:L6"/>
    <mergeCell ref="A8:C8"/>
    <mergeCell ref="J8:L8"/>
    <mergeCell ref="A10:C10"/>
    <mergeCell ref="J10:L10"/>
    <mergeCell ref="A12:C12"/>
    <mergeCell ref="J12:L12"/>
    <mergeCell ref="A18:H18"/>
    <mergeCell ref="J18:Q18"/>
    <mergeCell ref="A19:H19"/>
    <mergeCell ref="J19:Q19"/>
    <mergeCell ref="A21:C21"/>
    <mergeCell ref="J21:L21"/>
    <mergeCell ref="A22:A23"/>
    <mergeCell ref="J22:J23"/>
    <mergeCell ref="A24:A25"/>
    <mergeCell ref="J24:J25"/>
    <mergeCell ref="A26:A27"/>
    <mergeCell ref="J26:J27"/>
    <mergeCell ref="A28:A29"/>
    <mergeCell ref="J28:J29"/>
    <mergeCell ref="A30:A31"/>
    <mergeCell ref="J30:J31"/>
    <mergeCell ref="A32:A33"/>
    <mergeCell ref="J32:J33"/>
    <mergeCell ref="A34:A35"/>
    <mergeCell ref="J34:J35"/>
    <mergeCell ref="A40:A41"/>
    <mergeCell ref="A42:A43"/>
    <mergeCell ref="A36:A37"/>
    <mergeCell ref="J36:J37"/>
    <mergeCell ref="A38:A39"/>
    <mergeCell ref="J38:J39"/>
    <mergeCell ref="A52:A53"/>
    <mergeCell ref="A44:A45"/>
    <mergeCell ref="J44:J45"/>
    <mergeCell ref="A46:A47"/>
    <mergeCell ref="J46:J47"/>
    <mergeCell ref="A48:A49"/>
    <mergeCell ref="J48:J50"/>
    <mergeCell ref="A50:A5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2"/>
  <sheetViews>
    <sheetView zoomScale="70" zoomScaleNormal="70" zoomScalePageLayoutView="0" workbookViewId="0" topLeftCell="A1">
      <selection activeCell="A1" sqref="A1"/>
    </sheetView>
  </sheetViews>
  <sheetFormatPr defaultColWidth="10.59765625" defaultRowHeight="15"/>
  <cols>
    <col min="1" max="1" width="3.59765625" style="54" customWidth="1"/>
    <col min="2" max="2" width="16.59765625" style="54" customWidth="1"/>
    <col min="3" max="3" width="2.09765625" style="54" customWidth="1"/>
    <col min="4" max="4" width="13.59765625" style="54" customWidth="1"/>
    <col min="5" max="5" width="14.69921875" style="54" customWidth="1"/>
    <col min="6" max="6" width="7.09765625" style="54" customWidth="1"/>
    <col min="7" max="7" width="14.69921875" style="54" customWidth="1"/>
    <col min="8" max="8" width="2.09765625" style="54" customWidth="1"/>
    <col min="9" max="9" width="14.69921875" style="54" customWidth="1"/>
    <col min="10" max="10" width="15.5" style="54" customWidth="1"/>
    <col min="11" max="11" width="17" style="54" customWidth="1"/>
    <col min="12" max="12" width="10.59765625" style="54" customWidth="1"/>
    <col min="13" max="13" width="3.59765625" style="54" customWidth="1"/>
    <col min="14" max="14" width="14.09765625" style="54" customWidth="1"/>
    <col min="15" max="15" width="7.59765625" style="54" customWidth="1"/>
    <col min="16" max="20" width="15.59765625" style="54" customWidth="1"/>
    <col min="21" max="16384" width="10.59765625" style="54" customWidth="1"/>
  </cols>
  <sheetData>
    <row r="1" spans="1:20" s="10" customFormat="1" ht="19.5" customHeight="1">
      <c r="A1" s="9" t="s">
        <v>242</v>
      </c>
      <c r="T1" s="52" t="s">
        <v>243</v>
      </c>
    </row>
    <row r="2" spans="1:20" ht="19.5" customHeight="1">
      <c r="A2" s="436" t="s">
        <v>290</v>
      </c>
      <c r="B2" s="435"/>
      <c r="C2" s="435"/>
      <c r="D2" s="435"/>
      <c r="E2" s="435"/>
      <c r="F2" s="435"/>
      <c r="G2" s="435"/>
      <c r="H2" s="435"/>
      <c r="I2" s="435"/>
      <c r="J2" s="435"/>
      <c r="K2" s="435"/>
      <c r="L2" s="53"/>
      <c r="M2" s="436" t="s">
        <v>314</v>
      </c>
      <c r="N2" s="436"/>
      <c r="O2" s="436"/>
      <c r="P2" s="436"/>
      <c r="Q2" s="436"/>
      <c r="R2" s="436"/>
      <c r="S2" s="436"/>
      <c r="T2" s="436"/>
    </row>
    <row r="3" spans="1:20" ht="19.5" customHeight="1">
      <c r="A3" s="420" t="s">
        <v>291</v>
      </c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53"/>
      <c r="M3" s="420" t="s">
        <v>315</v>
      </c>
      <c r="N3" s="420"/>
      <c r="O3" s="420"/>
      <c r="P3" s="420"/>
      <c r="Q3" s="420"/>
      <c r="R3" s="420"/>
      <c r="S3" s="420"/>
      <c r="T3" s="420"/>
    </row>
    <row r="4" spans="2:21" ht="18" customHeight="1" thickBot="1"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T4" s="56"/>
      <c r="U4" s="65"/>
    </row>
    <row r="5" spans="1:21" ht="17.25" customHeight="1">
      <c r="A5" s="455" t="s">
        <v>35</v>
      </c>
      <c r="B5" s="423"/>
      <c r="C5" s="423"/>
      <c r="D5" s="424"/>
      <c r="E5" s="198" t="s">
        <v>292</v>
      </c>
      <c r="F5" s="118"/>
      <c r="G5" s="201" t="s">
        <v>293</v>
      </c>
      <c r="H5" s="118"/>
      <c r="I5" s="201" t="s">
        <v>294</v>
      </c>
      <c r="J5" s="201" t="s">
        <v>295</v>
      </c>
      <c r="K5" s="204" t="s">
        <v>296</v>
      </c>
      <c r="M5" s="472" t="s">
        <v>318</v>
      </c>
      <c r="N5" s="472"/>
      <c r="O5" s="473"/>
      <c r="P5" s="198" t="s">
        <v>316</v>
      </c>
      <c r="Q5" s="198" t="s">
        <v>293</v>
      </c>
      <c r="R5" s="198" t="s">
        <v>294</v>
      </c>
      <c r="S5" s="198" t="s">
        <v>295</v>
      </c>
      <c r="T5" s="199" t="s">
        <v>317</v>
      </c>
      <c r="U5" s="65"/>
    </row>
    <row r="6" spans="1:21" ht="17.25" customHeight="1">
      <c r="A6" s="447" t="s">
        <v>36</v>
      </c>
      <c r="B6" s="448"/>
      <c r="C6" s="448"/>
      <c r="D6" s="451"/>
      <c r="E6" s="164">
        <v>17539</v>
      </c>
      <c r="F6" s="165"/>
      <c r="G6" s="165">
        <v>17939</v>
      </c>
      <c r="H6" s="165"/>
      <c r="I6" s="165">
        <v>18206</v>
      </c>
      <c r="J6" s="165">
        <v>18474</v>
      </c>
      <c r="K6" s="165">
        <v>18944</v>
      </c>
      <c r="N6" s="194"/>
      <c r="O6" s="45"/>
      <c r="P6" s="59"/>
      <c r="Q6" s="60"/>
      <c r="R6" s="60"/>
      <c r="S6" s="60"/>
      <c r="T6" s="60"/>
      <c r="U6" s="65"/>
    </row>
    <row r="7" spans="2:21" ht="17.25" customHeight="1">
      <c r="B7" s="48"/>
      <c r="C7" s="50"/>
      <c r="D7" s="51"/>
      <c r="E7" s="159"/>
      <c r="F7" s="152"/>
      <c r="G7" s="152"/>
      <c r="H7" s="152"/>
      <c r="I7" s="152"/>
      <c r="J7" s="152"/>
      <c r="K7" s="152"/>
      <c r="L7" s="55"/>
      <c r="M7" s="437" t="s">
        <v>37</v>
      </c>
      <c r="N7" s="437"/>
      <c r="O7" s="503"/>
      <c r="P7" s="159">
        <v>258047</v>
      </c>
      <c r="Q7" s="152">
        <v>259606</v>
      </c>
      <c r="R7" s="152">
        <v>262206</v>
      </c>
      <c r="S7" s="152">
        <v>265784</v>
      </c>
      <c r="T7" s="152">
        <v>263491</v>
      </c>
      <c r="U7" s="65"/>
    </row>
    <row r="8" spans="1:21" ht="17.25" customHeight="1">
      <c r="A8" s="447" t="s">
        <v>38</v>
      </c>
      <c r="B8" s="448"/>
      <c r="C8" s="448"/>
      <c r="D8" s="451"/>
      <c r="E8" s="159">
        <v>298211</v>
      </c>
      <c r="F8" s="152"/>
      <c r="G8" s="152">
        <v>301108</v>
      </c>
      <c r="H8" s="152"/>
      <c r="I8" s="152">
        <v>310953</v>
      </c>
      <c r="J8" s="152">
        <v>305570</v>
      </c>
      <c r="K8" s="152">
        <v>307562</v>
      </c>
      <c r="L8" s="55"/>
      <c r="M8" s="210"/>
      <c r="N8" s="62"/>
      <c r="O8" s="179"/>
      <c r="P8" s="63"/>
      <c r="Q8" s="64"/>
      <c r="R8" s="64"/>
      <c r="S8" s="64"/>
      <c r="T8" s="64"/>
      <c r="U8" s="65"/>
    </row>
    <row r="9" spans="2:21" ht="17.25" customHeight="1">
      <c r="B9" s="48"/>
      <c r="C9" s="50"/>
      <c r="D9" s="51"/>
      <c r="E9" s="159"/>
      <c r="F9" s="152"/>
      <c r="G9" s="152"/>
      <c r="H9" s="152"/>
      <c r="I9" s="152"/>
      <c r="J9" s="152"/>
      <c r="K9" s="152"/>
      <c r="L9" s="55"/>
      <c r="M9" s="502" t="s">
        <v>221</v>
      </c>
      <c r="N9" s="502"/>
      <c r="O9" s="502"/>
      <c r="P9" s="502"/>
      <c r="Q9" s="502"/>
      <c r="U9" s="65"/>
    </row>
    <row r="10" spans="1:21" ht="17.25" customHeight="1">
      <c r="A10" s="452" t="s">
        <v>2</v>
      </c>
      <c r="B10" s="453"/>
      <c r="C10" s="453"/>
      <c r="D10" s="454"/>
      <c r="E10" s="166">
        <v>260506</v>
      </c>
      <c r="F10" s="167"/>
      <c r="G10" s="167">
        <v>365252</v>
      </c>
      <c r="H10" s="167"/>
      <c r="I10" s="167">
        <v>272864</v>
      </c>
      <c r="J10" s="167">
        <v>277472</v>
      </c>
      <c r="K10" s="167">
        <v>281643</v>
      </c>
      <c r="L10" s="55"/>
      <c r="M10" s="53"/>
      <c r="U10" s="65"/>
    </row>
    <row r="11" spans="1:21" ht="15" customHeight="1">
      <c r="A11" s="27" t="s">
        <v>215</v>
      </c>
      <c r="C11" s="66"/>
      <c r="D11" s="66"/>
      <c r="E11" s="65"/>
      <c r="F11" s="65"/>
      <c r="L11" s="55"/>
      <c r="M11" s="53"/>
      <c r="U11" s="65"/>
    </row>
    <row r="12" spans="2:21" ht="15" customHeight="1">
      <c r="B12" s="65"/>
      <c r="C12" s="65"/>
      <c r="D12" s="65"/>
      <c r="E12" s="65"/>
      <c r="F12" s="65"/>
      <c r="L12" s="55"/>
      <c r="U12" s="65"/>
    </row>
    <row r="13" spans="1:21" ht="19.5" customHeight="1">
      <c r="A13" s="418"/>
      <c r="B13" s="419"/>
      <c r="C13" s="419"/>
      <c r="D13" s="419"/>
      <c r="E13" s="419"/>
      <c r="F13" s="419"/>
      <c r="G13" s="419"/>
      <c r="H13" s="419"/>
      <c r="I13" s="419"/>
      <c r="J13" s="419"/>
      <c r="K13" s="419"/>
      <c r="L13" s="55"/>
      <c r="M13" s="418"/>
      <c r="N13" s="419"/>
      <c r="O13" s="419"/>
      <c r="P13" s="419"/>
      <c r="Q13" s="419"/>
      <c r="R13" s="419"/>
      <c r="S13" s="419"/>
      <c r="T13" s="419"/>
      <c r="U13" s="65"/>
    </row>
    <row r="14" spans="1:21" ht="19.5" customHeight="1">
      <c r="A14" s="420" t="s">
        <v>297</v>
      </c>
      <c r="B14" s="419"/>
      <c r="C14" s="419"/>
      <c r="D14" s="419"/>
      <c r="E14" s="419"/>
      <c r="F14" s="419"/>
      <c r="G14" s="419"/>
      <c r="H14" s="419"/>
      <c r="I14" s="419"/>
      <c r="J14" s="419"/>
      <c r="K14" s="419"/>
      <c r="L14" s="55"/>
      <c r="M14" s="420" t="s">
        <v>319</v>
      </c>
      <c r="N14" s="419"/>
      <c r="O14" s="419"/>
      <c r="P14" s="419"/>
      <c r="Q14" s="419"/>
      <c r="R14" s="419"/>
      <c r="S14" s="419"/>
      <c r="T14" s="419"/>
      <c r="U14" s="65"/>
    </row>
    <row r="15" spans="11:21" ht="18" customHeight="1" thickBot="1">
      <c r="K15" s="67" t="s">
        <v>220</v>
      </c>
      <c r="L15" s="55"/>
      <c r="T15" s="68" t="s">
        <v>39</v>
      </c>
      <c r="U15" s="65"/>
    </row>
    <row r="16" spans="1:21" ht="17.25" customHeight="1">
      <c r="A16" s="471" t="s">
        <v>298</v>
      </c>
      <c r="B16" s="455"/>
      <c r="C16" s="205"/>
      <c r="D16" s="213" t="s">
        <v>324</v>
      </c>
      <c r="E16" s="198" t="s">
        <v>292</v>
      </c>
      <c r="F16" s="118"/>
      <c r="G16" s="201" t="s">
        <v>293</v>
      </c>
      <c r="H16" s="118"/>
      <c r="I16" s="201" t="s">
        <v>294</v>
      </c>
      <c r="J16" s="201" t="s">
        <v>295</v>
      </c>
      <c r="K16" s="204" t="s">
        <v>296</v>
      </c>
      <c r="L16" s="55"/>
      <c r="M16" s="471" t="s">
        <v>323</v>
      </c>
      <c r="N16" s="455"/>
      <c r="O16" s="212" t="s">
        <v>325</v>
      </c>
      <c r="P16" s="198" t="s">
        <v>316</v>
      </c>
      <c r="Q16" s="198" t="s">
        <v>293</v>
      </c>
      <c r="R16" s="198" t="s">
        <v>294</v>
      </c>
      <c r="S16" s="198" t="s">
        <v>295</v>
      </c>
      <c r="T16" s="199" t="s">
        <v>317</v>
      </c>
      <c r="U16" s="65"/>
    </row>
    <row r="17" spans="1:21" ht="17.25" customHeight="1">
      <c r="A17" s="474" t="s">
        <v>299</v>
      </c>
      <c r="B17" s="475"/>
      <c r="C17" s="104"/>
      <c r="D17" s="214" t="s">
        <v>326</v>
      </c>
      <c r="E17" s="196">
        <f>SUM(E19,E21,E23,E25,E27)</f>
        <v>131588</v>
      </c>
      <c r="F17" s="99"/>
      <c r="G17" s="196">
        <f>SUM(G19,G21,G23,G25,G27)</f>
        <v>139679</v>
      </c>
      <c r="H17" s="99"/>
      <c r="I17" s="196">
        <f aca="true" t="shared" si="0" ref="I17:K18">SUM(I19,I21,I23,I25,I27)</f>
        <v>147371</v>
      </c>
      <c r="J17" s="196">
        <f t="shared" si="0"/>
        <v>159546</v>
      </c>
      <c r="K17" s="196">
        <f t="shared" si="0"/>
        <v>168682</v>
      </c>
      <c r="L17" s="55"/>
      <c r="M17" s="69"/>
      <c r="N17" s="178"/>
      <c r="O17" s="70"/>
      <c r="P17" s="69"/>
      <c r="Q17" s="69"/>
      <c r="R17" s="69"/>
      <c r="S17" s="69"/>
      <c r="T17" s="69"/>
      <c r="U17" s="65"/>
    </row>
    <row r="18" spans="1:21" ht="17.25" customHeight="1">
      <c r="A18" s="476"/>
      <c r="B18" s="476"/>
      <c r="C18" s="104"/>
      <c r="D18" s="214" t="s">
        <v>12</v>
      </c>
      <c r="E18" s="99">
        <f>SUM(E20,E22,E24,E26,E28)</f>
        <v>126888971</v>
      </c>
      <c r="F18" s="99"/>
      <c r="G18" s="99">
        <f>SUM(G20,G22,G24,G26,G28)</f>
        <v>134378162</v>
      </c>
      <c r="H18" s="99"/>
      <c r="I18" s="99">
        <f t="shared" si="0"/>
        <v>146765872</v>
      </c>
      <c r="J18" s="99">
        <f t="shared" si="0"/>
        <v>157840319</v>
      </c>
      <c r="K18" s="99">
        <f t="shared" si="0"/>
        <v>165722245</v>
      </c>
      <c r="L18" s="55"/>
      <c r="M18" s="456" t="s">
        <v>41</v>
      </c>
      <c r="N18" s="457"/>
      <c r="O18" s="195" t="s">
        <v>321</v>
      </c>
      <c r="P18" s="181">
        <f>SUM(P21,P23,P25,P27,P29,P31,P33,P35,P37,P39,P41,P43,P45)</f>
        <v>147061</v>
      </c>
      <c r="Q18" s="99">
        <f>SUM(Q21,Q23,Q25,Q27,Q29,Q31,Q33,Q35,Q37,Q39,Q41,Q43,Q45)</f>
        <v>152857</v>
      </c>
      <c r="R18" s="99">
        <f>SUM(R21,R23,R25,R27,R29,R31,R33,R35,R37,R39,R41,R43,R45)</f>
        <v>157521</v>
      </c>
      <c r="S18" s="99">
        <f>SUM(S21,S23,S25,S27,S29,S31,S33,S35,S37,S39,S41,S43,S45)</f>
        <v>163553</v>
      </c>
      <c r="T18" s="99">
        <f>SUM(T21,T23,T25,T27,T29,T31,T33,T35,T37,T39,T41,T43,T45)</f>
        <v>170170</v>
      </c>
      <c r="U18" s="65"/>
    </row>
    <row r="19" spans="1:21" ht="17.25" customHeight="1">
      <c r="A19" s="447" t="s">
        <v>42</v>
      </c>
      <c r="B19" s="448"/>
      <c r="C19" s="72"/>
      <c r="D19" s="215" t="s">
        <v>327</v>
      </c>
      <c r="E19" s="159">
        <v>71853</v>
      </c>
      <c r="F19" s="152"/>
      <c r="G19" s="152">
        <v>79087</v>
      </c>
      <c r="H19" s="152"/>
      <c r="I19" s="152">
        <v>86173</v>
      </c>
      <c r="J19" s="152">
        <v>97787</v>
      </c>
      <c r="K19" s="152">
        <v>106439</v>
      </c>
      <c r="L19" s="55"/>
      <c r="M19" s="458"/>
      <c r="N19" s="457"/>
      <c r="O19" s="195" t="s">
        <v>322</v>
      </c>
      <c r="P19" s="181">
        <v>65495484</v>
      </c>
      <c r="Q19" s="99">
        <v>72179939</v>
      </c>
      <c r="R19" s="99">
        <v>80782073</v>
      </c>
      <c r="S19" s="99">
        <v>86898636</v>
      </c>
      <c r="T19" s="99">
        <f>SUM(T22,T24,T26,T28,T30,T32,T34,T36,T38,T40,T42,T44,T46)</f>
        <v>92302422</v>
      </c>
      <c r="U19" s="65"/>
    </row>
    <row r="20" spans="1:21" ht="17.25" customHeight="1">
      <c r="A20" s="448"/>
      <c r="B20" s="448"/>
      <c r="C20" s="72"/>
      <c r="D20" s="215" t="s">
        <v>328</v>
      </c>
      <c r="E20" s="159">
        <v>92890492</v>
      </c>
      <c r="F20" s="152"/>
      <c r="G20" s="152">
        <v>99001045</v>
      </c>
      <c r="H20" s="152"/>
      <c r="I20" s="152">
        <v>108736604</v>
      </c>
      <c r="J20" s="152">
        <v>118903838</v>
      </c>
      <c r="K20" s="152">
        <v>125770511</v>
      </c>
      <c r="L20" s="55"/>
      <c r="M20" s="71"/>
      <c r="N20" s="180"/>
      <c r="O20" s="32"/>
      <c r="P20" s="34"/>
      <c r="Q20" s="35"/>
      <c r="S20" s="35"/>
      <c r="T20" s="35"/>
      <c r="U20" s="65"/>
    </row>
    <row r="21" spans="1:20" ht="17.25" customHeight="1">
      <c r="A21" s="447" t="s">
        <v>44</v>
      </c>
      <c r="B21" s="448"/>
      <c r="C21" s="72"/>
      <c r="D21" s="215" t="s">
        <v>327</v>
      </c>
      <c r="E21" s="159">
        <v>3480</v>
      </c>
      <c r="F21" s="152"/>
      <c r="G21" s="152">
        <v>3574</v>
      </c>
      <c r="H21" s="152"/>
      <c r="I21" s="152">
        <v>3678</v>
      </c>
      <c r="J21" s="152">
        <v>3710</v>
      </c>
      <c r="K21" s="152">
        <v>3896</v>
      </c>
      <c r="L21" s="55"/>
      <c r="M21" s="437" t="s">
        <v>43</v>
      </c>
      <c r="N21" s="438"/>
      <c r="O21" s="208" t="s">
        <v>321</v>
      </c>
      <c r="P21" s="34">
        <v>66865</v>
      </c>
      <c r="Q21" s="152">
        <v>64620</v>
      </c>
      <c r="R21" s="35">
        <v>62234</v>
      </c>
      <c r="S21" s="152">
        <v>59717</v>
      </c>
      <c r="T21" s="152">
        <v>57245</v>
      </c>
    </row>
    <row r="22" spans="1:20" ht="17.25" customHeight="1">
      <c r="A22" s="448"/>
      <c r="B22" s="448"/>
      <c r="C22" s="72"/>
      <c r="D22" s="215" t="s">
        <v>328</v>
      </c>
      <c r="E22" s="159">
        <v>3429376</v>
      </c>
      <c r="F22" s="152"/>
      <c r="G22" s="152">
        <v>3495882</v>
      </c>
      <c r="H22" s="152"/>
      <c r="I22" s="152">
        <v>3693028</v>
      </c>
      <c r="J22" s="152">
        <v>3646126</v>
      </c>
      <c r="K22" s="152">
        <v>3771953</v>
      </c>
      <c r="L22" s="55"/>
      <c r="M22" s="437"/>
      <c r="N22" s="438"/>
      <c r="O22" s="208" t="s">
        <v>322</v>
      </c>
      <c r="P22" s="159">
        <v>29215810</v>
      </c>
      <c r="Q22" s="152">
        <v>28744813</v>
      </c>
      <c r="R22" s="152">
        <v>29318449</v>
      </c>
      <c r="S22" s="152">
        <v>28380273</v>
      </c>
      <c r="T22" s="152">
        <v>27248587</v>
      </c>
    </row>
    <row r="23" spans="1:20" ht="17.25" customHeight="1">
      <c r="A23" s="447" t="s">
        <v>45</v>
      </c>
      <c r="B23" s="448"/>
      <c r="C23" s="72"/>
      <c r="D23" s="215" t="s">
        <v>327</v>
      </c>
      <c r="E23" s="159">
        <v>22047</v>
      </c>
      <c r="F23" s="152"/>
      <c r="G23" s="152">
        <v>23357</v>
      </c>
      <c r="H23" s="152"/>
      <c r="I23" s="152">
        <v>24659</v>
      </c>
      <c r="J23" s="152">
        <v>25688</v>
      </c>
      <c r="K23" s="152">
        <v>27377</v>
      </c>
      <c r="L23" s="55"/>
      <c r="M23" s="412" t="s">
        <v>320</v>
      </c>
      <c r="N23" s="438"/>
      <c r="O23" s="208" t="s">
        <v>321</v>
      </c>
      <c r="P23" s="159">
        <v>6657</v>
      </c>
      <c r="Q23" s="152">
        <v>6114</v>
      </c>
      <c r="R23" s="152">
        <v>5553</v>
      </c>
      <c r="S23" s="152">
        <v>4957</v>
      </c>
      <c r="T23" s="152">
        <v>4443</v>
      </c>
    </row>
    <row r="24" spans="1:20" ht="17.25" customHeight="1">
      <c r="A24" s="449" t="s">
        <v>47</v>
      </c>
      <c r="B24" s="450"/>
      <c r="C24" s="72"/>
      <c r="D24" s="215" t="s">
        <v>328</v>
      </c>
      <c r="E24" s="159">
        <v>18237556</v>
      </c>
      <c r="F24" s="152"/>
      <c r="G24" s="152">
        <v>19580529</v>
      </c>
      <c r="H24" s="152"/>
      <c r="I24" s="152">
        <v>21739497</v>
      </c>
      <c r="J24" s="152">
        <v>22751223</v>
      </c>
      <c r="K24" s="152">
        <v>24300028</v>
      </c>
      <c r="L24" s="55"/>
      <c r="M24" s="437"/>
      <c r="N24" s="438"/>
      <c r="O24" s="208" t="s">
        <v>322</v>
      </c>
      <c r="P24" s="159">
        <v>2497041</v>
      </c>
      <c r="Q24" s="152">
        <v>2331268</v>
      </c>
      <c r="R24" s="152">
        <v>2239525</v>
      </c>
      <c r="S24" s="152">
        <v>2013037</v>
      </c>
      <c r="T24" s="152">
        <v>1804302</v>
      </c>
    </row>
    <row r="25" spans="1:20" ht="17.25" customHeight="1">
      <c r="A25" s="490" t="s">
        <v>150</v>
      </c>
      <c r="B25" s="490"/>
      <c r="C25" s="48"/>
      <c r="D25" s="215" t="s">
        <v>327</v>
      </c>
      <c r="E25" s="159">
        <v>32225</v>
      </c>
      <c r="F25" s="152"/>
      <c r="G25" s="152">
        <v>31734</v>
      </c>
      <c r="H25" s="152"/>
      <c r="I25" s="152">
        <v>30994</v>
      </c>
      <c r="J25" s="152">
        <v>30538</v>
      </c>
      <c r="K25" s="152">
        <v>29234</v>
      </c>
      <c r="L25" s="55"/>
      <c r="M25" s="437" t="s">
        <v>46</v>
      </c>
      <c r="N25" s="438"/>
      <c r="O25" s="208" t="s">
        <v>321</v>
      </c>
      <c r="P25" s="159">
        <v>24221</v>
      </c>
      <c r="Q25" s="152">
        <v>24194</v>
      </c>
      <c r="R25" s="152">
        <v>23983</v>
      </c>
      <c r="S25" s="152">
        <v>23816</v>
      </c>
      <c r="T25" s="152">
        <v>23370</v>
      </c>
    </row>
    <row r="26" spans="1:20" ht="17.25" customHeight="1">
      <c r="A26" s="490"/>
      <c r="B26" s="490"/>
      <c r="C26" s="73"/>
      <c r="D26" s="215" t="s">
        <v>328</v>
      </c>
      <c r="E26" s="159">
        <v>11900917</v>
      </c>
      <c r="F26" s="152"/>
      <c r="G26" s="152">
        <v>11875822</v>
      </c>
      <c r="H26" s="152"/>
      <c r="I26" s="152">
        <v>12163931</v>
      </c>
      <c r="J26" s="152">
        <v>12116440</v>
      </c>
      <c r="K26" s="152">
        <v>11476128</v>
      </c>
      <c r="L26" s="55"/>
      <c r="M26" s="437"/>
      <c r="N26" s="438"/>
      <c r="O26" s="208" t="s">
        <v>322</v>
      </c>
      <c r="P26" s="159">
        <v>4885358</v>
      </c>
      <c r="Q26" s="152">
        <v>4961869</v>
      </c>
      <c r="R26" s="152">
        <v>5211156</v>
      </c>
      <c r="S26" s="152">
        <v>5227030</v>
      </c>
      <c r="T26" s="152">
        <v>5149348</v>
      </c>
    </row>
    <row r="27" spans="1:20" ht="17.25" customHeight="1">
      <c r="A27" s="444" t="s">
        <v>48</v>
      </c>
      <c r="B27" s="445"/>
      <c r="C27" s="72"/>
      <c r="D27" s="215" t="s">
        <v>327</v>
      </c>
      <c r="E27" s="159">
        <v>1983</v>
      </c>
      <c r="F27" s="152"/>
      <c r="G27" s="152">
        <v>1927</v>
      </c>
      <c r="H27" s="152"/>
      <c r="I27" s="152">
        <v>1867</v>
      </c>
      <c r="J27" s="152">
        <v>1823</v>
      </c>
      <c r="K27" s="152">
        <v>1736</v>
      </c>
      <c r="M27" s="437" t="s">
        <v>50</v>
      </c>
      <c r="N27" s="438"/>
      <c r="O27" s="208" t="s">
        <v>321</v>
      </c>
      <c r="P27" s="176">
        <v>3349</v>
      </c>
      <c r="Q27" s="152">
        <v>3172</v>
      </c>
      <c r="R27" s="152">
        <v>3034</v>
      </c>
      <c r="S27" s="152">
        <v>2886</v>
      </c>
      <c r="T27" s="152">
        <v>2746</v>
      </c>
    </row>
    <row r="28" spans="1:20" ht="17.25" customHeight="1" thickBot="1">
      <c r="A28" s="446"/>
      <c r="B28" s="446"/>
      <c r="C28" s="123"/>
      <c r="D28" s="215" t="s">
        <v>328</v>
      </c>
      <c r="E28" s="168">
        <v>430630</v>
      </c>
      <c r="F28" s="169"/>
      <c r="G28" s="169">
        <v>424884</v>
      </c>
      <c r="H28" s="169"/>
      <c r="I28" s="169">
        <v>432812</v>
      </c>
      <c r="J28" s="169">
        <v>422692</v>
      </c>
      <c r="K28" s="169">
        <v>403625</v>
      </c>
      <c r="L28" s="53"/>
      <c r="M28" s="437"/>
      <c r="N28" s="438"/>
      <c r="O28" s="208" t="s">
        <v>322</v>
      </c>
      <c r="P28" s="176">
        <v>2778287</v>
      </c>
      <c r="Q28" s="152">
        <v>2670357</v>
      </c>
      <c r="R28" s="152">
        <v>2697575</v>
      </c>
      <c r="S28" s="152">
        <v>2580618</v>
      </c>
      <c r="T28" s="152">
        <v>2453571</v>
      </c>
    </row>
    <row r="29" spans="1:20" ht="17.25" customHeight="1" thickTop="1">
      <c r="A29" s="468" t="s">
        <v>300</v>
      </c>
      <c r="B29" s="469"/>
      <c r="C29" s="72"/>
      <c r="D29" s="216" t="s">
        <v>327</v>
      </c>
      <c r="E29" s="159">
        <v>30</v>
      </c>
      <c r="F29" s="152"/>
      <c r="G29" s="152">
        <v>61</v>
      </c>
      <c r="H29" s="152"/>
      <c r="I29" s="152">
        <v>69</v>
      </c>
      <c r="J29" s="152">
        <v>71</v>
      </c>
      <c r="K29" s="152">
        <v>74</v>
      </c>
      <c r="L29" s="53"/>
      <c r="M29" s="437" t="s">
        <v>164</v>
      </c>
      <c r="N29" s="438"/>
      <c r="O29" s="208" t="s">
        <v>321</v>
      </c>
      <c r="P29" s="176">
        <v>231</v>
      </c>
      <c r="Q29" s="152">
        <v>170</v>
      </c>
      <c r="R29" s="152">
        <v>127</v>
      </c>
      <c r="S29" s="152">
        <v>95</v>
      </c>
      <c r="T29" s="152">
        <v>64</v>
      </c>
    </row>
    <row r="30" spans="1:20" ht="17.25" customHeight="1">
      <c r="A30" s="470"/>
      <c r="B30" s="470"/>
      <c r="C30" s="122"/>
      <c r="D30" s="217" t="s">
        <v>328</v>
      </c>
      <c r="E30" s="170">
        <v>5060</v>
      </c>
      <c r="F30" s="171"/>
      <c r="G30" s="171">
        <v>10996</v>
      </c>
      <c r="H30" s="171"/>
      <c r="I30" s="171">
        <v>12431</v>
      </c>
      <c r="J30" s="171">
        <v>14393</v>
      </c>
      <c r="K30" s="171">
        <v>16485</v>
      </c>
      <c r="L30" s="53"/>
      <c r="M30" s="437"/>
      <c r="N30" s="438"/>
      <c r="O30" s="208" t="s">
        <v>322</v>
      </c>
      <c r="P30" s="176">
        <v>209295</v>
      </c>
      <c r="Q30" s="152">
        <v>156578</v>
      </c>
      <c r="R30" s="152">
        <v>123220</v>
      </c>
      <c r="S30" s="152">
        <v>92100</v>
      </c>
      <c r="T30" s="152">
        <v>63154</v>
      </c>
    </row>
    <row r="31" spans="1:20" ht="17.25" customHeight="1">
      <c r="A31" s="27" t="s">
        <v>215</v>
      </c>
      <c r="C31" s="47"/>
      <c r="D31" s="47"/>
      <c r="E31" s="58"/>
      <c r="F31" s="58"/>
      <c r="G31" s="55"/>
      <c r="H31" s="55"/>
      <c r="I31" s="48"/>
      <c r="J31" s="100"/>
      <c r="K31" s="100"/>
      <c r="L31" s="53"/>
      <c r="M31" s="437" t="s">
        <v>165</v>
      </c>
      <c r="N31" s="438"/>
      <c r="O31" s="208" t="s">
        <v>321</v>
      </c>
      <c r="P31" s="161" t="s">
        <v>149</v>
      </c>
      <c r="Q31" s="158" t="s">
        <v>149</v>
      </c>
      <c r="R31" s="158" t="s">
        <v>149</v>
      </c>
      <c r="S31" s="158" t="s">
        <v>149</v>
      </c>
      <c r="T31" s="158" t="s">
        <v>149</v>
      </c>
    </row>
    <row r="32" spans="1:20" ht="17.25" customHeight="1">
      <c r="A32" s="65"/>
      <c r="C32" s="47"/>
      <c r="D32" s="47"/>
      <c r="E32" s="58"/>
      <c r="F32" s="58"/>
      <c r="G32" s="55"/>
      <c r="H32" s="55"/>
      <c r="I32" s="48"/>
      <c r="J32" s="100"/>
      <c r="K32" s="100"/>
      <c r="L32" s="53"/>
      <c r="M32" s="437"/>
      <c r="N32" s="438"/>
      <c r="O32" s="208" t="s">
        <v>322</v>
      </c>
      <c r="P32" s="161" t="s">
        <v>149</v>
      </c>
      <c r="Q32" s="158" t="s">
        <v>149</v>
      </c>
      <c r="R32" s="158" t="s">
        <v>149</v>
      </c>
      <c r="S32" s="158" t="s">
        <v>149</v>
      </c>
      <c r="T32" s="158" t="s">
        <v>149</v>
      </c>
    </row>
    <row r="33" spans="1:20" ht="17.25" customHeight="1">
      <c r="A33" s="65"/>
      <c r="C33" s="48"/>
      <c r="D33" s="75"/>
      <c r="E33" s="58"/>
      <c r="F33" s="58"/>
      <c r="G33" s="55"/>
      <c r="H33" s="55"/>
      <c r="I33" s="48"/>
      <c r="J33" s="100"/>
      <c r="K33" s="100"/>
      <c r="L33" s="53"/>
      <c r="M33" s="437" t="s">
        <v>52</v>
      </c>
      <c r="N33" s="438"/>
      <c r="O33" s="208" t="s">
        <v>321</v>
      </c>
      <c r="P33" s="176">
        <v>7</v>
      </c>
      <c r="Q33" s="152">
        <v>7</v>
      </c>
      <c r="R33" s="152">
        <v>5</v>
      </c>
      <c r="S33" s="152">
        <v>3</v>
      </c>
      <c r="T33" s="152">
        <v>1</v>
      </c>
    </row>
    <row r="34" spans="1:20" ht="17.25" customHeight="1">
      <c r="A34" s="436" t="s">
        <v>307</v>
      </c>
      <c r="B34" s="436"/>
      <c r="C34" s="436"/>
      <c r="D34" s="436"/>
      <c r="E34" s="436"/>
      <c r="F34" s="436"/>
      <c r="G34" s="436"/>
      <c r="H34" s="436"/>
      <c r="I34" s="436"/>
      <c r="J34" s="436"/>
      <c r="K34" s="436"/>
      <c r="L34" s="53"/>
      <c r="M34" s="437"/>
      <c r="N34" s="438"/>
      <c r="O34" s="208" t="s">
        <v>322</v>
      </c>
      <c r="P34" s="176">
        <v>4303</v>
      </c>
      <c r="Q34" s="152">
        <v>4374</v>
      </c>
      <c r="R34" s="152">
        <v>3622</v>
      </c>
      <c r="S34" s="152">
        <v>2357</v>
      </c>
      <c r="T34" s="152">
        <v>785</v>
      </c>
    </row>
    <row r="35" spans="2:20" ht="17.25" customHeight="1" thickBot="1">
      <c r="B35" s="53"/>
      <c r="C35" s="53"/>
      <c r="D35" s="53"/>
      <c r="E35" s="53"/>
      <c r="F35" s="53"/>
      <c r="G35" s="53"/>
      <c r="H35" s="53"/>
      <c r="K35" s="100"/>
      <c r="L35" s="53"/>
      <c r="M35" s="437" t="s">
        <v>51</v>
      </c>
      <c r="N35" s="438"/>
      <c r="O35" s="208" t="s">
        <v>321</v>
      </c>
      <c r="P35" s="176">
        <v>566</v>
      </c>
      <c r="Q35" s="152">
        <v>586</v>
      </c>
      <c r="R35" s="152">
        <v>587</v>
      </c>
      <c r="S35" s="152">
        <v>586</v>
      </c>
      <c r="T35" s="152">
        <v>575</v>
      </c>
    </row>
    <row r="36" spans="1:20" ht="17.25" customHeight="1">
      <c r="A36" s="455" t="s">
        <v>40</v>
      </c>
      <c r="B36" s="455"/>
      <c r="C36" s="455"/>
      <c r="D36" s="489"/>
      <c r="E36" s="207" t="s">
        <v>309</v>
      </c>
      <c r="F36" s="488" t="s">
        <v>55</v>
      </c>
      <c r="G36" s="455"/>
      <c r="H36" s="455"/>
      <c r="I36" s="489"/>
      <c r="J36" s="504" t="s">
        <v>310</v>
      </c>
      <c r="K36" s="505"/>
      <c r="L36" s="53"/>
      <c r="M36" s="437"/>
      <c r="N36" s="438"/>
      <c r="O36" s="208" t="s">
        <v>322</v>
      </c>
      <c r="P36" s="176">
        <v>266442</v>
      </c>
      <c r="Q36" s="152">
        <v>282498</v>
      </c>
      <c r="R36" s="152">
        <v>300985</v>
      </c>
      <c r="S36" s="152">
        <v>304096</v>
      </c>
      <c r="T36" s="152">
        <v>298226</v>
      </c>
    </row>
    <row r="37" spans="1:20" ht="17.25" customHeight="1">
      <c r="A37" s="439" t="s">
        <v>308</v>
      </c>
      <c r="B37" s="506" t="s">
        <v>303</v>
      </c>
      <c r="C37" s="507"/>
      <c r="D37" s="508"/>
      <c r="E37" s="67" t="s">
        <v>155</v>
      </c>
      <c r="F37" s="486" t="s">
        <v>301</v>
      </c>
      <c r="G37" s="483" t="s">
        <v>151</v>
      </c>
      <c r="H37" s="484"/>
      <c r="I37" s="485"/>
      <c r="J37" s="218"/>
      <c r="K37" s="172" t="s">
        <v>158</v>
      </c>
      <c r="L37" s="53"/>
      <c r="M37" s="437" t="s">
        <v>49</v>
      </c>
      <c r="N37" s="438"/>
      <c r="O37" s="208" t="s">
        <v>321</v>
      </c>
      <c r="P37" s="176">
        <v>23844</v>
      </c>
      <c r="Q37" s="152">
        <v>33447</v>
      </c>
      <c r="R37" s="152">
        <v>42408</v>
      </c>
      <c r="S37" s="152">
        <v>52457</v>
      </c>
      <c r="T37" s="152">
        <v>63307</v>
      </c>
    </row>
    <row r="38" spans="1:20" ht="17.25" customHeight="1">
      <c r="A38" s="440"/>
      <c r="B38" s="465" t="s">
        <v>302</v>
      </c>
      <c r="C38" s="466"/>
      <c r="D38" s="467"/>
      <c r="E38" s="67" t="s">
        <v>156</v>
      </c>
      <c r="F38" s="487"/>
      <c r="G38" s="480" t="s">
        <v>152</v>
      </c>
      <c r="H38" s="481"/>
      <c r="I38" s="482"/>
      <c r="J38" s="92"/>
      <c r="K38" s="220" t="s">
        <v>159</v>
      </c>
      <c r="L38" s="53"/>
      <c r="M38" s="437"/>
      <c r="N38" s="438"/>
      <c r="O38" s="208" t="s">
        <v>322</v>
      </c>
      <c r="P38" s="176">
        <v>13229221</v>
      </c>
      <c r="Q38" s="152">
        <v>19653623</v>
      </c>
      <c r="R38" s="152">
        <v>26963362</v>
      </c>
      <c r="S38" s="152">
        <v>34279418</v>
      </c>
      <c r="T38" s="152">
        <v>41838042</v>
      </c>
    </row>
    <row r="39" spans="1:20" ht="17.25" customHeight="1">
      <c r="A39" s="440"/>
      <c r="B39" s="465" t="s">
        <v>304</v>
      </c>
      <c r="C39" s="466"/>
      <c r="D39" s="467"/>
      <c r="E39" s="61" t="s">
        <v>157</v>
      </c>
      <c r="F39" s="477" t="s">
        <v>311</v>
      </c>
      <c r="G39" s="491" t="s">
        <v>56</v>
      </c>
      <c r="H39" s="492"/>
      <c r="I39" s="209" t="s">
        <v>312</v>
      </c>
      <c r="J39" s="92"/>
      <c r="K39" s="382">
        <f>SUM(K41,K43,K45)</f>
        <v>31691</v>
      </c>
      <c r="L39" s="53"/>
      <c r="M39" s="437" t="s">
        <v>166</v>
      </c>
      <c r="N39" s="438"/>
      <c r="O39" s="208" t="s">
        <v>321</v>
      </c>
      <c r="P39" s="176">
        <v>9780</v>
      </c>
      <c r="Q39" s="152">
        <v>10144</v>
      </c>
      <c r="R39" s="152">
        <v>10506</v>
      </c>
      <c r="S39" s="152">
        <v>10987</v>
      </c>
      <c r="T39" s="152">
        <v>11344</v>
      </c>
    </row>
    <row r="40" spans="1:20" ht="17.25" customHeight="1">
      <c r="A40" s="440"/>
      <c r="B40" s="120"/>
      <c r="C40" s="47"/>
      <c r="D40" s="76"/>
      <c r="E40" s="74"/>
      <c r="F40" s="478"/>
      <c r="G40" s="493"/>
      <c r="H40" s="437"/>
      <c r="I40" s="208" t="s">
        <v>313</v>
      </c>
      <c r="J40" s="92"/>
      <c r="K40" s="383">
        <f>SUM(K42,K44,K46)</f>
        <v>5674688</v>
      </c>
      <c r="L40" s="53"/>
      <c r="M40" s="437"/>
      <c r="N40" s="438"/>
      <c r="O40" s="208" t="s">
        <v>322</v>
      </c>
      <c r="P40" s="176">
        <v>8364971</v>
      </c>
      <c r="Q40" s="152">
        <v>8773879</v>
      </c>
      <c r="R40" s="152">
        <v>9562168</v>
      </c>
      <c r="S40" s="152">
        <v>10013097</v>
      </c>
      <c r="T40" s="152">
        <v>10285751</v>
      </c>
    </row>
    <row r="41" spans="1:20" ht="17.25" customHeight="1">
      <c r="A41" s="440"/>
      <c r="B41" s="499" t="s">
        <v>305</v>
      </c>
      <c r="C41" s="500"/>
      <c r="D41" s="501"/>
      <c r="E41" s="74"/>
      <c r="F41" s="478"/>
      <c r="G41" s="493" t="s">
        <v>58</v>
      </c>
      <c r="H41" s="437"/>
      <c r="I41" s="209" t="s">
        <v>312</v>
      </c>
      <c r="J41" s="92"/>
      <c r="K41" s="174">
        <v>28516</v>
      </c>
      <c r="L41" s="53"/>
      <c r="M41" s="437" t="s">
        <v>53</v>
      </c>
      <c r="N41" s="438"/>
      <c r="O41" s="208" t="s">
        <v>321</v>
      </c>
      <c r="P41" s="176">
        <v>2263</v>
      </c>
      <c r="Q41" s="152">
        <v>2422</v>
      </c>
      <c r="R41" s="152">
        <v>2442</v>
      </c>
      <c r="S41" s="152">
        <v>2477</v>
      </c>
      <c r="T41" s="152">
        <v>2458</v>
      </c>
    </row>
    <row r="42" spans="1:20" ht="17.25" customHeight="1">
      <c r="A42" s="440"/>
      <c r="B42" s="85"/>
      <c r="C42" s="459" t="s">
        <v>153</v>
      </c>
      <c r="D42" s="460"/>
      <c r="E42" s="98" t="s">
        <v>160</v>
      </c>
      <c r="F42" s="478"/>
      <c r="G42" s="493"/>
      <c r="H42" s="437"/>
      <c r="I42" s="208" t="s">
        <v>313</v>
      </c>
      <c r="J42" s="92"/>
      <c r="K42" s="175">
        <v>557296</v>
      </c>
      <c r="L42" s="53"/>
      <c r="M42" s="437"/>
      <c r="N42" s="438"/>
      <c r="O42" s="208" t="s">
        <v>322</v>
      </c>
      <c r="P42" s="176">
        <v>1573684</v>
      </c>
      <c r="Q42" s="152">
        <v>1698316</v>
      </c>
      <c r="R42" s="152">
        <v>1819843</v>
      </c>
      <c r="S42" s="152">
        <v>1867301</v>
      </c>
      <c r="T42" s="152">
        <v>1862839</v>
      </c>
    </row>
    <row r="43" spans="1:20" ht="17.25" customHeight="1">
      <c r="A43" s="440"/>
      <c r="B43" s="120"/>
      <c r="C43" s="459" t="s">
        <v>154</v>
      </c>
      <c r="D43" s="460"/>
      <c r="E43" s="98" t="s">
        <v>161</v>
      </c>
      <c r="F43" s="478"/>
      <c r="G43" s="493" t="s">
        <v>59</v>
      </c>
      <c r="H43" s="437"/>
      <c r="I43" s="209" t="s">
        <v>312</v>
      </c>
      <c r="J43" s="92"/>
      <c r="K43" s="174">
        <v>843</v>
      </c>
      <c r="L43" s="53"/>
      <c r="M43" s="437" t="s">
        <v>54</v>
      </c>
      <c r="N43" s="438"/>
      <c r="O43" s="208" t="s">
        <v>321</v>
      </c>
      <c r="P43" s="176">
        <v>414</v>
      </c>
      <c r="Q43" s="152">
        <v>404</v>
      </c>
      <c r="R43" s="152">
        <v>404</v>
      </c>
      <c r="S43" s="152">
        <v>418</v>
      </c>
      <c r="T43" s="152">
        <v>380</v>
      </c>
    </row>
    <row r="44" spans="1:20" ht="17.25" customHeight="1">
      <c r="A44" s="440"/>
      <c r="B44" s="496" t="s">
        <v>306</v>
      </c>
      <c r="C44" s="497"/>
      <c r="D44" s="498"/>
      <c r="E44" s="74"/>
      <c r="F44" s="478"/>
      <c r="G44" s="493"/>
      <c r="H44" s="437"/>
      <c r="I44" s="208" t="s">
        <v>313</v>
      </c>
      <c r="J44" s="92"/>
      <c r="K44" s="175">
        <v>130546</v>
      </c>
      <c r="L44" s="53"/>
      <c r="M44" s="437"/>
      <c r="N44" s="438"/>
      <c r="O44" s="208" t="s">
        <v>322</v>
      </c>
      <c r="P44" s="176">
        <v>45469</v>
      </c>
      <c r="Q44" s="152">
        <v>43563</v>
      </c>
      <c r="R44" s="152">
        <v>49464</v>
      </c>
      <c r="S44" s="152">
        <v>65340</v>
      </c>
      <c r="T44" s="152">
        <v>59560</v>
      </c>
    </row>
    <row r="45" spans="1:20" ht="17.25" customHeight="1">
      <c r="A45" s="440"/>
      <c r="B45" s="124"/>
      <c r="C45" s="459" t="s">
        <v>153</v>
      </c>
      <c r="D45" s="460"/>
      <c r="E45" s="126" t="s">
        <v>162</v>
      </c>
      <c r="F45" s="478"/>
      <c r="G45" s="493" t="s">
        <v>60</v>
      </c>
      <c r="H45" s="437"/>
      <c r="I45" s="209" t="s">
        <v>312</v>
      </c>
      <c r="J45" s="92"/>
      <c r="K45" s="174">
        <v>2332</v>
      </c>
      <c r="L45" s="53"/>
      <c r="M45" s="461" t="s">
        <v>57</v>
      </c>
      <c r="N45" s="462"/>
      <c r="O45" s="208" t="s">
        <v>321</v>
      </c>
      <c r="P45" s="176">
        <v>8864</v>
      </c>
      <c r="Q45" s="152">
        <v>7577</v>
      </c>
      <c r="R45" s="152">
        <v>6238</v>
      </c>
      <c r="S45" s="152">
        <v>5154</v>
      </c>
      <c r="T45" s="152">
        <v>4237</v>
      </c>
    </row>
    <row r="46" spans="1:20" ht="17.25" customHeight="1">
      <c r="A46" s="441"/>
      <c r="B46" s="125"/>
      <c r="C46" s="442" t="s">
        <v>154</v>
      </c>
      <c r="D46" s="443"/>
      <c r="E46" s="119" t="s">
        <v>163</v>
      </c>
      <c r="F46" s="479"/>
      <c r="G46" s="494"/>
      <c r="H46" s="495"/>
      <c r="I46" s="208" t="s">
        <v>313</v>
      </c>
      <c r="J46" s="86"/>
      <c r="K46" s="219">
        <v>4986846</v>
      </c>
      <c r="L46" s="53"/>
      <c r="M46" s="463"/>
      <c r="N46" s="464"/>
      <c r="O46" s="211" t="s">
        <v>322</v>
      </c>
      <c r="P46" s="177">
        <v>2425605</v>
      </c>
      <c r="Q46" s="171">
        <v>2858802</v>
      </c>
      <c r="R46" s="171">
        <v>2492705</v>
      </c>
      <c r="S46" s="171">
        <v>2073970</v>
      </c>
      <c r="T46" s="171">
        <v>1238257</v>
      </c>
    </row>
    <row r="47" spans="1:20" ht="17.25" customHeight="1">
      <c r="A47" s="27" t="s">
        <v>215</v>
      </c>
      <c r="B47" s="79"/>
      <c r="C47" s="80"/>
      <c r="D47" s="57"/>
      <c r="E47" s="60"/>
      <c r="F47" s="81"/>
      <c r="G47" s="66"/>
      <c r="H47" s="66"/>
      <c r="I47" s="66"/>
      <c r="J47" s="65"/>
      <c r="L47" s="53"/>
      <c r="M47" s="65" t="s">
        <v>221</v>
      </c>
      <c r="P47" s="127"/>
      <c r="Q47" s="100"/>
      <c r="R47" s="100"/>
      <c r="S47" s="100"/>
      <c r="T47" s="100"/>
    </row>
    <row r="48" spans="1:20" ht="17.25" customHeight="1">
      <c r="A48" s="83"/>
      <c r="B48" s="65"/>
      <c r="C48" s="65"/>
      <c r="D48" s="65"/>
      <c r="E48" s="74"/>
      <c r="F48" s="84"/>
      <c r="G48" s="65"/>
      <c r="H48" s="65"/>
      <c r="L48" s="53"/>
      <c r="M48" s="47"/>
      <c r="N48" s="47"/>
      <c r="O48" s="48"/>
      <c r="P48" s="58"/>
      <c r="Q48" s="58"/>
      <c r="R48" s="58"/>
      <c r="S48" s="58"/>
      <c r="T48" s="58"/>
    </row>
    <row r="49" spans="12:16" ht="17.25" customHeight="1">
      <c r="L49" s="53"/>
      <c r="M49" s="65"/>
      <c r="O49" s="65"/>
      <c r="P49" s="65"/>
    </row>
    <row r="50" spans="12:13" ht="17.25" customHeight="1">
      <c r="L50" s="53"/>
      <c r="M50" s="65"/>
    </row>
    <row r="51" spans="12:17" ht="17.25" customHeight="1">
      <c r="L51" s="53"/>
      <c r="M51" s="47"/>
      <c r="O51" s="65"/>
      <c r="Q51" s="65"/>
    </row>
    <row r="52" spans="12:17" ht="17.25" customHeight="1">
      <c r="L52" s="53"/>
      <c r="M52" s="47"/>
      <c r="O52" s="65"/>
      <c r="P52" s="437"/>
      <c r="Q52" s="65"/>
    </row>
    <row r="53" spans="12:17" ht="17.25" customHeight="1">
      <c r="L53" s="53"/>
      <c r="M53" s="47"/>
      <c r="O53" s="65"/>
      <c r="P53" s="409"/>
      <c r="Q53" s="65"/>
    </row>
    <row r="54" spans="12:13" ht="17.25" customHeight="1">
      <c r="L54" s="49"/>
      <c r="M54" s="77"/>
    </row>
    <row r="55" spans="13:16" ht="17.25" customHeight="1">
      <c r="M55" s="46"/>
      <c r="P55" s="78"/>
    </row>
    <row r="56" spans="11:13" ht="15" customHeight="1">
      <c r="K56" s="65"/>
      <c r="L56" s="55"/>
      <c r="M56" s="82"/>
    </row>
    <row r="57" spans="11:13" ht="15" customHeight="1">
      <c r="K57" s="65"/>
      <c r="L57" s="65"/>
      <c r="M57" s="84"/>
    </row>
    <row r="58" spans="1:14" ht="15" customHeight="1">
      <c r="A58" s="83"/>
      <c r="B58" s="48"/>
      <c r="C58" s="48"/>
      <c r="D58" s="47"/>
      <c r="E58" s="74"/>
      <c r="F58" s="84"/>
      <c r="G58" s="65"/>
      <c r="H58" s="65"/>
      <c r="K58" s="65"/>
      <c r="L58" s="65"/>
      <c r="M58" s="49"/>
      <c r="N58" s="49"/>
    </row>
    <row r="59" ht="17.25" customHeight="1">
      <c r="L59" s="65"/>
    </row>
    <row r="60" ht="17.25" customHeight="1">
      <c r="L60" s="65"/>
    </row>
    <row r="61" ht="17.25" customHeight="1">
      <c r="L61" s="65"/>
    </row>
    <row r="62" ht="15" customHeight="1">
      <c r="L62" s="65"/>
    </row>
    <row r="63" ht="17.25" customHeight="1"/>
    <row r="64" ht="17.25" customHeight="1"/>
  </sheetData>
  <sheetProtection/>
  <mergeCells count="62">
    <mergeCell ref="M14:T14"/>
    <mergeCell ref="M25:N26"/>
    <mergeCell ref="B41:D41"/>
    <mergeCell ref="B39:D39"/>
    <mergeCell ref="M9:Q9"/>
    <mergeCell ref="M7:O7"/>
    <mergeCell ref="M16:N16"/>
    <mergeCell ref="J36:K36"/>
    <mergeCell ref="A34:K34"/>
    <mergeCell ref="B37:D37"/>
    <mergeCell ref="A36:D36"/>
    <mergeCell ref="A14:K14"/>
    <mergeCell ref="M3:T3"/>
    <mergeCell ref="A6:D6"/>
    <mergeCell ref="A17:B18"/>
    <mergeCell ref="F39:F46"/>
    <mergeCell ref="G38:I38"/>
    <mergeCell ref="G37:I37"/>
    <mergeCell ref="F37:F38"/>
    <mergeCell ref="F36:I36"/>
    <mergeCell ref="A25:B26"/>
    <mergeCell ref="G39:H40"/>
    <mergeCell ref="M2:T2"/>
    <mergeCell ref="A29:B30"/>
    <mergeCell ref="M29:N30"/>
    <mergeCell ref="M31:N32"/>
    <mergeCell ref="M33:N34"/>
    <mergeCell ref="A13:K13"/>
    <mergeCell ref="M13:T13"/>
    <mergeCell ref="A16:B16"/>
    <mergeCell ref="A21:B22"/>
    <mergeCell ref="M5:O5"/>
    <mergeCell ref="P52:P53"/>
    <mergeCell ref="M37:N38"/>
    <mergeCell ref="M39:N40"/>
    <mergeCell ref="M41:N42"/>
    <mergeCell ref="M43:N44"/>
    <mergeCell ref="C45:D45"/>
    <mergeCell ref="M45:N46"/>
    <mergeCell ref="B38:D38"/>
    <mergeCell ref="G45:H46"/>
    <mergeCell ref="B44:D44"/>
    <mergeCell ref="A2:K2"/>
    <mergeCell ref="A3:K3"/>
    <mergeCell ref="A8:D8"/>
    <mergeCell ref="A10:D10"/>
    <mergeCell ref="A5:D5"/>
    <mergeCell ref="M35:N36"/>
    <mergeCell ref="M21:N22"/>
    <mergeCell ref="M23:N24"/>
    <mergeCell ref="M18:N19"/>
    <mergeCell ref="A19:B20"/>
    <mergeCell ref="M27:N28"/>
    <mergeCell ref="A37:A46"/>
    <mergeCell ref="C46:D46"/>
    <mergeCell ref="A27:B28"/>
    <mergeCell ref="A23:B23"/>
    <mergeCell ref="A24:B24"/>
    <mergeCell ref="C43:D43"/>
    <mergeCell ref="G43:H44"/>
    <mergeCell ref="G41:H42"/>
    <mergeCell ref="C42:D4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7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11"/>
  <sheetViews>
    <sheetView zoomScale="70" zoomScaleNormal="70" zoomScalePageLayoutView="0" workbookViewId="0" topLeftCell="A1">
      <selection activeCell="A3" sqref="A3:O3"/>
    </sheetView>
  </sheetViews>
  <sheetFormatPr defaultColWidth="10.59765625" defaultRowHeight="15"/>
  <cols>
    <col min="1" max="1" width="2.59765625" style="184" customWidth="1"/>
    <col min="2" max="2" width="13.59765625" style="184" customWidth="1"/>
    <col min="3" max="3" width="13.69921875" style="184" customWidth="1"/>
    <col min="4" max="4" width="13.59765625" style="184" customWidth="1"/>
    <col min="5" max="5" width="12.59765625" style="184" customWidth="1"/>
    <col min="6" max="7" width="11.09765625" style="184" customWidth="1"/>
    <col min="8" max="8" width="14.09765625" style="184" customWidth="1"/>
    <col min="9" max="9" width="9.59765625" style="184" customWidth="1"/>
    <col min="10" max="10" width="11.09765625" style="184" customWidth="1"/>
    <col min="11" max="11" width="9.59765625" style="184" customWidth="1"/>
    <col min="12" max="12" width="12" style="184" customWidth="1"/>
    <col min="13" max="13" width="9.59765625" style="184" customWidth="1"/>
    <col min="14" max="14" width="11.8984375" style="184" customWidth="1"/>
    <col min="15" max="15" width="9.59765625" style="184" customWidth="1"/>
    <col min="16" max="16" width="10.59765625" style="184" customWidth="1"/>
    <col min="17" max="17" width="16.8984375" style="184" customWidth="1"/>
    <col min="18" max="18" width="2.09765625" style="184" customWidth="1"/>
    <col min="19" max="19" width="8.59765625" style="184" customWidth="1"/>
    <col min="20" max="20" width="17.19921875" style="184" customWidth="1"/>
    <col min="21" max="22" width="14.59765625" style="184" customWidth="1"/>
    <col min="23" max="23" width="13.3984375" style="184" customWidth="1"/>
    <col min="24" max="24" width="13.59765625" style="184" customWidth="1"/>
    <col min="25" max="25" width="17.3984375" style="184" customWidth="1"/>
    <col min="26" max="26" width="17.09765625" style="184" customWidth="1"/>
    <col min="27" max="27" width="12.5" style="184" customWidth="1"/>
    <col min="28" max="28" width="11.59765625" style="184" customWidth="1"/>
    <col min="29" max="41" width="10.59765625" style="184" customWidth="1"/>
    <col min="42" max="16384" width="10.59765625" style="184" customWidth="1"/>
  </cols>
  <sheetData>
    <row r="1" spans="1:37" s="221" customFormat="1" ht="19.5" customHeight="1">
      <c r="A1" s="9" t="s">
        <v>244</v>
      </c>
      <c r="AA1" s="52" t="s">
        <v>245</v>
      </c>
      <c r="AK1" s="52"/>
    </row>
    <row r="2" spans="1:36" s="298" customFormat="1" ht="19.5" customHeight="1">
      <c r="A2" s="436" t="s">
        <v>346</v>
      </c>
      <c r="B2" s="436"/>
      <c r="C2" s="436"/>
      <c r="D2" s="436"/>
      <c r="E2" s="436"/>
      <c r="F2" s="436"/>
      <c r="G2" s="436"/>
      <c r="H2" s="436"/>
      <c r="I2" s="436"/>
      <c r="J2" s="436"/>
      <c r="K2" s="436"/>
      <c r="L2" s="436"/>
      <c r="M2" s="436"/>
      <c r="N2" s="436"/>
      <c r="O2" s="436"/>
      <c r="P2" s="295"/>
      <c r="Q2" s="436" t="s">
        <v>347</v>
      </c>
      <c r="R2" s="510"/>
      <c r="S2" s="510"/>
      <c r="T2" s="510"/>
      <c r="U2" s="510"/>
      <c r="V2" s="510"/>
      <c r="W2" s="510"/>
      <c r="X2" s="510"/>
      <c r="Y2" s="510"/>
      <c r="Z2" s="510"/>
      <c r="AA2" s="510"/>
      <c r="AB2" s="296"/>
      <c r="AC2" s="297"/>
      <c r="AD2" s="197"/>
      <c r="AE2" s="197"/>
      <c r="AF2" s="197"/>
      <c r="AG2" s="197"/>
      <c r="AH2" s="197"/>
      <c r="AI2" s="115"/>
      <c r="AJ2" s="115"/>
    </row>
    <row r="3" spans="1:37" ht="19.5" customHeight="1">
      <c r="A3" s="511" t="s">
        <v>222</v>
      </c>
      <c r="B3" s="511"/>
      <c r="C3" s="511"/>
      <c r="D3" s="511"/>
      <c r="E3" s="511"/>
      <c r="F3" s="511"/>
      <c r="G3" s="511"/>
      <c r="H3" s="511"/>
      <c r="I3" s="511"/>
      <c r="J3" s="511"/>
      <c r="K3" s="511"/>
      <c r="L3" s="511"/>
      <c r="M3" s="511"/>
      <c r="N3" s="511"/>
      <c r="O3" s="511"/>
      <c r="P3" s="223"/>
      <c r="Q3" s="420" t="s">
        <v>348</v>
      </c>
      <c r="R3" s="511"/>
      <c r="S3" s="511"/>
      <c r="T3" s="511"/>
      <c r="U3" s="511"/>
      <c r="V3" s="511"/>
      <c r="W3" s="511"/>
      <c r="X3" s="511"/>
      <c r="Y3" s="511"/>
      <c r="Z3" s="511"/>
      <c r="AA3" s="511"/>
      <c r="AB3" s="154"/>
      <c r="AC3" s="154"/>
      <c r="AD3" s="154"/>
      <c r="AE3" s="154"/>
      <c r="AF3" s="154"/>
      <c r="AG3" s="154"/>
      <c r="AH3" s="154"/>
      <c r="AI3" s="182"/>
      <c r="AJ3" s="182"/>
      <c r="AK3" s="226"/>
    </row>
    <row r="4" spans="30:37" ht="18" customHeight="1" thickBot="1">
      <c r="AD4" s="227"/>
      <c r="AE4" s="227"/>
      <c r="AF4" s="227"/>
      <c r="AG4" s="227"/>
      <c r="AH4" s="227"/>
      <c r="AI4" s="227"/>
      <c r="AJ4" s="227"/>
      <c r="AK4" s="182"/>
    </row>
    <row r="5" spans="1:36" ht="18" customHeight="1">
      <c r="A5" s="512" t="s">
        <v>269</v>
      </c>
      <c r="B5" s="513"/>
      <c r="C5" s="514"/>
      <c r="D5" s="519" t="s">
        <v>61</v>
      </c>
      <c r="E5" s="519"/>
      <c r="F5" s="519"/>
      <c r="G5" s="519"/>
      <c r="H5" s="519"/>
      <c r="I5" s="520"/>
      <c r="J5" s="521" t="s">
        <v>62</v>
      </c>
      <c r="K5" s="519"/>
      <c r="L5" s="519"/>
      <c r="M5" s="519"/>
      <c r="N5" s="519"/>
      <c r="O5" s="519"/>
      <c r="P5" s="223"/>
      <c r="Q5" s="522" t="s">
        <v>355</v>
      </c>
      <c r="R5" s="535" t="s">
        <v>356</v>
      </c>
      <c r="S5" s="540"/>
      <c r="T5" s="543" t="s">
        <v>63</v>
      </c>
      <c r="U5" s="528" t="s">
        <v>349</v>
      </c>
      <c r="V5" s="528" t="s">
        <v>350</v>
      </c>
      <c r="W5" s="528" t="s">
        <v>351</v>
      </c>
      <c r="X5" s="528" t="s">
        <v>352</v>
      </c>
      <c r="Y5" s="531" t="s">
        <v>353</v>
      </c>
      <c r="Z5" s="532"/>
      <c r="AA5" s="535" t="s">
        <v>354</v>
      </c>
      <c r="AB5" s="182"/>
      <c r="AC5" s="182"/>
      <c r="AD5" s="182"/>
      <c r="AE5" s="182"/>
      <c r="AF5" s="182"/>
      <c r="AG5" s="182"/>
      <c r="AH5" s="182"/>
      <c r="AI5" s="182"/>
      <c r="AJ5" s="515"/>
    </row>
    <row r="6" spans="1:36" ht="18" customHeight="1">
      <c r="A6" s="515"/>
      <c r="B6" s="515"/>
      <c r="C6" s="516"/>
      <c r="D6" s="545" t="s">
        <v>64</v>
      </c>
      <c r="E6" s="546" t="s">
        <v>329</v>
      </c>
      <c r="F6" s="231" t="s">
        <v>330</v>
      </c>
      <c r="G6" s="231" t="s">
        <v>331</v>
      </c>
      <c r="H6" s="231" t="s">
        <v>332</v>
      </c>
      <c r="I6" s="546" t="s">
        <v>333</v>
      </c>
      <c r="J6" s="538" t="s">
        <v>64</v>
      </c>
      <c r="K6" s="546" t="s">
        <v>329</v>
      </c>
      <c r="L6" s="231" t="s">
        <v>330</v>
      </c>
      <c r="M6" s="231" t="s">
        <v>331</v>
      </c>
      <c r="N6" s="231" t="s">
        <v>332</v>
      </c>
      <c r="O6" s="549" t="s">
        <v>333</v>
      </c>
      <c r="P6" s="223"/>
      <c r="Q6" s="523"/>
      <c r="R6" s="536"/>
      <c r="S6" s="541"/>
      <c r="T6" s="529"/>
      <c r="U6" s="529"/>
      <c r="V6" s="529"/>
      <c r="W6" s="529"/>
      <c r="X6" s="529"/>
      <c r="Y6" s="533"/>
      <c r="Z6" s="534"/>
      <c r="AA6" s="536"/>
      <c r="AB6" s="182"/>
      <c r="AC6" s="227"/>
      <c r="AD6" s="232"/>
      <c r="AE6" s="232"/>
      <c r="AF6" s="232"/>
      <c r="AG6" s="551"/>
      <c r="AH6" s="551"/>
      <c r="AI6" s="551"/>
      <c r="AJ6" s="544"/>
    </row>
    <row r="7" spans="1:36" ht="18" customHeight="1">
      <c r="A7" s="517"/>
      <c r="B7" s="517"/>
      <c r="C7" s="518"/>
      <c r="D7" s="524"/>
      <c r="E7" s="547"/>
      <c r="F7" s="234" t="s">
        <v>65</v>
      </c>
      <c r="G7" s="234" t="s">
        <v>66</v>
      </c>
      <c r="H7" s="235" t="s">
        <v>334</v>
      </c>
      <c r="I7" s="547"/>
      <c r="J7" s="548"/>
      <c r="K7" s="547"/>
      <c r="L7" s="234" t="s">
        <v>65</v>
      </c>
      <c r="M7" s="234" t="s">
        <v>66</v>
      </c>
      <c r="N7" s="235" t="s">
        <v>334</v>
      </c>
      <c r="O7" s="550"/>
      <c r="P7" s="223"/>
      <c r="Q7" s="523"/>
      <c r="R7" s="536"/>
      <c r="S7" s="541"/>
      <c r="T7" s="529"/>
      <c r="U7" s="529"/>
      <c r="V7" s="529"/>
      <c r="W7" s="529"/>
      <c r="X7" s="529"/>
      <c r="Y7" s="538" t="s">
        <v>335</v>
      </c>
      <c r="Z7" s="538" t="s">
        <v>336</v>
      </c>
      <c r="AA7" s="536"/>
      <c r="AB7" s="182"/>
      <c r="AC7" s="227"/>
      <c r="AD7" s="227"/>
      <c r="AE7" s="227"/>
      <c r="AF7" s="227"/>
      <c r="AG7" s="227"/>
      <c r="AH7" s="227"/>
      <c r="AI7" s="552"/>
      <c r="AJ7" s="544"/>
    </row>
    <row r="8" spans="1:36" ht="18" customHeight="1">
      <c r="A8" s="525"/>
      <c r="B8" s="526"/>
      <c r="C8" s="527"/>
      <c r="D8" s="106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223"/>
      <c r="Q8" s="524"/>
      <c r="R8" s="537"/>
      <c r="S8" s="542"/>
      <c r="T8" s="530"/>
      <c r="U8" s="530"/>
      <c r="V8" s="530"/>
      <c r="W8" s="530"/>
      <c r="X8" s="530"/>
      <c r="Y8" s="553"/>
      <c r="Z8" s="539"/>
      <c r="AA8" s="537"/>
      <c r="AB8" s="182"/>
      <c r="AC8" s="227"/>
      <c r="AD8" s="227"/>
      <c r="AE8" s="227"/>
      <c r="AF8" s="227"/>
      <c r="AG8" s="227"/>
      <c r="AH8" s="227"/>
      <c r="AI8" s="232"/>
      <c r="AJ8" s="233"/>
    </row>
    <row r="9" spans="1:36" ht="18" customHeight="1">
      <c r="A9" s="560" t="s">
        <v>223</v>
      </c>
      <c r="B9" s="561"/>
      <c r="C9" s="562"/>
      <c r="D9" s="388">
        <f>SUM(D11:D15,D29:D35)</f>
        <v>23021</v>
      </c>
      <c r="E9" s="388">
        <f>SUM(E11:E15,E29:E35)</f>
        <v>13089</v>
      </c>
      <c r="F9" s="388">
        <f aca="true" t="shared" si="0" ref="F9:O9">SUM(F11:F15,F29:F35)</f>
        <v>7905</v>
      </c>
      <c r="G9" s="388">
        <f t="shared" si="0"/>
        <v>1526</v>
      </c>
      <c r="H9" s="388">
        <f t="shared" si="0"/>
        <v>453</v>
      </c>
      <c r="I9" s="388">
        <f t="shared" si="0"/>
        <v>48</v>
      </c>
      <c r="J9" s="388">
        <f t="shared" si="0"/>
        <v>322491</v>
      </c>
      <c r="K9" s="388">
        <f t="shared" si="0"/>
        <v>23261</v>
      </c>
      <c r="L9" s="388">
        <f t="shared" si="0"/>
        <v>88192</v>
      </c>
      <c r="M9" s="388">
        <f t="shared" si="0"/>
        <v>77798</v>
      </c>
      <c r="N9" s="388">
        <f t="shared" si="0"/>
        <v>85495</v>
      </c>
      <c r="O9" s="388">
        <f t="shared" si="0"/>
        <v>47745</v>
      </c>
      <c r="P9" s="223"/>
      <c r="Q9" s="236"/>
      <c r="R9" s="237"/>
      <c r="S9" s="238"/>
      <c r="T9" s="239" t="s">
        <v>67</v>
      </c>
      <c r="U9" s="239" t="s">
        <v>68</v>
      </c>
      <c r="V9" s="239" t="s">
        <v>69</v>
      </c>
      <c r="W9" s="239" t="s">
        <v>70</v>
      </c>
      <c r="X9" s="239" t="s">
        <v>70</v>
      </c>
      <c r="Y9" s="239" t="s">
        <v>70</v>
      </c>
      <c r="Z9" s="239" t="s">
        <v>70</v>
      </c>
      <c r="AA9" s="239" t="s">
        <v>70</v>
      </c>
      <c r="AB9" s="182"/>
      <c r="AC9" s="227"/>
      <c r="AD9" s="227"/>
      <c r="AE9" s="227"/>
      <c r="AF9" s="227"/>
      <c r="AG9" s="227"/>
      <c r="AH9" s="227"/>
      <c r="AI9" s="232"/>
      <c r="AJ9" s="233"/>
    </row>
    <row r="10" spans="1:36" ht="18" customHeight="1">
      <c r="A10" s="232"/>
      <c r="B10" s="232"/>
      <c r="C10" s="240"/>
      <c r="D10" s="384"/>
      <c r="E10" s="241"/>
      <c r="F10" s="241"/>
      <c r="G10" s="241"/>
      <c r="H10" s="241"/>
      <c r="I10" s="241"/>
      <c r="J10" s="241"/>
      <c r="K10" s="241"/>
      <c r="L10" s="241"/>
      <c r="M10" s="241"/>
      <c r="N10" s="241"/>
      <c r="O10" s="250"/>
      <c r="P10" s="223"/>
      <c r="Q10" s="303" t="s">
        <v>292</v>
      </c>
      <c r="R10" s="242"/>
      <c r="S10" s="152">
        <v>29186</v>
      </c>
      <c r="T10" s="152">
        <v>393099</v>
      </c>
      <c r="U10" s="152">
        <v>14204008</v>
      </c>
      <c r="V10" s="152">
        <v>6790776</v>
      </c>
      <c r="W10" s="152">
        <v>4988</v>
      </c>
      <c r="X10" s="152">
        <v>4924</v>
      </c>
      <c r="Y10" s="152">
        <v>7814157</v>
      </c>
      <c r="Z10" s="152">
        <v>507711</v>
      </c>
      <c r="AA10" s="152">
        <v>1680670</v>
      </c>
      <c r="AC10" s="227"/>
      <c r="AD10" s="227"/>
      <c r="AE10" s="227"/>
      <c r="AF10" s="227"/>
      <c r="AG10" s="227"/>
      <c r="AH10" s="227"/>
      <c r="AI10" s="232"/>
      <c r="AJ10" s="233"/>
    </row>
    <row r="11" spans="1:36" ht="18" customHeight="1">
      <c r="A11" s="557" t="s">
        <v>71</v>
      </c>
      <c r="B11" s="558"/>
      <c r="C11" s="559"/>
      <c r="D11" s="385">
        <f>SUM(E11:I11)</f>
        <v>65</v>
      </c>
      <c r="E11" s="245">
        <v>37</v>
      </c>
      <c r="F11" s="245">
        <v>27</v>
      </c>
      <c r="G11" s="245">
        <v>1</v>
      </c>
      <c r="H11" s="246" t="s">
        <v>149</v>
      </c>
      <c r="I11" s="246" t="s">
        <v>149</v>
      </c>
      <c r="J11" s="245">
        <f>SUM(K11:O11)</f>
        <v>353</v>
      </c>
      <c r="K11" s="245">
        <v>68</v>
      </c>
      <c r="L11" s="245">
        <v>246</v>
      </c>
      <c r="M11" s="245">
        <v>39</v>
      </c>
      <c r="N11" s="246" t="s">
        <v>149</v>
      </c>
      <c r="O11" s="246" t="s">
        <v>149</v>
      </c>
      <c r="P11" s="223"/>
      <c r="Q11" s="247">
        <v>5</v>
      </c>
      <c r="R11" s="248"/>
      <c r="S11" s="152">
        <v>29242</v>
      </c>
      <c r="T11" s="152">
        <v>394176</v>
      </c>
      <c r="U11" s="152">
        <v>15330434</v>
      </c>
      <c r="V11" s="152">
        <v>6813207</v>
      </c>
      <c r="W11" s="152">
        <v>4885</v>
      </c>
      <c r="X11" s="152">
        <v>5091</v>
      </c>
      <c r="Y11" s="152">
        <v>8749000</v>
      </c>
      <c r="Z11" s="152">
        <v>620606</v>
      </c>
      <c r="AA11" s="152">
        <v>1600597</v>
      </c>
      <c r="AC11" s="227"/>
      <c r="AD11" s="227"/>
      <c r="AE11" s="227"/>
      <c r="AF11" s="227"/>
      <c r="AG11" s="227"/>
      <c r="AH11" s="227"/>
      <c r="AI11" s="232"/>
      <c r="AJ11" s="233"/>
    </row>
    <row r="12" spans="1:36" ht="18" customHeight="1">
      <c r="A12" s="563" t="s">
        <v>270</v>
      </c>
      <c r="B12" s="558"/>
      <c r="C12" s="559"/>
      <c r="D12" s="385">
        <f aca="true" t="shared" si="1" ref="D12:D35">SUM(E12:I12)</f>
        <v>67</v>
      </c>
      <c r="E12" s="250">
        <v>38</v>
      </c>
      <c r="F12" s="250">
        <v>23</v>
      </c>
      <c r="G12" s="250">
        <v>6</v>
      </c>
      <c r="H12" s="246" t="s">
        <v>149</v>
      </c>
      <c r="I12" s="246" t="s">
        <v>149</v>
      </c>
      <c r="J12" s="245">
        <f aca="true" t="shared" si="2" ref="J12:J35">SUM(K12:O12)</f>
        <v>565</v>
      </c>
      <c r="K12" s="250">
        <v>36</v>
      </c>
      <c r="L12" s="250">
        <v>256</v>
      </c>
      <c r="M12" s="250">
        <v>273</v>
      </c>
      <c r="N12" s="246" t="s">
        <v>149</v>
      </c>
      <c r="O12" s="246" t="s">
        <v>149</v>
      </c>
      <c r="P12" s="223"/>
      <c r="Q12" s="247">
        <v>6</v>
      </c>
      <c r="R12" s="248"/>
      <c r="S12" s="152">
        <v>29636</v>
      </c>
      <c r="T12" s="152">
        <v>395253</v>
      </c>
      <c r="U12" s="152">
        <v>15169428</v>
      </c>
      <c r="V12" s="152">
        <v>6745155</v>
      </c>
      <c r="W12" s="152">
        <v>5029</v>
      </c>
      <c r="X12" s="152">
        <v>5110</v>
      </c>
      <c r="Y12" s="152">
        <v>10124400</v>
      </c>
      <c r="Z12" s="152">
        <v>690680</v>
      </c>
      <c r="AA12" s="152">
        <v>1716917</v>
      </c>
      <c r="AC12" s="182"/>
      <c r="AD12" s="182"/>
      <c r="AE12" s="182"/>
      <c r="AF12" s="182"/>
      <c r="AG12" s="182"/>
      <c r="AH12" s="182"/>
      <c r="AI12" s="182"/>
      <c r="AJ12" s="182"/>
    </row>
    <row r="13" spans="1:36" ht="18" customHeight="1">
      <c r="A13" s="555" t="s">
        <v>72</v>
      </c>
      <c r="B13" s="555"/>
      <c r="C13" s="556"/>
      <c r="D13" s="385">
        <f t="shared" si="1"/>
        <v>56</v>
      </c>
      <c r="E13" s="245">
        <v>24</v>
      </c>
      <c r="F13" s="245">
        <v>30</v>
      </c>
      <c r="G13" s="245">
        <v>2</v>
      </c>
      <c r="H13" s="246" t="s">
        <v>149</v>
      </c>
      <c r="I13" s="246" t="s">
        <v>149</v>
      </c>
      <c r="J13" s="245">
        <f t="shared" si="2"/>
        <v>455</v>
      </c>
      <c r="K13" s="245">
        <v>37</v>
      </c>
      <c r="L13" s="245">
        <v>283</v>
      </c>
      <c r="M13" s="245">
        <v>135</v>
      </c>
      <c r="N13" s="246" t="s">
        <v>149</v>
      </c>
      <c r="O13" s="220" t="s">
        <v>149</v>
      </c>
      <c r="P13" s="223"/>
      <c r="Q13" s="247">
        <v>7</v>
      </c>
      <c r="R13" s="248"/>
      <c r="S13" s="152">
        <v>30148</v>
      </c>
      <c r="T13" s="152">
        <v>397891</v>
      </c>
      <c r="U13" s="152">
        <v>14443010</v>
      </c>
      <c r="V13" s="152">
        <v>7007288</v>
      </c>
      <c r="W13" s="152">
        <v>5159</v>
      </c>
      <c r="X13" s="152">
        <v>5330</v>
      </c>
      <c r="Y13" s="152">
        <v>6668600</v>
      </c>
      <c r="Z13" s="152">
        <v>595712</v>
      </c>
      <c r="AA13" s="152">
        <v>1928495</v>
      </c>
      <c r="AC13" s="182"/>
      <c r="AD13" s="182"/>
      <c r="AE13" s="182"/>
      <c r="AF13" s="182"/>
      <c r="AG13" s="182"/>
      <c r="AH13" s="182"/>
      <c r="AI13" s="182"/>
      <c r="AJ13" s="182"/>
    </row>
    <row r="14" spans="1:36" ht="18" customHeight="1">
      <c r="A14" s="555" t="s">
        <v>73</v>
      </c>
      <c r="B14" s="555"/>
      <c r="C14" s="556"/>
      <c r="D14" s="385">
        <f t="shared" si="1"/>
        <v>3821</v>
      </c>
      <c r="E14" s="245">
        <v>2249</v>
      </c>
      <c r="F14" s="245">
        <v>1392</v>
      </c>
      <c r="G14" s="245">
        <v>145</v>
      </c>
      <c r="H14" s="246">
        <v>33</v>
      </c>
      <c r="I14" s="246">
        <v>2</v>
      </c>
      <c r="J14" s="245">
        <f t="shared" si="2"/>
        <v>32742</v>
      </c>
      <c r="K14" s="245">
        <v>3859</v>
      </c>
      <c r="L14" s="245">
        <v>14658</v>
      </c>
      <c r="M14" s="245">
        <v>6964</v>
      </c>
      <c r="N14" s="246">
        <v>6167</v>
      </c>
      <c r="O14" s="246">
        <v>1094</v>
      </c>
      <c r="P14" s="223"/>
      <c r="Q14" s="301">
        <v>8</v>
      </c>
      <c r="R14" s="114"/>
      <c r="S14" s="302">
        <v>30217</v>
      </c>
      <c r="T14" s="302">
        <v>405108</v>
      </c>
      <c r="U14" s="302">
        <v>13921160</v>
      </c>
      <c r="V14" s="302">
        <v>7322437</v>
      </c>
      <c r="W14" s="302">
        <v>5303</v>
      </c>
      <c r="X14" s="302">
        <v>5322</v>
      </c>
      <c r="Y14" s="302">
        <v>6324444</v>
      </c>
      <c r="Z14" s="302">
        <v>592507</v>
      </c>
      <c r="AA14" s="302">
        <v>1754569</v>
      </c>
      <c r="AC14" s="182"/>
      <c r="AD14" s="182"/>
      <c r="AE14" s="182"/>
      <c r="AF14" s="182"/>
      <c r="AG14" s="182"/>
      <c r="AH14" s="182"/>
      <c r="AI14" s="182"/>
      <c r="AJ14" s="182"/>
    </row>
    <row r="15" spans="1:36" ht="18" customHeight="1">
      <c r="A15" s="557" t="s">
        <v>74</v>
      </c>
      <c r="B15" s="558"/>
      <c r="C15" s="559"/>
      <c r="D15" s="245">
        <f aca="true" t="shared" si="3" ref="D15:O15">SUM(D17:D27)</f>
        <v>5782</v>
      </c>
      <c r="E15" s="245">
        <f>SUM(E17:E27)</f>
        <v>3117</v>
      </c>
      <c r="F15" s="245">
        <f t="shared" si="3"/>
        <v>2033</v>
      </c>
      <c r="G15" s="245">
        <f t="shared" si="3"/>
        <v>474</v>
      </c>
      <c r="H15" s="245">
        <f t="shared" si="3"/>
        <v>135</v>
      </c>
      <c r="I15" s="245">
        <f t="shared" si="3"/>
        <v>23</v>
      </c>
      <c r="J15" s="245">
        <f t="shared" si="3"/>
        <v>99277</v>
      </c>
      <c r="K15" s="245">
        <f t="shared" si="3"/>
        <v>5357</v>
      </c>
      <c r="L15" s="245">
        <f t="shared" si="3"/>
        <v>24116</v>
      </c>
      <c r="M15" s="245">
        <f t="shared" si="3"/>
        <v>23810</v>
      </c>
      <c r="N15" s="245">
        <f t="shared" si="3"/>
        <v>25015</v>
      </c>
      <c r="O15" s="245">
        <f t="shared" si="3"/>
        <v>20979</v>
      </c>
      <c r="P15" s="223"/>
      <c r="Q15" s="251"/>
      <c r="R15" s="252"/>
      <c r="S15" s="253"/>
      <c r="T15" s="253"/>
      <c r="U15" s="253"/>
      <c r="V15" s="253"/>
      <c r="W15" s="253"/>
      <c r="X15" s="253"/>
      <c r="Y15" s="253"/>
      <c r="Z15" s="253"/>
      <c r="AA15" s="253"/>
      <c r="AC15" s="182"/>
      <c r="AD15" s="182"/>
      <c r="AE15" s="182"/>
      <c r="AF15" s="182"/>
      <c r="AG15" s="182"/>
      <c r="AH15" s="182"/>
      <c r="AI15" s="182"/>
      <c r="AJ15" s="182"/>
    </row>
    <row r="16" spans="1:37" ht="18" customHeight="1">
      <c r="A16" s="557"/>
      <c r="B16" s="558"/>
      <c r="C16" s="559"/>
      <c r="L16" s="245"/>
      <c r="M16" s="245"/>
      <c r="N16" s="245"/>
      <c r="O16" s="246"/>
      <c r="P16" s="223"/>
      <c r="Q16" s="254" t="s">
        <v>337</v>
      </c>
      <c r="R16" s="254"/>
      <c r="S16" s="254"/>
      <c r="T16" s="254"/>
      <c r="U16" s="182"/>
      <c r="AD16" s="182"/>
      <c r="AE16" s="182"/>
      <c r="AF16" s="182"/>
      <c r="AG16" s="182"/>
      <c r="AH16" s="182"/>
      <c r="AI16" s="182"/>
      <c r="AJ16" s="182"/>
      <c r="AK16" s="182"/>
    </row>
    <row r="17" spans="1:37" ht="18" customHeight="1">
      <c r="A17" s="255"/>
      <c r="B17" s="564" t="s">
        <v>234</v>
      </c>
      <c r="C17" s="559"/>
      <c r="D17" s="385">
        <f t="shared" si="1"/>
        <v>551</v>
      </c>
      <c r="E17" s="245">
        <v>262</v>
      </c>
      <c r="F17" s="245">
        <v>230</v>
      </c>
      <c r="G17" s="245">
        <v>44</v>
      </c>
      <c r="H17" s="245">
        <v>14</v>
      </c>
      <c r="I17" s="245">
        <v>1</v>
      </c>
      <c r="J17" s="245">
        <f t="shared" si="2"/>
        <v>8394</v>
      </c>
      <c r="K17" s="245">
        <v>485</v>
      </c>
      <c r="L17" s="245">
        <v>2676</v>
      </c>
      <c r="M17" s="245">
        <v>2391</v>
      </c>
      <c r="N17" s="245">
        <v>2238</v>
      </c>
      <c r="O17" s="246">
        <v>604</v>
      </c>
      <c r="P17" s="223"/>
      <c r="AD17" s="182"/>
      <c r="AE17" s="182"/>
      <c r="AF17" s="182"/>
      <c r="AG17" s="182"/>
      <c r="AH17" s="182"/>
      <c r="AI17" s="182"/>
      <c r="AJ17" s="182"/>
      <c r="AK17" s="182"/>
    </row>
    <row r="18" spans="1:37" ht="18" customHeight="1">
      <c r="A18" s="255"/>
      <c r="B18" s="557" t="s">
        <v>271</v>
      </c>
      <c r="C18" s="559"/>
      <c r="D18" s="385">
        <f t="shared" si="1"/>
        <v>1671</v>
      </c>
      <c r="E18" s="245">
        <v>998</v>
      </c>
      <c r="F18" s="245">
        <v>506</v>
      </c>
      <c r="G18" s="245">
        <v>138</v>
      </c>
      <c r="H18" s="245">
        <v>27</v>
      </c>
      <c r="I18" s="245">
        <v>2</v>
      </c>
      <c r="J18" s="245">
        <f t="shared" si="2"/>
        <v>21004</v>
      </c>
      <c r="K18" s="245">
        <v>1636</v>
      </c>
      <c r="L18" s="245">
        <v>6194</v>
      </c>
      <c r="M18" s="245">
        <v>6855</v>
      </c>
      <c r="N18" s="245">
        <v>4518</v>
      </c>
      <c r="O18" s="246">
        <v>1801</v>
      </c>
      <c r="P18" s="223"/>
      <c r="Q18" s="554"/>
      <c r="R18" s="554"/>
      <c r="S18" s="554"/>
      <c r="T18" s="554"/>
      <c r="U18" s="554"/>
      <c r="V18" s="554"/>
      <c r="W18" s="554"/>
      <c r="X18" s="554"/>
      <c r="Y18" s="554"/>
      <c r="Z18" s="554"/>
      <c r="AD18" s="182"/>
      <c r="AE18" s="182"/>
      <c r="AF18" s="182"/>
      <c r="AG18" s="182"/>
      <c r="AH18" s="182"/>
      <c r="AI18" s="182"/>
      <c r="AJ18" s="182"/>
      <c r="AK18" s="182"/>
    </row>
    <row r="19" spans="1:37" ht="18" customHeight="1">
      <c r="A19" s="255"/>
      <c r="B19" s="563" t="s">
        <v>224</v>
      </c>
      <c r="C19" s="559"/>
      <c r="D19" s="385">
        <f t="shared" si="1"/>
        <v>520</v>
      </c>
      <c r="E19" s="250">
        <v>348</v>
      </c>
      <c r="F19" s="250">
        <v>155</v>
      </c>
      <c r="G19" s="246">
        <v>14</v>
      </c>
      <c r="H19" s="256">
        <v>1</v>
      </c>
      <c r="I19" s="245">
        <v>2</v>
      </c>
      <c r="J19" s="245">
        <f t="shared" si="2"/>
        <v>4530</v>
      </c>
      <c r="K19" s="245">
        <v>590</v>
      </c>
      <c r="L19" s="250">
        <v>1503</v>
      </c>
      <c r="M19" s="245">
        <v>621</v>
      </c>
      <c r="N19" s="250">
        <v>242</v>
      </c>
      <c r="O19" s="245">
        <v>1574</v>
      </c>
      <c r="P19" s="257"/>
      <c r="Q19" s="420" t="s">
        <v>357</v>
      </c>
      <c r="R19" s="511"/>
      <c r="S19" s="511"/>
      <c r="T19" s="511"/>
      <c r="U19" s="511"/>
      <c r="V19" s="511"/>
      <c r="W19" s="511"/>
      <c r="X19" s="511"/>
      <c r="Y19" s="511"/>
      <c r="Z19" s="511"/>
      <c r="AA19" s="225"/>
      <c r="AD19" s="182"/>
      <c r="AE19" s="182"/>
      <c r="AF19" s="182"/>
      <c r="AG19" s="182"/>
      <c r="AH19" s="182"/>
      <c r="AI19" s="182"/>
      <c r="AJ19" s="182"/>
      <c r="AK19" s="182"/>
    </row>
    <row r="20" spans="1:37" ht="18" customHeight="1" thickBot="1">
      <c r="A20" s="255"/>
      <c r="B20" s="557" t="s">
        <v>225</v>
      </c>
      <c r="C20" s="559"/>
      <c r="D20" s="385">
        <f t="shared" si="1"/>
        <v>374</v>
      </c>
      <c r="E20" s="245">
        <v>184</v>
      </c>
      <c r="F20" s="245">
        <v>145</v>
      </c>
      <c r="G20" s="220">
        <v>33</v>
      </c>
      <c r="H20" s="226">
        <v>11</v>
      </c>
      <c r="I20" s="245">
        <v>1</v>
      </c>
      <c r="J20" s="245">
        <f t="shared" si="2"/>
        <v>6190</v>
      </c>
      <c r="K20" s="250">
        <v>333</v>
      </c>
      <c r="L20" s="245">
        <v>1806</v>
      </c>
      <c r="M20" s="250">
        <v>1632</v>
      </c>
      <c r="N20" s="245">
        <v>1871</v>
      </c>
      <c r="O20" s="245">
        <v>548</v>
      </c>
      <c r="P20" s="223"/>
      <c r="Z20" s="226" t="s">
        <v>75</v>
      </c>
      <c r="AA20" s="154"/>
      <c r="AB20" s="222"/>
      <c r="AC20" s="87"/>
      <c r="AD20" s="182"/>
      <c r="AE20" s="182"/>
      <c r="AF20" s="182"/>
      <c r="AG20" s="182"/>
      <c r="AH20" s="182"/>
      <c r="AI20" s="182"/>
      <c r="AJ20" s="182"/>
      <c r="AK20" s="182"/>
    </row>
    <row r="21" spans="1:37" ht="18" customHeight="1">
      <c r="A21" s="255"/>
      <c r="B21" s="557" t="s">
        <v>226</v>
      </c>
      <c r="C21" s="559"/>
      <c r="D21" s="385">
        <f t="shared" si="1"/>
        <v>71</v>
      </c>
      <c r="E21" s="250">
        <v>24</v>
      </c>
      <c r="F21" s="250">
        <v>34</v>
      </c>
      <c r="G21" s="246">
        <v>8</v>
      </c>
      <c r="H21" s="256">
        <v>5</v>
      </c>
      <c r="I21" s="260" t="s">
        <v>149</v>
      </c>
      <c r="J21" s="245">
        <f t="shared" si="2"/>
        <v>1859</v>
      </c>
      <c r="K21" s="245">
        <v>45</v>
      </c>
      <c r="L21" s="250">
        <v>453</v>
      </c>
      <c r="M21" s="245">
        <v>433</v>
      </c>
      <c r="N21" s="246">
        <v>928</v>
      </c>
      <c r="O21" s="220" t="s">
        <v>149</v>
      </c>
      <c r="Q21" s="471" t="s">
        <v>323</v>
      </c>
      <c r="R21" s="519"/>
      <c r="S21" s="308" t="s">
        <v>325</v>
      </c>
      <c r="T21" s="198" t="s">
        <v>278</v>
      </c>
      <c r="U21" s="198" t="s">
        <v>358</v>
      </c>
      <c r="V21" s="198" t="s">
        <v>359</v>
      </c>
      <c r="W21" s="198" t="s">
        <v>360</v>
      </c>
      <c r="X21" s="198" t="s">
        <v>361</v>
      </c>
      <c r="Y21" s="229" t="s">
        <v>338</v>
      </c>
      <c r="Z21" s="228" t="s">
        <v>339</v>
      </c>
      <c r="AB21" s="154"/>
      <c r="AD21" s="182"/>
      <c r="AE21" s="182"/>
      <c r="AF21" s="182"/>
      <c r="AG21" s="182"/>
      <c r="AH21" s="182"/>
      <c r="AI21" s="182"/>
      <c r="AJ21" s="182"/>
      <c r="AK21" s="182"/>
    </row>
    <row r="22" spans="1:26" ht="18" customHeight="1">
      <c r="A22" s="255"/>
      <c r="B22" s="555" t="s">
        <v>227</v>
      </c>
      <c r="C22" s="556"/>
      <c r="D22" s="385">
        <f t="shared" si="1"/>
        <v>266</v>
      </c>
      <c r="E22" s="245">
        <v>125</v>
      </c>
      <c r="F22" s="245">
        <v>124</v>
      </c>
      <c r="G22" s="220">
        <v>14</v>
      </c>
      <c r="H22" s="226">
        <v>2</v>
      </c>
      <c r="I22" s="220">
        <v>1</v>
      </c>
      <c r="J22" s="245">
        <f t="shared" si="2"/>
        <v>3787</v>
      </c>
      <c r="K22" s="250">
        <v>204</v>
      </c>
      <c r="L22" s="245">
        <v>1573</v>
      </c>
      <c r="M22" s="250">
        <v>610</v>
      </c>
      <c r="N22" s="245">
        <v>276</v>
      </c>
      <c r="O22" s="245">
        <v>1124</v>
      </c>
      <c r="Q22" s="588" t="s">
        <v>76</v>
      </c>
      <c r="R22" s="588"/>
      <c r="S22" s="306" t="s">
        <v>321</v>
      </c>
      <c r="T22" s="196">
        <f aca="true" t="shared" si="4" ref="T22:Z22">SUM(T25,T28,T31,T33,T35,T37)</f>
        <v>38714</v>
      </c>
      <c r="U22" s="196">
        <f t="shared" si="4"/>
        <v>37701</v>
      </c>
      <c r="V22" s="196">
        <v>36493</v>
      </c>
      <c r="W22" s="196">
        <f t="shared" si="4"/>
        <v>36625</v>
      </c>
      <c r="X22" s="196">
        <f t="shared" si="4"/>
        <v>40713</v>
      </c>
      <c r="Y22" s="196">
        <f t="shared" si="4"/>
        <v>36992</v>
      </c>
      <c r="Z22" s="196">
        <f t="shared" si="4"/>
        <v>3721</v>
      </c>
    </row>
    <row r="23" spans="1:26" ht="18" customHeight="1">
      <c r="A23" s="255"/>
      <c r="B23" s="555" t="s">
        <v>79</v>
      </c>
      <c r="C23" s="556"/>
      <c r="D23" s="385">
        <f t="shared" si="1"/>
        <v>113</v>
      </c>
      <c r="E23" s="250">
        <v>47</v>
      </c>
      <c r="F23" s="250">
        <v>51</v>
      </c>
      <c r="G23" s="246">
        <v>13</v>
      </c>
      <c r="H23" s="256">
        <v>2</v>
      </c>
      <c r="I23" s="260" t="s">
        <v>149</v>
      </c>
      <c r="J23" s="245">
        <f t="shared" si="2"/>
        <v>1645</v>
      </c>
      <c r="K23" s="245">
        <v>85</v>
      </c>
      <c r="L23" s="250">
        <v>565</v>
      </c>
      <c r="M23" s="245">
        <v>671</v>
      </c>
      <c r="N23" s="250">
        <v>324</v>
      </c>
      <c r="O23" s="246" t="s">
        <v>149</v>
      </c>
      <c r="Q23" s="589"/>
      <c r="R23" s="589"/>
      <c r="S23" s="307" t="s">
        <v>364</v>
      </c>
      <c r="T23" s="105">
        <v>5700</v>
      </c>
      <c r="U23" s="99">
        <v>5539</v>
      </c>
      <c r="V23" s="99">
        <v>5530</v>
      </c>
      <c r="W23" s="99">
        <v>5314</v>
      </c>
      <c r="X23" s="99">
        <v>5241</v>
      </c>
      <c r="Y23" s="99">
        <v>4920</v>
      </c>
      <c r="Z23" s="99">
        <v>321</v>
      </c>
    </row>
    <row r="24" spans="1:26" ht="18" customHeight="1">
      <c r="A24" s="255"/>
      <c r="B24" s="555" t="s">
        <v>228</v>
      </c>
      <c r="C24" s="556"/>
      <c r="D24" s="385">
        <f t="shared" si="1"/>
        <v>30</v>
      </c>
      <c r="E24" s="245">
        <v>11</v>
      </c>
      <c r="F24" s="245">
        <v>15</v>
      </c>
      <c r="G24" s="220">
        <v>1</v>
      </c>
      <c r="H24" s="226">
        <v>3</v>
      </c>
      <c r="I24" s="260" t="s">
        <v>149</v>
      </c>
      <c r="J24" s="245">
        <f t="shared" si="2"/>
        <v>863</v>
      </c>
      <c r="K24" s="250">
        <v>17</v>
      </c>
      <c r="L24" s="245">
        <v>193</v>
      </c>
      <c r="M24" s="250">
        <v>91</v>
      </c>
      <c r="N24" s="245">
        <v>562</v>
      </c>
      <c r="O24" s="246" t="s">
        <v>149</v>
      </c>
      <c r="P24" s="223"/>
      <c r="Q24" s="589"/>
      <c r="R24" s="589"/>
      <c r="S24" s="307" t="s">
        <v>322</v>
      </c>
      <c r="T24" s="99">
        <f>SUM(T27,T30,T32,T34,T36,T38)</f>
        <v>6790776</v>
      </c>
      <c r="U24" s="99">
        <v>6813207</v>
      </c>
      <c r="V24" s="99">
        <f>SUM(V27,V30,V32,V34,V36,V38)</f>
        <v>6745155</v>
      </c>
      <c r="W24" s="99">
        <f>SUM(W27,W30,W32,W34,W36,W38)</f>
        <v>7007288</v>
      </c>
      <c r="X24" s="99">
        <v>7322437</v>
      </c>
      <c r="Y24" s="99">
        <v>6650354</v>
      </c>
      <c r="Z24" s="99">
        <v>672083</v>
      </c>
    </row>
    <row r="25" spans="1:26" ht="18" customHeight="1">
      <c r="A25" s="255"/>
      <c r="B25" s="555" t="s">
        <v>229</v>
      </c>
      <c r="C25" s="556"/>
      <c r="D25" s="385">
        <f t="shared" si="1"/>
        <v>536</v>
      </c>
      <c r="E25" s="250">
        <v>276</v>
      </c>
      <c r="F25" s="250">
        <v>210</v>
      </c>
      <c r="G25" s="246">
        <v>42</v>
      </c>
      <c r="H25" s="256">
        <v>7</v>
      </c>
      <c r="I25" s="260">
        <v>1</v>
      </c>
      <c r="J25" s="245">
        <f t="shared" si="2"/>
        <v>6918</v>
      </c>
      <c r="K25" s="245">
        <v>485</v>
      </c>
      <c r="L25" s="250">
        <v>2488</v>
      </c>
      <c r="M25" s="245">
        <v>1889</v>
      </c>
      <c r="N25" s="246">
        <v>1229</v>
      </c>
      <c r="O25" s="250">
        <v>827</v>
      </c>
      <c r="P25" s="223"/>
      <c r="Q25" s="466" t="s">
        <v>362</v>
      </c>
      <c r="R25" s="566"/>
      <c r="S25" s="206" t="s">
        <v>321</v>
      </c>
      <c r="T25" s="161">
        <v>23139</v>
      </c>
      <c r="U25" s="158">
        <v>22240</v>
      </c>
      <c r="V25" s="158">
        <v>21837</v>
      </c>
      <c r="W25" s="158">
        <v>21977</v>
      </c>
      <c r="X25" s="158">
        <v>23157</v>
      </c>
      <c r="Y25" s="152">
        <v>20844</v>
      </c>
      <c r="Z25" s="152">
        <v>2313</v>
      </c>
    </row>
    <row r="26" spans="1:26" ht="18" customHeight="1">
      <c r="A26" s="255"/>
      <c r="B26" s="557" t="s">
        <v>230</v>
      </c>
      <c r="C26" s="559"/>
      <c r="D26" s="385">
        <f t="shared" si="1"/>
        <v>1228</v>
      </c>
      <c r="E26" s="250">
        <v>577</v>
      </c>
      <c r="F26" s="250">
        <v>438</v>
      </c>
      <c r="G26" s="246">
        <v>140</v>
      </c>
      <c r="H26" s="256">
        <v>58</v>
      </c>
      <c r="I26" s="260">
        <v>15</v>
      </c>
      <c r="J26" s="245">
        <f t="shared" si="2"/>
        <v>40273</v>
      </c>
      <c r="K26" s="250">
        <v>996</v>
      </c>
      <c r="L26" s="250">
        <v>5274</v>
      </c>
      <c r="M26" s="250">
        <v>7316</v>
      </c>
      <c r="N26" s="246">
        <v>12186</v>
      </c>
      <c r="O26" s="246">
        <v>14501</v>
      </c>
      <c r="P26" s="223"/>
      <c r="Q26" s="566"/>
      <c r="R26" s="566"/>
      <c r="S26" s="309" t="s">
        <v>365</v>
      </c>
      <c r="T26" s="158">
        <v>467843</v>
      </c>
      <c r="U26" s="158">
        <v>453750</v>
      </c>
      <c r="V26" s="158">
        <v>439533</v>
      </c>
      <c r="W26" s="158">
        <v>447405</v>
      </c>
      <c r="X26" s="158">
        <v>480437</v>
      </c>
      <c r="Y26" s="152">
        <v>426700</v>
      </c>
      <c r="Z26" s="152">
        <v>53737</v>
      </c>
    </row>
    <row r="27" spans="1:26" ht="18" customHeight="1">
      <c r="A27" s="255"/>
      <c r="B27" s="557" t="s">
        <v>231</v>
      </c>
      <c r="C27" s="559"/>
      <c r="D27" s="385">
        <f t="shared" si="1"/>
        <v>422</v>
      </c>
      <c r="E27" s="250">
        <v>265</v>
      </c>
      <c r="F27" s="250">
        <v>125</v>
      </c>
      <c r="G27" s="246">
        <v>27</v>
      </c>
      <c r="H27" s="256">
        <v>5</v>
      </c>
      <c r="I27" s="260" t="s">
        <v>149</v>
      </c>
      <c r="J27" s="245">
        <f t="shared" si="2"/>
        <v>3814</v>
      </c>
      <c r="K27" s="250">
        <v>481</v>
      </c>
      <c r="L27" s="250">
        <v>1391</v>
      </c>
      <c r="M27" s="250">
        <v>1301</v>
      </c>
      <c r="N27" s="246">
        <v>641</v>
      </c>
      <c r="O27" s="246" t="s">
        <v>149</v>
      </c>
      <c r="P27" s="223"/>
      <c r="Q27" s="566"/>
      <c r="R27" s="566"/>
      <c r="S27" s="309" t="s">
        <v>322</v>
      </c>
      <c r="T27" s="158">
        <v>2333445</v>
      </c>
      <c r="U27" s="158">
        <v>2217393</v>
      </c>
      <c r="V27" s="158">
        <v>2210470</v>
      </c>
      <c r="W27" s="158">
        <v>2308377</v>
      </c>
      <c r="X27" s="158">
        <v>2548188</v>
      </c>
      <c r="Y27" s="152">
        <v>2208660</v>
      </c>
      <c r="Z27" s="152">
        <v>339528</v>
      </c>
    </row>
    <row r="28" spans="1:26" ht="18" customHeight="1">
      <c r="A28" s="182"/>
      <c r="B28" s="557"/>
      <c r="C28" s="559"/>
      <c r="D28" s="245"/>
      <c r="E28" s="245"/>
      <c r="F28" s="245"/>
      <c r="G28" s="245"/>
      <c r="H28" s="245"/>
      <c r="I28" s="245"/>
      <c r="J28" s="245"/>
      <c r="K28" s="245"/>
      <c r="L28" s="245"/>
      <c r="M28" s="245"/>
      <c r="N28" s="245"/>
      <c r="O28" s="246"/>
      <c r="P28" s="223"/>
      <c r="Q28" s="466" t="s">
        <v>363</v>
      </c>
      <c r="R28" s="566"/>
      <c r="S28" s="309" t="s">
        <v>321</v>
      </c>
      <c r="T28" s="158">
        <v>5394</v>
      </c>
      <c r="U28" s="158">
        <v>5359</v>
      </c>
      <c r="V28" s="158">
        <v>4991</v>
      </c>
      <c r="W28" s="158">
        <v>4685</v>
      </c>
      <c r="X28" s="158">
        <v>5405</v>
      </c>
      <c r="Y28" s="152">
        <v>4921</v>
      </c>
      <c r="Z28" s="152">
        <v>484</v>
      </c>
    </row>
    <row r="29" spans="1:26" ht="18" customHeight="1">
      <c r="A29" s="555" t="s">
        <v>340</v>
      </c>
      <c r="B29" s="555"/>
      <c r="C29" s="556"/>
      <c r="D29" s="385">
        <f t="shared" si="1"/>
        <v>5163</v>
      </c>
      <c r="E29" s="245">
        <v>3155</v>
      </c>
      <c r="F29" s="245">
        <v>1609</v>
      </c>
      <c r="G29" s="220">
        <v>304</v>
      </c>
      <c r="H29" s="226">
        <v>90</v>
      </c>
      <c r="I29" s="260">
        <v>5</v>
      </c>
      <c r="J29" s="245">
        <f t="shared" si="2"/>
        <v>58344</v>
      </c>
      <c r="K29" s="250">
        <v>5416</v>
      </c>
      <c r="L29" s="245">
        <v>17686</v>
      </c>
      <c r="M29" s="246">
        <v>15222</v>
      </c>
      <c r="N29" s="245">
        <v>15848</v>
      </c>
      <c r="O29" s="246">
        <v>4172</v>
      </c>
      <c r="P29" s="223"/>
      <c r="Q29" s="566"/>
      <c r="R29" s="566"/>
      <c r="S29" s="309" t="s">
        <v>365</v>
      </c>
      <c r="T29" s="158">
        <v>166709</v>
      </c>
      <c r="U29" s="158">
        <v>163570</v>
      </c>
      <c r="V29" s="158">
        <v>150608</v>
      </c>
      <c r="W29" s="158">
        <v>144212</v>
      </c>
      <c r="X29" s="158">
        <v>168027</v>
      </c>
      <c r="Y29" s="152">
        <v>151523</v>
      </c>
      <c r="Z29" s="152">
        <v>16504</v>
      </c>
    </row>
    <row r="30" spans="1:26" ht="18" customHeight="1">
      <c r="A30" s="555" t="s">
        <v>341</v>
      </c>
      <c r="B30" s="555"/>
      <c r="C30" s="556"/>
      <c r="D30" s="385">
        <f t="shared" si="1"/>
        <v>492</v>
      </c>
      <c r="E30" s="245">
        <v>264</v>
      </c>
      <c r="F30" s="245">
        <v>155</v>
      </c>
      <c r="G30" s="246">
        <v>48</v>
      </c>
      <c r="H30" s="226">
        <v>22</v>
      </c>
      <c r="I30" s="260">
        <v>3</v>
      </c>
      <c r="J30" s="245">
        <f t="shared" si="2"/>
        <v>14067</v>
      </c>
      <c r="K30" s="245">
        <v>406</v>
      </c>
      <c r="L30" s="245">
        <v>1942</v>
      </c>
      <c r="M30" s="245">
        <v>2669</v>
      </c>
      <c r="N30" s="245">
        <v>4304</v>
      </c>
      <c r="O30" s="246">
        <v>4746</v>
      </c>
      <c r="P30" s="223"/>
      <c r="Q30" s="566"/>
      <c r="R30" s="566"/>
      <c r="S30" s="309" t="s">
        <v>322</v>
      </c>
      <c r="T30" s="158">
        <v>820893</v>
      </c>
      <c r="U30" s="158">
        <v>832812</v>
      </c>
      <c r="V30" s="158">
        <v>769658</v>
      </c>
      <c r="W30" s="158">
        <v>768681</v>
      </c>
      <c r="X30" s="158">
        <v>894323</v>
      </c>
      <c r="Y30" s="152">
        <v>826502</v>
      </c>
      <c r="Z30" s="152">
        <v>67821</v>
      </c>
    </row>
    <row r="31" spans="1:26" ht="18" customHeight="1">
      <c r="A31" s="555" t="s">
        <v>232</v>
      </c>
      <c r="B31" s="555"/>
      <c r="C31" s="556"/>
      <c r="D31" s="385">
        <f t="shared" si="1"/>
        <v>860</v>
      </c>
      <c r="E31" s="245">
        <v>270</v>
      </c>
      <c r="F31" s="245">
        <v>420</v>
      </c>
      <c r="G31" s="220">
        <v>130</v>
      </c>
      <c r="H31" s="226">
        <v>33</v>
      </c>
      <c r="I31" s="260">
        <v>7</v>
      </c>
      <c r="J31" s="245">
        <f t="shared" si="2"/>
        <v>29434</v>
      </c>
      <c r="K31" s="245">
        <v>534</v>
      </c>
      <c r="L31" s="245">
        <v>5373</v>
      </c>
      <c r="M31" s="246">
        <v>6503</v>
      </c>
      <c r="N31" s="245">
        <v>6893</v>
      </c>
      <c r="O31" s="245">
        <v>10131</v>
      </c>
      <c r="P31" s="223"/>
      <c r="Q31" s="566" t="s">
        <v>77</v>
      </c>
      <c r="R31" s="566"/>
      <c r="S31" s="309" t="s">
        <v>321</v>
      </c>
      <c r="T31" s="158">
        <v>249</v>
      </c>
      <c r="U31" s="158">
        <v>248</v>
      </c>
      <c r="V31" s="158">
        <v>215</v>
      </c>
      <c r="W31" s="158">
        <v>236</v>
      </c>
      <c r="X31" s="158">
        <v>176</v>
      </c>
      <c r="Y31" s="152">
        <v>171</v>
      </c>
      <c r="Z31" s="152">
        <v>5</v>
      </c>
    </row>
    <row r="32" spans="1:26" ht="18" customHeight="1">
      <c r="A32" s="555" t="s">
        <v>342</v>
      </c>
      <c r="B32" s="555"/>
      <c r="C32" s="556"/>
      <c r="D32" s="385">
        <f t="shared" si="1"/>
        <v>14</v>
      </c>
      <c r="E32" s="245">
        <v>7</v>
      </c>
      <c r="F32" s="245">
        <v>5</v>
      </c>
      <c r="G32" s="220">
        <v>1</v>
      </c>
      <c r="H32" s="226" t="s">
        <v>149</v>
      </c>
      <c r="I32" s="260">
        <v>1</v>
      </c>
      <c r="J32" s="245">
        <f t="shared" si="2"/>
        <v>1816</v>
      </c>
      <c r="K32" s="245">
        <v>14</v>
      </c>
      <c r="L32" s="245">
        <v>77</v>
      </c>
      <c r="M32" s="245">
        <v>33</v>
      </c>
      <c r="N32" s="220" t="s">
        <v>149</v>
      </c>
      <c r="O32" s="246">
        <v>1692</v>
      </c>
      <c r="P32" s="223"/>
      <c r="Q32" s="566"/>
      <c r="R32" s="566"/>
      <c r="S32" s="309" t="s">
        <v>322</v>
      </c>
      <c r="T32" s="158">
        <v>418487</v>
      </c>
      <c r="U32" s="158">
        <v>396948</v>
      </c>
      <c r="V32" s="158">
        <v>369137</v>
      </c>
      <c r="W32" s="158">
        <v>455125</v>
      </c>
      <c r="X32" s="158">
        <v>308804</v>
      </c>
      <c r="Y32" s="152">
        <v>304438</v>
      </c>
      <c r="Z32" s="152">
        <v>4366</v>
      </c>
    </row>
    <row r="33" spans="1:26" ht="18" customHeight="1">
      <c r="A33" s="555" t="s">
        <v>82</v>
      </c>
      <c r="B33" s="555"/>
      <c r="C33" s="556"/>
      <c r="D33" s="385">
        <f t="shared" si="1"/>
        <v>6432</v>
      </c>
      <c r="E33" s="245">
        <v>3789</v>
      </c>
      <c r="F33" s="245">
        <v>2108</v>
      </c>
      <c r="G33" s="246">
        <v>390</v>
      </c>
      <c r="H33" s="226">
        <v>138</v>
      </c>
      <c r="I33" s="260">
        <v>7</v>
      </c>
      <c r="J33" s="245">
        <f t="shared" si="2"/>
        <v>82208</v>
      </c>
      <c r="K33" s="245">
        <v>7304</v>
      </c>
      <c r="L33" s="250">
        <v>22383</v>
      </c>
      <c r="M33" s="245">
        <v>20895</v>
      </c>
      <c r="N33" s="246">
        <v>26695</v>
      </c>
      <c r="O33" s="246">
        <v>4931</v>
      </c>
      <c r="P33" s="223"/>
      <c r="Q33" s="566" t="s">
        <v>78</v>
      </c>
      <c r="R33" s="566"/>
      <c r="S33" s="309" t="s">
        <v>321</v>
      </c>
      <c r="T33" s="158">
        <v>5</v>
      </c>
      <c r="U33" s="158">
        <v>7</v>
      </c>
      <c r="V33" s="158">
        <v>5</v>
      </c>
      <c r="W33" s="158">
        <v>5</v>
      </c>
      <c r="X33" s="158">
        <v>9</v>
      </c>
      <c r="Y33" s="152">
        <v>9</v>
      </c>
      <c r="Z33" s="158" t="s">
        <v>254</v>
      </c>
    </row>
    <row r="34" spans="1:26" ht="18" customHeight="1">
      <c r="A34" s="557" t="s">
        <v>83</v>
      </c>
      <c r="B34" s="558"/>
      <c r="C34" s="559"/>
      <c r="D34" s="385">
        <f t="shared" si="1"/>
        <v>265</v>
      </c>
      <c r="E34" s="250">
        <v>136</v>
      </c>
      <c r="F34" s="250">
        <v>102</v>
      </c>
      <c r="G34" s="246">
        <v>25</v>
      </c>
      <c r="H34" s="226">
        <v>2</v>
      </c>
      <c r="I34" s="260" t="s">
        <v>149</v>
      </c>
      <c r="J34" s="245">
        <f t="shared" si="2"/>
        <v>3215</v>
      </c>
      <c r="K34" s="250">
        <v>227</v>
      </c>
      <c r="L34" s="250">
        <v>1160</v>
      </c>
      <c r="M34" s="250">
        <v>1255</v>
      </c>
      <c r="N34" s="246">
        <v>573</v>
      </c>
      <c r="O34" s="246" t="s">
        <v>149</v>
      </c>
      <c r="P34" s="223"/>
      <c r="Q34" s="566"/>
      <c r="R34" s="566"/>
      <c r="S34" s="309" t="s">
        <v>322</v>
      </c>
      <c r="T34" s="158">
        <v>39071</v>
      </c>
      <c r="U34" s="158">
        <v>61243</v>
      </c>
      <c r="V34" s="158">
        <v>50622</v>
      </c>
      <c r="W34" s="158">
        <v>33343</v>
      </c>
      <c r="X34" s="158">
        <v>56919</v>
      </c>
      <c r="Y34" s="152">
        <v>56919</v>
      </c>
      <c r="Z34" s="158" t="s">
        <v>254</v>
      </c>
    </row>
    <row r="35" spans="1:26" ht="18" customHeight="1">
      <c r="A35" s="585" t="s">
        <v>233</v>
      </c>
      <c r="B35" s="586"/>
      <c r="C35" s="587"/>
      <c r="D35" s="386">
        <f t="shared" si="1"/>
        <v>4</v>
      </c>
      <c r="E35" s="263">
        <v>3</v>
      </c>
      <c r="F35" s="263">
        <v>1</v>
      </c>
      <c r="G35" s="173" t="s">
        <v>149</v>
      </c>
      <c r="H35" s="264" t="s">
        <v>149</v>
      </c>
      <c r="I35" s="387" t="s">
        <v>149</v>
      </c>
      <c r="J35" s="265">
        <f t="shared" si="2"/>
        <v>15</v>
      </c>
      <c r="K35" s="263">
        <v>3</v>
      </c>
      <c r="L35" s="265">
        <v>12</v>
      </c>
      <c r="M35" s="266" t="s">
        <v>149</v>
      </c>
      <c r="N35" s="173" t="s">
        <v>149</v>
      </c>
      <c r="O35" s="173" t="s">
        <v>149</v>
      </c>
      <c r="P35" s="223"/>
      <c r="Q35" s="566" t="s">
        <v>80</v>
      </c>
      <c r="R35" s="566"/>
      <c r="S35" s="309" t="s">
        <v>321</v>
      </c>
      <c r="T35" s="158">
        <v>23</v>
      </c>
      <c r="U35" s="158">
        <v>34</v>
      </c>
      <c r="V35" s="158">
        <v>25</v>
      </c>
      <c r="W35" s="158">
        <v>28</v>
      </c>
      <c r="X35" s="158">
        <v>28</v>
      </c>
      <c r="Y35" s="152">
        <v>25</v>
      </c>
      <c r="Z35" s="152">
        <v>3</v>
      </c>
    </row>
    <row r="36" spans="1:26" ht="18" customHeight="1">
      <c r="A36" s="584" t="s">
        <v>235</v>
      </c>
      <c r="B36" s="584"/>
      <c r="C36" s="584"/>
      <c r="D36" s="584"/>
      <c r="E36" s="584"/>
      <c r="F36" s="245"/>
      <c r="G36" s="250"/>
      <c r="H36" s="557"/>
      <c r="I36" s="565"/>
      <c r="J36" s="110"/>
      <c r="K36" s="245"/>
      <c r="L36" s="245"/>
      <c r="M36" s="245"/>
      <c r="N36" s="220"/>
      <c r="O36" s="246"/>
      <c r="P36" s="223"/>
      <c r="Q36" s="566"/>
      <c r="R36" s="566"/>
      <c r="S36" s="309" t="s">
        <v>322</v>
      </c>
      <c r="T36" s="158">
        <v>11677</v>
      </c>
      <c r="U36" s="158">
        <v>21100</v>
      </c>
      <c r="V36" s="158">
        <v>17267</v>
      </c>
      <c r="W36" s="158">
        <v>16680</v>
      </c>
      <c r="X36" s="158">
        <v>16590</v>
      </c>
      <c r="Y36" s="152">
        <v>14714</v>
      </c>
      <c r="Z36" s="152">
        <v>1876</v>
      </c>
    </row>
    <row r="37" spans="1:26" ht="18" customHeight="1">
      <c r="A37" s="557"/>
      <c r="B37" s="558"/>
      <c r="C37" s="565"/>
      <c r="D37" s="110"/>
      <c r="E37" s="245"/>
      <c r="F37" s="245"/>
      <c r="G37" s="245"/>
      <c r="H37" s="246"/>
      <c r="I37" s="246"/>
      <c r="J37" s="110"/>
      <c r="K37" s="245"/>
      <c r="L37" s="245"/>
      <c r="M37" s="245"/>
      <c r="N37" s="246"/>
      <c r="O37" s="250"/>
      <c r="P37" s="223"/>
      <c r="Q37" s="566" t="s">
        <v>81</v>
      </c>
      <c r="R37" s="566"/>
      <c r="S37" s="309" t="s">
        <v>321</v>
      </c>
      <c r="T37" s="158">
        <v>9904</v>
      </c>
      <c r="U37" s="158">
        <v>9813</v>
      </c>
      <c r="V37" s="158">
        <v>9614</v>
      </c>
      <c r="W37" s="158">
        <v>9694</v>
      </c>
      <c r="X37" s="158">
        <v>11938</v>
      </c>
      <c r="Y37" s="152">
        <v>11022</v>
      </c>
      <c r="Z37" s="152">
        <v>916</v>
      </c>
    </row>
    <row r="38" spans="1:26" ht="18" customHeight="1">
      <c r="A38" s="557"/>
      <c r="B38" s="565"/>
      <c r="C38" s="565"/>
      <c r="D38" s="110"/>
      <c r="E38" s="245"/>
      <c r="F38" s="245"/>
      <c r="G38" s="245"/>
      <c r="H38" s="245"/>
      <c r="I38" s="245"/>
      <c r="J38" s="110"/>
      <c r="K38" s="245"/>
      <c r="L38" s="245"/>
      <c r="M38" s="245"/>
      <c r="N38" s="245"/>
      <c r="O38" s="246"/>
      <c r="P38" s="223"/>
      <c r="Q38" s="567"/>
      <c r="R38" s="567"/>
      <c r="S38" s="310" t="s">
        <v>322</v>
      </c>
      <c r="T38" s="191">
        <v>3167203</v>
      </c>
      <c r="U38" s="191">
        <v>3283709</v>
      </c>
      <c r="V38" s="191">
        <v>3328001</v>
      </c>
      <c r="W38" s="191">
        <v>3425082</v>
      </c>
      <c r="X38" s="191">
        <v>3497610</v>
      </c>
      <c r="Y38" s="171">
        <v>3239119</v>
      </c>
      <c r="Z38" s="171">
        <v>258491</v>
      </c>
    </row>
    <row r="39" spans="1:26" ht="18" customHeight="1">
      <c r="A39" s="557"/>
      <c r="B39" s="565"/>
      <c r="C39" s="565"/>
      <c r="D39" s="110"/>
      <c r="E39" s="245"/>
      <c r="F39" s="245"/>
      <c r="G39" s="245"/>
      <c r="H39" s="245"/>
      <c r="I39" s="245"/>
      <c r="J39" s="110"/>
      <c r="K39" s="245"/>
      <c r="L39" s="245"/>
      <c r="M39" s="245"/>
      <c r="N39" s="245"/>
      <c r="O39" s="220"/>
      <c r="P39" s="223"/>
      <c r="Q39" s="182" t="s">
        <v>337</v>
      </c>
      <c r="R39" s="249"/>
      <c r="S39" s="243"/>
      <c r="T39" s="103"/>
      <c r="U39" s="103"/>
      <c r="V39" s="103"/>
      <c r="W39" s="103"/>
      <c r="X39" s="103"/>
      <c r="Y39" s="158"/>
      <c r="Z39" s="158"/>
    </row>
    <row r="40" spans="1:26" ht="18" customHeight="1">
      <c r="A40" s="557"/>
      <c r="B40" s="565"/>
      <c r="C40" s="565"/>
      <c r="D40" s="110"/>
      <c r="E40" s="245"/>
      <c r="F40" s="245"/>
      <c r="G40" s="245"/>
      <c r="H40" s="220"/>
      <c r="I40" s="220"/>
      <c r="J40" s="110"/>
      <c r="K40" s="245"/>
      <c r="L40" s="245"/>
      <c r="M40" s="245"/>
      <c r="N40" s="220"/>
      <c r="O40" s="246"/>
      <c r="P40" s="223"/>
      <c r="Q40" s="268"/>
      <c r="R40" s="249"/>
      <c r="S40" s="243"/>
      <c r="T40" s="103"/>
      <c r="U40" s="103"/>
      <c r="V40" s="103"/>
      <c r="W40" s="103"/>
      <c r="X40" s="103"/>
      <c r="Y40" s="158"/>
      <c r="Z40" s="158"/>
    </row>
    <row r="41" spans="1:28" ht="18" customHeight="1">
      <c r="A41" s="557"/>
      <c r="B41" s="565"/>
      <c r="C41" s="565"/>
      <c r="D41" s="110"/>
      <c r="E41" s="245"/>
      <c r="F41" s="245"/>
      <c r="G41" s="245"/>
      <c r="H41" s="245"/>
      <c r="I41" s="245"/>
      <c r="J41" s="110"/>
      <c r="K41" s="245"/>
      <c r="L41" s="245"/>
      <c r="M41" s="245"/>
      <c r="N41" s="245"/>
      <c r="O41" s="245"/>
      <c r="P41" s="223"/>
      <c r="Q41" s="182"/>
      <c r="R41" s="182"/>
      <c r="S41" s="182"/>
      <c r="T41" s="257"/>
      <c r="U41" s="152"/>
      <c r="V41" s="152"/>
      <c r="W41" s="152"/>
      <c r="X41" s="152"/>
      <c r="Y41" s="269"/>
      <c r="Z41" s="269"/>
      <c r="AA41" s="269"/>
      <c r="AB41" s="269"/>
    </row>
    <row r="42" spans="1:16" ht="18" customHeight="1">
      <c r="A42" s="557"/>
      <c r="B42" s="565"/>
      <c r="C42" s="565"/>
      <c r="D42" s="110"/>
      <c r="E42" s="245"/>
      <c r="F42" s="245"/>
      <c r="G42" s="245"/>
      <c r="H42" s="245"/>
      <c r="I42" s="246"/>
      <c r="J42" s="110"/>
      <c r="K42" s="245"/>
      <c r="L42" s="245"/>
      <c r="M42" s="245"/>
      <c r="N42" s="245"/>
      <c r="O42" s="245"/>
      <c r="P42" s="223"/>
    </row>
    <row r="43" spans="1:27" ht="18" customHeight="1">
      <c r="A43" s="557"/>
      <c r="B43" s="565"/>
      <c r="C43" s="565"/>
      <c r="D43" s="110"/>
      <c r="E43" s="245"/>
      <c r="F43" s="245"/>
      <c r="G43" s="246"/>
      <c r="H43" s="246"/>
      <c r="I43" s="246"/>
      <c r="J43" s="110"/>
      <c r="K43" s="245"/>
      <c r="L43" s="245"/>
      <c r="M43" s="246"/>
      <c r="N43" s="246"/>
      <c r="O43" s="220"/>
      <c r="P43" s="223"/>
      <c r="Q43" s="554"/>
      <c r="R43" s="568"/>
      <c r="S43" s="568"/>
      <c r="T43" s="568"/>
      <c r="U43" s="568"/>
      <c r="V43" s="568"/>
      <c r="W43" s="568"/>
      <c r="X43" s="568"/>
      <c r="Y43" s="568"/>
      <c r="Z43" s="568"/>
      <c r="AA43" s="568"/>
    </row>
    <row r="44" spans="1:27" ht="18" customHeight="1">
      <c r="A44" s="255"/>
      <c r="B44" s="257"/>
      <c r="C44" s="257"/>
      <c r="D44" s="257"/>
      <c r="E44" s="257"/>
      <c r="F44" s="257"/>
      <c r="G44" s="257"/>
      <c r="H44" s="257"/>
      <c r="I44" s="257"/>
      <c r="J44" s="223"/>
      <c r="K44" s="223"/>
      <c r="L44" s="223"/>
      <c r="M44" s="223"/>
      <c r="N44" s="223"/>
      <c r="O44" s="245"/>
      <c r="P44" s="223"/>
      <c r="Q44" s="420" t="s">
        <v>366</v>
      </c>
      <c r="R44" s="568"/>
      <c r="S44" s="568"/>
      <c r="T44" s="568"/>
      <c r="U44" s="568"/>
      <c r="V44" s="568"/>
      <c r="W44" s="568"/>
      <c r="X44" s="568"/>
      <c r="Y44" s="568"/>
      <c r="Z44" s="568"/>
      <c r="AA44" s="568"/>
    </row>
    <row r="45" spans="15:27" ht="18" customHeight="1" thickBot="1">
      <c r="O45" s="246"/>
      <c r="P45" s="223"/>
      <c r="V45" s="270"/>
      <c r="W45" s="270"/>
      <c r="X45" s="270"/>
      <c r="Y45" s="270"/>
      <c r="Z45" s="270"/>
      <c r="AA45" s="226" t="s">
        <v>238</v>
      </c>
    </row>
    <row r="46" spans="1:27" ht="18" customHeight="1">
      <c r="A46" s="243"/>
      <c r="B46" s="271"/>
      <c r="C46" s="271"/>
      <c r="D46" s="110"/>
      <c r="E46" s="245"/>
      <c r="F46" s="245"/>
      <c r="G46" s="246"/>
      <c r="H46" s="246"/>
      <c r="I46" s="246"/>
      <c r="J46" s="110"/>
      <c r="K46" s="245"/>
      <c r="L46" s="245"/>
      <c r="M46" s="246"/>
      <c r="N46" s="246"/>
      <c r="O46" s="246"/>
      <c r="P46" s="223"/>
      <c r="Q46" s="272"/>
      <c r="R46" s="272"/>
      <c r="S46" s="273" t="s">
        <v>168</v>
      </c>
      <c r="T46" s="528" t="s">
        <v>376</v>
      </c>
      <c r="U46" s="528" t="s">
        <v>375</v>
      </c>
      <c r="V46" s="571" t="s">
        <v>378</v>
      </c>
      <c r="W46" s="571" t="s">
        <v>379</v>
      </c>
      <c r="X46" s="573" t="s">
        <v>377</v>
      </c>
      <c r="Y46" s="574" t="s">
        <v>169</v>
      </c>
      <c r="Z46" s="569" t="s">
        <v>343</v>
      </c>
      <c r="AA46" s="535" t="s">
        <v>380</v>
      </c>
    </row>
    <row r="47" spans="1:27" ht="18" customHeight="1">
      <c r="A47" s="255"/>
      <c r="B47" s="257"/>
      <c r="C47" s="257"/>
      <c r="D47" s="257"/>
      <c r="E47" s="257"/>
      <c r="F47" s="257"/>
      <c r="G47" s="257"/>
      <c r="H47" s="257"/>
      <c r="I47" s="257"/>
      <c r="J47" s="257"/>
      <c r="K47" s="257"/>
      <c r="L47" s="257"/>
      <c r="M47" s="257"/>
      <c r="N47" s="257"/>
      <c r="O47" s="257"/>
      <c r="P47" s="223"/>
      <c r="Q47" s="203" t="s">
        <v>367</v>
      </c>
      <c r="R47" s="257"/>
      <c r="S47" s="274"/>
      <c r="T47" s="547"/>
      <c r="U47" s="530"/>
      <c r="V47" s="539"/>
      <c r="W47" s="572"/>
      <c r="X47" s="539"/>
      <c r="Y47" s="575"/>
      <c r="Z47" s="539"/>
      <c r="AA47" s="570"/>
    </row>
    <row r="48" spans="2:27" ht="18" customHeight="1">
      <c r="B48" s="223"/>
      <c r="C48" s="223"/>
      <c r="D48" s="223"/>
      <c r="E48" s="223"/>
      <c r="F48" s="223"/>
      <c r="G48" s="223"/>
      <c r="H48" s="223"/>
      <c r="I48" s="223"/>
      <c r="J48" s="223"/>
      <c r="K48" s="223"/>
      <c r="L48" s="223"/>
      <c r="M48" s="223"/>
      <c r="N48" s="223"/>
      <c r="O48" s="223"/>
      <c r="P48" s="223"/>
      <c r="Q48" s="507" t="s">
        <v>369</v>
      </c>
      <c r="R48" s="507"/>
      <c r="S48" s="508"/>
      <c r="T48" s="157">
        <v>51232220</v>
      </c>
      <c r="U48" s="152">
        <v>23916939</v>
      </c>
      <c r="V48" s="152">
        <v>10141547</v>
      </c>
      <c r="W48" s="158" t="s">
        <v>487</v>
      </c>
      <c r="X48" s="158">
        <v>508420</v>
      </c>
      <c r="Y48" s="152">
        <v>91744862</v>
      </c>
      <c r="Z48" s="152">
        <f aca="true" t="shared" si="5" ref="Z48:Z62">SUM(T48:Y48)</f>
        <v>177543988</v>
      </c>
      <c r="AA48" s="192">
        <f>100*Z48/Z$64</f>
        <v>2.4246569336736723</v>
      </c>
    </row>
    <row r="49" spans="17:27" ht="18" customHeight="1">
      <c r="Q49" s="312"/>
      <c r="R49" s="312"/>
      <c r="S49" s="313"/>
      <c r="T49" s="157"/>
      <c r="U49" s="275"/>
      <c r="V49" s="152"/>
      <c r="W49" s="158"/>
      <c r="X49" s="158"/>
      <c r="Y49" s="152"/>
      <c r="Z49" s="152"/>
      <c r="AA49" s="152"/>
    </row>
    <row r="50" spans="1:27" ht="18" customHeight="1">
      <c r="A50" s="420" t="s">
        <v>382</v>
      </c>
      <c r="B50" s="420"/>
      <c r="C50" s="420"/>
      <c r="D50" s="420"/>
      <c r="E50" s="420"/>
      <c r="F50" s="420"/>
      <c r="G50" s="420"/>
      <c r="H50" s="420"/>
      <c r="I50" s="420"/>
      <c r="J50" s="312"/>
      <c r="K50" s="312"/>
      <c r="L50" s="312"/>
      <c r="M50" s="312"/>
      <c r="N50" s="312"/>
      <c r="O50" s="224"/>
      <c r="P50" s="223"/>
      <c r="Q50" s="466" t="s">
        <v>370</v>
      </c>
      <c r="R50" s="466"/>
      <c r="S50" s="467"/>
      <c r="T50" s="157">
        <v>21837815</v>
      </c>
      <c r="U50" s="275">
        <v>4908125</v>
      </c>
      <c r="V50" s="152">
        <v>2464959</v>
      </c>
      <c r="W50" s="158" t="s">
        <v>487</v>
      </c>
      <c r="X50" s="158" t="s">
        <v>487</v>
      </c>
      <c r="Y50" s="152">
        <v>30027329</v>
      </c>
      <c r="Z50" s="152">
        <f>SUM(T50:Y50)</f>
        <v>59238228</v>
      </c>
      <c r="AA50" s="192">
        <f>100*Z50/Z$64</f>
        <v>0.8089960233333379</v>
      </c>
    </row>
    <row r="51" spans="1:27" ht="18" customHeight="1" thickBot="1">
      <c r="A51" s="257"/>
      <c r="B51" s="154"/>
      <c r="C51" s="154"/>
      <c r="D51" s="154"/>
      <c r="E51" s="154"/>
      <c r="F51" s="154"/>
      <c r="G51" s="154"/>
      <c r="I51" s="277" t="s">
        <v>236</v>
      </c>
      <c r="J51" s="224"/>
      <c r="K51" s="224"/>
      <c r="L51" s="224"/>
      <c r="M51" s="224"/>
      <c r="N51" s="224"/>
      <c r="O51" s="224"/>
      <c r="P51" s="224"/>
      <c r="Q51" s="257"/>
      <c r="R51" s="257"/>
      <c r="S51" s="274"/>
      <c r="T51" s="157"/>
      <c r="U51" s="155"/>
      <c r="V51" s="158"/>
      <c r="W51" s="158"/>
      <c r="X51" s="158"/>
      <c r="Y51" s="158"/>
      <c r="Z51" s="158"/>
      <c r="AA51" s="158"/>
    </row>
    <row r="52" spans="1:27" ht="18" customHeight="1">
      <c r="A52" s="601" t="s">
        <v>344</v>
      </c>
      <c r="B52" s="602"/>
      <c r="C52" s="528" t="s">
        <v>386</v>
      </c>
      <c r="D52" s="521" t="s">
        <v>345</v>
      </c>
      <c r="E52" s="519"/>
      <c r="F52" s="519"/>
      <c r="G52" s="580"/>
      <c r="H52" s="606" t="s">
        <v>387</v>
      </c>
      <c r="I52" s="607"/>
      <c r="K52" s="277"/>
      <c r="N52" s="277"/>
      <c r="P52" s="224"/>
      <c r="Q52" s="466" t="s">
        <v>371</v>
      </c>
      <c r="R52" s="466"/>
      <c r="S52" s="467"/>
      <c r="T52" s="157">
        <v>7703137</v>
      </c>
      <c r="U52" s="278">
        <v>13372394</v>
      </c>
      <c r="V52" s="278">
        <v>1849848</v>
      </c>
      <c r="W52" s="278" t="s">
        <v>487</v>
      </c>
      <c r="X52" s="278" t="s">
        <v>487</v>
      </c>
      <c r="Y52" s="278">
        <v>225895021</v>
      </c>
      <c r="Z52" s="152">
        <f t="shared" si="5"/>
        <v>248820400</v>
      </c>
      <c r="AA52" s="192">
        <f>100*Z52/Z$64</f>
        <v>3.3980542788047354</v>
      </c>
    </row>
    <row r="53" spans="1:27" ht="18" customHeight="1">
      <c r="A53" s="511"/>
      <c r="B53" s="603"/>
      <c r="C53" s="582"/>
      <c r="D53" s="581" t="s">
        <v>385</v>
      </c>
      <c r="E53" s="581" t="s">
        <v>384</v>
      </c>
      <c r="F53" s="576" t="s">
        <v>383</v>
      </c>
      <c r="G53" s="578" t="s">
        <v>167</v>
      </c>
      <c r="H53" s="608"/>
      <c r="I53" s="609"/>
      <c r="J53" s="232"/>
      <c r="K53" s="232"/>
      <c r="L53" s="232"/>
      <c r="M53" s="317"/>
      <c r="N53" s="314"/>
      <c r="O53" s="227"/>
      <c r="Q53" s="257"/>
      <c r="R53" s="257"/>
      <c r="S53" s="274"/>
      <c r="T53" s="157"/>
      <c r="U53" s="275"/>
      <c r="V53" s="275"/>
      <c r="W53" s="275"/>
      <c r="X53" s="275"/>
      <c r="Y53" s="275"/>
      <c r="Z53" s="275"/>
      <c r="AA53" s="275"/>
    </row>
    <row r="54" spans="1:27" ht="18" customHeight="1">
      <c r="A54" s="604"/>
      <c r="B54" s="605"/>
      <c r="C54" s="583"/>
      <c r="D54" s="530"/>
      <c r="E54" s="530"/>
      <c r="F54" s="577"/>
      <c r="G54" s="579"/>
      <c r="H54" s="610"/>
      <c r="I54" s="611"/>
      <c r="J54" s="233"/>
      <c r="K54" s="279"/>
      <c r="L54" s="233"/>
      <c r="M54" s="314"/>
      <c r="N54" s="314"/>
      <c r="O54" s="232"/>
      <c r="P54" s="232"/>
      <c r="Q54" s="466" t="s">
        <v>372</v>
      </c>
      <c r="R54" s="466"/>
      <c r="S54" s="467"/>
      <c r="T54" s="157">
        <v>668918499</v>
      </c>
      <c r="U54" s="275">
        <v>355294429</v>
      </c>
      <c r="V54" s="275">
        <v>94573585</v>
      </c>
      <c r="W54" s="155">
        <v>28188000</v>
      </c>
      <c r="X54" s="155">
        <v>8462290</v>
      </c>
      <c r="Y54" s="155">
        <v>1506959700</v>
      </c>
      <c r="Z54" s="152">
        <f t="shared" si="5"/>
        <v>2662396503</v>
      </c>
      <c r="AA54" s="192">
        <f>100*Z54/Z$64</f>
        <v>36.3594296484288</v>
      </c>
    </row>
    <row r="55" spans="1:27" ht="18" customHeight="1">
      <c r="A55" s="254"/>
      <c r="B55" s="282"/>
      <c r="C55" s="283"/>
      <c r="D55" s="283"/>
      <c r="E55" s="283"/>
      <c r="F55" s="283"/>
      <c r="G55" s="88"/>
      <c r="H55" s="230"/>
      <c r="I55" s="233"/>
      <c r="J55" s="233"/>
      <c r="K55" s="233"/>
      <c r="L55" s="233"/>
      <c r="M55" s="314"/>
      <c r="N55" s="314"/>
      <c r="O55" s="230"/>
      <c r="P55" s="232"/>
      <c r="Q55" s="257"/>
      <c r="R55" s="257"/>
      <c r="S55" s="274"/>
      <c r="T55" s="157"/>
      <c r="U55" s="280"/>
      <c r="V55" s="280"/>
      <c r="W55" s="281"/>
      <c r="X55" s="281"/>
      <c r="Y55" s="155"/>
      <c r="Z55" s="155"/>
      <c r="AA55" s="155"/>
    </row>
    <row r="56" spans="1:27" ht="18" customHeight="1">
      <c r="A56" s="412" t="s">
        <v>292</v>
      </c>
      <c r="B56" s="600"/>
      <c r="C56" s="158">
        <v>14970276</v>
      </c>
      <c r="D56" s="158">
        <v>7904694</v>
      </c>
      <c r="E56" s="158">
        <v>1769601</v>
      </c>
      <c r="F56" s="158">
        <v>471672</v>
      </c>
      <c r="G56" s="158">
        <v>8768</v>
      </c>
      <c r="H56" s="613">
        <v>1334932</v>
      </c>
      <c r="I56" s="613"/>
      <c r="J56" s="230"/>
      <c r="K56" s="230"/>
      <c r="L56" s="230"/>
      <c r="M56" s="230"/>
      <c r="N56" s="230"/>
      <c r="O56" s="230"/>
      <c r="P56" s="230"/>
      <c r="Q56" s="466" t="s">
        <v>373</v>
      </c>
      <c r="R56" s="466"/>
      <c r="S56" s="467"/>
      <c r="T56" s="157">
        <v>474573743</v>
      </c>
      <c r="U56" s="280">
        <v>133664324</v>
      </c>
      <c r="V56" s="280">
        <v>81124323</v>
      </c>
      <c r="W56" s="280">
        <v>81550</v>
      </c>
      <c r="X56" s="281">
        <v>1902040</v>
      </c>
      <c r="Y56" s="280">
        <v>915701805</v>
      </c>
      <c r="Z56" s="152">
        <f t="shared" si="5"/>
        <v>1607047785</v>
      </c>
      <c r="AA56" s="192">
        <v>22</v>
      </c>
    </row>
    <row r="57" spans="1:27" ht="18" customHeight="1">
      <c r="A57" s="182"/>
      <c r="B57" s="284"/>
      <c r="C57" s="182"/>
      <c r="D57" s="182"/>
      <c r="E57" s="182"/>
      <c r="F57" s="182"/>
      <c r="G57" s="183"/>
      <c r="I57" s="182"/>
      <c r="J57" s="103"/>
      <c r="K57" s="158"/>
      <c r="L57" s="103"/>
      <c r="M57" s="158"/>
      <c r="N57" s="103"/>
      <c r="P57" s="230"/>
      <c r="Q57" s="257"/>
      <c r="R57" s="257"/>
      <c r="S57" s="274"/>
      <c r="T57" s="157"/>
      <c r="U57" s="280"/>
      <c r="V57" s="280"/>
      <c r="W57" s="280"/>
      <c r="X57" s="281"/>
      <c r="Y57" s="280"/>
      <c r="Z57" s="280"/>
      <c r="AA57" s="280"/>
    </row>
    <row r="58" spans="1:27" ht="18" customHeight="1">
      <c r="A58" s="598">
        <v>5</v>
      </c>
      <c r="B58" s="599"/>
      <c r="C58" s="158">
        <v>13920251</v>
      </c>
      <c r="D58" s="158">
        <v>9822091</v>
      </c>
      <c r="E58" s="158">
        <v>1676459</v>
      </c>
      <c r="F58" s="158">
        <v>605427</v>
      </c>
      <c r="G58" s="158">
        <v>7053</v>
      </c>
      <c r="H58" s="613">
        <v>1344466</v>
      </c>
      <c r="I58" s="613"/>
      <c r="J58" s="182"/>
      <c r="K58" s="182"/>
      <c r="L58" s="182"/>
      <c r="M58" s="182"/>
      <c r="N58" s="182"/>
      <c r="Q58" s="592" t="s">
        <v>374</v>
      </c>
      <c r="R58" s="592"/>
      <c r="S58" s="593"/>
      <c r="T58" s="157">
        <v>159376416</v>
      </c>
      <c r="U58" s="280">
        <v>63737564</v>
      </c>
      <c r="V58" s="281">
        <v>5819676</v>
      </c>
      <c r="W58" s="281" t="s">
        <v>487</v>
      </c>
      <c r="X58" s="281">
        <v>540130</v>
      </c>
      <c r="Y58" s="280">
        <v>285301152</v>
      </c>
      <c r="Z58" s="152">
        <f t="shared" si="5"/>
        <v>514774938</v>
      </c>
      <c r="AA58" s="192">
        <f>100*Z58/Z$64</f>
        <v>7.030103563423024</v>
      </c>
    </row>
    <row r="59" spans="1:27" ht="18" customHeight="1">
      <c r="A59" s="182"/>
      <c r="B59" s="284"/>
      <c r="C59" s="182"/>
      <c r="D59" s="182"/>
      <c r="E59" s="182"/>
      <c r="F59" s="182"/>
      <c r="I59" s="182"/>
      <c r="J59" s="103"/>
      <c r="K59" s="158"/>
      <c r="L59" s="103"/>
      <c r="M59" s="158"/>
      <c r="N59" s="103"/>
      <c r="Q59" s="304"/>
      <c r="R59" s="304"/>
      <c r="S59" s="313"/>
      <c r="T59" s="157"/>
      <c r="U59" s="280"/>
      <c r="V59" s="281"/>
      <c r="W59" s="281"/>
      <c r="X59" s="281"/>
      <c r="Y59" s="280"/>
      <c r="Z59" s="280"/>
      <c r="AA59" s="280"/>
    </row>
    <row r="60" spans="1:27" ht="18" customHeight="1">
      <c r="A60" s="598">
        <v>6</v>
      </c>
      <c r="B60" s="599"/>
      <c r="C60" s="158">
        <v>14079683</v>
      </c>
      <c r="D60" s="158">
        <v>11093320</v>
      </c>
      <c r="E60" s="158">
        <v>1567327</v>
      </c>
      <c r="F60" s="158">
        <v>616283</v>
      </c>
      <c r="G60" s="185">
        <v>8504</v>
      </c>
      <c r="H60" s="613">
        <v>1681919</v>
      </c>
      <c r="I60" s="613"/>
      <c r="J60" s="182"/>
      <c r="K60" s="182"/>
      <c r="L60" s="182"/>
      <c r="M60" s="182"/>
      <c r="N60" s="182"/>
      <c r="Q60" s="594" t="s">
        <v>368</v>
      </c>
      <c r="R60" s="594"/>
      <c r="S60" s="595"/>
      <c r="T60" s="157">
        <v>971393</v>
      </c>
      <c r="U60" s="280">
        <v>299727</v>
      </c>
      <c r="V60" s="281" t="s">
        <v>487</v>
      </c>
      <c r="W60" s="281" t="s">
        <v>487</v>
      </c>
      <c r="X60" s="281" t="s">
        <v>487</v>
      </c>
      <c r="Y60" s="280">
        <v>8005049</v>
      </c>
      <c r="Z60" s="152">
        <f t="shared" si="5"/>
        <v>9276169</v>
      </c>
      <c r="AA60" s="192">
        <f>100*Z60/Z$64</f>
        <v>0.12668143673656115</v>
      </c>
    </row>
    <row r="61" spans="1:27" ht="18" customHeight="1">
      <c r="A61" s="182"/>
      <c r="B61" s="284"/>
      <c r="C61" s="182"/>
      <c r="D61" s="182"/>
      <c r="E61" s="182"/>
      <c r="F61" s="182"/>
      <c r="I61" s="182"/>
      <c r="J61" s="103"/>
      <c r="K61" s="286"/>
      <c r="L61" s="103"/>
      <c r="M61" s="185"/>
      <c r="N61" s="103"/>
      <c r="Q61" s="594"/>
      <c r="R61" s="594"/>
      <c r="S61" s="595"/>
      <c r="T61" s="157"/>
      <c r="U61" s="280"/>
      <c r="V61" s="280"/>
      <c r="W61" s="280"/>
      <c r="X61" s="280"/>
      <c r="Y61" s="280"/>
      <c r="Z61" s="280"/>
      <c r="AA61" s="280"/>
    </row>
    <row r="62" spans="1:27" ht="18" customHeight="1">
      <c r="A62" s="598">
        <v>7</v>
      </c>
      <c r="B62" s="599"/>
      <c r="C62" s="158">
        <v>14450428</v>
      </c>
      <c r="D62" s="158">
        <v>12353076</v>
      </c>
      <c r="E62" s="158">
        <v>1480134</v>
      </c>
      <c r="F62" s="158">
        <v>862986</v>
      </c>
      <c r="G62" s="186">
        <v>8276</v>
      </c>
      <c r="H62" s="613">
        <v>2083717</v>
      </c>
      <c r="I62" s="613"/>
      <c r="J62" s="182"/>
      <c r="K62" s="182"/>
      <c r="L62" s="182"/>
      <c r="M62" s="182"/>
      <c r="N62" s="182"/>
      <c r="Q62" s="590" t="s">
        <v>170</v>
      </c>
      <c r="R62" s="590"/>
      <c r="S62" s="591"/>
      <c r="T62" s="158">
        <v>1163575637</v>
      </c>
      <c r="U62" s="281">
        <v>299130232</v>
      </c>
      <c r="V62" s="281">
        <v>112830216</v>
      </c>
      <c r="W62" s="281">
        <v>28650448</v>
      </c>
      <c r="X62" s="281">
        <v>5177340</v>
      </c>
      <c r="Y62" s="281">
        <v>433975593</v>
      </c>
      <c r="Z62" s="152">
        <f t="shared" si="5"/>
        <v>2043339466</v>
      </c>
      <c r="AA62" s="192">
        <f>100*Z62/Z$64</f>
        <v>27.9051814702166</v>
      </c>
    </row>
    <row r="63" spans="1:27" ht="18" customHeight="1">
      <c r="A63" s="182"/>
      <c r="B63" s="287"/>
      <c r="C63" s="182"/>
      <c r="D63" s="182"/>
      <c r="E63" s="182"/>
      <c r="F63" s="182"/>
      <c r="I63" s="182"/>
      <c r="J63" s="103"/>
      <c r="K63" s="246"/>
      <c r="L63" s="103"/>
      <c r="M63" s="246"/>
      <c r="N63" s="103"/>
      <c r="Q63" s="314"/>
      <c r="R63" s="314"/>
      <c r="S63" s="315"/>
      <c r="T63" s="158"/>
      <c r="U63" s="281"/>
      <c r="V63" s="281"/>
      <c r="W63" s="281"/>
      <c r="X63" s="281"/>
      <c r="Y63" s="281"/>
      <c r="Z63" s="275"/>
      <c r="AA63" s="275"/>
    </row>
    <row r="64" spans="1:27" ht="18" customHeight="1">
      <c r="A64" s="596">
        <v>8</v>
      </c>
      <c r="B64" s="597"/>
      <c r="C64" s="299">
        <v>14779489</v>
      </c>
      <c r="D64" s="300">
        <v>13095642</v>
      </c>
      <c r="E64" s="300">
        <v>1429360</v>
      </c>
      <c r="F64" s="300">
        <v>908594</v>
      </c>
      <c r="G64" s="113">
        <v>8291</v>
      </c>
      <c r="H64" s="612">
        <v>2247564</v>
      </c>
      <c r="I64" s="612"/>
      <c r="J64" s="182"/>
      <c r="K64" s="182"/>
      <c r="L64" s="182"/>
      <c r="M64" s="182"/>
      <c r="N64" s="182"/>
      <c r="Q64" s="509" t="s">
        <v>272</v>
      </c>
      <c r="R64" s="509"/>
      <c r="S64" s="509"/>
      <c r="T64" s="389">
        <f aca="true" t="shared" si="6" ref="T64:Z64">SUM(T48:T62)</f>
        <v>2548188860</v>
      </c>
      <c r="U64" s="376">
        <f>SUM(U48:U62)</f>
        <v>894323734</v>
      </c>
      <c r="V64" s="376">
        <f t="shared" si="6"/>
        <v>308804154</v>
      </c>
      <c r="W64" s="376">
        <f t="shared" si="6"/>
        <v>56919998</v>
      </c>
      <c r="X64" s="376">
        <f t="shared" si="6"/>
        <v>16590220</v>
      </c>
      <c r="Y64" s="376">
        <f t="shared" si="6"/>
        <v>3497610511</v>
      </c>
      <c r="Z64" s="376">
        <f t="shared" si="6"/>
        <v>7322437477</v>
      </c>
      <c r="AA64" s="390">
        <f>100*Z64/Z$64</f>
        <v>100</v>
      </c>
    </row>
    <row r="65" spans="1:27" ht="18" customHeight="1">
      <c r="A65" s="584" t="s">
        <v>235</v>
      </c>
      <c r="B65" s="584"/>
      <c r="C65" s="584"/>
      <c r="D65" s="584"/>
      <c r="E65" s="584"/>
      <c r="F65" s="280"/>
      <c r="G65" s="246"/>
      <c r="H65" s="290"/>
      <c r="I65" s="288"/>
      <c r="J65" s="112"/>
      <c r="K65" s="288"/>
      <c r="L65" s="112"/>
      <c r="M65" s="288"/>
      <c r="N65" s="112"/>
      <c r="Q65" s="135" t="s">
        <v>381</v>
      </c>
      <c r="R65" s="182"/>
      <c r="S65" s="182"/>
      <c r="T65" s="182"/>
      <c r="U65" s="100"/>
      <c r="V65" s="100"/>
      <c r="W65" s="103"/>
      <c r="X65" s="103"/>
      <c r="Y65" s="100"/>
      <c r="Z65" s="100"/>
      <c r="AA65" s="289"/>
    </row>
    <row r="66" spans="9:27" ht="15" customHeight="1">
      <c r="I66" s="246"/>
      <c r="J66" s="290"/>
      <c r="K66" s="246"/>
      <c r="O66" s="290"/>
      <c r="Q66" s="182" t="s">
        <v>237</v>
      </c>
      <c r="R66" s="182"/>
      <c r="S66" s="182"/>
      <c r="T66" s="182"/>
      <c r="U66" s="103"/>
      <c r="V66" s="103"/>
      <c r="W66" s="103"/>
      <c r="X66" s="103"/>
      <c r="Y66" s="103"/>
      <c r="Z66" s="103"/>
      <c r="AA66" s="291"/>
    </row>
    <row r="67" spans="1:27" ht="15" customHeight="1">
      <c r="A67" s="255"/>
      <c r="B67" s="182"/>
      <c r="C67" s="255"/>
      <c r="D67" s="257"/>
      <c r="E67" s="257"/>
      <c r="F67" s="257"/>
      <c r="H67" s="257"/>
      <c r="I67" s="223"/>
      <c r="J67" s="223"/>
      <c r="K67" s="223"/>
      <c r="L67" s="290"/>
      <c r="M67" s="246"/>
      <c r="N67" s="290"/>
      <c r="O67" s="223"/>
      <c r="P67" s="290"/>
      <c r="Q67" s="182"/>
      <c r="R67" s="182"/>
      <c r="S67" s="182"/>
      <c r="T67" s="182"/>
      <c r="U67" s="100"/>
      <c r="V67" s="100"/>
      <c r="W67" s="103"/>
      <c r="X67" s="103"/>
      <c r="Y67" s="100"/>
      <c r="Z67" s="100"/>
      <c r="AA67" s="289"/>
    </row>
    <row r="68" spans="1:16" ht="15" customHeight="1">
      <c r="A68" s="182"/>
      <c r="B68" s="182"/>
      <c r="C68" s="182"/>
      <c r="D68" s="182"/>
      <c r="E68" s="182"/>
      <c r="F68" s="182"/>
      <c r="H68" s="182"/>
      <c r="I68" s="182"/>
      <c r="J68" s="182"/>
      <c r="K68" s="182"/>
      <c r="L68" s="223"/>
      <c r="M68" s="223"/>
      <c r="N68" s="223"/>
      <c r="O68" s="182"/>
      <c r="P68" s="223"/>
    </row>
    <row r="69" spans="1:20" ht="15" customHeight="1">
      <c r="A69" s="182"/>
      <c r="B69" s="182"/>
      <c r="C69" s="182"/>
      <c r="D69" s="182"/>
      <c r="F69" s="182"/>
      <c r="H69" s="182"/>
      <c r="I69" s="182"/>
      <c r="J69" s="182"/>
      <c r="K69" s="182"/>
      <c r="L69" s="182"/>
      <c r="M69" s="182"/>
      <c r="N69" s="182"/>
      <c r="O69" s="182"/>
      <c r="P69" s="182"/>
      <c r="Q69" s="182"/>
      <c r="R69" s="182"/>
      <c r="S69" s="182"/>
      <c r="T69" s="182"/>
    </row>
    <row r="70" spans="1:16" ht="15" customHeight="1">
      <c r="A70" s="182"/>
      <c r="B70" s="182"/>
      <c r="C70" s="182"/>
      <c r="D70" s="182"/>
      <c r="E70" s="182"/>
      <c r="F70" s="182"/>
      <c r="H70" s="182"/>
      <c r="I70" s="182"/>
      <c r="J70" s="182"/>
      <c r="K70" s="182"/>
      <c r="L70" s="182"/>
      <c r="M70" s="182"/>
      <c r="N70" s="182"/>
      <c r="O70" s="182"/>
      <c r="P70" s="182"/>
    </row>
    <row r="71" spans="1:16" ht="15" customHeight="1">
      <c r="A71" s="182"/>
      <c r="B71" s="182"/>
      <c r="C71" s="182"/>
      <c r="D71" s="182"/>
      <c r="E71" s="89"/>
      <c r="F71" s="182"/>
      <c r="G71" s="182"/>
      <c r="H71" s="182"/>
      <c r="I71" s="182"/>
      <c r="J71" s="182"/>
      <c r="K71" s="182"/>
      <c r="L71" s="182"/>
      <c r="M71" s="182"/>
      <c r="N71" s="182"/>
      <c r="O71" s="182"/>
      <c r="P71" s="182"/>
    </row>
    <row r="72" spans="1:16" ht="15" customHeight="1">
      <c r="A72" s="182"/>
      <c r="B72" s="182"/>
      <c r="C72" s="182"/>
      <c r="D72" s="182"/>
      <c r="E72" s="182"/>
      <c r="F72" s="182"/>
      <c r="G72" s="182"/>
      <c r="H72" s="182"/>
      <c r="I72" s="182"/>
      <c r="J72" s="182"/>
      <c r="K72" s="182"/>
      <c r="L72" s="182"/>
      <c r="M72" s="182"/>
      <c r="N72" s="182"/>
      <c r="O72" s="182"/>
      <c r="P72" s="182"/>
    </row>
    <row r="73" spans="12:16" ht="15" customHeight="1">
      <c r="L73" s="182"/>
      <c r="M73" s="182"/>
      <c r="N73" s="182"/>
      <c r="P73" s="182"/>
    </row>
    <row r="74" ht="15" customHeight="1"/>
    <row r="75" spans="2:15" ht="21" customHeight="1">
      <c r="B75" s="117"/>
      <c r="C75" s="271"/>
      <c r="D75" s="271"/>
      <c r="E75" s="292"/>
      <c r="F75" s="111"/>
      <c r="G75" s="111"/>
      <c r="H75" s="111"/>
      <c r="I75" s="111"/>
      <c r="J75" s="111"/>
      <c r="K75" s="292"/>
      <c r="L75" s="111"/>
      <c r="M75" s="111"/>
      <c r="N75" s="111"/>
      <c r="O75" s="111"/>
    </row>
    <row r="76" spans="2:15" ht="21" customHeight="1">
      <c r="B76" s="232"/>
      <c r="C76" s="232"/>
      <c r="D76" s="232"/>
      <c r="E76" s="109"/>
      <c r="F76" s="241"/>
      <c r="G76" s="241"/>
      <c r="H76" s="241"/>
      <c r="I76" s="241"/>
      <c r="J76" s="241"/>
      <c r="K76" s="109"/>
      <c r="L76" s="241"/>
      <c r="M76" s="241"/>
      <c r="N76" s="241"/>
      <c r="O76" s="241"/>
    </row>
    <row r="77" spans="2:15" ht="21" customHeight="1">
      <c r="B77" s="243"/>
      <c r="C77" s="271"/>
      <c r="D77" s="271"/>
      <c r="E77" s="110"/>
      <c r="F77" s="245"/>
      <c r="G77" s="245"/>
      <c r="H77" s="245"/>
      <c r="I77" s="246"/>
      <c r="J77" s="246"/>
      <c r="K77" s="110"/>
      <c r="L77" s="245"/>
      <c r="M77" s="245"/>
      <c r="N77" s="245"/>
      <c r="O77" s="246"/>
    </row>
    <row r="78" spans="2:15" ht="21" customHeight="1">
      <c r="B78" s="249"/>
      <c r="C78" s="271"/>
      <c r="D78" s="271"/>
      <c r="E78" s="110"/>
      <c r="F78" s="250"/>
      <c r="G78" s="250"/>
      <c r="H78" s="250"/>
      <c r="I78" s="246"/>
      <c r="J78" s="246"/>
      <c r="K78" s="110"/>
      <c r="L78" s="250"/>
      <c r="M78" s="250"/>
      <c r="N78" s="250"/>
      <c r="O78" s="246"/>
    </row>
    <row r="79" spans="2:15" ht="21" customHeight="1">
      <c r="B79" s="243"/>
      <c r="C79" s="271"/>
      <c r="D79" s="271"/>
      <c r="E79" s="110"/>
      <c r="F79" s="245"/>
      <c r="G79" s="245"/>
      <c r="H79" s="245"/>
      <c r="I79" s="246"/>
      <c r="J79" s="246"/>
      <c r="K79" s="110"/>
      <c r="L79" s="245"/>
      <c r="M79" s="245"/>
      <c r="N79" s="245"/>
      <c r="O79" s="246"/>
    </row>
    <row r="80" spans="2:15" ht="14.25">
      <c r="B80" s="243"/>
      <c r="C80" s="271"/>
      <c r="D80" s="271"/>
      <c r="E80" s="110"/>
      <c r="F80" s="245"/>
      <c r="G80" s="245"/>
      <c r="H80" s="245"/>
      <c r="I80" s="246"/>
      <c r="J80" s="246"/>
      <c r="K80" s="110"/>
      <c r="L80" s="245"/>
      <c r="M80" s="245"/>
      <c r="N80" s="245"/>
      <c r="O80" s="246"/>
    </row>
    <row r="81" spans="2:15" ht="14.25">
      <c r="B81" s="243"/>
      <c r="C81" s="271"/>
      <c r="D81" s="271"/>
      <c r="E81" s="110"/>
      <c r="F81" s="245"/>
      <c r="G81" s="245"/>
      <c r="H81" s="245"/>
      <c r="I81" s="245"/>
      <c r="J81" s="245"/>
      <c r="K81" s="110"/>
      <c r="L81" s="245"/>
      <c r="M81" s="245"/>
      <c r="N81" s="245"/>
      <c r="O81" s="245"/>
    </row>
    <row r="82" spans="2:15" ht="14.25">
      <c r="B82" s="243"/>
      <c r="C82" s="271"/>
      <c r="D82" s="271"/>
      <c r="E82" s="110"/>
      <c r="F82" s="245"/>
      <c r="G82" s="245"/>
      <c r="H82" s="245"/>
      <c r="I82" s="245"/>
      <c r="J82" s="245"/>
      <c r="K82" s="110"/>
      <c r="L82" s="245"/>
      <c r="M82" s="245"/>
      <c r="N82" s="245"/>
      <c r="O82" s="245"/>
    </row>
    <row r="83" spans="2:15" ht="14.25">
      <c r="B83" s="255"/>
      <c r="C83" s="128"/>
      <c r="D83" s="271"/>
      <c r="E83" s="110"/>
      <c r="F83" s="245"/>
      <c r="G83" s="245"/>
      <c r="H83" s="245"/>
      <c r="I83" s="245"/>
      <c r="J83" s="245"/>
      <c r="K83" s="110"/>
      <c r="L83" s="245"/>
      <c r="M83" s="245"/>
      <c r="N83" s="245"/>
      <c r="O83" s="245"/>
    </row>
    <row r="84" spans="2:15" ht="14.25">
      <c r="B84" s="255"/>
      <c r="C84" s="243"/>
      <c r="D84" s="271"/>
      <c r="E84" s="110"/>
      <c r="F84" s="245"/>
      <c r="G84" s="245"/>
      <c r="H84" s="245"/>
      <c r="I84" s="245"/>
      <c r="J84" s="245"/>
      <c r="K84" s="110"/>
      <c r="L84" s="245"/>
      <c r="M84" s="245"/>
      <c r="N84" s="245"/>
      <c r="O84" s="245"/>
    </row>
    <row r="85" spans="2:15" ht="14.25">
      <c r="B85" s="255"/>
      <c r="C85" s="249"/>
      <c r="D85" s="271"/>
      <c r="E85" s="108"/>
      <c r="F85" s="250"/>
      <c r="G85" s="250"/>
      <c r="H85" s="250"/>
      <c r="I85" s="250"/>
      <c r="J85" s="246"/>
      <c r="K85" s="108"/>
      <c r="L85" s="250"/>
      <c r="M85" s="250"/>
      <c r="N85" s="250"/>
      <c r="O85" s="250"/>
    </row>
    <row r="86" spans="2:15" ht="14.25">
      <c r="B86" s="255"/>
      <c r="C86" s="243"/>
      <c r="D86" s="271"/>
      <c r="E86" s="110"/>
      <c r="F86" s="245"/>
      <c r="G86" s="245"/>
      <c r="H86" s="245"/>
      <c r="I86" s="245"/>
      <c r="J86" s="246"/>
      <c r="K86" s="110"/>
      <c r="L86" s="245"/>
      <c r="M86" s="245"/>
      <c r="N86" s="245"/>
      <c r="O86" s="245"/>
    </row>
    <row r="87" spans="2:15" ht="14.25">
      <c r="B87" s="255"/>
      <c r="C87" s="249"/>
      <c r="D87" s="271"/>
      <c r="E87" s="108"/>
      <c r="F87" s="250"/>
      <c r="G87" s="250"/>
      <c r="H87" s="250"/>
      <c r="I87" s="246"/>
      <c r="J87" s="250"/>
      <c r="K87" s="108"/>
      <c r="L87" s="250"/>
      <c r="M87" s="250"/>
      <c r="N87" s="250"/>
      <c r="O87" s="246"/>
    </row>
    <row r="88" spans="2:15" ht="14.25">
      <c r="B88" s="255"/>
      <c r="C88" s="243"/>
      <c r="D88" s="271"/>
      <c r="E88" s="110"/>
      <c r="F88" s="245"/>
      <c r="G88" s="245"/>
      <c r="H88" s="245"/>
      <c r="I88" s="245"/>
      <c r="J88" s="246"/>
      <c r="K88" s="110"/>
      <c r="L88" s="245"/>
      <c r="M88" s="245"/>
      <c r="N88" s="245"/>
      <c r="O88" s="245"/>
    </row>
    <row r="89" spans="2:15" ht="14.25">
      <c r="B89" s="255"/>
      <c r="C89" s="249"/>
      <c r="D89" s="271"/>
      <c r="E89" s="108"/>
      <c r="F89" s="250"/>
      <c r="G89" s="250"/>
      <c r="H89" s="250"/>
      <c r="I89" s="250"/>
      <c r="J89" s="246"/>
      <c r="K89" s="108"/>
      <c r="L89" s="250"/>
      <c r="M89" s="250"/>
      <c r="N89" s="250"/>
      <c r="O89" s="250"/>
    </row>
    <row r="90" spans="2:15" ht="14.25">
      <c r="B90" s="255"/>
      <c r="C90" s="243"/>
      <c r="D90" s="271"/>
      <c r="E90" s="110"/>
      <c r="F90" s="245"/>
      <c r="G90" s="245"/>
      <c r="H90" s="245"/>
      <c r="I90" s="245"/>
      <c r="J90" s="246"/>
      <c r="K90" s="110"/>
      <c r="L90" s="245"/>
      <c r="M90" s="245"/>
      <c r="N90" s="245"/>
      <c r="O90" s="245"/>
    </row>
    <row r="91" spans="2:15" ht="14.25">
      <c r="B91" s="255"/>
      <c r="C91" s="249"/>
      <c r="D91" s="271"/>
      <c r="E91" s="108"/>
      <c r="F91" s="250"/>
      <c r="G91" s="250"/>
      <c r="H91" s="250"/>
      <c r="I91" s="246"/>
      <c r="J91" s="246"/>
      <c r="K91" s="108"/>
      <c r="L91" s="250"/>
      <c r="M91" s="250"/>
      <c r="N91" s="250"/>
      <c r="O91" s="246"/>
    </row>
    <row r="92" spans="2:15" ht="14.25">
      <c r="B92" s="255"/>
      <c r="C92" s="249"/>
      <c r="D92" s="271"/>
      <c r="E92" s="108"/>
      <c r="F92" s="250"/>
      <c r="G92" s="250"/>
      <c r="H92" s="250"/>
      <c r="I92" s="246"/>
      <c r="J92" s="246"/>
      <c r="K92" s="108"/>
      <c r="L92" s="250"/>
      <c r="M92" s="250"/>
      <c r="N92" s="250"/>
      <c r="O92" s="246"/>
    </row>
    <row r="93" spans="2:15" ht="14.25">
      <c r="B93" s="255"/>
      <c r="C93" s="249"/>
      <c r="D93" s="271"/>
      <c r="E93" s="108"/>
      <c r="F93" s="250"/>
      <c r="G93" s="250"/>
      <c r="H93" s="246"/>
      <c r="I93" s="246"/>
      <c r="J93" s="246"/>
      <c r="K93" s="108"/>
      <c r="L93" s="250"/>
      <c r="M93" s="250"/>
      <c r="N93" s="246"/>
      <c r="O93" s="246"/>
    </row>
    <row r="94" spans="2:15" ht="14.25">
      <c r="B94" s="182"/>
      <c r="C94" s="243"/>
      <c r="D94" s="271"/>
      <c r="E94" s="110"/>
      <c r="F94" s="245"/>
      <c r="G94" s="245"/>
      <c r="H94" s="245"/>
      <c r="I94" s="245"/>
      <c r="J94" s="245"/>
      <c r="K94" s="110"/>
      <c r="L94" s="245"/>
      <c r="M94" s="245"/>
      <c r="N94" s="245"/>
      <c r="O94" s="245"/>
    </row>
    <row r="95" spans="2:15" ht="14.25">
      <c r="B95" s="182"/>
      <c r="C95" s="243"/>
      <c r="D95" s="271"/>
      <c r="E95" s="110"/>
      <c r="F95" s="245"/>
      <c r="G95" s="245"/>
      <c r="H95" s="245"/>
      <c r="I95" s="245"/>
      <c r="J95" s="246"/>
      <c r="K95" s="110"/>
      <c r="L95" s="245"/>
      <c r="M95" s="245"/>
      <c r="N95" s="245"/>
      <c r="O95" s="245"/>
    </row>
    <row r="96" spans="2:15" ht="14.25">
      <c r="B96" s="182"/>
      <c r="C96" s="243"/>
      <c r="D96" s="271"/>
      <c r="E96" s="110"/>
      <c r="F96" s="245"/>
      <c r="G96" s="245"/>
      <c r="H96" s="246"/>
      <c r="I96" s="250"/>
      <c r="J96" s="246"/>
      <c r="K96" s="110"/>
      <c r="L96" s="245"/>
      <c r="M96" s="245"/>
      <c r="N96" s="246"/>
      <c r="O96" s="245"/>
    </row>
    <row r="97" spans="2:15" ht="14.25">
      <c r="B97" s="182"/>
      <c r="C97" s="243"/>
      <c r="D97" s="271"/>
      <c r="E97" s="110"/>
      <c r="F97" s="245"/>
      <c r="G97" s="245"/>
      <c r="H97" s="245"/>
      <c r="I97" s="245"/>
      <c r="J97" s="246"/>
      <c r="K97" s="110"/>
      <c r="L97" s="245"/>
      <c r="M97" s="245"/>
      <c r="N97" s="245"/>
      <c r="O97" s="245"/>
    </row>
    <row r="98" spans="2:15" ht="14.25">
      <c r="B98" s="182"/>
      <c r="C98" s="243"/>
      <c r="D98" s="271"/>
      <c r="E98" s="110"/>
      <c r="F98" s="245"/>
      <c r="G98" s="245"/>
      <c r="H98" s="245"/>
      <c r="I98" s="245"/>
      <c r="J98" s="245"/>
      <c r="K98" s="110"/>
      <c r="L98" s="245"/>
      <c r="M98" s="245"/>
      <c r="N98" s="245"/>
      <c r="O98" s="245"/>
    </row>
    <row r="99" spans="2:15" ht="14.25">
      <c r="B99" s="182"/>
      <c r="C99" s="249"/>
      <c r="D99" s="271"/>
      <c r="E99" s="108"/>
      <c r="F99" s="250"/>
      <c r="G99" s="250"/>
      <c r="H99" s="250"/>
      <c r="I99" s="250"/>
      <c r="J99" s="250"/>
      <c r="K99" s="108"/>
      <c r="L99" s="250"/>
      <c r="M99" s="250"/>
      <c r="N99" s="250"/>
      <c r="O99" s="250"/>
    </row>
    <row r="100" spans="2:15" ht="14.25">
      <c r="B100" s="182"/>
      <c r="C100" s="249"/>
      <c r="D100" s="271"/>
      <c r="E100" s="108"/>
      <c r="F100" s="250"/>
      <c r="G100" s="250"/>
      <c r="H100" s="250"/>
      <c r="I100" s="250"/>
      <c r="J100" s="250"/>
      <c r="K100" s="108"/>
      <c r="L100" s="250"/>
      <c r="M100" s="250"/>
      <c r="N100" s="250"/>
      <c r="O100" s="250"/>
    </row>
    <row r="101" spans="2:15" ht="14.25">
      <c r="B101" s="182"/>
      <c r="C101" s="243"/>
      <c r="D101" s="271"/>
      <c r="E101" s="110"/>
      <c r="F101" s="245"/>
      <c r="G101" s="245"/>
      <c r="H101" s="245"/>
      <c r="I101" s="245"/>
      <c r="J101" s="246"/>
      <c r="K101" s="110"/>
      <c r="L101" s="245"/>
      <c r="M101" s="245"/>
      <c r="N101" s="245"/>
      <c r="O101" s="245"/>
    </row>
    <row r="102" spans="2:15" ht="14.25">
      <c r="B102" s="182"/>
      <c r="C102" s="243"/>
      <c r="D102" s="271"/>
      <c r="E102" s="110"/>
      <c r="F102" s="245"/>
      <c r="G102" s="245"/>
      <c r="H102" s="250"/>
      <c r="I102" s="250"/>
      <c r="J102" s="250"/>
      <c r="K102" s="110"/>
      <c r="L102" s="245"/>
      <c r="M102" s="245"/>
      <c r="N102" s="245"/>
      <c r="O102" s="245"/>
    </row>
    <row r="103" spans="2:15" ht="14.25">
      <c r="B103" s="243"/>
      <c r="C103" s="271"/>
      <c r="D103" s="271"/>
      <c r="E103" s="110"/>
      <c r="F103" s="245"/>
      <c r="G103" s="245"/>
      <c r="H103" s="245"/>
      <c r="I103" s="246"/>
      <c r="J103" s="246"/>
      <c r="K103" s="110"/>
      <c r="L103" s="245"/>
      <c r="M103" s="245"/>
      <c r="N103" s="245"/>
      <c r="O103" s="246"/>
    </row>
    <row r="104" spans="2:15" ht="14.25">
      <c r="B104" s="243"/>
      <c r="C104" s="271"/>
      <c r="D104" s="271"/>
      <c r="E104" s="110"/>
      <c r="F104" s="245"/>
      <c r="G104" s="245"/>
      <c r="H104" s="245"/>
      <c r="I104" s="245"/>
      <c r="J104" s="245"/>
      <c r="K104" s="110"/>
      <c r="L104" s="245"/>
      <c r="M104" s="245"/>
      <c r="N104" s="245"/>
      <c r="O104" s="245"/>
    </row>
    <row r="105" spans="2:15" ht="14.25">
      <c r="B105" s="243"/>
      <c r="C105" s="271"/>
      <c r="D105" s="271"/>
      <c r="E105" s="110"/>
      <c r="F105" s="245"/>
      <c r="G105" s="245"/>
      <c r="H105" s="245"/>
      <c r="I105" s="245"/>
      <c r="J105" s="245"/>
      <c r="K105" s="110"/>
      <c r="L105" s="245"/>
      <c r="M105" s="245"/>
      <c r="N105" s="245"/>
      <c r="O105" s="245"/>
    </row>
    <row r="106" spans="2:15" ht="14.25">
      <c r="B106" s="243"/>
      <c r="C106" s="271"/>
      <c r="D106" s="271"/>
      <c r="E106" s="110"/>
      <c r="F106" s="245"/>
      <c r="G106" s="245"/>
      <c r="H106" s="245"/>
      <c r="I106" s="220"/>
      <c r="J106" s="220"/>
      <c r="K106" s="110"/>
      <c r="L106" s="245"/>
      <c r="M106" s="245"/>
      <c r="N106" s="245"/>
      <c r="O106" s="220"/>
    </row>
    <row r="107" spans="2:15" ht="14.25">
      <c r="B107" s="243"/>
      <c r="C107" s="271"/>
      <c r="D107" s="271"/>
      <c r="E107" s="110"/>
      <c r="F107" s="245"/>
      <c r="G107" s="245"/>
      <c r="H107" s="245"/>
      <c r="I107" s="245"/>
      <c r="J107" s="245"/>
      <c r="K107" s="110"/>
      <c r="L107" s="245"/>
      <c r="M107" s="245"/>
      <c r="N107" s="245"/>
      <c r="O107" s="245"/>
    </row>
    <row r="108" spans="2:15" ht="14.25">
      <c r="B108" s="243"/>
      <c r="C108" s="271"/>
      <c r="D108" s="271"/>
      <c r="E108" s="110"/>
      <c r="F108" s="245"/>
      <c r="G108" s="245"/>
      <c r="H108" s="245"/>
      <c r="I108" s="245"/>
      <c r="J108" s="246"/>
      <c r="K108" s="110"/>
      <c r="L108" s="245"/>
      <c r="M108" s="245"/>
      <c r="N108" s="245"/>
      <c r="O108" s="245"/>
    </row>
    <row r="109" spans="2:15" ht="14.25">
      <c r="B109" s="243"/>
      <c r="C109" s="271"/>
      <c r="D109" s="271"/>
      <c r="E109" s="110"/>
      <c r="F109" s="245"/>
      <c r="G109" s="245"/>
      <c r="H109" s="246"/>
      <c r="I109" s="246"/>
      <c r="J109" s="246"/>
      <c r="K109" s="110"/>
      <c r="L109" s="245"/>
      <c r="M109" s="245"/>
      <c r="N109" s="246"/>
      <c r="O109" s="246"/>
    </row>
    <row r="110" spans="2:15" ht="14.25">
      <c r="B110" s="255"/>
      <c r="C110" s="257"/>
      <c r="D110" s="257"/>
      <c r="E110" s="257"/>
      <c r="F110" s="257"/>
      <c r="G110" s="257"/>
      <c r="H110" s="257"/>
      <c r="I110" s="257"/>
      <c r="J110" s="257"/>
      <c r="K110" s="257"/>
      <c r="L110" s="257"/>
      <c r="M110" s="257"/>
      <c r="N110" s="257"/>
      <c r="O110" s="257"/>
    </row>
    <row r="111" spans="2:14" ht="14.25">
      <c r="B111" s="182"/>
      <c r="C111" s="182"/>
      <c r="D111" s="182"/>
      <c r="E111" s="182"/>
      <c r="F111" s="182"/>
      <c r="G111" s="182"/>
      <c r="H111" s="182"/>
      <c r="I111" s="182"/>
      <c r="J111" s="182"/>
      <c r="K111" s="182"/>
      <c r="L111" s="182"/>
      <c r="M111" s="182"/>
      <c r="N111" s="182"/>
    </row>
  </sheetData>
  <sheetProtection/>
  <mergeCells count="112">
    <mergeCell ref="H52:I54"/>
    <mergeCell ref="H64:I64"/>
    <mergeCell ref="H62:I62"/>
    <mergeCell ref="H60:I60"/>
    <mergeCell ref="H58:I58"/>
    <mergeCell ref="H56:I56"/>
    <mergeCell ref="A64:B64"/>
    <mergeCell ref="A62:B62"/>
    <mergeCell ref="A60:B60"/>
    <mergeCell ref="A58:B58"/>
    <mergeCell ref="A56:B56"/>
    <mergeCell ref="A52:B54"/>
    <mergeCell ref="Q28:R30"/>
    <mergeCell ref="Q25:R27"/>
    <mergeCell ref="Q22:R24"/>
    <mergeCell ref="Q62:S62"/>
    <mergeCell ref="Q58:S58"/>
    <mergeCell ref="Q56:S56"/>
    <mergeCell ref="Q54:S54"/>
    <mergeCell ref="Q60:S61"/>
    <mergeCell ref="Q31:R32"/>
    <mergeCell ref="A65:E65"/>
    <mergeCell ref="A34:C34"/>
    <mergeCell ref="A35:C35"/>
    <mergeCell ref="A29:C29"/>
    <mergeCell ref="A30:C30"/>
    <mergeCell ref="A36:E36"/>
    <mergeCell ref="A37:C37"/>
    <mergeCell ref="A38:C38"/>
    <mergeCell ref="A39:C39"/>
    <mergeCell ref="A31:C31"/>
    <mergeCell ref="F53:F54"/>
    <mergeCell ref="G53:G54"/>
    <mergeCell ref="D52:G52"/>
    <mergeCell ref="Q52:S52"/>
    <mergeCell ref="Q50:S50"/>
    <mergeCell ref="Q48:S48"/>
    <mergeCell ref="D53:D54"/>
    <mergeCell ref="E53:E54"/>
    <mergeCell ref="A50:I50"/>
    <mergeCell ref="C52:C54"/>
    <mergeCell ref="B18:C18"/>
    <mergeCell ref="B19:C19"/>
    <mergeCell ref="Q33:R34"/>
    <mergeCell ref="AA46:AA47"/>
    <mergeCell ref="V46:V47"/>
    <mergeCell ref="W46:W47"/>
    <mergeCell ref="X46:X47"/>
    <mergeCell ref="Y46:Y47"/>
    <mergeCell ref="T46:T47"/>
    <mergeCell ref="A43:C43"/>
    <mergeCell ref="A40:C40"/>
    <mergeCell ref="A41:C41"/>
    <mergeCell ref="A42:C42"/>
    <mergeCell ref="U46:U47"/>
    <mergeCell ref="H36:I36"/>
    <mergeCell ref="Q37:R38"/>
    <mergeCell ref="Q35:R36"/>
    <mergeCell ref="Q43:AA43"/>
    <mergeCell ref="Q44:AA44"/>
    <mergeCell ref="Z46:Z47"/>
    <mergeCell ref="A32:C32"/>
    <mergeCell ref="A33:C33"/>
    <mergeCell ref="B25:C25"/>
    <mergeCell ref="B26:C26"/>
    <mergeCell ref="B27:C27"/>
    <mergeCell ref="B28:C28"/>
    <mergeCell ref="B20:C20"/>
    <mergeCell ref="B21:C21"/>
    <mergeCell ref="B22:C22"/>
    <mergeCell ref="B23:C23"/>
    <mergeCell ref="B24:C24"/>
    <mergeCell ref="Q21:R21"/>
    <mergeCell ref="Q18:Z18"/>
    <mergeCell ref="Q19:Z19"/>
    <mergeCell ref="A14:C14"/>
    <mergeCell ref="A15:C15"/>
    <mergeCell ref="A16:C16"/>
    <mergeCell ref="A9:C9"/>
    <mergeCell ref="A11:C11"/>
    <mergeCell ref="A12:C12"/>
    <mergeCell ref="A13:C13"/>
    <mergeCell ref="B17:C17"/>
    <mergeCell ref="AJ5:AJ7"/>
    <mergeCell ref="D6:D7"/>
    <mergeCell ref="E6:E7"/>
    <mergeCell ref="I6:I7"/>
    <mergeCell ref="J6:J7"/>
    <mergeCell ref="K6:K7"/>
    <mergeCell ref="O6:O7"/>
    <mergeCell ref="AG6:AH6"/>
    <mergeCell ref="AI6:AI7"/>
    <mergeCell ref="Y7:Y8"/>
    <mergeCell ref="W5:W8"/>
    <mergeCell ref="X5:X8"/>
    <mergeCell ref="Y5:Z6"/>
    <mergeCell ref="AA5:AA8"/>
    <mergeCell ref="Z7:Z8"/>
    <mergeCell ref="R5:S8"/>
    <mergeCell ref="T5:T8"/>
    <mergeCell ref="U5:U8"/>
    <mergeCell ref="V5:V8"/>
    <mergeCell ref="Q64:S64"/>
    <mergeCell ref="A2:O2"/>
    <mergeCell ref="Q2:AA2"/>
    <mergeCell ref="A3:O3"/>
    <mergeCell ref="Q3:AA3"/>
    <mergeCell ref="A5:C7"/>
    <mergeCell ref="D5:I5"/>
    <mergeCell ref="J5:O5"/>
    <mergeCell ref="Q5:Q8"/>
    <mergeCell ref="A8:C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5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164"/>
  <sheetViews>
    <sheetView tabSelected="1" zoomScale="70" zoomScaleNormal="70" zoomScalePageLayoutView="0" workbookViewId="0" topLeftCell="A1">
      <selection activeCell="A2" sqref="A2:M2"/>
    </sheetView>
  </sheetViews>
  <sheetFormatPr defaultColWidth="10.59765625" defaultRowHeight="15"/>
  <cols>
    <col min="1" max="1" width="3.3984375" style="184" customWidth="1"/>
    <col min="2" max="2" width="7.19921875" style="184" customWidth="1"/>
    <col min="3" max="3" width="11.5" style="184" customWidth="1"/>
    <col min="4" max="4" width="15.59765625" style="184" customWidth="1"/>
    <col min="5" max="5" width="11.3984375" style="184" customWidth="1"/>
    <col min="6" max="6" width="15.5" style="184" customWidth="1"/>
    <col min="7" max="7" width="8.69921875" style="184" customWidth="1"/>
    <col min="8" max="8" width="13.09765625" style="184" customWidth="1"/>
    <col min="9" max="10" width="12.59765625" style="184" customWidth="1"/>
    <col min="11" max="11" width="11.59765625" style="184" customWidth="1"/>
    <col min="12" max="12" width="7.5" style="184" customWidth="1"/>
    <col min="13" max="13" width="4.59765625" style="184" customWidth="1"/>
    <col min="14" max="14" width="12.09765625" style="184" customWidth="1"/>
    <col min="15" max="15" width="6.59765625" style="184" customWidth="1"/>
    <col min="16" max="16" width="8.09765625" style="184" customWidth="1"/>
    <col min="17" max="17" width="10.59765625" style="184" customWidth="1"/>
    <col min="18" max="18" width="15.09765625" style="184" customWidth="1"/>
    <col min="19" max="19" width="17.09765625" style="184" customWidth="1"/>
    <col min="20" max="20" width="17.59765625" style="184" customWidth="1"/>
    <col min="21" max="21" width="18.09765625" style="184" customWidth="1"/>
    <col min="22" max="23" width="17.69921875" style="184" customWidth="1"/>
    <col min="24" max="24" width="17.59765625" style="184" customWidth="1"/>
    <col min="25" max="25" width="3" style="184" customWidth="1"/>
    <col min="26" max="26" width="14.09765625" style="184" customWidth="1"/>
    <col min="27" max="27" width="3.8984375" style="244" customWidth="1"/>
    <col min="28" max="28" width="10.59765625" style="244" customWidth="1"/>
    <col min="29" max="29" width="13.59765625" style="244" customWidth="1"/>
    <col min="30" max="31" width="6.09765625" style="244" customWidth="1"/>
    <col min="32" max="32" width="5.3984375" style="244" customWidth="1"/>
    <col min="33" max="33" width="8.3984375" style="244" customWidth="1"/>
    <col min="34" max="38" width="13.59765625" style="244" customWidth="1"/>
    <col min="39" max="39" width="15.59765625" style="244" customWidth="1"/>
    <col min="40" max="46" width="13.59765625" style="244" customWidth="1"/>
    <col min="47" max="47" width="16.59765625" style="244" customWidth="1"/>
    <col min="48" max="48" width="15.59765625" style="244" customWidth="1"/>
    <col min="49" max="89" width="8.69921875" style="244" customWidth="1"/>
    <col min="90" max="16384" width="10.59765625" style="184" customWidth="1"/>
  </cols>
  <sheetData>
    <row r="1" spans="1:89" s="221" customFormat="1" ht="19.5" customHeight="1">
      <c r="A1" s="90" t="s">
        <v>246</v>
      </c>
      <c r="N1" s="154"/>
      <c r="O1" s="436" t="s">
        <v>456</v>
      </c>
      <c r="P1" s="436"/>
      <c r="Q1" s="436"/>
      <c r="R1" s="436"/>
      <c r="S1" s="436"/>
      <c r="T1" s="436"/>
      <c r="U1" s="436"/>
      <c r="V1" s="436"/>
      <c r="W1" s="436"/>
      <c r="X1" s="436"/>
      <c r="Y1" s="436"/>
      <c r="Z1" s="436"/>
      <c r="AA1" s="436"/>
      <c r="AB1" s="436"/>
      <c r="AC1" s="244"/>
      <c r="AD1" s="244"/>
      <c r="AE1" s="244"/>
      <c r="AF1" s="244"/>
      <c r="AG1" s="52" t="s">
        <v>247</v>
      </c>
      <c r="AH1" s="244"/>
      <c r="AI1" s="244"/>
      <c r="AJ1" s="244"/>
      <c r="AK1" s="244"/>
      <c r="AL1" s="244"/>
      <c r="AM1" s="244"/>
      <c r="AN1" s="244"/>
      <c r="AO1" s="244"/>
      <c r="AP1" s="244"/>
      <c r="AQ1" s="244"/>
      <c r="AR1" s="244"/>
      <c r="AS1" s="244"/>
      <c r="AT1" s="244"/>
      <c r="AU1" s="244"/>
      <c r="AV1" s="244"/>
      <c r="AW1" s="244"/>
      <c r="AX1" s="244"/>
      <c r="AY1" s="244"/>
      <c r="AZ1" s="244"/>
      <c r="BA1" s="244"/>
      <c r="BB1" s="244"/>
      <c r="BC1" s="244"/>
      <c r="BD1" s="244"/>
      <c r="BE1" s="244"/>
      <c r="BF1" s="244"/>
      <c r="BG1" s="244"/>
      <c r="BH1" s="244"/>
      <c r="BI1" s="244"/>
      <c r="BJ1" s="244"/>
      <c r="BK1" s="244"/>
      <c r="BL1" s="244"/>
      <c r="BM1" s="244"/>
      <c r="BN1" s="244"/>
      <c r="BO1" s="244"/>
      <c r="BP1" s="244"/>
      <c r="BQ1" s="244"/>
      <c r="BR1" s="244"/>
      <c r="BS1" s="244"/>
      <c r="BT1" s="244"/>
      <c r="BU1" s="244"/>
      <c r="BV1" s="244"/>
      <c r="BW1" s="244"/>
      <c r="BX1" s="244"/>
      <c r="BY1" s="244"/>
      <c r="BZ1" s="244"/>
      <c r="CA1" s="244"/>
      <c r="CB1" s="244"/>
      <c r="CC1" s="244"/>
      <c r="CD1" s="244"/>
      <c r="CE1" s="244"/>
      <c r="CF1" s="244"/>
      <c r="CG1" s="244"/>
      <c r="CH1" s="244"/>
      <c r="CI1" s="244"/>
      <c r="CJ1" s="244"/>
      <c r="CK1" s="244"/>
    </row>
    <row r="2" spans="1:28" ht="19.5" customHeight="1">
      <c r="A2" s="436" t="s">
        <v>390</v>
      </c>
      <c r="B2" s="436"/>
      <c r="C2" s="436"/>
      <c r="D2" s="436"/>
      <c r="E2" s="436"/>
      <c r="F2" s="436"/>
      <c r="G2" s="436"/>
      <c r="H2" s="436"/>
      <c r="I2" s="436"/>
      <c r="J2" s="436"/>
      <c r="K2" s="436"/>
      <c r="L2" s="436"/>
      <c r="M2" s="436"/>
      <c r="N2" s="154"/>
      <c r="O2" s="554" t="s">
        <v>455</v>
      </c>
      <c r="P2" s="554"/>
      <c r="Q2" s="554"/>
      <c r="R2" s="554"/>
      <c r="S2" s="554"/>
      <c r="T2" s="554"/>
      <c r="U2" s="554"/>
      <c r="V2" s="554"/>
      <c r="W2" s="554"/>
      <c r="X2" s="554"/>
      <c r="Y2" s="554"/>
      <c r="Z2" s="554"/>
      <c r="AA2" s="554"/>
      <c r="AB2" s="554"/>
    </row>
    <row r="3" spans="1:28" ht="18" customHeight="1" thickBot="1">
      <c r="A3" s="182"/>
      <c r="B3" s="257"/>
      <c r="C3" s="257"/>
      <c r="D3" s="257"/>
      <c r="E3" s="321"/>
      <c r="F3" s="321"/>
      <c r="G3" s="321"/>
      <c r="H3" s="321"/>
      <c r="I3" s="321"/>
      <c r="J3" s="321"/>
      <c r="K3" s="321"/>
      <c r="L3" s="321"/>
      <c r="M3" s="322"/>
      <c r="N3" s="243"/>
      <c r="O3" s="323"/>
      <c r="P3" s="324"/>
      <c r="Q3" s="324"/>
      <c r="R3" s="138"/>
      <c r="S3" s="139"/>
      <c r="T3" s="138"/>
      <c r="U3" s="132"/>
      <c r="V3" s="103"/>
      <c r="W3" s="132"/>
      <c r="X3" s="290"/>
      <c r="Y3" s="290"/>
      <c r="Z3" s="290"/>
      <c r="AA3" s="100"/>
      <c r="AB3" s="130"/>
    </row>
    <row r="4" spans="1:33" ht="15.75" customHeight="1">
      <c r="A4" s="635" t="s">
        <v>171</v>
      </c>
      <c r="B4" s="635"/>
      <c r="C4" s="635"/>
      <c r="D4" s="636"/>
      <c r="E4" s="763" t="s">
        <v>141</v>
      </c>
      <c r="F4" s="765" t="s">
        <v>389</v>
      </c>
      <c r="G4" s="767" t="s">
        <v>392</v>
      </c>
      <c r="H4" s="768"/>
      <c r="I4" s="768"/>
      <c r="J4" s="769"/>
      <c r="K4" s="627" t="s">
        <v>141</v>
      </c>
      <c r="L4" s="629" t="s">
        <v>199</v>
      </c>
      <c r="M4" s="630"/>
      <c r="N4" s="268"/>
      <c r="O4" s="681" t="s">
        <v>457</v>
      </c>
      <c r="P4" s="682"/>
      <c r="Q4" s="695" t="s">
        <v>207</v>
      </c>
      <c r="R4" s="696"/>
      <c r="S4" s="697" t="s">
        <v>208</v>
      </c>
      <c r="T4" s="698"/>
      <c r="U4" s="642" t="s">
        <v>209</v>
      </c>
      <c r="V4" s="643"/>
      <c r="W4" s="643"/>
      <c r="X4" s="643"/>
      <c r="Y4" s="643"/>
      <c r="Z4" s="643"/>
      <c r="AA4" s="643"/>
      <c r="AB4" s="643"/>
      <c r="AC4" s="643"/>
      <c r="AD4" s="643"/>
      <c r="AE4" s="643"/>
      <c r="AF4" s="643"/>
      <c r="AG4" s="643"/>
    </row>
    <row r="5" spans="1:33" ht="15.75" customHeight="1">
      <c r="A5" s="637"/>
      <c r="B5" s="637"/>
      <c r="C5" s="637"/>
      <c r="D5" s="638"/>
      <c r="E5" s="628"/>
      <c r="F5" s="766"/>
      <c r="G5" s="770"/>
      <c r="H5" s="771"/>
      <c r="I5" s="771"/>
      <c r="J5" s="772"/>
      <c r="K5" s="628"/>
      <c r="L5" s="631"/>
      <c r="M5" s="632"/>
      <c r="N5" s="128"/>
      <c r="O5" s="552"/>
      <c r="P5" s="683"/>
      <c r="Q5" s="687" t="s">
        <v>465</v>
      </c>
      <c r="R5" s="690" t="s">
        <v>458</v>
      </c>
      <c r="S5" s="652" t="s">
        <v>465</v>
      </c>
      <c r="T5" s="690" t="s">
        <v>458</v>
      </c>
      <c r="U5" s="661" t="s">
        <v>474</v>
      </c>
      <c r="V5" s="662"/>
      <c r="W5" s="662"/>
      <c r="X5" s="663"/>
      <c r="Y5" s="664" t="s">
        <v>475</v>
      </c>
      <c r="Z5" s="665"/>
      <c r="AA5" s="665"/>
      <c r="AB5" s="665"/>
      <c r="AC5" s="666"/>
      <c r="AD5" s="656" t="s">
        <v>206</v>
      </c>
      <c r="AE5" s="657"/>
      <c r="AF5" s="657"/>
      <c r="AG5" s="657"/>
    </row>
    <row r="6" spans="1:33" ht="15.75" customHeight="1">
      <c r="A6" s="232"/>
      <c r="B6" s="249"/>
      <c r="C6" s="249"/>
      <c r="D6" s="249"/>
      <c r="E6" s="326"/>
      <c r="F6" s="327"/>
      <c r="G6" s="328"/>
      <c r="H6" s="329"/>
      <c r="I6" s="329"/>
      <c r="J6" s="330"/>
      <c r="K6" s="316"/>
      <c r="L6" s="290"/>
      <c r="M6" s="249"/>
      <c r="N6" s="227"/>
      <c r="O6" s="552"/>
      <c r="P6" s="683"/>
      <c r="Q6" s="688"/>
      <c r="R6" s="691"/>
      <c r="S6" s="693"/>
      <c r="T6" s="691"/>
      <c r="U6" s="644" t="s">
        <v>459</v>
      </c>
      <c r="V6" s="645"/>
      <c r="W6" s="650" t="s">
        <v>460</v>
      </c>
      <c r="X6" s="651"/>
      <c r="Y6" s="644" t="s">
        <v>461</v>
      </c>
      <c r="Z6" s="658"/>
      <c r="AA6" s="645"/>
      <c r="AB6" s="644" t="s">
        <v>462</v>
      </c>
      <c r="AC6" s="645"/>
      <c r="AD6" s="644" t="s">
        <v>463</v>
      </c>
      <c r="AE6" s="645"/>
      <c r="AF6" s="644" t="s">
        <v>464</v>
      </c>
      <c r="AG6" s="658"/>
    </row>
    <row r="7" spans="1:33" ht="15.75" customHeight="1">
      <c r="A7" s="77"/>
      <c r="B7" s="633" t="s">
        <v>433</v>
      </c>
      <c r="C7" s="633"/>
      <c r="D7" s="633"/>
      <c r="E7" s="391">
        <f>SUM(E9:E18,E20,E22:E25,K7:K9,K12,K14:K24,K26)</f>
        <v>237</v>
      </c>
      <c r="F7" s="193" t="s">
        <v>444</v>
      </c>
      <c r="G7" s="243"/>
      <c r="H7" s="566" t="s">
        <v>172</v>
      </c>
      <c r="I7" s="566"/>
      <c r="J7" s="634"/>
      <c r="K7" s="290">
        <v>1</v>
      </c>
      <c r="L7" s="617" t="s">
        <v>393</v>
      </c>
      <c r="M7" s="617"/>
      <c r="N7" s="227"/>
      <c r="O7" s="552"/>
      <c r="P7" s="683"/>
      <c r="Q7" s="688"/>
      <c r="R7" s="691"/>
      <c r="S7" s="693"/>
      <c r="T7" s="691"/>
      <c r="U7" s="646"/>
      <c r="V7" s="647"/>
      <c r="W7" s="652"/>
      <c r="X7" s="653"/>
      <c r="Y7" s="646"/>
      <c r="Z7" s="659"/>
      <c r="AA7" s="647"/>
      <c r="AB7" s="646"/>
      <c r="AC7" s="647"/>
      <c r="AD7" s="646"/>
      <c r="AE7" s="647"/>
      <c r="AF7" s="646"/>
      <c r="AG7" s="659"/>
    </row>
    <row r="8" spans="1:33" ht="15.75" customHeight="1">
      <c r="A8" s="247"/>
      <c r="B8" s="566" t="s">
        <v>394</v>
      </c>
      <c r="C8" s="566"/>
      <c r="D8" s="566"/>
      <c r="E8" s="331"/>
      <c r="F8" s="332"/>
      <c r="G8" s="243"/>
      <c r="H8" s="615" t="s">
        <v>174</v>
      </c>
      <c r="I8" s="615"/>
      <c r="J8" s="616"/>
      <c r="K8" s="333">
        <v>1</v>
      </c>
      <c r="L8" s="617" t="s">
        <v>204</v>
      </c>
      <c r="M8" s="617"/>
      <c r="N8" s="227"/>
      <c r="O8" s="684"/>
      <c r="P8" s="685"/>
      <c r="Q8" s="689"/>
      <c r="R8" s="692"/>
      <c r="S8" s="694"/>
      <c r="T8" s="692"/>
      <c r="U8" s="648"/>
      <c r="V8" s="649"/>
      <c r="W8" s="654"/>
      <c r="X8" s="655"/>
      <c r="Y8" s="648"/>
      <c r="Z8" s="660"/>
      <c r="AA8" s="649"/>
      <c r="AB8" s="648"/>
      <c r="AC8" s="649"/>
      <c r="AD8" s="648"/>
      <c r="AE8" s="649"/>
      <c r="AF8" s="648"/>
      <c r="AG8" s="660"/>
    </row>
    <row r="9" spans="1:33" ht="15.75" customHeight="1">
      <c r="A9" s="247"/>
      <c r="B9" s="243"/>
      <c r="C9" s="566" t="s">
        <v>173</v>
      </c>
      <c r="D9" s="566"/>
      <c r="E9" s="334">
        <v>1</v>
      </c>
      <c r="F9" s="335" t="s">
        <v>395</v>
      </c>
      <c r="G9" s="249"/>
      <c r="H9" s="625" t="s">
        <v>176</v>
      </c>
      <c r="I9" s="625"/>
      <c r="J9" s="626"/>
      <c r="K9" s="333">
        <v>2</v>
      </c>
      <c r="L9" s="617" t="s">
        <v>205</v>
      </c>
      <c r="M9" s="617"/>
      <c r="N9" s="227"/>
      <c r="O9" s="227"/>
      <c r="P9" s="339"/>
      <c r="Q9" s="227"/>
      <c r="R9" s="256" t="s">
        <v>210</v>
      </c>
      <c r="S9" s="227"/>
      <c r="T9" s="256" t="s">
        <v>210</v>
      </c>
      <c r="V9" s="227"/>
      <c r="X9" s="227"/>
      <c r="AA9" s="232"/>
      <c r="AC9" s="227"/>
      <c r="AD9" s="227"/>
      <c r="AE9" s="227"/>
      <c r="AF9" s="227"/>
      <c r="AG9" s="227"/>
    </row>
    <row r="10" spans="1:33" ht="15.75" customHeight="1">
      <c r="A10" s="247"/>
      <c r="B10" s="243"/>
      <c r="C10" s="566" t="s">
        <v>175</v>
      </c>
      <c r="D10" s="566"/>
      <c r="E10" s="336">
        <v>7</v>
      </c>
      <c r="F10" s="335" t="s">
        <v>396</v>
      </c>
      <c r="G10" s="243"/>
      <c r="H10" s="623"/>
      <c r="I10" s="623"/>
      <c r="J10" s="624"/>
      <c r="K10" s="333"/>
      <c r="L10" s="617"/>
      <c r="M10" s="617"/>
      <c r="N10" s="91"/>
      <c r="O10" s="717" t="s">
        <v>466</v>
      </c>
      <c r="P10" s="718"/>
      <c r="Q10" s="337">
        <v>41</v>
      </c>
      <c r="R10" s="337">
        <v>283</v>
      </c>
      <c r="S10" s="337">
        <v>29</v>
      </c>
      <c r="T10" s="337">
        <v>197</v>
      </c>
      <c r="V10" s="394">
        <f>SUM(AA10,AD10)</f>
        <v>1600</v>
      </c>
      <c r="W10" s="54"/>
      <c r="X10" s="394">
        <f>SUM(AC10,AF10)</f>
        <v>876</v>
      </c>
      <c r="AA10" s="337">
        <v>131</v>
      </c>
      <c r="AC10" s="337">
        <v>3</v>
      </c>
      <c r="AD10" s="676">
        <v>1469</v>
      </c>
      <c r="AE10" s="676"/>
      <c r="AF10" s="727">
        <v>873</v>
      </c>
      <c r="AG10" s="727"/>
    </row>
    <row r="11" spans="1:33" ht="15.75" customHeight="1">
      <c r="A11" s="117"/>
      <c r="B11" s="338"/>
      <c r="C11" s="566" t="s">
        <v>397</v>
      </c>
      <c r="D11" s="566"/>
      <c r="E11" s="336">
        <v>2</v>
      </c>
      <c r="F11" s="335" t="s">
        <v>398</v>
      </c>
      <c r="G11" s="615" t="s">
        <v>177</v>
      </c>
      <c r="H11" s="615"/>
      <c r="I11" s="615"/>
      <c r="J11" s="616"/>
      <c r="K11" s="333"/>
      <c r="L11" s="552"/>
      <c r="M11" s="552"/>
      <c r="N11" s="91"/>
      <c r="O11" s="511">
        <v>5</v>
      </c>
      <c r="P11" s="719"/>
      <c r="Q11" s="337">
        <v>41</v>
      </c>
      <c r="R11" s="337">
        <v>316</v>
      </c>
      <c r="S11" s="337">
        <v>29</v>
      </c>
      <c r="T11" s="337">
        <v>225</v>
      </c>
      <c r="V11" s="394">
        <f>SUM(AA11,AD11)</f>
        <v>1738</v>
      </c>
      <c r="W11" s="54"/>
      <c r="X11" s="394">
        <f>SUM(AC11,AF11)</f>
        <v>971</v>
      </c>
      <c r="AA11" s="337">
        <v>133</v>
      </c>
      <c r="AC11" s="337">
        <v>4</v>
      </c>
      <c r="AD11" s="676">
        <v>1605</v>
      </c>
      <c r="AE11" s="676"/>
      <c r="AF11" s="727">
        <v>967</v>
      </c>
      <c r="AG11" s="727"/>
    </row>
    <row r="12" spans="1:33" ht="15.75" customHeight="1">
      <c r="A12" s="182"/>
      <c r="B12" s="243"/>
      <c r="C12" s="566" t="s">
        <v>273</v>
      </c>
      <c r="D12" s="566"/>
      <c r="E12" s="336">
        <v>4</v>
      </c>
      <c r="F12" s="335" t="s">
        <v>399</v>
      </c>
      <c r="G12" s="249"/>
      <c r="H12" s="615" t="s">
        <v>200</v>
      </c>
      <c r="I12" s="615"/>
      <c r="J12" s="616"/>
      <c r="K12" s="290">
        <v>27</v>
      </c>
      <c r="L12" s="617" t="s">
        <v>400</v>
      </c>
      <c r="M12" s="617"/>
      <c r="N12" s="222"/>
      <c r="O12" s="511">
        <v>6</v>
      </c>
      <c r="P12" s="719"/>
      <c r="Q12" s="226">
        <v>41</v>
      </c>
      <c r="R12" s="226">
        <v>421</v>
      </c>
      <c r="S12" s="290">
        <v>30</v>
      </c>
      <c r="T12" s="290">
        <v>323</v>
      </c>
      <c r="V12" s="394">
        <f>SUM(AA12,AD12)</f>
        <v>1726</v>
      </c>
      <c r="W12" s="54"/>
      <c r="X12" s="394">
        <f>SUM(AC12,AF12)</f>
        <v>899</v>
      </c>
      <c r="AA12" s="290">
        <v>127</v>
      </c>
      <c r="AC12" s="290">
        <v>4</v>
      </c>
      <c r="AD12" s="617">
        <v>1599</v>
      </c>
      <c r="AE12" s="617"/>
      <c r="AF12" s="729">
        <v>895</v>
      </c>
      <c r="AG12" s="729"/>
    </row>
    <row r="13" spans="1:33" ht="15.75" customHeight="1">
      <c r="A13" s="182"/>
      <c r="B13" s="243"/>
      <c r="C13" s="622" t="s">
        <v>178</v>
      </c>
      <c r="D13" s="622"/>
      <c r="E13" s="336">
        <v>2</v>
      </c>
      <c r="F13" s="335" t="s">
        <v>401</v>
      </c>
      <c r="G13" s="615" t="s">
        <v>179</v>
      </c>
      <c r="H13" s="615"/>
      <c r="I13" s="615"/>
      <c r="J13" s="616"/>
      <c r="K13" s="333"/>
      <c r="L13" s="290"/>
      <c r="M13" s="249"/>
      <c r="N13" s="257"/>
      <c r="O13" s="511">
        <v>7</v>
      </c>
      <c r="P13" s="719"/>
      <c r="Q13" s="226">
        <v>41</v>
      </c>
      <c r="R13" s="226">
        <v>585</v>
      </c>
      <c r="S13" s="226">
        <v>35</v>
      </c>
      <c r="T13" s="226">
        <v>487</v>
      </c>
      <c r="V13" s="286">
        <v>2169</v>
      </c>
      <c r="X13" s="286">
        <v>1314</v>
      </c>
      <c r="AA13" s="226" t="s">
        <v>402</v>
      </c>
      <c r="AC13" s="226" t="s">
        <v>402</v>
      </c>
      <c r="AD13" s="226"/>
      <c r="AE13" s="226" t="s">
        <v>402</v>
      </c>
      <c r="AF13" s="226"/>
      <c r="AG13" s="226" t="s">
        <v>402</v>
      </c>
    </row>
    <row r="14" spans="1:33" ht="15.75" customHeight="1">
      <c r="A14" s="182"/>
      <c r="B14" s="243"/>
      <c r="C14" s="566" t="s">
        <v>180</v>
      </c>
      <c r="D14" s="566"/>
      <c r="E14" s="336">
        <v>7</v>
      </c>
      <c r="F14" s="335" t="s">
        <v>403</v>
      </c>
      <c r="G14" s="131"/>
      <c r="H14" s="615" t="s">
        <v>181</v>
      </c>
      <c r="I14" s="615"/>
      <c r="J14" s="616"/>
      <c r="K14" s="333">
        <v>33</v>
      </c>
      <c r="L14" s="617" t="s">
        <v>404</v>
      </c>
      <c r="M14" s="617"/>
      <c r="N14" s="154"/>
      <c r="O14" s="745">
        <v>8</v>
      </c>
      <c r="P14" s="746"/>
      <c r="Q14" s="187">
        <v>41</v>
      </c>
      <c r="R14" s="187">
        <v>763</v>
      </c>
      <c r="S14" s="187">
        <v>34</v>
      </c>
      <c r="T14" s="187">
        <v>688</v>
      </c>
      <c r="V14" s="188">
        <v>2345</v>
      </c>
      <c r="X14" s="188">
        <v>1260</v>
      </c>
      <c r="Y14" s="318"/>
      <c r="Z14" s="318"/>
      <c r="AA14" s="187" t="s">
        <v>451</v>
      </c>
      <c r="AB14" s="262"/>
      <c r="AC14" s="187" t="s">
        <v>451</v>
      </c>
      <c r="AD14" s="187"/>
      <c r="AE14" s="187" t="s">
        <v>451</v>
      </c>
      <c r="AF14" s="187"/>
      <c r="AG14" s="187" t="s">
        <v>451</v>
      </c>
    </row>
    <row r="15" spans="1:28" ht="15.75" customHeight="1">
      <c r="A15" s="222"/>
      <c r="B15" s="243"/>
      <c r="C15" s="566" t="s">
        <v>182</v>
      </c>
      <c r="D15" s="566"/>
      <c r="E15" s="336">
        <v>3</v>
      </c>
      <c r="F15" s="335" t="s">
        <v>203</v>
      </c>
      <c r="G15" s="249"/>
      <c r="H15" s="615" t="s">
        <v>183</v>
      </c>
      <c r="I15" s="615"/>
      <c r="J15" s="616"/>
      <c r="K15" s="333">
        <v>7</v>
      </c>
      <c r="L15" s="617" t="s">
        <v>405</v>
      </c>
      <c r="M15" s="617"/>
      <c r="N15" s="227"/>
      <c r="O15" s="699" t="s">
        <v>467</v>
      </c>
      <c r="P15" s="700"/>
      <c r="Q15" s="700"/>
      <c r="R15" s="700"/>
      <c r="S15" s="700"/>
      <c r="T15" s="700"/>
      <c r="U15" s="700"/>
      <c r="V15" s="700"/>
      <c r="W15" s="700"/>
      <c r="X15" s="257"/>
      <c r="Y15" s="257"/>
      <c r="Z15" s="232"/>
      <c r="AA15" s="232"/>
      <c r="AB15" s="232"/>
    </row>
    <row r="16" spans="1:28" ht="15.75" customHeight="1">
      <c r="A16" s="222"/>
      <c r="B16" s="243"/>
      <c r="C16" s="566" t="s">
        <v>184</v>
      </c>
      <c r="D16" s="566"/>
      <c r="E16" s="336">
        <v>1</v>
      </c>
      <c r="F16" s="335" t="s">
        <v>406</v>
      </c>
      <c r="G16" s="243"/>
      <c r="H16" s="615" t="s">
        <v>185</v>
      </c>
      <c r="I16" s="615"/>
      <c r="J16" s="616"/>
      <c r="K16" s="333">
        <v>6</v>
      </c>
      <c r="L16" s="617" t="s">
        <v>407</v>
      </c>
      <c r="M16" s="617"/>
      <c r="N16" s="227"/>
      <c r="O16" s="701" t="s">
        <v>468</v>
      </c>
      <c r="P16" s="702"/>
      <c r="Q16" s="702"/>
      <c r="R16" s="702"/>
      <c r="S16" s="702"/>
      <c r="T16" s="702"/>
      <c r="U16" s="702"/>
      <c r="V16" s="702"/>
      <c r="W16" s="702"/>
      <c r="X16" s="154"/>
      <c r="Y16" s="154"/>
      <c r="Z16" s="154"/>
      <c r="AA16" s="232"/>
      <c r="AB16" s="232"/>
    </row>
    <row r="17" spans="1:28" ht="15.75" customHeight="1">
      <c r="A17" s="154"/>
      <c r="B17" s="243"/>
      <c r="C17" s="621" t="s">
        <v>186</v>
      </c>
      <c r="D17" s="621"/>
      <c r="E17" s="336">
        <v>2</v>
      </c>
      <c r="F17" s="335" t="s">
        <v>408</v>
      </c>
      <c r="G17" s="243"/>
      <c r="H17" s="619" t="s">
        <v>409</v>
      </c>
      <c r="I17" s="619"/>
      <c r="J17" s="363" t="s">
        <v>445</v>
      </c>
      <c r="K17" s="333">
        <v>26</v>
      </c>
      <c r="L17" s="617" t="s">
        <v>393</v>
      </c>
      <c r="M17" s="617"/>
      <c r="N17" s="340"/>
      <c r="O17" s="686" t="s">
        <v>469</v>
      </c>
      <c r="P17" s="584"/>
      <c r="Q17" s="584"/>
      <c r="R17" s="584"/>
      <c r="S17" s="584"/>
      <c r="T17" s="584"/>
      <c r="U17" s="584"/>
      <c r="V17" s="584"/>
      <c r="W17" s="584"/>
      <c r="X17" s="584"/>
      <c r="Y17" s="584"/>
      <c r="Z17" s="584"/>
      <c r="AA17" s="584"/>
      <c r="AB17" s="268"/>
    </row>
    <row r="18" spans="1:28" ht="15.75" customHeight="1">
      <c r="A18" s="341"/>
      <c r="B18" s="243"/>
      <c r="C18" s="614" t="s">
        <v>187</v>
      </c>
      <c r="D18" s="614"/>
      <c r="E18" s="336">
        <v>1</v>
      </c>
      <c r="F18" s="335" t="s">
        <v>395</v>
      </c>
      <c r="G18" s="243"/>
      <c r="H18" s="619"/>
      <c r="I18" s="619"/>
      <c r="J18" s="363" t="s">
        <v>446</v>
      </c>
      <c r="K18" s="333">
        <v>23</v>
      </c>
      <c r="L18" s="617" t="s">
        <v>393</v>
      </c>
      <c r="M18" s="617"/>
      <c r="N18" s="243"/>
      <c r="O18" s="730" t="s">
        <v>211</v>
      </c>
      <c r="P18" s="730"/>
      <c r="Q18" s="730"/>
      <c r="R18" s="730"/>
      <c r="S18" s="227"/>
      <c r="T18" s="258"/>
      <c r="U18" s="232"/>
      <c r="V18" s="232"/>
      <c r="W18" s="232"/>
      <c r="X18" s="232"/>
      <c r="Y18" s="290"/>
      <c r="Z18" s="249"/>
      <c r="AA18" s="249"/>
      <c r="AB18" s="249"/>
    </row>
    <row r="19" spans="1:25" ht="15.75" customHeight="1">
      <c r="A19" s="137"/>
      <c r="B19" s="566" t="s">
        <v>188</v>
      </c>
      <c r="C19" s="566"/>
      <c r="D19" s="566"/>
      <c r="E19" s="336"/>
      <c r="F19" s="335"/>
      <c r="G19" s="243"/>
      <c r="H19" s="619"/>
      <c r="I19" s="619"/>
      <c r="J19" s="363" t="s">
        <v>447</v>
      </c>
      <c r="K19" s="290">
        <v>13</v>
      </c>
      <c r="L19" s="617" t="s">
        <v>393</v>
      </c>
      <c r="M19" s="617"/>
      <c r="N19" s="112"/>
      <c r="O19" s="112"/>
      <c r="P19" s="112"/>
      <c r="Q19" s="129"/>
      <c r="R19" s="129"/>
      <c r="S19" s="182"/>
      <c r="T19" s="255"/>
      <c r="U19" s="243"/>
      <c r="V19" s="152"/>
      <c r="W19" s="152"/>
      <c r="X19" s="152"/>
      <c r="Y19" s="152"/>
    </row>
    <row r="20" spans="1:25" ht="15.75" customHeight="1">
      <c r="A20" s="243"/>
      <c r="B20" s="249"/>
      <c r="C20" s="566" t="s">
        <v>189</v>
      </c>
      <c r="D20" s="566"/>
      <c r="E20" s="343">
        <v>3</v>
      </c>
      <c r="F20" s="335" t="s">
        <v>410</v>
      </c>
      <c r="G20" s="243"/>
      <c r="H20" s="619"/>
      <c r="I20" s="619"/>
      <c r="J20" s="363" t="s">
        <v>448</v>
      </c>
      <c r="K20" s="333">
        <v>7</v>
      </c>
      <c r="L20" s="617" t="s">
        <v>393</v>
      </c>
      <c r="M20" s="617"/>
      <c r="N20" s="304"/>
      <c r="O20" s="304"/>
      <c r="P20" s="100"/>
      <c r="Q20" s="130"/>
      <c r="R20" s="304"/>
      <c r="S20" s="182"/>
      <c r="T20" s="340"/>
      <c r="U20" s="340"/>
      <c r="V20" s="89"/>
      <c r="W20" s="182"/>
      <c r="X20" s="182"/>
      <c r="Y20" s="182"/>
    </row>
    <row r="21" spans="1:25" ht="15.75" customHeight="1">
      <c r="A21" s="268"/>
      <c r="B21" s="566" t="s">
        <v>253</v>
      </c>
      <c r="C21" s="566"/>
      <c r="D21" s="566"/>
      <c r="E21" s="343"/>
      <c r="F21" s="335"/>
      <c r="G21" s="249"/>
      <c r="H21" s="619" t="s">
        <v>388</v>
      </c>
      <c r="I21" s="619"/>
      <c r="J21" s="339" t="s">
        <v>190</v>
      </c>
      <c r="K21" s="333">
        <v>4</v>
      </c>
      <c r="L21" s="617" t="s">
        <v>393</v>
      </c>
      <c r="M21" s="617"/>
      <c r="N21" s="304"/>
      <c r="O21" s="304"/>
      <c r="P21" s="100"/>
      <c r="Q21" s="130"/>
      <c r="R21" s="304"/>
      <c r="S21" s="182"/>
      <c r="T21" s="341"/>
      <c r="U21" s="341"/>
      <c r="V21" s="136"/>
      <c r="W21" s="136"/>
      <c r="X21" s="136"/>
      <c r="Y21" s="136"/>
    </row>
    <row r="22" spans="1:25" ht="15.75" customHeight="1">
      <c r="A22" s="243"/>
      <c r="B22" s="249"/>
      <c r="C22" s="618" t="s">
        <v>191</v>
      </c>
      <c r="D22" s="618"/>
      <c r="E22" s="336">
        <v>1</v>
      </c>
      <c r="F22" s="335" t="s">
        <v>411</v>
      </c>
      <c r="G22" s="249"/>
      <c r="H22" s="619"/>
      <c r="I22" s="619"/>
      <c r="J22" s="363" t="s">
        <v>449</v>
      </c>
      <c r="K22" s="333">
        <v>24</v>
      </c>
      <c r="L22" s="617" t="s">
        <v>393</v>
      </c>
      <c r="M22" s="617"/>
      <c r="N22" s="304"/>
      <c r="O22" s="304"/>
      <c r="P22" s="100"/>
      <c r="Q22" s="130"/>
      <c r="R22" s="304"/>
      <c r="S22" s="182"/>
      <c r="T22" s="255"/>
      <c r="U22" s="243"/>
      <c r="V22" s="152"/>
      <c r="W22" s="152"/>
      <c r="X22" s="152"/>
      <c r="Y22" s="152"/>
    </row>
    <row r="23" spans="1:33" ht="15.75" customHeight="1">
      <c r="A23" s="268"/>
      <c r="B23" s="249"/>
      <c r="C23" s="620" t="s">
        <v>192</v>
      </c>
      <c r="D23" s="620"/>
      <c r="E23" s="336">
        <v>3</v>
      </c>
      <c r="F23" s="335" t="s">
        <v>412</v>
      </c>
      <c r="G23" s="249"/>
      <c r="H23" s="619"/>
      <c r="I23" s="619"/>
      <c r="J23" s="363" t="s">
        <v>450</v>
      </c>
      <c r="K23" s="333">
        <v>10</v>
      </c>
      <c r="L23" s="617" t="s">
        <v>393</v>
      </c>
      <c r="M23" s="617"/>
      <c r="N23" s="304"/>
      <c r="O23" s="243"/>
      <c r="P23" s="243"/>
      <c r="Q23" s="243"/>
      <c r="R23" s="268"/>
      <c r="S23" s="344"/>
      <c r="T23" s="554"/>
      <c r="U23" s="554"/>
      <c r="V23" s="554"/>
      <c r="W23" s="554"/>
      <c r="X23" s="554"/>
      <c r="Y23" s="554"/>
      <c r="Z23" s="554"/>
      <c r="AA23" s="345"/>
      <c r="AB23" s="345"/>
      <c r="AC23" s="345"/>
      <c r="AD23" s="182"/>
      <c r="AE23" s="182"/>
      <c r="AF23" s="182"/>
      <c r="AG23" s="182"/>
    </row>
    <row r="24" spans="1:33" ht="15.75" customHeight="1">
      <c r="A24" s="243"/>
      <c r="B24" s="338"/>
      <c r="C24" s="614" t="s">
        <v>193</v>
      </c>
      <c r="D24" s="614"/>
      <c r="E24" s="336">
        <v>4</v>
      </c>
      <c r="F24" s="335" t="s">
        <v>201</v>
      </c>
      <c r="G24" s="243"/>
      <c r="H24" s="615" t="s">
        <v>194</v>
      </c>
      <c r="I24" s="615"/>
      <c r="J24" s="616"/>
      <c r="K24" s="333">
        <v>10</v>
      </c>
      <c r="L24" s="617" t="s">
        <v>393</v>
      </c>
      <c r="M24" s="617"/>
      <c r="N24" s="304"/>
      <c r="O24" s="420" t="s">
        <v>470</v>
      </c>
      <c r="P24" s="511"/>
      <c r="Q24" s="511"/>
      <c r="R24" s="511"/>
      <c r="S24" s="511"/>
      <c r="T24" s="511"/>
      <c r="U24" s="511"/>
      <c r="V24" s="511"/>
      <c r="W24" s="511"/>
      <c r="X24" s="511"/>
      <c r="Y24" s="511"/>
      <c r="Z24" s="511"/>
      <c r="AA24" s="511"/>
      <c r="AB24" s="511"/>
      <c r="AC24" s="511"/>
      <c r="AD24" s="511"/>
      <c r="AE24" s="511"/>
      <c r="AF24" s="511"/>
      <c r="AG24" s="511"/>
    </row>
    <row r="25" spans="1:33" ht="15.75" customHeight="1" thickBot="1">
      <c r="A25" s="268"/>
      <c r="B25" s="243"/>
      <c r="C25" s="728" t="s">
        <v>142</v>
      </c>
      <c r="D25" s="728"/>
      <c r="E25" s="343">
        <v>1</v>
      </c>
      <c r="F25" s="335" t="s">
        <v>202</v>
      </c>
      <c r="G25" s="615" t="s">
        <v>195</v>
      </c>
      <c r="H25" s="615"/>
      <c r="I25" s="615"/>
      <c r="J25" s="616"/>
      <c r="K25" s="256"/>
      <c r="L25" s="617" t="s">
        <v>393</v>
      </c>
      <c r="M25" s="617"/>
      <c r="N25" s="304"/>
      <c r="AA25" s="270"/>
      <c r="AB25" s="270"/>
      <c r="AC25" s="270"/>
      <c r="AD25" s="184"/>
      <c r="AE25" s="270"/>
      <c r="AF25" s="270"/>
      <c r="AG25" s="277" t="s">
        <v>248</v>
      </c>
    </row>
    <row r="26" spans="1:33" ht="15.75" customHeight="1">
      <c r="A26" s="305"/>
      <c r="B26" s="267"/>
      <c r="C26" s="762"/>
      <c r="D26" s="762"/>
      <c r="E26" s="346"/>
      <c r="F26" s="347"/>
      <c r="G26" s="261"/>
      <c r="H26" s="677" t="s">
        <v>196</v>
      </c>
      <c r="I26" s="677"/>
      <c r="J26" s="678"/>
      <c r="K26" s="264">
        <v>1</v>
      </c>
      <c r="L26" s="708" t="s">
        <v>413</v>
      </c>
      <c r="M26" s="708"/>
      <c r="N26" s="304"/>
      <c r="O26" s="720" t="s">
        <v>133</v>
      </c>
      <c r="P26" s="721"/>
      <c r="Q26" s="722"/>
      <c r="R26" s="720" t="s">
        <v>472</v>
      </c>
      <c r="S26" s="721"/>
      <c r="T26" s="521" t="s">
        <v>414</v>
      </c>
      <c r="U26" s="519"/>
      <c r="V26" s="519"/>
      <c r="W26" s="519"/>
      <c r="X26" s="703" t="s">
        <v>134</v>
      </c>
      <c r="Y26" s="601"/>
      <c r="Z26" s="704"/>
      <c r="AA26" s="732" t="s">
        <v>135</v>
      </c>
      <c r="AB26" s="733"/>
      <c r="AC26" s="734"/>
      <c r="AD26" s="629" t="s">
        <v>213</v>
      </c>
      <c r="AE26" s="630"/>
      <c r="AF26" s="630"/>
      <c r="AG26" s="630"/>
    </row>
    <row r="27" spans="1:33" ht="15.75" customHeight="1">
      <c r="A27" s="154"/>
      <c r="B27" s="257" t="s">
        <v>415</v>
      </c>
      <c r="C27" s="243"/>
      <c r="D27" s="243"/>
      <c r="E27" s="243"/>
      <c r="F27" s="243"/>
      <c r="G27" s="249"/>
      <c r="H27" s="227"/>
      <c r="I27" s="227"/>
      <c r="J27" s="227"/>
      <c r="K27" s="182"/>
      <c r="L27" s="348"/>
      <c r="M27" s="268"/>
      <c r="N27" s="304"/>
      <c r="O27" s="552"/>
      <c r="P27" s="552"/>
      <c r="Q27" s="680"/>
      <c r="R27" s="552"/>
      <c r="S27" s="568"/>
      <c r="T27" s="735" t="s">
        <v>416</v>
      </c>
      <c r="U27" s="736"/>
      <c r="V27" s="735" t="s">
        <v>417</v>
      </c>
      <c r="W27" s="737"/>
      <c r="X27" s="705"/>
      <c r="Y27" s="706"/>
      <c r="Z27" s="707"/>
      <c r="AA27" s="705"/>
      <c r="AB27" s="706"/>
      <c r="AC27" s="707"/>
      <c r="AD27" s="631"/>
      <c r="AE27" s="632"/>
      <c r="AF27" s="632"/>
      <c r="AG27" s="632"/>
    </row>
    <row r="28" spans="1:33" ht="15.75" customHeight="1">
      <c r="A28" s="154"/>
      <c r="B28" s="257" t="s">
        <v>239</v>
      </c>
      <c r="C28" s="249"/>
      <c r="D28" s="249"/>
      <c r="E28" s="249"/>
      <c r="F28" s="249"/>
      <c r="G28" s="249"/>
      <c r="H28" s="227"/>
      <c r="I28" s="227"/>
      <c r="J28" s="227"/>
      <c r="K28" s="249"/>
      <c r="L28" s="338"/>
      <c r="M28" s="249"/>
      <c r="N28" s="304"/>
      <c r="O28" s="723"/>
      <c r="P28" s="723"/>
      <c r="Q28" s="724"/>
      <c r="R28" s="350" t="s">
        <v>418</v>
      </c>
      <c r="S28" s="349" t="s">
        <v>419</v>
      </c>
      <c r="T28" s="349" t="s">
        <v>418</v>
      </c>
      <c r="U28" s="351" t="s">
        <v>419</v>
      </c>
      <c r="V28" s="352" t="s">
        <v>418</v>
      </c>
      <c r="W28" s="349" t="s">
        <v>419</v>
      </c>
      <c r="X28" s="353" t="s">
        <v>418</v>
      </c>
      <c r="Y28" s="726" t="s">
        <v>419</v>
      </c>
      <c r="Z28" s="605"/>
      <c r="AA28" s="726" t="s">
        <v>418</v>
      </c>
      <c r="AB28" s="605"/>
      <c r="AC28" s="353" t="s">
        <v>419</v>
      </c>
      <c r="AD28" s="726" t="s">
        <v>418</v>
      </c>
      <c r="AE28" s="724"/>
      <c r="AF28" s="726" t="s">
        <v>212</v>
      </c>
      <c r="AG28" s="723"/>
    </row>
    <row r="29" spans="1:33" ht="15.75" customHeight="1">
      <c r="A29" s="154"/>
      <c r="B29" s="243"/>
      <c r="C29" s="243"/>
      <c r="D29" s="243"/>
      <c r="E29" s="249"/>
      <c r="F29" s="186"/>
      <c r="G29" s="186"/>
      <c r="H29" s="256"/>
      <c r="I29" s="249"/>
      <c r="J29" s="249"/>
      <c r="K29" s="268"/>
      <c r="L29" s="268"/>
      <c r="M29" s="268"/>
      <c r="N29" s="304"/>
      <c r="O29" s="714" t="s">
        <v>292</v>
      </c>
      <c r="P29" s="715"/>
      <c r="Q29" s="716"/>
      <c r="R29" s="395">
        <f>SUM(T29,V29,X29,AA29,AD29)</f>
        <v>1817390</v>
      </c>
      <c r="S29" s="396">
        <f>SUM(U29,W29,Y29,AC29,AF29)</f>
        <v>85166764</v>
      </c>
      <c r="T29" s="189">
        <v>136370</v>
      </c>
      <c r="U29" s="189">
        <v>47262664</v>
      </c>
      <c r="V29" s="189">
        <v>1461531</v>
      </c>
      <c r="W29" s="189">
        <v>31021953</v>
      </c>
      <c r="X29" s="189">
        <v>94572</v>
      </c>
      <c r="Y29" s="725">
        <v>1930490</v>
      </c>
      <c r="Z29" s="725"/>
      <c r="AA29" s="725">
        <v>45588</v>
      </c>
      <c r="AB29" s="725"/>
      <c r="AC29" s="189">
        <v>816401</v>
      </c>
      <c r="AD29" s="725">
        <v>79329</v>
      </c>
      <c r="AE29" s="725"/>
      <c r="AF29" s="725">
        <v>4135256</v>
      </c>
      <c r="AG29" s="725"/>
    </row>
    <row r="30" spans="1:33" ht="15.75" customHeight="1">
      <c r="A30" s="154"/>
      <c r="B30" s="154"/>
      <c r="C30" s="243"/>
      <c r="D30" s="243"/>
      <c r="E30" s="344"/>
      <c r="F30" s="344"/>
      <c r="G30" s="344"/>
      <c r="H30" s="344"/>
      <c r="I30" s="344"/>
      <c r="J30" s="344"/>
      <c r="K30" s="344"/>
      <c r="L30" s="345"/>
      <c r="M30" s="345"/>
      <c r="N30" s="345"/>
      <c r="O30" s="679">
        <v>5</v>
      </c>
      <c r="P30" s="568"/>
      <c r="Q30" s="680"/>
      <c r="R30" s="395">
        <f>SUM(T30,V30,X30,AA30,AD30)</f>
        <v>1918410</v>
      </c>
      <c r="S30" s="396">
        <f>SUM(U30,W30,Y30,AC30,AF30)</f>
        <v>91698742</v>
      </c>
      <c r="T30" s="152">
        <v>138540</v>
      </c>
      <c r="U30" s="152">
        <v>49502087</v>
      </c>
      <c r="V30" s="152">
        <v>1539010</v>
      </c>
      <c r="W30" s="152">
        <v>33596280</v>
      </c>
      <c r="X30" s="152">
        <v>98613</v>
      </c>
      <c r="Y30" s="738">
        <v>2053953</v>
      </c>
      <c r="Z30" s="738"/>
      <c r="AA30" s="738">
        <v>54042</v>
      </c>
      <c r="AB30" s="738"/>
      <c r="AC30" s="152">
        <v>959273</v>
      </c>
      <c r="AD30" s="738">
        <v>88205</v>
      </c>
      <c r="AE30" s="738"/>
      <c r="AF30" s="738">
        <v>5587149</v>
      </c>
      <c r="AG30" s="738"/>
    </row>
    <row r="31" spans="2:33" ht="15.75" customHeight="1">
      <c r="B31" s="436" t="s">
        <v>391</v>
      </c>
      <c r="C31" s="436"/>
      <c r="D31" s="436"/>
      <c r="E31" s="436"/>
      <c r="F31" s="436"/>
      <c r="G31" s="436"/>
      <c r="H31" s="436"/>
      <c r="I31" s="436"/>
      <c r="J31" s="436"/>
      <c r="K31" s="436"/>
      <c r="L31" s="222"/>
      <c r="M31" s="222"/>
      <c r="N31" s="222"/>
      <c r="O31" s="679">
        <v>6</v>
      </c>
      <c r="P31" s="679"/>
      <c r="Q31" s="713"/>
      <c r="R31" s="396">
        <f>SUM(T31,V31,X31,AB31,AD31)</f>
        <v>2043781</v>
      </c>
      <c r="S31" s="396">
        <f>SUM(U31,W31,Z31,AC31,AF31)</f>
        <v>99894219</v>
      </c>
      <c r="T31" s="152">
        <v>142954</v>
      </c>
      <c r="U31" s="152">
        <v>50919907</v>
      </c>
      <c r="V31" s="152">
        <v>1627052</v>
      </c>
      <c r="W31" s="152">
        <v>36070952</v>
      </c>
      <c r="X31" s="152">
        <v>106533</v>
      </c>
      <c r="Y31" s="152"/>
      <c r="Z31" s="152">
        <v>2273941</v>
      </c>
      <c r="AA31" s="152"/>
      <c r="AB31" s="152">
        <v>68114</v>
      </c>
      <c r="AC31" s="152">
        <v>1109121</v>
      </c>
      <c r="AD31" s="738">
        <v>99128</v>
      </c>
      <c r="AE31" s="738"/>
      <c r="AF31" s="738">
        <v>9520298</v>
      </c>
      <c r="AG31" s="738"/>
    </row>
    <row r="32" spans="8:33" ht="15.75" customHeight="1" thickBot="1">
      <c r="H32" s="139"/>
      <c r="I32" s="138"/>
      <c r="J32" s="139"/>
      <c r="K32" s="325"/>
      <c r="L32" s="290"/>
      <c r="M32" s="290"/>
      <c r="N32" s="304"/>
      <c r="O32" s="679">
        <v>7</v>
      </c>
      <c r="P32" s="679"/>
      <c r="Q32" s="713"/>
      <c r="R32" s="396">
        <f>SUM(T32,V32,X32,AB32,AD32)</f>
        <v>2168789</v>
      </c>
      <c r="S32" s="396">
        <f>SUM(U32,W32,Z32,AC32,AF32)</f>
        <v>110490017</v>
      </c>
      <c r="T32" s="152">
        <v>148386</v>
      </c>
      <c r="U32" s="152">
        <v>53022440</v>
      </c>
      <c r="V32" s="152">
        <v>1719681</v>
      </c>
      <c r="W32" s="152">
        <v>39413272</v>
      </c>
      <c r="X32" s="152">
        <v>114117</v>
      </c>
      <c r="Y32" s="152"/>
      <c r="Z32" s="152">
        <v>2489784</v>
      </c>
      <c r="AA32" s="152"/>
      <c r="AB32" s="152">
        <v>75300</v>
      </c>
      <c r="AC32" s="152">
        <v>1244850</v>
      </c>
      <c r="AD32" s="738">
        <v>111305</v>
      </c>
      <c r="AE32" s="738"/>
      <c r="AF32" s="738">
        <v>14319671</v>
      </c>
      <c r="AG32" s="738"/>
    </row>
    <row r="33" spans="1:33" ht="15.75" customHeight="1">
      <c r="A33" s="512" t="s">
        <v>420</v>
      </c>
      <c r="B33" s="512"/>
      <c r="C33" s="754"/>
      <c r="D33" s="759" t="s">
        <v>136</v>
      </c>
      <c r="E33" s="602"/>
      <c r="F33" s="758" t="s">
        <v>421</v>
      </c>
      <c r="G33" s="758"/>
      <c r="H33" s="569" t="s">
        <v>137</v>
      </c>
      <c r="I33" s="569"/>
      <c r="J33" s="569" t="s">
        <v>422</v>
      </c>
      <c r="K33" s="764"/>
      <c r="L33" s="141"/>
      <c r="M33" s="141"/>
      <c r="N33" s="141"/>
      <c r="O33" s="741">
        <v>8</v>
      </c>
      <c r="P33" s="741"/>
      <c r="Q33" s="742"/>
      <c r="R33" s="397">
        <f>SUM(T33,V33,X33,AB33,AD33)</f>
        <v>2332259</v>
      </c>
      <c r="S33" s="398">
        <f>SUM(U33,W33,Z33,AC33,AF33)</f>
        <v>119357807</v>
      </c>
      <c r="T33" s="364">
        <v>154348</v>
      </c>
      <c r="U33" s="364">
        <v>57305797</v>
      </c>
      <c r="V33" s="364">
        <v>1840915</v>
      </c>
      <c r="W33" s="364">
        <v>41970991</v>
      </c>
      <c r="X33" s="364">
        <v>127429</v>
      </c>
      <c r="Y33" s="364"/>
      <c r="Z33" s="364">
        <v>2804110</v>
      </c>
      <c r="AA33" s="364"/>
      <c r="AB33" s="364">
        <v>79687</v>
      </c>
      <c r="AC33" s="364">
        <v>1235966</v>
      </c>
      <c r="AD33" s="740">
        <v>129880</v>
      </c>
      <c r="AE33" s="740"/>
      <c r="AF33" s="740">
        <v>16040943</v>
      </c>
      <c r="AG33" s="740"/>
    </row>
    <row r="34" spans="1:33" ht="15.75" customHeight="1">
      <c r="A34" s="755"/>
      <c r="B34" s="755"/>
      <c r="C34" s="756"/>
      <c r="D34" s="760"/>
      <c r="E34" s="761"/>
      <c r="F34" s="757"/>
      <c r="G34" s="757"/>
      <c r="H34" s="757"/>
      <c r="I34" s="757"/>
      <c r="J34" s="757"/>
      <c r="K34" s="760"/>
      <c r="L34" s="141"/>
      <c r="M34" s="141"/>
      <c r="N34" s="141"/>
      <c r="O34" s="354" t="s">
        <v>214</v>
      </c>
      <c r="P34" s="354"/>
      <c r="Q34" s="354"/>
      <c r="R34" s="354"/>
      <c r="S34" s="182"/>
      <c r="T34" s="182"/>
      <c r="U34" s="182"/>
      <c r="V34" s="182"/>
      <c r="AA34" s="184"/>
      <c r="AB34" s="184"/>
      <c r="AC34" s="184"/>
      <c r="AD34" s="184"/>
      <c r="AE34" s="184"/>
      <c r="AF34" s="184"/>
      <c r="AG34" s="184"/>
    </row>
    <row r="35" spans="2:33" ht="15.75" customHeight="1">
      <c r="B35" s="154"/>
      <c r="C35" s="276"/>
      <c r="D35" s="154"/>
      <c r="E35" s="226" t="s">
        <v>138</v>
      </c>
      <c r="G35" s="226" t="s">
        <v>138</v>
      </c>
      <c r="H35" s="147"/>
      <c r="I35" s="226" t="s">
        <v>138</v>
      </c>
      <c r="J35" s="147"/>
      <c r="K35" s="226" t="s">
        <v>138</v>
      </c>
      <c r="L35" s="147"/>
      <c r="M35" s="147"/>
      <c r="N35" s="147"/>
      <c r="O35" s="182"/>
      <c r="P35" s="182"/>
      <c r="Q35" s="182"/>
      <c r="R35" s="182"/>
      <c r="S35" s="182"/>
      <c r="T35" s="182"/>
      <c r="U35" s="182"/>
      <c r="V35" s="182"/>
      <c r="AA35" s="184"/>
      <c r="AB35" s="184"/>
      <c r="AC35" s="184"/>
      <c r="AD35" s="184"/>
      <c r="AE35" s="184"/>
      <c r="AF35" s="184"/>
      <c r="AG35" s="184"/>
    </row>
    <row r="36" spans="1:33" ht="15.75" customHeight="1">
      <c r="A36" s="589" t="s">
        <v>198</v>
      </c>
      <c r="B36" s="589"/>
      <c r="C36" s="773"/>
      <c r="D36" s="361"/>
      <c r="E36" s="392">
        <f aca="true" t="shared" si="0" ref="E36:K36">SUM(E38:E45,E47,E50,E56,E66,E73,E79,E87,E93)</f>
        <v>455</v>
      </c>
      <c r="F36" s="298"/>
      <c r="G36" s="392">
        <f>SUM(G38:G45,G47,G50,G56,G66,G73,G79,G87,G93)</f>
        <v>3689</v>
      </c>
      <c r="H36" s="393"/>
      <c r="I36" s="392">
        <f t="shared" si="0"/>
        <v>35455</v>
      </c>
      <c r="J36" s="302"/>
      <c r="K36" s="392">
        <f t="shared" si="0"/>
        <v>31626</v>
      </c>
      <c r="L36" s="147"/>
      <c r="M36" s="147"/>
      <c r="N36" s="147"/>
      <c r="O36" s="182"/>
      <c r="P36" s="182"/>
      <c r="Q36" s="182"/>
      <c r="R36" s="182"/>
      <c r="S36" s="182"/>
      <c r="T36" s="182"/>
      <c r="U36" s="182"/>
      <c r="V36" s="182"/>
      <c r="AA36" s="184"/>
      <c r="AB36" s="184"/>
      <c r="AC36" s="184"/>
      <c r="AD36" s="184"/>
      <c r="AE36" s="184"/>
      <c r="AF36" s="184"/>
      <c r="AG36" s="184"/>
    </row>
    <row r="37" spans="1:33" ht="15.75" customHeight="1">
      <c r="A37" s="361"/>
      <c r="B37" s="674"/>
      <c r="C37" s="675"/>
      <c r="D37" s="361"/>
      <c r="E37" s="392"/>
      <c r="F37" s="298"/>
      <c r="G37" s="392"/>
      <c r="H37" s="393"/>
      <c r="I37" s="392"/>
      <c r="J37" s="302"/>
      <c r="K37" s="392"/>
      <c r="L37" s="147"/>
      <c r="M37" s="147"/>
      <c r="N37" s="147"/>
      <c r="O37" s="182"/>
      <c r="P37" s="182"/>
      <c r="Q37" s="182"/>
      <c r="R37" s="182"/>
      <c r="S37" s="182"/>
      <c r="T37" s="182"/>
      <c r="U37" s="182"/>
      <c r="V37" s="182"/>
      <c r="AA37" s="184"/>
      <c r="AB37" s="184"/>
      <c r="AC37" s="184"/>
      <c r="AD37" s="184"/>
      <c r="AE37" s="184"/>
      <c r="AF37" s="184"/>
      <c r="AG37" s="184"/>
    </row>
    <row r="38" spans="1:33" ht="15.75" customHeight="1">
      <c r="A38" s="633" t="s">
        <v>434</v>
      </c>
      <c r="B38" s="633"/>
      <c r="C38" s="743"/>
      <c r="D38" s="361"/>
      <c r="E38" s="99">
        <v>112</v>
      </c>
      <c r="F38" s="298"/>
      <c r="G38" s="99">
        <v>1230</v>
      </c>
      <c r="H38" s="393"/>
      <c r="I38" s="99">
        <v>10430</v>
      </c>
      <c r="J38" s="302"/>
      <c r="K38" s="99">
        <v>9648</v>
      </c>
      <c r="L38" s="227"/>
      <c r="M38" s="227"/>
      <c r="N38" s="227"/>
      <c r="O38" s="182"/>
      <c r="P38" s="182"/>
      <c r="Q38" s="182"/>
      <c r="R38" s="182"/>
      <c r="S38" s="182"/>
      <c r="T38" s="182"/>
      <c r="U38" s="182"/>
      <c r="V38" s="182"/>
      <c r="AA38" s="184"/>
      <c r="AB38" s="184"/>
      <c r="AC38" s="184"/>
      <c r="AD38" s="184"/>
      <c r="AE38" s="184"/>
      <c r="AF38" s="184"/>
      <c r="AG38" s="184"/>
    </row>
    <row r="39" spans="1:33" ht="15.75" customHeight="1">
      <c r="A39" s="633" t="s">
        <v>435</v>
      </c>
      <c r="B39" s="633"/>
      <c r="C39" s="743"/>
      <c r="D39" s="361"/>
      <c r="E39" s="99">
        <v>25</v>
      </c>
      <c r="F39" s="298"/>
      <c r="G39" s="99">
        <v>217</v>
      </c>
      <c r="H39" s="393"/>
      <c r="I39" s="99">
        <v>1815</v>
      </c>
      <c r="J39" s="302"/>
      <c r="K39" s="99">
        <v>1610</v>
      </c>
      <c r="L39" s="337"/>
      <c r="M39" s="337"/>
      <c r="N39" s="337"/>
      <c r="O39" s="182"/>
      <c r="P39" s="182"/>
      <c r="Q39" s="182"/>
      <c r="R39" s="182"/>
      <c r="S39" s="182"/>
      <c r="T39" s="182"/>
      <c r="U39" s="182"/>
      <c r="V39" s="182"/>
      <c r="AA39" s="184"/>
      <c r="AB39" s="184"/>
      <c r="AC39" s="184"/>
      <c r="AD39" s="184"/>
      <c r="AE39" s="184"/>
      <c r="AF39" s="184"/>
      <c r="AG39" s="184"/>
    </row>
    <row r="40" spans="1:33" ht="15.75" customHeight="1">
      <c r="A40" s="633" t="s">
        <v>436</v>
      </c>
      <c r="B40" s="633"/>
      <c r="C40" s="743"/>
      <c r="D40" s="361"/>
      <c r="E40" s="99">
        <v>43</v>
      </c>
      <c r="F40" s="298"/>
      <c r="G40" s="99">
        <v>394</v>
      </c>
      <c r="H40" s="393"/>
      <c r="I40" s="99">
        <v>3610</v>
      </c>
      <c r="J40" s="302"/>
      <c r="K40" s="99">
        <v>3224</v>
      </c>
      <c r="L40" s="337"/>
      <c r="M40" s="337"/>
      <c r="N40" s="337"/>
      <c r="O40" s="182"/>
      <c r="P40" s="182"/>
      <c r="Q40" s="182"/>
      <c r="R40" s="182"/>
      <c r="S40" s="182"/>
      <c r="T40" s="182"/>
      <c r="U40" s="182"/>
      <c r="V40" s="182"/>
      <c r="AA40" s="184"/>
      <c r="AB40" s="184"/>
      <c r="AC40" s="184"/>
      <c r="AD40" s="184"/>
      <c r="AE40" s="184"/>
      <c r="AF40" s="184"/>
      <c r="AG40" s="184"/>
    </row>
    <row r="41" spans="1:25" ht="15.75" customHeight="1">
      <c r="A41" s="633" t="s">
        <v>437</v>
      </c>
      <c r="B41" s="633"/>
      <c r="C41" s="743"/>
      <c r="D41" s="361"/>
      <c r="E41" s="99">
        <v>10</v>
      </c>
      <c r="F41" s="298"/>
      <c r="G41" s="99">
        <v>70</v>
      </c>
      <c r="H41" s="393"/>
      <c r="I41" s="99">
        <v>715</v>
      </c>
      <c r="J41" s="302"/>
      <c r="K41" s="99">
        <v>622</v>
      </c>
      <c r="L41" s="290"/>
      <c r="M41" s="290"/>
      <c r="N41" s="290"/>
      <c r="O41" s="182"/>
      <c r="P41" s="182"/>
      <c r="Q41" s="182"/>
      <c r="R41" s="182"/>
      <c r="S41" s="182"/>
      <c r="T41" s="182"/>
      <c r="U41" s="182"/>
      <c r="V41" s="182"/>
      <c r="Y41" s="152"/>
    </row>
    <row r="42" spans="1:25" ht="15.75" customHeight="1">
      <c r="A42" s="633" t="s">
        <v>88</v>
      </c>
      <c r="B42" s="633"/>
      <c r="C42" s="743"/>
      <c r="D42" s="361"/>
      <c r="E42" s="99">
        <v>13</v>
      </c>
      <c r="F42" s="298"/>
      <c r="G42" s="99">
        <v>66</v>
      </c>
      <c r="H42" s="393"/>
      <c r="I42" s="99">
        <v>705</v>
      </c>
      <c r="J42" s="302"/>
      <c r="K42" s="99">
        <v>583</v>
      </c>
      <c r="L42" s="226"/>
      <c r="M42" s="226"/>
      <c r="N42" s="226"/>
      <c r="O42" s="182"/>
      <c r="P42" s="182"/>
      <c r="Q42" s="182"/>
      <c r="R42" s="182"/>
      <c r="S42" s="182"/>
      <c r="T42" s="182"/>
      <c r="U42" s="182"/>
      <c r="V42" s="182"/>
      <c r="Y42" s="152"/>
    </row>
    <row r="43" spans="1:25" ht="15.75" customHeight="1">
      <c r="A43" s="633" t="s">
        <v>89</v>
      </c>
      <c r="B43" s="633"/>
      <c r="C43" s="743"/>
      <c r="D43" s="361"/>
      <c r="E43" s="99">
        <v>31</v>
      </c>
      <c r="F43" s="298"/>
      <c r="G43" s="99">
        <v>266</v>
      </c>
      <c r="H43" s="393"/>
      <c r="I43" s="99">
        <v>2460</v>
      </c>
      <c r="J43" s="302"/>
      <c r="K43" s="99">
        <v>2197</v>
      </c>
      <c r="L43" s="358"/>
      <c r="M43" s="358"/>
      <c r="N43" s="226"/>
      <c r="O43" s="182"/>
      <c r="P43" s="182"/>
      <c r="Q43" s="182"/>
      <c r="R43" s="182"/>
      <c r="S43" s="182"/>
      <c r="T43" s="182"/>
      <c r="U43" s="182"/>
      <c r="V43" s="182"/>
      <c r="Y43" s="136"/>
    </row>
    <row r="44" spans="1:32" ht="15.75" customHeight="1">
      <c r="A44" s="633" t="s">
        <v>90</v>
      </c>
      <c r="B44" s="633"/>
      <c r="C44" s="743"/>
      <c r="D44" s="361"/>
      <c r="E44" s="99">
        <v>16</v>
      </c>
      <c r="F44" s="298"/>
      <c r="G44" s="99">
        <v>87</v>
      </c>
      <c r="H44" s="393"/>
      <c r="I44" s="99">
        <v>790</v>
      </c>
      <c r="J44" s="302"/>
      <c r="K44" s="99">
        <v>720</v>
      </c>
      <c r="L44" s="257"/>
      <c r="M44" s="232"/>
      <c r="N44" s="227"/>
      <c r="O44" s="182"/>
      <c r="P44" s="182"/>
      <c r="Q44" s="182"/>
      <c r="R44" s="182"/>
      <c r="S44" s="182"/>
      <c r="T44" s="182"/>
      <c r="U44" s="182"/>
      <c r="V44" s="182"/>
      <c r="Y44" s="222"/>
      <c r="Z44" s="222"/>
      <c r="AA44" s="222"/>
      <c r="AB44" s="356"/>
      <c r="AC44" s="356"/>
      <c r="AD44" s="356"/>
      <c r="AE44" s="356"/>
      <c r="AF44" s="224"/>
    </row>
    <row r="45" spans="1:32" ht="15.75" customHeight="1">
      <c r="A45" s="633" t="s">
        <v>91</v>
      </c>
      <c r="B45" s="633"/>
      <c r="C45" s="743"/>
      <c r="D45" s="361"/>
      <c r="E45" s="99">
        <v>16</v>
      </c>
      <c r="F45" s="298"/>
      <c r="G45" s="99">
        <v>192</v>
      </c>
      <c r="H45" s="393"/>
      <c r="I45" s="99">
        <v>1980</v>
      </c>
      <c r="J45" s="302"/>
      <c r="K45" s="99">
        <v>1819</v>
      </c>
      <c r="L45" s="154"/>
      <c r="M45" s="154"/>
      <c r="N45" s="227"/>
      <c r="O45" s="182"/>
      <c r="P45" s="182"/>
      <c r="Q45" s="182"/>
      <c r="R45" s="182"/>
      <c r="S45" s="182"/>
      <c r="T45" s="182"/>
      <c r="U45" s="182"/>
      <c r="V45" s="182"/>
      <c r="Y45" s="222"/>
      <c r="Z45" s="222"/>
      <c r="AA45" s="222"/>
      <c r="AB45" s="221"/>
      <c r="AC45" s="221"/>
      <c r="AD45" s="221"/>
      <c r="AE45" s="226"/>
      <c r="AF45" s="226"/>
    </row>
    <row r="46" spans="2:32" ht="15.75" customHeight="1">
      <c r="B46" s="709"/>
      <c r="C46" s="710"/>
      <c r="E46" s="99"/>
      <c r="F46" s="298"/>
      <c r="G46" s="298"/>
      <c r="H46" s="393"/>
      <c r="I46" s="298"/>
      <c r="J46" s="302"/>
      <c r="K46" s="298"/>
      <c r="L46" s="255"/>
      <c r="M46" s="255"/>
      <c r="N46" s="257"/>
      <c r="O46" s="182"/>
      <c r="P46" s="182"/>
      <c r="Q46" s="182"/>
      <c r="R46" s="182"/>
      <c r="S46" s="182"/>
      <c r="T46" s="182"/>
      <c r="U46" s="182"/>
      <c r="V46" s="182"/>
      <c r="Y46" s="154"/>
      <c r="Z46" s="232"/>
      <c r="AA46" s="232"/>
      <c r="AB46" s="232"/>
      <c r="AC46" s="154"/>
      <c r="AD46" s="232"/>
      <c r="AE46" s="232"/>
      <c r="AF46" s="232"/>
    </row>
    <row r="47" spans="1:32" ht="15.75" customHeight="1">
      <c r="A47" s="774" t="s">
        <v>92</v>
      </c>
      <c r="B47" s="774"/>
      <c r="C47" s="775"/>
      <c r="D47" s="361"/>
      <c r="E47" s="99">
        <f>SUM(E48)</f>
        <v>6</v>
      </c>
      <c r="F47" s="298"/>
      <c r="G47" s="99">
        <f>SUM(G48)</f>
        <v>40</v>
      </c>
      <c r="H47" s="393"/>
      <c r="I47" s="99">
        <f>SUM(I48)</f>
        <v>390</v>
      </c>
      <c r="J47" s="302"/>
      <c r="K47" s="99">
        <f>SUM(K48)</f>
        <v>312</v>
      </c>
      <c r="L47" s="290"/>
      <c r="M47" s="249"/>
      <c r="N47" s="182"/>
      <c r="O47" s="182"/>
      <c r="P47" s="182"/>
      <c r="Q47" s="182"/>
      <c r="R47" s="182"/>
      <c r="S47" s="182"/>
      <c r="T47" s="182"/>
      <c r="U47" s="182"/>
      <c r="V47" s="182"/>
      <c r="Y47" s="112"/>
      <c r="Z47" s="142"/>
      <c r="AA47" s="142"/>
      <c r="AB47" s="142"/>
      <c r="AC47" s="357"/>
      <c r="AD47" s="357"/>
      <c r="AE47" s="357"/>
      <c r="AF47" s="129"/>
    </row>
    <row r="48" spans="2:32" ht="15.75" customHeight="1">
      <c r="B48" s="670" t="s">
        <v>93</v>
      </c>
      <c r="C48" s="671"/>
      <c r="E48" s="152">
        <v>6</v>
      </c>
      <c r="G48" s="152">
        <v>40</v>
      </c>
      <c r="H48" s="227"/>
      <c r="I48" s="152">
        <v>390</v>
      </c>
      <c r="J48" s="158"/>
      <c r="K48" s="152">
        <v>312</v>
      </c>
      <c r="L48" s="290"/>
      <c r="M48" s="290"/>
      <c r="N48" s="182"/>
      <c r="O48" s="182"/>
      <c r="P48" s="182"/>
      <c r="Q48" s="182"/>
      <c r="R48" s="182"/>
      <c r="S48" s="182"/>
      <c r="T48" s="182"/>
      <c r="U48" s="182"/>
      <c r="V48" s="182"/>
      <c r="Y48" s="112"/>
      <c r="Z48" s="142"/>
      <c r="AA48" s="142"/>
      <c r="AB48" s="142"/>
      <c r="AC48" s="357"/>
      <c r="AD48" s="357"/>
      <c r="AE48" s="357"/>
      <c r="AF48" s="112"/>
    </row>
    <row r="49" spans="2:32" ht="15.75" customHeight="1">
      <c r="B49" s="340"/>
      <c r="C49" s="259"/>
      <c r="E49" s="152"/>
      <c r="H49" s="227"/>
      <c r="J49" s="158"/>
      <c r="L49" s="222"/>
      <c r="M49" s="222"/>
      <c r="N49" s="345"/>
      <c r="O49" s="182"/>
      <c r="P49" s="182"/>
      <c r="Q49" s="182"/>
      <c r="R49" s="182"/>
      <c r="S49" s="182"/>
      <c r="T49" s="182"/>
      <c r="U49" s="182"/>
      <c r="V49" s="182"/>
      <c r="Y49" s="103"/>
      <c r="Z49" s="232"/>
      <c r="AA49" s="232"/>
      <c r="AB49" s="232"/>
      <c r="AC49" s="116"/>
      <c r="AD49" s="116"/>
      <c r="AE49" s="116"/>
      <c r="AF49" s="304"/>
    </row>
    <row r="50" spans="1:32" ht="15.75" customHeight="1">
      <c r="A50" s="668" t="s">
        <v>488</v>
      </c>
      <c r="B50" s="668"/>
      <c r="C50" s="669"/>
      <c r="D50" s="361"/>
      <c r="E50" s="99">
        <f>SUM(E51:E54)</f>
        <v>24</v>
      </c>
      <c r="F50" s="298"/>
      <c r="G50" s="99">
        <f>SUM(G51:G54)</f>
        <v>162</v>
      </c>
      <c r="H50" s="393"/>
      <c r="I50" s="99">
        <f>SUM(I51:I54)</f>
        <v>2070</v>
      </c>
      <c r="J50" s="302"/>
      <c r="K50" s="99">
        <f>SUM(K51:K54)</f>
        <v>1800</v>
      </c>
      <c r="L50" s="222"/>
      <c r="M50" s="222"/>
      <c r="N50" s="222"/>
      <c r="O50" s="182"/>
      <c r="P50" s="182"/>
      <c r="Q50" s="182"/>
      <c r="R50" s="182"/>
      <c r="S50" s="182"/>
      <c r="T50" s="182"/>
      <c r="U50" s="182"/>
      <c r="V50" s="182"/>
      <c r="Y50" s="103"/>
      <c r="Z50" s="232"/>
      <c r="AA50" s="232"/>
      <c r="AB50" s="232"/>
      <c r="AC50" s="116"/>
      <c r="AD50" s="116"/>
      <c r="AE50" s="116"/>
      <c r="AF50" s="304"/>
    </row>
    <row r="51" spans="2:32" ht="15.75" customHeight="1">
      <c r="B51" s="566" t="s">
        <v>95</v>
      </c>
      <c r="C51" s="667"/>
      <c r="E51" s="152">
        <v>8</v>
      </c>
      <c r="G51" s="152">
        <v>50</v>
      </c>
      <c r="H51" s="227"/>
      <c r="I51" s="152">
        <v>605</v>
      </c>
      <c r="J51" s="158"/>
      <c r="K51" s="152">
        <v>550</v>
      </c>
      <c r="L51" s="182"/>
      <c r="M51" s="182"/>
      <c r="N51" s="182"/>
      <c r="O51" s="182"/>
      <c r="P51" s="182"/>
      <c r="Q51" s="182"/>
      <c r="R51" s="182"/>
      <c r="S51" s="182"/>
      <c r="T51" s="182"/>
      <c r="U51" s="182"/>
      <c r="V51" s="182"/>
      <c r="Y51" s="103"/>
      <c r="Z51" s="232"/>
      <c r="AA51" s="232"/>
      <c r="AB51" s="232"/>
      <c r="AC51" s="116"/>
      <c r="AD51" s="116"/>
      <c r="AE51" s="116"/>
      <c r="AF51" s="304"/>
    </row>
    <row r="52" spans="2:32" ht="15.75" customHeight="1">
      <c r="B52" s="566" t="s">
        <v>96</v>
      </c>
      <c r="C52" s="667"/>
      <c r="E52" s="152">
        <v>7</v>
      </c>
      <c r="G52" s="152">
        <v>53</v>
      </c>
      <c r="H52" s="227"/>
      <c r="I52" s="152">
        <v>655</v>
      </c>
      <c r="J52" s="158"/>
      <c r="K52" s="152">
        <v>572</v>
      </c>
      <c r="L52" s="154"/>
      <c r="M52" s="154"/>
      <c r="N52" s="154"/>
      <c r="O52" s="182"/>
      <c r="P52" s="182"/>
      <c r="Q52" s="182"/>
      <c r="R52" s="182"/>
      <c r="S52" s="182"/>
      <c r="T52" s="182"/>
      <c r="U52" s="182"/>
      <c r="V52" s="182"/>
      <c r="Y52" s="103"/>
      <c r="Z52" s="232"/>
      <c r="AA52" s="232"/>
      <c r="AB52" s="232"/>
      <c r="AC52" s="116"/>
      <c r="AD52" s="116"/>
      <c r="AE52" s="116"/>
      <c r="AF52" s="304"/>
    </row>
    <row r="53" spans="2:32" ht="15.75" customHeight="1">
      <c r="B53" s="566" t="s">
        <v>97</v>
      </c>
      <c r="C53" s="667"/>
      <c r="E53" s="152">
        <v>6</v>
      </c>
      <c r="G53" s="152">
        <v>41</v>
      </c>
      <c r="H53" s="227"/>
      <c r="I53" s="152">
        <v>530</v>
      </c>
      <c r="J53" s="158"/>
      <c r="K53" s="152">
        <v>481</v>
      </c>
      <c r="L53" s="154"/>
      <c r="M53" s="154"/>
      <c r="N53" s="154"/>
      <c r="O53" s="182"/>
      <c r="P53" s="182"/>
      <c r="Q53" s="182"/>
      <c r="R53" s="182"/>
      <c r="S53" s="182"/>
      <c r="T53" s="182"/>
      <c r="U53" s="182"/>
      <c r="V53" s="182"/>
      <c r="Y53" s="103"/>
      <c r="Z53" s="232"/>
      <c r="AA53" s="232"/>
      <c r="AB53" s="232"/>
      <c r="AC53" s="116"/>
      <c r="AD53" s="116"/>
      <c r="AE53" s="116"/>
      <c r="AF53" s="304"/>
    </row>
    <row r="54" spans="2:32" ht="15.75" customHeight="1">
      <c r="B54" s="566" t="s">
        <v>98</v>
      </c>
      <c r="C54" s="667"/>
      <c r="E54" s="152">
        <v>3</v>
      </c>
      <c r="G54" s="152">
        <v>18</v>
      </c>
      <c r="H54" s="227"/>
      <c r="I54" s="152">
        <v>280</v>
      </c>
      <c r="J54" s="158"/>
      <c r="K54" s="152">
        <v>197</v>
      </c>
      <c r="L54" s="154"/>
      <c r="M54" s="154"/>
      <c r="N54" s="154"/>
      <c r="O54" s="182"/>
      <c r="P54" s="182"/>
      <c r="Q54" s="182"/>
      <c r="R54" s="182"/>
      <c r="S54" s="182"/>
      <c r="T54" s="182"/>
      <c r="U54" s="182"/>
      <c r="V54" s="182"/>
      <c r="Y54" s="103"/>
      <c r="Z54" s="232"/>
      <c r="AA54" s="232"/>
      <c r="AB54" s="232"/>
      <c r="AC54" s="116"/>
      <c r="AD54" s="116"/>
      <c r="AE54" s="116"/>
      <c r="AF54" s="304"/>
    </row>
    <row r="55" spans="2:32" ht="15.75" customHeight="1">
      <c r="B55" s="255"/>
      <c r="C55" s="294"/>
      <c r="E55" s="152"/>
      <c r="G55" s="152"/>
      <c r="H55" s="227"/>
      <c r="I55" s="152"/>
      <c r="J55" s="158"/>
      <c r="K55" s="152"/>
      <c r="L55" s="100"/>
      <c r="M55" s="100"/>
      <c r="N55" s="100"/>
      <c r="O55" s="182"/>
      <c r="P55" s="182"/>
      <c r="Q55" s="182"/>
      <c r="R55" s="182"/>
      <c r="S55" s="182"/>
      <c r="T55" s="182"/>
      <c r="U55" s="182"/>
      <c r="V55" s="182"/>
      <c r="Y55" s="103"/>
      <c r="Z55" s="227"/>
      <c r="AA55" s="227"/>
      <c r="AB55" s="227"/>
      <c r="AC55" s="116"/>
      <c r="AD55" s="116"/>
      <c r="AE55" s="116"/>
      <c r="AF55" s="304"/>
    </row>
    <row r="56" spans="1:32" ht="15.75" customHeight="1">
      <c r="A56" s="668" t="s">
        <v>438</v>
      </c>
      <c r="B56" s="668"/>
      <c r="C56" s="669"/>
      <c r="D56" s="361"/>
      <c r="E56" s="99">
        <f>SUM(E57:E64)</f>
        <v>26</v>
      </c>
      <c r="F56" s="298"/>
      <c r="G56" s="99">
        <f>SUM(G57:G64)</f>
        <v>252</v>
      </c>
      <c r="H56" s="393"/>
      <c r="I56" s="99">
        <f>SUM(I57:I64)</f>
        <v>2505</v>
      </c>
      <c r="J56" s="302"/>
      <c r="K56" s="99">
        <f>SUM(K57:K64)</f>
        <v>2294</v>
      </c>
      <c r="L56" s="100"/>
      <c r="M56" s="100"/>
      <c r="N56" s="100"/>
      <c r="O56" s="182"/>
      <c r="P56" s="182"/>
      <c r="Q56" s="182"/>
      <c r="R56" s="182"/>
      <c r="S56" s="182"/>
      <c r="T56" s="182"/>
      <c r="U56" s="182"/>
      <c r="V56" s="182"/>
      <c r="Y56" s="103"/>
      <c r="Z56" s="232"/>
      <c r="AA56" s="232"/>
      <c r="AB56" s="232"/>
      <c r="AC56" s="116"/>
      <c r="AD56" s="116"/>
      <c r="AE56" s="116"/>
      <c r="AF56" s="304"/>
    </row>
    <row r="57" spans="2:32" ht="15.75" customHeight="1">
      <c r="B57" s="566" t="s">
        <v>100</v>
      </c>
      <c r="C57" s="667"/>
      <c r="E57" s="152">
        <v>3</v>
      </c>
      <c r="G57" s="152">
        <v>31</v>
      </c>
      <c r="H57" s="227"/>
      <c r="I57" s="152">
        <v>380</v>
      </c>
      <c r="J57" s="158"/>
      <c r="K57" s="152">
        <v>350</v>
      </c>
      <c r="L57" s="100"/>
      <c r="M57" s="100"/>
      <c r="N57" s="100"/>
      <c r="O57" s="182"/>
      <c r="P57" s="182"/>
      <c r="Q57" s="182"/>
      <c r="R57" s="182"/>
      <c r="S57" s="182"/>
      <c r="T57" s="182"/>
      <c r="U57" s="182"/>
      <c r="V57" s="182"/>
      <c r="Y57" s="103"/>
      <c r="Z57" s="232"/>
      <c r="AA57" s="232"/>
      <c r="AB57" s="232"/>
      <c r="AC57" s="116"/>
      <c r="AD57" s="116"/>
      <c r="AE57" s="116"/>
      <c r="AF57" s="304"/>
    </row>
    <row r="58" spans="2:32" ht="15.75" customHeight="1">
      <c r="B58" s="566" t="s">
        <v>101</v>
      </c>
      <c r="C58" s="667"/>
      <c r="E58" s="152">
        <v>7</v>
      </c>
      <c r="G58" s="152">
        <v>62</v>
      </c>
      <c r="H58" s="227"/>
      <c r="I58" s="152">
        <v>610</v>
      </c>
      <c r="J58" s="158"/>
      <c r="K58" s="152">
        <v>542</v>
      </c>
      <c r="L58" s="100"/>
      <c r="M58" s="100"/>
      <c r="N58" s="100"/>
      <c r="O58" s="182"/>
      <c r="P58" s="182"/>
      <c r="Q58" s="182"/>
      <c r="R58" s="182"/>
      <c r="S58" s="182"/>
      <c r="T58" s="182"/>
      <c r="U58" s="182"/>
      <c r="V58" s="182"/>
      <c r="Y58" s="103"/>
      <c r="Z58" s="232"/>
      <c r="AA58" s="232"/>
      <c r="AB58" s="232"/>
      <c r="AC58" s="116"/>
      <c r="AD58" s="116"/>
      <c r="AE58" s="116"/>
      <c r="AF58" s="304"/>
    </row>
    <row r="59" spans="2:32" ht="15.75" customHeight="1">
      <c r="B59" s="566" t="s">
        <v>102</v>
      </c>
      <c r="C59" s="667"/>
      <c r="E59" s="152">
        <v>11</v>
      </c>
      <c r="G59" s="152">
        <v>125</v>
      </c>
      <c r="H59" s="227"/>
      <c r="I59" s="152">
        <v>1150</v>
      </c>
      <c r="J59" s="158"/>
      <c r="K59" s="152">
        <v>1111</v>
      </c>
      <c r="L59" s="136"/>
      <c r="M59" s="136"/>
      <c r="N59" s="136"/>
      <c r="O59" s="147"/>
      <c r="P59" s="100"/>
      <c r="Q59" s="130"/>
      <c r="R59" s="304"/>
      <c r="S59" s="223"/>
      <c r="T59" s="255"/>
      <c r="U59" s="243"/>
      <c r="V59" s="152"/>
      <c r="W59" s="152"/>
      <c r="X59" s="152"/>
      <c r="Y59" s="103"/>
      <c r="Z59" s="232"/>
      <c r="AA59" s="232"/>
      <c r="AB59" s="232"/>
      <c r="AC59" s="116"/>
      <c r="AD59" s="116"/>
      <c r="AE59" s="116"/>
      <c r="AF59" s="304"/>
    </row>
    <row r="60" spans="2:32" ht="15.75" customHeight="1">
      <c r="B60" s="566" t="s">
        <v>103</v>
      </c>
      <c r="C60" s="667"/>
      <c r="E60" s="152">
        <v>1</v>
      </c>
      <c r="G60" s="152">
        <v>5</v>
      </c>
      <c r="H60" s="227"/>
      <c r="I60" s="152">
        <v>45</v>
      </c>
      <c r="J60" s="158"/>
      <c r="K60" s="152">
        <v>34</v>
      </c>
      <c r="L60" s="182"/>
      <c r="M60" s="182"/>
      <c r="N60" s="182"/>
      <c r="O60" s="147"/>
      <c r="P60" s="100"/>
      <c r="Q60" s="130"/>
      <c r="R60" s="304"/>
      <c r="S60" s="223"/>
      <c r="T60" s="255"/>
      <c r="U60" s="243"/>
      <c r="V60" s="152"/>
      <c r="W60" s="152"/>
      <c r="X60" s="152"/>
      <c r="Y60" s="103"/>
      <c r="Z60" s="232"/>
      <c r="AA60" s="232"/>
      <c r="AB60" s="232"/>
      <c r="AC60" s="116"/>
      <c r="AD60" s="116"/>
      <c r="AE60" s="116"/>
      <c r="AF60" s="304"/>
    </row>
    <row r="61" spans="2:33" ht="15.75" customHeight="1">
      <c r="B61" s="566" t="s">
        <v>104</v>
      </c>
      <c r="C61" s="667"/>
      <c r="E61" s="152">
        <v>1</v>
      </c>
      <c r="G61" s="152">
        <v>6</v>
      </c>
      <c r="H61" s="227"/>
      <c r="I61" s="152">
        <v>60</v>
      </c>
      <c r="J61" s="158"/>
      <c r="K61" s="152">
        <v>53</v>
      </c>
      <c r="L61" s="182"/>
      <c r="M61" s="182"/>
      <c r="N61" s="182"/>
      <c r="O61" s="436" t="s">
        <v>471</v>
      </c>
      <c r="P61" s="436"/>
      <c r="Q61" s="436"/>
      <c r="R61" s="436"/>
      <c r="S61" s="436"/>
      <c r="T61" s="436"/>
      <c r="U61" s="436"/>
      <c r="V61" s="436"/>
      <c r="W61" s="436"/>
      <c r="X61" s="436"/>
      <c r="Y61" s="436"/>
      <c r="Z61" s="436"/>
      <c r="AA61" s="436"/>
      <c r="AB61" s="436"/>
      <c r="AC61" s="436"/>
      <c r="AD61" s="436"/>
      <c r="AE61" s="436"/>
      <c r="AF61" s="436"/>
      <c r="AG61" s="436"/>
    </row>
    <row r="62" spans="2:32" ht="15.75" customHeight="1">
      <c r="B62" s="566" t="s">
        <v>105</v>
      </c>
      <c r="C62" s="667"/>
      <c r="E62" s="152">
        <v>1</v>
      </c>
      <c r="G62" s="152">
        <v>13</v>
      </c>
      <c r="H62" s="227"/>
      <c r="I62" s="152">
        <v>150</v>
      </c>
      <c r="J62" s="158"/>
      <c r="K62" s="152">
        <v>123</v>
      </c>
      <c r="L62" s="290"/>
      <c r="M62" s="290"/>
      <c r="N62" s="182"/>
      <c r="O62" s="182"/>
      <c r="P62" s="222"/>
      <c r="Q62" s="222"/>
      <c r="R62" s="222"/>
      <c r="S62" s="222"/>
      <c r="T62" s="355"/>
      <c r="U62" s="222"/>
      <c r="V62" s="222"/>
      <c r="W62" s="222"/>
      <c r="X62" s="222"/>
      <c r="Y62" s="103"/>
      <c r="Z62" s="232"/>
      <c r="AA62" s="232"/>
      <c r="AB62" s="232"/>
      <c r="AC62" s="116"/>
      <c r="AD62" s="116"/>
      <c r="AE62" s="116"/>
      <c r="AF62" s="304"/>
    </row>
    <row r="63" spans="2:33" ht="15.75" customHeight="1" thickBot="1">
      <c r="B63" s="566" t="s">
        <v>106</v>
      </c>
      <c r="C63" s="667"/>
      <c r="E63" s="152">
        <v>1</v>
      </c>
      <c r="G63" s="152">
        <v>3</v>
      </c>
      <c r="H63" s="227"/>
      <c r="I63" s="152">
        <v>30</v>
      </c>
      <c r="J63" s="158"/>
      <c r="K63" s="152">
        <v>19</v>
      </c>
      <c r="L63" s="290"/>
      <c r="M63" s="290"/>
      <c r="N63" s="182"/>
      <c r="O63" s="182"/>
      <c r="P63" s="222"/>
      <c r="Q63" s="222"/>
      <c r="R63" s="222"/>
      <c r="S63" s="222"/>
      <c r="T63" s="222"/>
      <c r="U63" s="222"/>
      <c r="V63" s="222"/>
      <c r="W63" s="222"/>
      <c r="Y63" s="103"/>
      <c r="Z63" s="232"/>
      <c r="AA63" s="232"/>
      <c r="AB63" s="232"/>
      <c r="AC63" s="751" t="s">
        <v>249</v>
      </c>
      <c r="AD63" s="751"/>
      <c r="AE63" s="751"/>
      <c r="AF63" s="751"/>
      <c r="AG63" s="751"/>
    </row>
    <row r="64" spans="2:33" ht="15.75" customHeight="1">
      <c r="B64" s="566" t="s">
        <v>107</v>
      </c>
      <c r="C64" s="667"/>
      <c r="E64" s="152">
        <v>1</v>
      </c>
      <c r="G64" s="152">
        <v>7</v>
      </c>
      <c r="H64" s="227"/>
      <c r="I64" s="152">
        <v>80</v>
      </c>
      <c r="J64" s="158"/>
      <c r="K64" s="152">
        <v>62</v>
      </c>
      <c r="L64" s="222"/>
      <c r="M64" s="222"/>
      <c r="N64" s="268"/>
      <c r="O64" s="472" t="s">
        <v>473</v>
      </c>
      <c r="P64" s="752"/>
      <c r="Q64" s="752"/>
      <c r="R64" s="752"/>
      <c r="S64" s="748" t="s">
        <v>278</v>
      </c>
      <c r="T64" s="748"/>
      <c r="U64" s="739" t="s">
        <v>358</v>
      </c>
      <c r="V64" s="739"/>
      <c r="W64" s="739" t="s">
        <v>359</v>
      </c>
      <c r="X64" s="739"/>
      <c r="Y64" s="739" t="s">
        <v>360</v>
      </c>
      <c r="Z64" s="739"/>
      <c r="AA64" s="739"/>
      <c r="AB64" s="739"/>
      <c r="AC64" s="739" t="s">
        <v>361</v>
      </c>
      <c r="AD64" s="739"/>
      <c r="AE64" s="739"/>
      <c r="AF64" s="739"/>
      <c r="AG64" s="753"/>
    </row>
    <row r="65" spans="2:33" ht="15.75" customHeight="1">
      <c r="B65" s="255"/>
      <c r="C65" s="294"/>
      <c r="E65" s="152"/>
      <c r="G65" s="152"/>
      <c r="H65" s="227"/>
      <c r="I65" s="152"/>
      <c r="J65" s="158"/>
      <c r="K65" s="152"/>
      <c r="L65" s="222"/>
      <c r="M65" s="222"/>
      <c r="N65" s="359"/>
      <c r="O65" s="633" t="s">
        <v>452</v>
      </c>
      <c r="P65" s="633"/>
      <c r="Q65" s="633"/>
      <c r="R65" s="320" t="s">
        <v>453</v>
      </c>
      <c r="S65" s="285"/>
      <c r="T65" s="399">
        <f>SUM(T67,T69,T71,T73,T75,T77,T79)</f>
        <v>7386</v>
      </c>
      <c r="U65" s="298"/>
      <c r="V65" s="399">
        <f>SUM(V67,V69,V71,V73,V75,V77,V79)</f>
        <v>6904</v>
      </c>
      <c r="W65" s="298"/>
      <c r="X65" s="399">
        <f>SUM(X67,X69,X71,X73,X75,X77,X79)</f>
        <v>6603</v>
      </c>
      <c r="Y65" s="400"/>
      <c r="Z65" s="298"/>
      <c r="AA65" s="731">
        <f>SUM(AB67,AB69,AB71,AB73,AB75,AB77,AB79)</f>
        <v>6727</v>
      </c>
      <c r="AB65" s="731"/>
      <c r="AC65" s="401"/>
      <c r="AD65" s="115"/>
      <c r="AE65" s="731">
        <f>SUM(AG67,AG69,AG71,AG73,AG75,AG77,AG79)</f>
        <v>6897</v>
      </c>
      <c r="AF65" s="731"/>
      <c r="AG65" s="731"/>
    </row>
    <row r="66" spans="1:33" ht="15.75" customHeight="1">
      <c r="A66" s="668" t="s">
        <v>439</v>
      </c>
      <c r="B66" s="668"/>
      <c r="C66" s="669"/>
      <c r="D66" s="361"/>
      <c r="E66" s="99">
        <f>SUM(E67:E71)</f>
        <v>41</v>
      </c>
      <c r="F66" s="298"/>
      <c r="G66" s="99">
        <f>SUM(G67:G71)</f>
        <v>258</v>
      </c>
      <c r="H66" s="393"/>
      <c r="I66" s="99">
        <f>SUM(I67:I71)</f>
        <v>3170</v>
      </c>
      <c r="J66" s="302"/>
      <c r="K66" s="99">
        <f>SUM(K67:K71)</f>
        <v>2925</v>
      </c>
      <c r="L66" s="232"/>
      <c r="M66" s="232"/>
      <c r="N66" s="232"/>
      <c r="O66" s="633"/>
      <c r="P66" s="633"/>
      <c r="Q66" s="633"/>
      <c r="R66" s="320" t="s">
        <v>454</v>
      </c>
      <c r="S66" s="285"/>
      <c r="T66" s="399">
        <f>SUM(T68,T70,T72,T74,T76,T78,T80,T81)</f>
        <v>5903505</v>
      </c>
      <c r="U66" s="298"/>
      <c r="V66" s="399">
        <v>5698402</v>
      </c>
      <c r="W66" s="298"/>
      <c r="X66" s="399">
        <f>SUM(X68,X70,X72,X74,X76,X78,X80,X81)</f>
        <v>5800248</v>
      </c>
      <c r="Y66" s="402"/>
      <c r="Z66" s="298"/>
      <c r="AA66" s="712">
        <f>SUM(AB68,AB70,AB72,AB74,AB76,AB78,AB80,AB81)</f>
        <v>6433357</v>
      </c>
      <c r="AB66" s="712"/>
      <c r="AC66" s="401"/>
      <c r="AD66" s="402"/>
      <c r="AE66" s="712">
        <f>SUM(AE68,AE70,AG72,AE74,AG76,AG78,AG80,AE81)</f>
        <v>6650510</v>
      </c>
      <c r="AF66" s="712"/>
      <c r="AG66" s="712"/>
    </row>
    <row r="67" spans="2:33" ht="15.75" customHeight="1">
      <c r="B67" s="566" t="s">
        <v>109</v>
      </c>
      <c r="C67" s="667"/>
      <c r="E67" s="152">
        <v>13</v>
      </c>
      <c r="G67" s="152">
        <v>80</v>
      </c>
      <c r="H67" s="227"/>
      <c r="I67" s="152">
        <v>1080</v>
      </c>
      <c r="J67" s="158"/>
      <c r="K67" s="152">
        <v>1025</v>
      </c>
      <c r="L67" s="142"/>
      <c r="M67" s="142"/>
      <c r="N67" s="357"/>
      <c r="O67" s="566" t="s">
        <v>423</v>
      </c>
      <c r="P67" s="566"/>
      <c r="Q67" s="566"/>
      <c r="R67" s="311" t="s">
        <v>139</v>
      </c>
      <c r="S67" s="285"/>
      <c r="T67" s="158">
        <v>2655</v>
      </c>
      <c r="V67" s="140">
        <v>2471</v>
      </c>
      <c r="X67" s="158">
        <v>2347</v>
      </c>
      <c r="Y67" s="152"/>
      <c r="AB67" s="140">
        <v>2345</v>
      </c>
      <c r="AG67" s="158">
        <v>2389</v>
      </c>
    </row>
    <row r="68" spans="2:33" ht="15.75" customHeight="1">
      <c r="B68" s="566" t="s">
        <v>110</v>
      </c>
      <c r="C68" s="667"/>
      <c r="E68" s="152">
        <v>6</v>
      </c>
      <c r="G68" s="152">
        <v>35</v>
      </c>
      <c r="H68" s="227"/>
      <c r="I68" s="152">
        <v>375</v>
      </c>
      <c r="J68" s="158"/>
      <c r="K68" s="152">
        <v>321</v>
      </c>
      <c r="L68" s="142"/>
      <c r="M68" s="142"/>
      <c r="N68" s="357"/>
      <c r="O68" s="566"/>
      <c r="P68" s="566"/>
      <c r="Q68" s="566"/>
      <c r="R68" s="311" t="s">
        <v>424</v>
      </c>
      <c r="S68" s="285"/>
      <c r="T68" s="158">
        <v>1409107</v>
      </c>
      <c r="V68" s="140">
        <v>1356024</v>
      </c>
      <c r="X68" s="158">
        <v>1350993</v>
      </c>
      <c r="Y68" s="152"/>
      <c r="AB68" s="140">
        <v>1407278</v>
      </c>
      <c r="AE68" s="613">
        <v>1503486</v>
      </c>
      <c r="AF68" s="613"/>
      <c r="AG68" s="613"/>
    </row>
    <row r="69" spans="2:33" ht="15.75" customHeight="1">
      <c r="B69" s="566" t="s">
        <v>111</v>
      </c>
      <c r="C69" s="667"/>
      <c r="E69" s="152">
        <v>5</v>
      </c>
      <c r="G69" s="152">
        <v>31</v>
      </c>
      <c r="H69" s="227"/>
      <c r="I69" s="152">
        <v>360</v>
      </c>
      <c r="J69" s="158"/>
      <c r="K69" s="152">
        <v>339</v>
      </c>
      <c r="L69" s="232"/>
      <c r="M69" s="232"/>
      <c r="N69" s="116"/>
      <c r="O69" s="566" t="s">
        <v>425</v>
      </c>
      <c r="P69" s="566"/>
      <c r="Q69" s="566"/>
      <c r="R69" s="311" t="s">
        <v>139</v>
      </c>
      <c r="S69" s="285"/>
      <c r="T69" s="158">
        <v>1796</v>
      </c>
      <c r="V69" s="140">
        <v>1663</v>
      </c>
      <c r="X69" s="158">
        <v>1568</v>
      </c>
      <c r="Y69" s="152"/>
      <c r="AB69" s="140">
        <v>1607</v>
      </c>
      <c r="AG69" s="158">
        <v>1673</v>
      </c>
    </row>
    <row r="70" spans="2:33" ht="15.75" customHeight="1">
      <c r="B70" s="566" t="s">
        <v>112</v>
      </c>
      <c r="C70" s="667"/>
      <c r="E70" s="152">
        <v>8</v>
      </c>
      <c r="G70" s="152">
        <v>42</v>
      </c>
      <c r="H70" s="227"/>
      <c r="I70" s="152">
        <v>530</v>
      </c>
      <c r="J70" s="158"/>
      <c r="K70" s="152">
        <v>436</v>
      </c>
      <c r="L70" s="232"/>
      <c r="M70" s="232"/>
      <c r="N70" s="116"/>
      <c r="O70" s="566"/>
      <c r="P70" s="566"/>
      <c r="Q70" s="566"/>
      <c r="R70" s="311" t="s">
        <v>424</v>
      </c>
      <c r="S70" s="285"/>
      <c r="T70" s="158">
        <v>265245</v>
      </c>
      <c r="V70" s="140">
        <v>255003</v>
      </c>
      <c r="X70" s="158">
        <v>261087</v>
      </c>
      <c r="Y70" s="144"/>
      <c r="AB70" s="140">
        <v>287021</v>
      </c>
      <c r="AE70" s="613">
        <v>318580</v>
      </c>
      <c r="AF70" s="613"/>
      <c r="AG70" s="613"/>
    </row>
    <row r="71" spans="2:33" ht="15.75" customHeight="1">
      <c r="B71" s="566" t="s">
        <v>113</v>
      </c>
      <c r="C71" s="667"/>
      <c r="E71" s="152">
        <v>9</v>
      </c>
      <c r="G71" s="152">
        <v>70</v>
      </c>
      <c r="H71" s="227"/>
      <c r="I71" s="152">
        <v>825</v>
      </c>
      <c r="J71" s="158"/>
      <c r="K71" s="152">
        <v>804</v>
      </c>
      <c r="L71" s="232"/>
      <c r="M71" s="232"/>
      <c r="N71" s="116"/>
      <c r="O71" s="566" t="s">
        <v>426</v>
      </c>
      <c r="P71" s="566"/>
      <c r="Q71" s="566"/>
      <c r="R71" s="311" t="s">
        <v>139</v>
      </c>
      <c r="S71" s="285"/>
      <c r="T71" s="158">
        <v>279</v>
      </c>
      <c r="V71" s="140">
        <v>234</v>
      </c>
      <c r="X71" s="158">
        <v>189</v>
      </c>
      <c r="Y71" s="152"/>
      <c r="AB71" s="140">
        <v>203</v>
      </c>
      <c r="AG71" s="158">
        <v>191</v>
      </c>
    </row>
    <row r="72" spans="2:33" ht="15.75" customHeight="1">
      <c r="B72" s="182"/>
      <c r="C72" s="294"/>
      <c r="E72" s="152"/>
      <c r="G72" s="152"/>
      <c r="H72" s="227"/>
      <c r="I72" s="152"/>
      <c r="J72" s="158"/>
      <c r="K72" s="152"/>
      <c r="L72" s="232"/>
      <c r="M72" s="232"/>
      <c r="N72" s="116"/>
      <c r="O72" s="566"/>
      <c r="P72" s="566"/>
      <c r="Q72" s="566"/>
      <c r="R72" s="311" t="s">
        <v>427</v>
      </c>
      <c r="S72" s="285"/>
      <c r="T72" s="158">
        <v>22163</v>
      </c>
      <c r="V72" s="140">
        <v>19723</v>
      </c>
      <c r="X72" s="158">
        <v>16076</v>
      </c>
      <c r="Y72" s="152"/>
      <c r="AB72" s="140">
        <v>18008</v>
      </c>
      <c r="AG72" s="158">
        <v>15986</v>
      </c>
    </row>
    <row r="73" spans="1:33" ht="15.75" customHeight="1">
      <c r="A73" s="668" t="s">
        <v>440</v>
      </c>
      <c r="B73" s="668"/>
      <c r="C73" s="669"/>
      <c r="D73" s="361"/>
      <c r="E73" s="99">
        <f>SUM(E74:E77)</f>
        <v>25</v>
      </c>
      <c r="F73" s="298"/>
      <c r="G73" s="99">
        <f>SUM(G74:G77)</f>
        <v>162</v>
      </c>
      <c r="H73" s="393"/>
      <c r="I73" s="99">
        <f>SUM(I74:I77)</f>
        <v>1755</v>
      </c>
      <c r="J73" s="302"/>
      <c r="K73" s="99">
        <f>SUM(K74:K77)</f>
        <v>1472</v>
      </c>
      <c r="L73" s="232"/>
      <c r="M73" s="232"/>
      <c r="N73" s="116"/>
      <c r="O73" s="566" t="s">
        <v>428</v>
      </c>
      <c r="P73" s="566"/>
      <c r="Q73" s="566"/>
      <c r="R73" s="311" t="s">
        <v>139</v>
      </c>
      <c r="S73" s="285"/>
      <c r="T73" s="158">
        <v>2651</v>
      </c>
      <c r="V73" s="140">
        <v>2532</v>
      </c>
      <c r="X73" s="158">
        <v>2495</v>
      </c>
      <c r="Y73" s="154"/>
      <c r="AB73" s="140">
        <v>2568</v>
      </c>
      <c r="AG73" s="158">
        <v>2636</v>
      </c>
    </row>
    <row r="74" spans="2:33" ht="15.75" customHeight="1">
      <c r="B74" s="670" t="s">
        <v>115</v>
      </c>
      <c r="C74" s="671"/>
      <c r="E74" s="152">
        <v>8</v>
      </c>
      <c r="G74" s="152">
        <v>40</v>
      </c>
      <c r="H74" s="227"/>
      <c r="I74" s="152">
        <v>400</v>
      </c>
      <c r="J74" s="158"/>
      <c r="K74" s="152">
        <v>319</v>
      </c>
      <c r="L74" s="232"/>
      <c r="M74" s="232"/>
      <c r="N74" s="116"/>
      <c r="O74" s="566"/>
      <c r="P74" s="566"/>
      <c r="Q74" s="566"/>
      <c r="R74" s="311" t="s">
        <v>427</v>
      </c>
      <c r="S74" s="285"/>
      <c r="T74" s="158">
        <v>3650992</v>
      </c>
      <c r="V74" s="140">
        <v>3495119</v>
      </c>
      <c r="X74" s="158">
        <v>3580131</v>
      </c>
      <c r="Y74" s="136"/>
      <c r="AB74" s="140">
        <v>4117120</v>
      </c>
      <c r="AE74" s="613">
        <v>4204173</v>
      </c>
      <c r="AF74" s="613"/>
      <c r="AG74" s="613"/>
    </row>
    <row r="75" spans="2:33" ht="15.75" customHeight="1">
      <c r="B75" s="670" t="s">
        <v>116</v>
      </c>
      <c r="C75" s="671"/>
      <c r="E75" s="152">
        <v>4</v>
      </c>
      <c r="G75" s="152">
        <v>26</v>
      </c>
      <c r="H75" s="227"/>
      <c r="I75" s="152">
        <v>305</v>
      </c>
      <c r="J75" s="158"/>
      <c r="K75" s="152">
        <v>259</v>
      </c>
      <c r="L75" s="227"/>
      <c r="M75" s="227"/>
      <c r="N75" s="116"/>
      <c r="O75" s="566" t="s">
        <v>429</v>
      </c>
      <c r="P75" s="566"/>
      <c r="Q75" s="566"/>
      <c r="R75" s="311" t="s">
        <v>139</v>
      </c>
      <c r="S75" s="285"/>
      <c r="T75" s="158">
        <v>0</v>
      </c>
      <c r="V75" s="140">
        <v>0</v>
      </c>
      <c r="X75" s="158">
        <v>0</v>
      </c>
      <c r="Y75" s="152"/>
      <c r="AB75" s="140">
        <v>0</v>
      </c>
      <c r="AG75" s="158">
        <v>0</v>
      </c>
    </row>
    <row r="76" spans="2:33" ht="15.75" customHeight="1">
      <c r="B76" s="670" t="s">
        <v>117</v>
      </c>
      <c r="C76" s="671"/>
      <c r="E76" s="152">
        <v>9</v>
      </c>
      <c r="G76" s="152">
        <v>69</v>
      </c>
      <c r="H76" s="227"/>
      <c r="I76" s="152">
        <v>730</v>
      </c>
      <c r="J76" s="158"/>
      <c r="K76" s="152">
        <v>620</v>
      </c>
      <c r="L76" s="232"/>
      <c r="M76" s="232"/>
      <c r="N76" s="116"/>
      <c r="O76" s="566"/>
      <c r="P76" s="566"/>
      <c r="Q76" s="566"/>
      <c r="R76" s="311" t="s">
        <v>427</v>
      </c>
      <c r="S76" s="285"/>
      <c r="T76" s="158">
        <v>304</v>
      </c>
      <c r="V76" s="140">
        <v>311</v>
      </c>
      <c r="X76" s="158">
        <v>125</v>
      </c>
      <c r="AB76" s="140">
        <v>0</v>
      </c>
      <c r="AG76" s="158">
        <v>332</v>
      </c>
    </row>
    <row r="77" spans="2:33" ht="15.75" customHeight="1">
      <c r="B77" s="670" t="s">
        <v>118</v>
      </c>
      <c r="C77" s="671"/>
      <c r="E77" s="152">
        <v>4</v>
      </c>
      <c r="G77" s="152">
        <v>27</v>
      </c>
      <c r="H77" s="227"/>
      <c r="I77" s="152">
        <v>320</v>
      </c>
      <c r="J77" s="158"/>
      <c r="K77" s="152">
        <v>274</v>
      </c>
      <c r="L77" s="232"/>
      <c r="M77" s="232"/>
      <c r="N77" s="116"/>
      <c r="O77" s="566" t="s">
        <v>430</v>
      </c>
      <c r="P77" s="566"/>
      <c r="Q77" s="566"/>
      <c r="R77" s="311" t="s">
        <v>139</v>
      </c>
      <c r="S77" s="285"/>
      <c r="T77" s="158">
        <v>2</v>
      </c>
      <c r="V77" s="140">
        <v>1</v>
      </c>
      <c r="X77" s="158">
        <v>1</v>
      </c>
      <c r="AB77" s="140">
        <v>1</v>
      </c>
      <c r="AG77" s="158">
        <v>4</v>
      </c>
    </row>
    <row r="78" spans="2:33" ht="15.75" customHeight="1">
      <c r="B78" s="182"/>
      <c r="C78" s="294"/>
      <c r="E78" s="152"/>
      <c r="G78" s="152"/>
      <c r="H78" s="227"/>
      <c r="I78" s="152"/>
      <c r="J78" s="158"/>
      <c r="K78" s="152"/>
      <c r="L78" s="232"/>
      <c r="M78" s="232"/>
      <c r="N78" s="116"/>
      <c r="O78" s="566"/>
      <c r="P78" s="566"/>
      <c r="Q78" s="566"/>
      <c r="R78" s="311" t="s">
        <v>427</v>
      </c>
      <c r="S78" s="285"/>
      <c r="T78" s="158">
        <v>543</v>
      </c>
      <c r="V78" s="140">
        <v>833</v>
      </c>
      <c r="X78" s="158">
        <v>778</v>
      </c>
      <c r="AB78" s="140">
        <v>635</v>
      </c>
      <c r="AG78" s="158">
        <v>1635</v>
      </c>
    </row>
    <row r="79" spans="1:33" ht="15.75" customHeight="1">
      <c r="A79" s="668" t="s">
        <v>441</v>
      </c>
      <c r="B79" s="668"/>
      <c r="C79" s="669"/>
      <c r="D79" s="361"/>
      <c r="E79" s="99">
        <f>SUM(E80:E85)</f>
        <v>38</v>
      </c>
      <c r="F79" s="298"/>
      <c r="G79" s="99">
        <f>SUM(G80:G85)</f>
        <v>164</v>
      </c>
      <c r="H79" s="393"/>
      <c r="I79" s="99">
        <f>SUM(I80:I85)</f>
        <v>1565</v>
      </c>
      <c r="J79" s="302"/>
      <c r="K79" s="99">
        <f>SUM(K80:K85)</f>
        <v>1239</v>
      </c>
      <c r="L79" s="232"/>
      <c r="M79" s="232"/>
      <c r="N79" s="116"/>
      <c r="O79" s="566" t="s">
        <v>431</v>
      </c>
      <c r="P79" s="566"/>
      <c r="Q79" s="566"/>
      <c r="R79" s="311" t="s">
        <v>139</v>
      </c>
      <c r="S79" s="285"/>
      <c r="T79" s="158">
        <v>3</v>
      </c>
      <c r="V79" s="140">
        <v>3</v>
      </c>
      <c r="X79" s="158">
        <v>3</v>
      </c>
      <c r="AB79" s="140">
        <v>3</v>
      </c>
      <c r="AG79" s="158">
        <v>4</v>
      </c>
    </row>
    <row r="80" spans="2:33" ht="15.75" customHeight="1">
      <c r="B80" s="670" t="s">
        <v>120</v>
      </c>
      <c r="C80" s="671"/>
      <c r="E80" s="152">
        <v>8</v>
      </c>
      <c r="G80" s="152">
        <v>28</v>
      </c>
      <c r="H80" s="227"/>
      <c r="I80" s="152">
        <v>275</v>
      </c>
      <c r="J80" s="158"/>
      <c r="K80" s="152">
        <v>219</v>
      </c>
      <c r="L80" s="232"/>
      <c r="M80" s="232"/>
      <c r="N80" s="116"/>
      <c r="O80" s="566"/>
      <c r="P80" s="566"/>
      <c r="Q80" s="566"/>
      <c r="R80" s="311" t="s">
        <v>427</v>
      </c>
      <c r="S80" s="285"/>
      <c r="T80" s="158">
        <v>4631</v>
      </c>
      <c r="V80" s="140">
        <v>5263</v>
      </c>
      <c r="X80" s="158">
        <v>5356</v>
      </c>
      <c r="AB80" s="140">
        <v>5365</v>
      </c>
      <c r="AG80" s="158">
        <v>5865</v>
      </c>
    </row>
    <row r="81" spans="2:33" ht="15.75" customHeight="1">
      <c r="B81" s="670" t="s">
        <v>121</v>
      </c>
      <c r="C81" s="671"/>
      <c r="E81" s="152">
        <v>5</v>
      </c>
      <c r="G81" s="152">
        <v>27</v>
      </c>
      <c r="H81" s="227"/>
      <c r="I81" s="152">
        <v>255</v>
      </c>
      <c r="J81" s="158"/>
      <c r="K81" s="152">
        <v>227</v>
      </c>
      <c r="L81" s="232"/>
      <c r="M81" s="232"/>
      <c r="N81" s="116"/>
      <c r="O81" s="749" t="s">
        <v>140</v>
      </c>
      <c r="P81" s="749"/>
      <c r="Q81" s="749"/>
      <c r="R81" s="750"/>
      <c r="S81" s="365"/>
      <c r="T81" s="191">
        <v>550520</v>
      </c>
      <c r="U81" s="318"/>
      <c r="V81" s="190">
        <v>566124</v>
      </c>
      <c r="W81" s="318"/>
      <c r="X81" s="191">
        <v>585702</v>
      </c>
      <c r="Y81" s="318"/>
      <c r="Z81" s="318"/>
      <c r="AA81" s="262"/>
      <c r="AB81" s="190">
        <v>597930</v>
      </c>
      <c r="AC81" s="262"/>
      <c r="AD81" s="262"/>
      <c r="AE81" s="711">
        <v>600453</v>
      </c>
      <c r="AF81" s="711"/>
      <c r="AG81" s="711"/>
    </row>
    <row r="82" spans="2:33" ht="15.75" customHeight="1">
      <c r="B82" s="670" t="s">
        <v>122</v>
      </c>
      <c r="C82" s="671"/>
      <c r="E82" s="152">
        <v>8</v>
      </c>
      <c r="G82" s="152">
        <v>33</v>
      </c>
      <c r="H82" s="227"/>
      <c r="I82" s="152">
        <v>350</v>
      </c>
      <c r="J82" s="158"/>
      <c r="K82" s="152">
        <v>264</v>
      </c>
      <c r="L82" s="232"/>
      <c r="M82" s="232"/>
      <c r="N82" s="116"/>
      <c r="O82" s="747" t="s">
        <v>432</v>
      </c>
      <c r="P82" s="747"/>
      <c r="Q82" s="747"/>
      <c r="R82" s="747"/>
      <c r="S82" s="747"/>
      <c r="T82" s="747"/>
      <c r="U82" s="182"/>
      <c r="V82" s="182"/>
      <c r="W82" s="182"/>
      <c r="AG82" s="103"/>
    </row>
    <row r="83" spans="2:24" ht="15.75" customHeight="1">
      <c r="B83" s="670" t="s">
        <v>123</v>
      </c>
      <c r="C83" s="671"/>
      <c r="E83" s="152">
        <v>10</v>
      </c>
      <c r="G83" s="152">
        <v>42</v>
      </c>
      <c r="H83" s="227"/>
      <c r="I83" s="152">
        <v>385</v>
      </c>
      <c r="J83" s="158"/>
      <c r="K83" s="152">
        <v>287</v>
      </c>
      <c r="L83" s="232"/>
      <c r="M83" s="232"/>
      <c r="N83" s="116"/>
      <c r="O83" s="744" t="s">
        <v>240</v>
      </c>
      <c r="P83" s="744"/>
      <c r="Q83" s="744"/>
      <c r="R83" s="744"/>
      <c r="S83" s="744"/>
      <c r="T83" s="227"/>
      <c r="U83" s="227"/>
      <c r="V83" s="134"/>
      <c r="W83" s="134"/>
      <c r="X83" s="103"/>
    </row>
    <row r="84" spans="2:24" ht="15.75" customHeight="1">
      <c r="B84" s="670" t="s">
        <v>124</v>
      </c>
      <c r="C84" s="671"/>
      <c r="E84" s="152">
        <v>4</v>
      </c>
      <c r="G84" s="152">
        <v>15</v>
      </c>
      <c r="H84" s="227"/>
      <c r="I84" s="152">
        <v>135</v>
      </c>
      <c r="J84" s="158"/>
      <c r="K84" s="152">
        <v>105</v>
      </c>
      <c r="L84" s="290"/>
      <c r="M84" s="290"/>
      <c r="N84" s="130"/>
      <c r="P84" s="227"/>
      <c r="Q84" s="227"/>
      <c r="R84" s="227"/>
      <c r="S84" s="227"/>
      <c r="T84" s="227"/>
      <c r="U84" s="227"/>
      <c r="V84" s="227"/>
      <c r="W84" s="359"/>
      <c r="X84" s="359"/>
    </row>
    <row r="85" spans="2:24" ht="15.75" customHeight="1">
      <c r="B85" s="670" t="s">
        <v>125</v>
      </c>
      <c r="C85" s="671"/>
      <c r="E85" s="152">
        <v>3</v>
      </c>
      <c r="G85" s="152">
        <v>19</v>
      </c>
      <c r="H85" s="227"/>
      <c r="I85" s="152">
        <v>165</v>
      </c>
      <c r="J85" s="158"/>
      <c r="K85" s="152">
        <v>137</v>
      </c>
      <c r="L85" s="290"/>
      <c r="M85" s="290"/>
      <c r="N85" s="130"/>
      <c r="O85" s="182"/>
      <c r="P85" s="182"/>
      <c r="Q85" s="182"/>
      <c r="R85" s="182"/>
      <c r="T85" s="182"/>
      <c r="U85" s="243"/>
      <c r="V85" s="152"/>
      <c r="W85" s="152"/>
      <c r="X85" s="152"/>
    </row>
    <row r="86" spans="2:24" ht="15.75" customHeight="1">
      <c r="B86" s="182"/>
      <c r="C86" s="294"/>
      <c r="E86" s="152"/>
      <c r="G86" s="152"/>
      <c r="H86" s="227"/>
      <c r="I86" s="152"/>
      <c r="J86" s="158"/>
      <c r="K86" s="152"/>
      <c r="L86" s="359"/>
      <c r="M86" s="359"/>
      <c r="N86" s="359"/>
      <c r="O86" s="227"/>
      <c r="P86" s="182"/>
      <c r="Q86" s="182"/>
      <c r="R86" s="182"/>
      <c r="T86" s="182"/>
      <c r="U86" s="243"/>
      <c r="V86" s="152"/>
      <c r="W86" s="152"/>
      <c r="X86" s="152"/>
    </row>
    <row r="87" spans="1:24" ht="15.75" customHeight="1">
      <c r="A87" s="668" t="s">
        <v>442</v>
      </c>
      <c r="B87" s="668"/>
      <c r="C87" s="669"/>
      <c r="D87" s="361"/>
      <c r="E87" s="99">
        <f>SUM(E88:E91)</f>
        <v>24</v>
      </c>
      <c r="F87" s="298"/>
      <c r="G87" s="99">
        <f>SUM(G88:G91)</f>
        <v>102</v>
      </c>
      <c r="H87" s="393"/>
      <c r="I87" s="99">
        <f>SUM(I88:I91)</f>
        <v>1240</v>
      </c>
      <c r="J87" s="302"/>
      <c r="K87" s="99">
        <f>SUM(K88:K91)</f>
        <v>936</v>
      </c>
      <c r="L87" s="182"/>
      <c r="M87" s="182"/>
      <c r="N87" s="182"/>
      <c r="O87" s="304"/>
      <c r="P87" s="256"/>
      <c r="Q87" s="256"/>
      <c r="R87" s="245"/>
      <c r="T87" s="182"/>
      <c r="U87" s="243"/>
      <c r="V87" s="152"/>
      <c r="W87" s="152"/>
      <c r="X87" s="152"/>
    </row>
    <row r="88" spans="2:24" ht="15.75" customHeight="1">
      <c r="B88" s="670" t="s">
        <v>127</v>
      </c>
      <c r="C88" s="671"/>
      <c r="E88" s="152">
        <v>6</v>
      </c>
      <c r="G88" s="152">
        <v>31</v>
      </c>
      <c r="H88" s="227"/>
      <c r="I88" s="152">
        <v>375</v>
      </c>
      <c r="J88" s="158"/>
      <c r="K88" s="152">
        <v>293</v>
      </c>
      <c r="L88" s="268"/>
      <c r="M88" s="268"/>
      <c r="N88" s="268"/>
      <c r="O88" s="268"/>
      <c r="P88" s="227"/>
      <c r="Q88" s="224"/>
      <c r="R88" s="224"/>
      <c r="S88" s="224"/>
      <c r="T88" s="340"/>
      <c r="U88" s="143"/>
      <c r="V88" s="144"/>
      <c r="W88" s="144"/>
      <c r="X88" s="144"/>
    </row>
    <row r="89" spans="2:24" ht="15.75" customHeight="1">
      <c r="B89" s="670" t="s">
        <v>128</v>
      </c>
      <c r="C89" s="671"/>
      <c r="E89" s="152">
        <v>5</v>
      </c>
      <c r="G89" s="152">
        <v>17</v>
      </c>
      <c r="H89" s="227"/>
      <c r="I89" s="152">
        <v>190</v>
      </c>
      <c r="J89" s="158"/>
      <c r="K89" s="152">
        <v>142</v>
      </c>
      <c r="L89" s="222"/>
      <c r="M89" s="222"/>
      <c r="N89" s="359"/>
      <c r="O89" s="226"/>
      <c r="P89" s="226"/>
      <c r="Q89" s="221"/>
      <c r="R89" s="221"/>
      <c r="S89" s="226"/>
      <c r="T89" s="182"/>
      <c r="U89" s="243"/>
      <c r="V89" s="152"/>
      <c r="W89" s="152"/>
      <c r="X89" s="152"/>
    </row>
    <row r="90" spans="2:24" ht="15.75" customHeight="1">
      <c r="B90" s="670" t="s">
        <v>129</v>
      </c>
      <c r="C90" s="671"/>
      <c r="E90" s="152">
        <v>8</v>
      </c>
      <c r="G90" s="152">
        <v>36</v>
      </c>
      <c r="H90" s="227"/>
      <c r="I90" s="152">
        <v>480</v>
      </c>
      <c r="J90" s="158"/>
      <c r="K90" s="152">
        <v>359</v>
      </c>
      <c r="L90" s="232"/>
      <c r="M90" s="232"/>
      <c r="N90" s="232"/>
      <c r="O90" s="232"/>
      <c r="P90" s="232"/>
      <c r="Q90" s="154"/>
      <c r="R90" s="232"/>
      <c r="S90" s="232"/>
      <c r="T90" s="342"/>
      <c r="U90" s="182"/>
      <c r="V90" s="182"/>
      <c r="W90" s="182"/>
      <c r="X90" s="152"/>
    </row>
    <row r="91" spans="2:24" ht="15.75" customHeight="1">
      <c r="B91" s="670" t="s">
        <v>130</v>
      </c>
      <c r="C91" s="671"/>
      <c r="E91" s="152">
        <v>5</v>
      </c>
      <c r="G91" s="152">
        <v>18</v>
      </c>
      <c r="H91" s="227"/>
      <c r="I91" s="152">
        <v>195</v>
      </c>
      <c r="J91" s="158"/>
      <c r="K91" s="152">
        <v>142</v>
      </c>
      <c r="L91" s="129"/>
      <c r="M91" s="129"/>
      <c r="N91" s="129"/>
      <c r="O91" s="357"/>
      <c r="P91" s="129"/>
      <c r="Q91" s="112"/>
      <c r="R91" s="129"/>
      <c r="S91" s="129"/>
      <c r="T91" s="255"/>
      <c r="U91" s="255"/>
      <c r="V91" s="154"/>
      <c r="W91" s="154"/>
      <c r="X91" s="154"/>
    </row>
    <row r="92" spans="2:24" ht="15.75" customHeight="1">
      <c r="B92" s="182"/>
      <c r="C92" s="294"/>
      <c r="E92" s="152"/>
      <c r="G92" s="152"/>
      <c r="H92" s="227"/>
      <c r="I92" s="152"/>
      <c r="J92" s="158"/>
      <c r="K92" s="152"/>
      <c r="L92" s="129"/>
      <c r="M92" s="129"/>
      <c r="N92" s="112"/>
      <c r="O92" s="357"/>
      <c r="P92" s="112"/>
      <c r="Q92" s="112"/>
      <c r="R92" s="129"/>
      <c r="S92" s="129"/>
      <c r="T92" s="340"/>
      <c r="U92" s="143"/>
      <c r="V92" s="136"/>
      <c r="W92" s="136"/>
      <c r="X92" s="136"/>
    </row>
    <row r="93" spans="1:24" ht="15.75" customHeight="1">
      <c r="A93" s="668" t="s">
        <v>443</v>
      </c>
      <c r="B93" s="668"/>
      <c r="C93" s="669"/>
      <c r="D93" s="362"/>
      <c r="E93" s="99">
        <f>SUM(E94)</f>
        <v>5</v>
      </c>
      <c r="F93" s="298"/>
      <c r="G93" s="99">
        <f>SUM(G94)</f>
        <v>27</v>
      </c>
      <c r="H93" s="393"/>
      <c r="I93" s="99">
        <f>SUM(I94)</f>
        <v>255</v>
      </c>
      <c r="J93" s="302"/>
      <c r="K93" s="99">
        <f>SUM(K94)</f>
        <v>225</v>
      </c>
      <c r="L93" s="290"/>
      <c r="M93" s="290"/>
      <c r="N93" s="130"/>
      <c r="O93" s="116"/>
      <c r="P93" s="304"/>
      <c r="Q93" s="100"/>
      <c r="R93" s="130"/>
      <c r="S93" s="304"/>
      <c r="T93" s="182"/>
      <c r="U93" s="243"/>
      <c r="V93" s="152"/>
      <c r="W93" s="152"/>
      <c r="X93" s="152"/>
    </row>
    <row r="94" spans="1:20" ht="15.75" customHeight="1">
      <c r="A94" s="318"/>
      <c r="B94" s="672" t="s">
        <v>132</v>
      </c>
      <c r="C94" s="673"/>
      <c r="D94" s="360"/>
      <c r="E94" s="171">
        <v>5</v>
      </c>
      <c r="F94" s="318"/>
      <c r="G94" s="171">
        <v>27</v>
      </c>
      <c r="H94" s="133"/>
      <c r="I94" s="171">
        <v>255</v>
      </c>
      <c r="J94" s="133"/>
      <c r="K94" s="171">
        <v>225</v>
      </c>
      <c r="L94" s="290"/>
      <c r="M94" s="290"/>
      <c r="N94" s="130"/>
      <c r="O94" s="116"/>
      <c r="P94" s="304"/>
      <c r="Q94" s="100"/>
      <c r="R94" s="130"/>
      <c r="S94" s="304"/>
      <c r="T94" s="342"/>
    </row>
    <row r="95" spans="2:19" ht="15.75" customHeight="1">
      <c r="B95" s="342" t="s">
        <v>143</v>
      </c>
      <c r="F95" s="152"/>
      <c r="G95" s="152"/>
      <c r="H95" s="103"/>
      <c r="I95" s="132"/>
      <c r="J95" s="103"/>
      <c r="K95" s="132"/>
      <c r="L95" s="290"/>
      <c r="M95" s="290"/>
      <c r="N95" s="130"/>
      <c r="O95" s="116"/>
      <c r="P95" s="304"/>
      <c r="Q95" s="100"/>
      <c r="R95" s="130"/>
      <c r="S95" s="304"/>
    </row>
    <row r="96" spans="2:19" ht="14.25">
      <c r="B96" s="268"/>
      <c r="C96" s="268"/>
      <c r="D96" s="249"/>
      <c r="E96" s="243"/>
      <c r="F96" s="103"/>
      <c r="G96" s="132"/>
      <c r="H96" s="103"/>
      <c r="I96" s="132"/>
      <c r="J96" s="103"/>
      <c r="K96" s="132"/>
      <c r="L96" s="290"/>
      <c r="M96" s="290"/>
      <c r="N96" s="130"/>
      <c r="O96" s="116"/>
      <c r="P96" s="304"/>
      <c r="Q96" s="100"/>
      <c r="R96" s="130"/>
      <c r="S96" s="304"/>
    </row>
    <row r="97" spans="2:19" ht="14.25">
      <c r="B97" s="243"/>
      <c r="C97" s="268"/>
      <c r="D97" s="243"/>
      <c r="E97" s="243"/>
      <c r="F97" s="103"/>
      <c r="G97" s="132"/>
      <c r="H97" s="103"/>
      <c r="I97" s="132"/>
      <c r="J97" s="103"/>
      <c r="K97" s="132"/>
      <c r="L97" s="290"/>
      <c r="M97" s="290"/>
      <c r="N97" s="130"/>
      <c r="O97" s="116"/>
      <c r="P97" s="304"/>
      <c r="Q97" s="100"/>
      <c r="R97" s="130"/>
      <c r="S97" s="304"/>
    </row>
    <row r="98" spans="8:19" ht="14.25">
      <c r="H98" s="103"/>
      <c r="I98" s="132"/>
      <c r="J98" s="103"/>
      <c r="K98" s="132"/>
      <c r="L98" s="290"/>
      <c r="M98" s="290"/>
      <c r="N98" s="130"/>
      <c r="O98" s="116"/>
      <c r="P98" s="304"/>
      <c r="Q98" s="100"/>
      <c r="R98" s="130"/>
      <c r="S98" s="304"/>
    </row>
    <row r="99" spans="8:19" ht="14.25">
      <c r="H99" s="103"/>
      <c r="I99" s="132"/>
      <c r="J99" s="103"/>
      <c r="K99" s="132"/>
      <c r="L99" s="290"/>
      <c r="M99" s="290"/>
      <c r="N99" s="130"/>
      <c r="O99" s="116"/>
      <c r="P99" s="304"/>
      <c r="Q99" s="100"/>
      <c r="R99" s="130"/>
      <c r="S99" s="304"/>
    </row>
    <row r="100" spans="8:19" ht="14.25">
      <c r="H100" s="103"/>
      <c r="I100" s="132"/>
      <c r="J100" s="103"/>
      <c r="K100" s="132"/>
      <c r="L100" s="290"/>
      <c r="M100" s="290"/>
      <c r="N100" s="130"/>
      <c r="O100" s="116"/>
      <c r="P100" s="304"/>
      <c r="Q100" s="100"/>
      <c r="R100" s="130"/>
      <c r="S100" s="304"/>
    </row>
    <row r="101" spans="8:19" ht="14.25">
      <c r="H101" s="103"/>
      <c r="I101" s="132"/>
      <c r="J101" s="103"/>
      <c r="K101" s="132"/>
      <c r="L101" s="290"/>
      <c r="M101" s="290"/>
      <c r="N101" s="130"/>
      <c r="O101" s="116"/>
      <c r="P101" s="304"/>
      <c r="Q101" s="100"/>
      <c r="R101" s="130"/>
      <c r="S101" s="304"/>
    </row>
    <row r="102" spans="8:19" ht="14.25">
      <c r="H102" s="103"/>
      <c r="I102" s="132"/>
      <c r="J102" s="103"/>
      <c r="K102" s="132"/>
      <c r="L102" s="290"/>
      <c r="M102" s="290"/>
      <c r="N102" s="130"/>
      <c r="O102" s="116"/>
      <c r="P102" s="304"/>
      <c r="Q102" s="100"/>
      <c r="R102" s="130"/>
      <c r="S102" s="304"/>
    </row>
    <row r="103" spans="8:19" ht="14.25">
      <c r="H103" s="103"/>
      <c r="I103" s="132"/>
      <c r="J103" s="103"/>
      <c r="K103" s="132"/>
      <c r="L103" s="290"/>
      <c r="M103" s="290"/>
      <c r="N103" s="130"/>
      <c r="O103" s="116"/>
      <c r="P103" s="304"/>
      <c r="Q103" s="100"/>
      <c r="R103" s="130"/>
      <c r="S103" s="304"/>
    </row>
    <row r="104" spans="8:19" ht="14.25">
      <c r="H104" s="103"/>
      <c r="I104" s="132"/>
      <c r="J104" s="103"/>
      <c r="K104" s="132"/>
      <c r="L104" s="290"/>
      <c r="M104" s="290"/>
      <c r="N104" s="130"/>
      <c r="O104" s="116"/>
      <c r="P104" s="304"/>
      <c r="Q104" s="100"/>
      <c r="R104" s="130"/>
      <c r="S104" s="304"/>
    </row>
    <row r="105" spans="8:19" ht="14.25">
      <c r="H105" s="103"/>
      <c r="I105" s="132"/>
      <c r="J105" s="103"/>
      <c r="K105" s="132"/>
      <c r="L105" s="290"/>
      <c r="M105" s="290"/>
      <c r="N105" s="130"/>
      <c r="O105" s="116"/>
      <c r="P105" s="304"/>
      <c r="Q105" s="100"/>
      <c r="R105" s="130"/>
      <c r="S105" s="304"/>
    </row>
    <row r="106" spans="8:19" ht="14.25">
      <c r="H106" s="103"/>
      <c r="I106" s="132"/>
      <c r="J106" s="103"/>
      <c r="K106" s="132"/>
      <c r="L106" s="290"/>
      <c r="M106" s="290"/>
      <c r="N106" s="130"/>
      <c r="O106" s="116"/>
      <c r="P106" s="304"/>
      <c r="Q106" s="100"/>
      <c r="R106" s="130"/>
      <c r="S106" s="304"/>
    </row>
    <row r="107" spans="8:19" ht="14.25">
      <c r="H107" s="103"/>
      <c r="I107" s="132"/>
      <c r="J107" s="103"/>
      <c r="K107" s="132"/>
      <c r="L107" s="290"/>
      <c r="M107" s="290"/>
      <c r="N107" s="130"/>
      <c r="O107" s="116"/>
      <c r="P107" s="304"/>
      <c r="Q107" s="100"/>
      <c r="R107" s="130"/>
      <c r="S107" s="304"/>
    </row>
    <row r="108" spans="8:19" ht="14.25">
      <c r="H108" s="227"/>
      <c r="I108" s="232"/>
      <c r="J108" s="103"/>
      <c r="K108" s="132"/>
      <c r="L108" s="290"/>
      <c r="M108" s="290"/>
      <c r="N108" s="130"/>
      <c r="O108" s="304"/>
      <c r="P108" s="304"/>
      <c r="Q108" s="100"/>
      <c r="R108" s="130"/>
      <c r="S108" s="312"/>
    </row>
    <row r="109" spans="8:19" ht="14.25">
      <c r="H109" s="134"/>
      <c r="I109" s="134"/>
      <c r="J109" s="103"/>
      <c r="K109" s="132"/>
      <c r="L109" s="290"/>
      <c r="M109" s="290"/>
      <c r="N109" s="130"/>
      <c r="O109" s="304"/>
      <c r="P109" s="304"/>
      <c r="Q109" s="100"/>
      <c r="R109" s="130"/>
      <c r="S109" s="304"/>
    </row>
    <row r="110" spans="8:19" ht="14.25">
      <c r="H110" s="227"/>
      <c r="I110" s="359"/>
      <c r="J110" s="359"/>
      <c r="K110" s="359"/>
      <c r="L110" s="359"/>
      <c r="M110" s="359"/>
      <c r="N110" s="359"/>
      <c r="O110" s="359"/>
      <c r="P110" s="359"/>
      <c r="Q110" s="359"/>
      <c r="R110" s="359"/>
      <c r="S110" s="359"/>
    </row>
    <row r="111" spans="15:16" ht="14.25">
      <c r="O111" s="182"/>
      <c r="P111" s="182"/>
    </row>
    <row r="112" spans="15:19" ht="14.25">
      <c r="O112" s="268"/>
      <c r="P112" s="232"/>
      <c r="Q112" s="232"/>
      <c r="R112" s="232"/>
      <c r="S112" s="232"/>
    </row>
    <row r="113" spans="15:19" ht="14.25">
      <c r="O113" s="359"/>
      <c r="P113" s="359"/>
      <c r="Q113" s="359"/>
      <c r="R113" s="359"/>
      <c r="S113" s="226"/>
    </row>
    <row r="114" spans="15:19" ht="14.25">
      <c r="O114" s="232"/>
      <c r="P114" s="232"/>
      <c r="Q114" s="154"/>
      <c r="R114" s="232"/>
      <c r="S114" s="232"/>
    </row>
    <row r="115" spans="15:19" ht="15.75" customHeight="1">
      <c r="O115" s="129"/>
      <c r="P115" s="129"/>
      <c r="Q115" s="112"/>
      <c r="R115" s="129"/>
      <c r="S115" s="129"/>
    </row>
    <row r="116" spans="15:19" ht="14.25">
      <c r="O116" s="112"/>
      <c r="P116" s="112"/>
      <c r="Q116" s="112"/>
      <c r="R116" s="129"/>
      <c r="S116" s="129"/>
    </row>
    <row r="117" spans="15:19" ht="14.25">
      <c r="O117" s="304"/>
      <c r="P117" s="304"/>
      <c r="Q117" s="100"/>
      <c r="R117" s="130"/>
      <c r="S117" s="304"/>
    </row>
    <row r="118" spans="15:19" ht="14.25">
      <c r="O118" s="304"/>
      <c r="P118" s="304"/>
      <c r="Q118" s="100"/>
      <c r="R118" s="130"/>
      <c r="S118" s="304"/>
    </row>
    <row r="119" spans="15:19" ht="14.25">
      <c r="O119" s="304"/>
      <c r="P119" s="304"/>
      <c r="Q119" s="100"/>
      <c r="R119" s="130"/>
      <c r="S119" s="304"/>
    </row>
    <row r="120" spans="15:19" ht="14.25">
      <c r="O120" s="304"/>
      <c r="P120" s="304"/>
      <c r="Q120" s="639"/>
      <c r="R120" s="640"/>
      <c r="S120" s="641"/>
    </row>
    <row r="121" spans="15:19" ht="14.25">
      <c r="O121" s="304"/>
      <c r="P121" s="304"/>
      <c r="Q121" s="639"/>
      <c r="R121" s="640"/>
      <c r="S121" s="641"/>
    </row>
    <row r="122" spans="15:19" ht="14.25">
      <c r="O122" s="304"/>
      <c r="P122" s="304"/>
      <c r="Q122" s="639"/>
      <c r="R122" s="640"/>
      <c r="S122" s="641"/>
    </row>
    <row r="123" spans="15:19" ht="14.25">
      <c r="O123" s="304"/>
      <c r="P123" s="304"/>
      <c r="Q123" s="639"/>
      <c r="R123" s="640"/>
      <c r="S123" s="641"/>
    </row>
    <row r="124" spans="15:19" ht="14.25">
      <c r="O124" s="304"/>
      <c r="P124" s="304"/>
      <c r="Q124" s="639"/>
      <c r="R124" s="640"/>
      <c r="S124" s="641"/>
    </row>
    <row r="125" spans="15:19" ht="14.25">
      <c r="O125" s="304"/>
      <c r="P125" s="304"/>
      <c r="Q125" s="639"/>
      <c r="R125" s="640"/>
      <c r="S125" s="641"/>
    </row>
    <row r="126" spans="15:19" ht="14.25">
      <c r="O126" s="304"/>
      <c r="P126" s="304"/>
      <c r="Q126" s="639"/>
      <c r="R126" s="640"/>
      <c r="S126" s="641"/>
    </row>
    <row r="127" spans="15:19" ht="14.25">
      <c r="O127" s="304"/>
      <c r="P127" s="304"/>
      <c r="Q127" s="639"/>
      <c r="R127" s="640"/>
      <c r="S127" s="641"/>
    </row>
    <row r="128" spans="15:19" ht="14.25">
      <c r="O128" s="304"/>
      <c r="P128" s="304"/>
      <c r="Q128" s="639"/>
      <c r="R128" s="640"/>
      <c r="S128" s="641"/>
    </row>
    <row r="129" spans="15:19" ht="14.25">
      <c r="O129" s="304"/>
      <c r="P129" s="304"/>
      <c r="Q129" s="639"/>
      <c r="R129" s="640"/>
      <c r="S129" s="641"/>
    </row>
    <row r="130" spans="15:19" ht="14.25">
      <c r="O130" s="304"/>
      <c r="P130" s="304"/>
      <c r="Q130" s="639"/>
      <c r="R130" s="640"/>
      <c r="S130" s="641"/>
    </row>
    <row r="131" spans="15:19" ht="14.25">
      <c r="O131" s="304"/>
      <c r="P131" s="304"/>
      <c r="Q131" s="639"/>
      <c r="R131" s="640"/>
      <c r="S131" s="641"/>
    </row>
    <row r="132" spans="15:19" ht="14.25">
      <c r="O132" s="304"/>
      <c r="P132" s="304"/>
      <c r="Q132" s="639"/>
      <c r="R132" s="640"/>
      <c r="S132" s="641"/>
    </row>
    <row r="133" spans="15:19" ht="14.25">
      <c r="O133" s="304"/>
      <c r="P133" s="304"/>
      <c r="Q133" s="639"/>
      <c r="R133" s="640"/>
      <c r="S133" s="641"/>
    </row>
    <row r="134" spans="15:19" ht="14.25">
      <c r="O134" s="359"/>
      <c r="P134" s="359"/>
      <c r="Q134" s="359"/>
      <c r="R134" s="359"/>
      <c r="S134" s="359"/>
    </row>
    <row r="163" spans="2:7" ht="14.25">
      <c r="B163" s="255"/>
      <c r="C163" s="255"/>
      <c r="D163" s="154"/>
      <c r="E163" s="154"/>
      <c r="F163" s="154"/>
      <c r="G163" s="154"/>
    </row>
    <row r="164" spans="2:7" ht="14.25">
      <c r="B164" s="340"/>
      <c r="C164" s="143"/>
      <c r="D164" s="136"/>
      <c r="E164" s="136"/>
      <c r="F164" s="136"/>
      <c r="G164" s="136"/>
    </row>
  </sheetData>
  <sheetProtection/>
  <mergeCells count="227">
    <mergeCell ref="A38:C38"/>
    <mergeCell ref="O61:AG61"/>
    <mergeCell ref="A47:C47"/>
    <mergeCell ref="B54:C54"/>
    <mergeCell ref="B57:C57"/>
    <mergeCell ref="A87:C87"/>
    <mergeCell ref="A79:C79"/>
    <mergeCell ref="A73:C73"/>
    <mergeCell ref="A66:C66"/>
    <mergeCell ref="A50:C50"/>
    <mergeCell ref="A56:C56"/>
    <mergeCell ref="B85:C85"/>
    <mergeCell ref="B83:C83"/>
    <mergeCell ref="B84:C84"/>
    <mergeCell ref="B53:C53"/>
    <mergeCell ref="B31:K31"/>
    <mergeCell ref="A36:C36"/>
    <mergeCell ref="A45:C45"/>
    <mergeCell ref="A44:C44"/>
    <mergeCell ref="B48:C48"/>
    <mergeCell ref="A33:C34"/>
    <mergeCell ref="A2:M2"/>
    <mergeCell ref="H33:I34"/>
    <mergeCell ref="F33:G34"/>
    <mergeCell ref="D33:E34"/>
    <mergeCell ref="C26:D26"/>
    <mergeCell ref="E4:E5"/>
    <mergeCell ref="J33:K34"/>
    <mergeCell ref="F4:F5"/>
    <mergeCell ref="G4:J5"/>
    <mergeCell ref="O1:AB1"/>
    <mergeCell ref="O2:AB2"/>
    <mergeCell ref="O24:AG24"/>
    <mergeCell ref="AC63:AG63"/>
    <mergeCell ref="O64:R64"/>
    <mergeCell ref="AC64:AG64"/>
    <mergeCell ref="Y64:AB64"/>
    <mergeCell ref="AD32:AE32"/>
    <mergeCell ref="AF32:AG32"/>
    <mergeCell ref="AD31:AE31"/>
    <mergeCell ref="O83:S83"/>
    <mergeCell ref="O12:P12"/>
    <mergeCell ref="O13:P13"/>
    <mergeCell ref="O14:P14"/>
    <mergeCell ref="O65:Q66"/>
    <mergeCell ref="O82:T82"/>
    <mergeCell ref="O79:Q80"/>
    <mergeCell ref="O75:Q76"/>
    <mergeCell ref="S64:T64"/>
    <mergeCell ref="O81:R81"/>
    <mergeCell ref="B51:C51"/>
    <mergeCell ref="B52:C52"/>
    <mergeCell ref="A42:C42"/>
    <mergeCell ref="A41:C41"/>
    <mergeCell ref="A40:C40"/>
    <mergeCell ref="A39:C39"/>
    <mergeCell ref="A43:C43"/>
    <mergeCell ref="O69:Q70"/>
    <mergeCell ref="O67:Q68"/>
    <mergeCell ref="AD33:AE33"/>
    <mergeCell ref="AF33:AG33"/>
    <mergeCell ref="O33:Q33"/>
    <mergeCell ref="O73:Q74"/>
    <mergeCell ref="O71:Q72"/>
    <mergeCell ref="AA66:AB66"/>
    <mergeCell ref="U64:V64"/>
    <mergeCell ref="AA65:AB65"/>
    <mergeCell ref="AF31:AG31"/>
    <mergeCell ref="W64:X64"/>
    <mergeCell ref="Y30:Z30"/>
    <mergeCell ref="AA30:AB30"/>
    <mergeCell ref="AD30:AE30"/>
    <mergeCell ref="AF30:AG30"/>
    <mergeCell ref="AE65:AG65"/>
    <mergeCell ref="AA29:AB29"/>
    <mergeCell ref="AD29:AE29"/>
    <mergeCell ref="AF29:AG29"/>
    <mergeCell ref="AA26:AC27"/>
    <mergeCell ref="T27:U27"/>
    <mergeCell ref="AD26:AG27"/>
    <mergeCell ref="V27:W27"/>
    <mergeCell ref="Y28:Z28"/>
    <mergeCell ref="AA28:AB28"/>
    <mergeCell ref="AD28:AE28"/>
    <mergeCell ref="AF28:AG28"/>
    <mergeCell ref="AF10:AG10"/>
    <mergeCell ref="AD11:AE11"/>
    <mergeCell ref="AF11:AG11"/>
    <mergeCell ref="C25:D25"/>
    <mergeCell ref="AF12:AG12"/>
    <mergeCell ref="O18:R18"/>
    <mergeCell ref="L21:M21"/>
    <mergeCell ref="AD12:AE12"/>
    <mergeCell ref="O31:Q31"/>
    <mergeCell ref="O32:Q32"/>
    <mergeCell ref="O29:Q29"/>
    <mergeCell ref="O10:P10"/>
    <mergeCell ref="O11:P11"/>
    <mergeCell ref="T23:Z23"/>
    <mergeCell ref="O26:Q28"/>
    <mergeCell ref="R26:S27"/>
    <mergeCell ref="Y29:Z29"/>
    <mergeCell ref="T26:W26"/>
    <mergeCell ref="X26:Z27"/>
    <mergeCell ref="L26:M26"/>
    <mergeCell ref="L22:M22"/>
    <mergeCell ref="B46:C46"/>
    <mergeCell ref="AE81:AG81"/>
    <mergeCell ref="AE74:AG74"/>
    <mergeCell ref="AE70:AG70"/>
    <mergeCell ref="AE68:AG68"/>
    <mergeCell ref="AE66:AG66"/>
    <mergeCell ref="B74:C74"/>
    <mergeCell ref="O4:P8"/>
    <mergeCell ref="O17:AA17"/>
    <mergeCell ref="Q5:Q8"/>
    <mergeCell ref="R5:R8"/>
    <mergeCell ref="S5:S8"/>
    <mergeCell ref="Q4:R4"/>
    <mergeCell ref="S4:T4"/>
    <mergeCell ref="T5:T8"/>
    <mergeCell ref="O15:W15"/>
    <mergeCell ref="O16:W16"/>
    <mergeCell ref="B75:C75"/>
    <mergeCell ref="B76:C76"/>
    <mergeCell ref="B67:C67"/>
    <mergeCell ref="AD10:AE10"/>
    <mergeCell ref="B21:D21"/>
    <mergeCell ref="G25:J25"/>
    <mergeCell ref="L25:M25"/>
    <mergeCell ref="H26:J26"/>
    <mergeCell ref="O30:Q30"/>
    <mergeCell ref="C10:D10"/>
    <mergeCell ref="B77:C77"/>
    <mergeCell ref="B80:C80"/>
    <mergeCell ref="B81:C81"/>
    <mergeCell ref="B82:C82"/>
    <mergeCell ref="B91:C91"/>
    <mergeCell ref="B89:C89"/>
    <mergeCell ref="B88:C88"/>
    <mergeCell ref="B94:C94"/>
    <mergeCell ref="B63:C63"/>
    <mergeCell ref="O77:Q78"/>
    <mergeCell ref="B37:C37"/>
    <mergeCell ref="B64:C64"/>
    <mergeCell ref="B58:C58"/>
    <mergeCell ref="B59:C59"/>
    <mergeCell ref="B60:C60"/>
    <mergeCell ref="B61:C61"/>
    <mergeCell ref="B62:C62"/>
    <mergeCell ref="Q123:S123"/>
    <mergeCell ref="B68:C68"/>
    <mergeCell ref="B69:C69"/>
    <mergeCell ref="A93:C93"/>
    <mergeCell ref="B70:C70"/>
    <mergeCell ref="B71:C71"/>
    <mergeCell ref="Q121:S121"/>
    <mergeCell ref="Q122:S122"/>
    <mergeCell ref="B90:C90"/>
    <mergeCell ref="Q120:S120"/>
    <mergeCell ref="Q130:S130"/>
    <mergeCell ref="AD5:AG5"/>
    <mergeCell ref="AD6:AE8"/>
    <mergeCell ref="AF6:AG8"/>
    <mergeCell ref="U5:X5"/>
    <mergeCell ref="Y5:AC5"/>
    <mergeCell ref="Y6:AA8"/>
    <mergeCell ref="Q124:S124"/>
    <mergeCell ref="Q125:S125"/>
    <mergeCell ref="Q126:S126"/>
    <mergeCell ref="Q131:S131"/>
    <mergeCell ref="Q132:S132"/>
    <mergeCell ref="Q133:S133"/>
    <mergeCell ref="U4:AG4"/>
    <mergeCell ref="AB6:AC8"/>
    <mergeCell ref="W6:X8"/>
    <mergeCell ref="U6:V8"/>
    <mergeCell ref="Q127:S127"/>
    <mergeCell ref="Q128:S128"/>
    <mergeCell ref="Q129:S129"/>
    <mergeCell ref="K4:K5"/>
    <mergeCell ref="L4:M5"/>
    <mergeCell ref="B7:D7"/>
    <mergeCell ref="H7:J7"/>
    <mergeCell ref="L7:M7"/>
    <mergeCell ref="A4:D5"/>
    <mergeCell ref="B8:D8"/>
    <mergeCell ref="H8:J8"/>
    <mergeCell ref="L8:M8"/>
    <mergeCell ref="C9:D9"/>
    <mergeCell ref="H9:J9"/>
    <mergeCell ref="L9:M9"/>
    <mergeCell ref="H10:J10"/>
    <mergeCell ref="L10:M10"/>
    <mergeCell ref="C11:D11"/>
    <mergeCell ref="G11:J11"/>
    <mergeCell ref="L11:M11"/>
    <mergeCell ref="C12:D12"/>
    <mergeCell ref="H12:J12"/>
    <mergeCell ref="L12:M12"/>
    <mergeCell ref="C13:D13"/>
    <mergeCell ref="G13:J13"/>
    <mergeCell ref="C14:D14"/>
    <mergeCell ref="H14:J14"/>
    <mergeCell ref="L14:M14"/>
    <mergeCell ref="C15:D15"/>
    <mergeCell ref="H15:J15"/>
    <mergeCell ref="L15:M15"/>
    <mergeCell ref="C23:D23"/>
    <mergeCell ref="L23:M23"/>
    <mergeCell ref="C16:D16"/>
    <mergeCell ref="H16:J16"/>
    <mergeCell ref="L16:M16"/>
    <mergeCell ref="C17:D17"/>
    <mergeCell ref="L17:M17"/>
    <mergeCell ref="C18:D18"/>
    <mergeCell ref="L18:M18"/>
    <mergeCell ref="C24:D24"/>
    <mergeCell ref="H24:J24"/>
    <mergeCell ref="L24:M24"/>
    <mergeCell ref="C22:D22"/>
    <mergeCell ref="H21:I23"/>
    <mergeCell ref="B19:D19"/>
    <mergeCell ref="L19:M19"/>
    <mergeCell ref="H17:I20"/>
    <mergeCell ref="C20:D20"/>
    <mergeCell ref="L20:M2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4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69"/>
  <sheetViews>
    <sheetView zoomScale="70" zoomScaleNormal="70" zoomScalePageLayoutView="0" workbookViewId="0" topLeftCell="A35">
      <selection activeCell="N56" sqref="N56"/>
    </sheetView>
  </sheetViews>
  <sheetFormatPr defaultColWidth="10.59765625" defaultRowHeight="15"/>
  <cols>
    <col min="1" max="1" width="2.59765625" style="269" customWidth="1"/>
    <col min="2" max="11" width="15.59765625" style="269" customWidth="1"/>
    <col min="12" max="12" width="16.59765625" style="269" customWidth="1"/>
    <col min="13" max="14" width="15.59765625" style="269" customWidth="1"/>
    <col min="15" max="242" width="10.59765625" style="269" customWidth="1"/>
    <col min="243" max="16384" width="10.59765625" style="184" customWidth="1"/>
  </cols>
  <sheetData>
    <row r="1" spans="1:242" s="221" customFormat="1" ht="19.5" customHeight="1">
      <c r="A1" s="93" t="s">
        <v>250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94" t="s">
        <v>251</v>
      </c>
      <c r="O1" s="366"/>
      <c r="P1" s="366"/>
      <c r="Q1" s="366"/>
      <c r="R1" s="366"/>
      <c r="S1" s="366"/>
      <c r="T1" s="366"/>
      <c r="U1" s="366"/>
      <c r="V1" s="366"/>
      <c r="W1" s="366"/>
      <c r="X1" s="366"/>
      <c r="Y1" s="366"/>
      <c r="Z1" s="366"/>
      <c r="AA1" s="366"/>
      <c r="AB1" s="366"/>
      <c r="AC1" s="366"/>
      <c r="AD1" s="366"/>
      <c r="AE1" s="366"/>
      <c r="AF1" s="366"/>
      <c r="AG1" s="366"/>
      <c r="AH1" s="366"/>
      <c r="AI1" s="366"/>
      <c r="AJ1" s="366"/>
      <c r="AK1" s="366"/>
      <c r="AL1" s="366"/>
      <c r="AM1" s="366"/>
      <c r="AN1" s="366"/>
      <c r="AO1" s="366"/>
      <c r="AP1" s="366"/>
      <c r="AQ1" s="366"/>
      <c r="AR1" s="366"/>
      <c r="AS1" s="366"/>
      <c r="AT1" s="366"/>
      <c r="AU1" s="366"/>
      <c r="AV1" s="366"/>
      <c r="AW1" s="366"/>
      <c r="AX1" s="366"/>
      <c r="AY1" s="366"/>
      <c r="AZ1" s="366"/>
      <c r="BA1" s="366"/>
      <c r="BB1" s="366"/>
      <c r="BC1" s="366"/>
      <c r="BD1" s="366"/>
      <c r="BE1" s="366"/>
      <c r="BF1" s="366"/>
      <c r="BG1" s="366"/>
      <c r="BH1" s="366"/>
      <c r="BI1" s="366"/>
      <c r="BJ1" s="366"/>
      <c r="BK1" s="366"/>
      <c r="BL1" s="366"/>
      <c r="BM1" s="366"/>
      <c r="BN1" s="366"/>
      <c r="BO1" s="366"/>
      <c r="BP1" s="366"/>
      <c r="BQ1" s="366"/>
      <c r="BR1" s="366"/>
      <c r="BS1" s="366"/>
      <c r="BT1" s="366"/>
      <c r="BU1" s="366"/>
      <c r="BV1" s="366"/>
      <c r="BW1" s="366"/>
      <c r="BX1" s="366"/>
      <c r="BY1" s="366"/>
      <c r="BZ1" s="366"/>
      <c r="CA1" s="366"/>
      <c r="CB1" s="366"/>
      <c r="CC1" s="366"/>
      <c r="CD1" s="366"/>
      <c r="CE1" s="366"/>
      <c r="CF1" s="366"/>
      <c r="CG1" s="366"/>
      <c r="CH1" s="366"/>
      <c r="CI1" s="366"/>
      <c r="CJ1" s="366"/>
      <c r="CK1" s="366"/>
      <c r="CL1" s="366"/>
      <c r="CM1" s="366"/>
      <c r="CN1" s="366"/>
      <c r="CO1" s="366"/>
      <c r="CP1" s="366"/>
      <c r="CQ1" s="366"/>
      <c r="CR1" s="366"/>
      <c r="CS1" s="366"/>
      <c r="CT1" s="366"/>
      <c r="CU1" s="366"/>
      <c r="CV1" s="366"/>
      <c r="CW1" s="366"/>
      <c r="CX1" s="366"/>
      <c r="CY1" s="366"/>
      <c r="CZ1" s="366"/>
      <c r="DA1" s="366"/>
      <c r="DB1" s="366"/>
      <c r="DC1" s="366"/>
      <c r="DD1" s="366"/>
      <c r="DE1" s="366"/>
      <c r="DF1" s="366"/>
      <c r="DG1" s="366"/>
      <c r="DH1" s="366"/>
      <c r="DI1" s="366"/>
      <c r="DJ1" s="366"/>
      <c r="DK1" s="366"/>
      <c r="DL1" s="366"/>
      <c r="DM1" s="366"/>
      <c r="DN1" s="366"/>
      <c r="DO1" s="366"/>
      <c r="DP1" s="366"/>
      <c r="DQ1" s="366"/>
      <c r="DR1" s="366"/>
      <c r="DS1" s="366"/>
      <c r="DT1" s="366"/>
      <c r="DU1" s="366"/>
      <c r="DV1" s="366"/>
      <c r="DW1" s="366"/>
      <c r="DX1" s="366"/>
      <c r="DY1" s="366"/>
      <c r="DZ1" s="366"/>
      <c r="EA1" s="366"/>
      <c r="EB1" s="366"/>
      <c r="EC1" s="366"/>
      <c r="ED1" s="366"/>
      <c r="EE1" s="366"/>
      <c r="EF1" s="366"/>
      <c r="EG1" s="366"/>
      <c r="EH1" s="366"/>
      <c r="EI1" s="366"/>
      <c r="EJ1" s="366"/>
      <c r="EK1" s="366"/>
      <c r="EL1" s="366"/>
      <c r="EM1" s="366"/>
      <c r="EN1" s="366"/>
      <c r="EO1" s="366"/>
      <c r="EP1" s="366"/>
      <c r="EQ1" s="366"/>
      <c r="ER1" s="366"/>
      <c r="ES1" s="366"/>
      <c r="ET1" s="366"/>
      <c r="EU1" s="366"/>
      <c r="EV1" s="366"/>
      <c r="EW1" s="366"/>
      <c r="EX1" s="366"/>
      <c r="EY1" s="366"/>
      <c r="EZ1" s="366"/>
      <c r="FA1" s="366"/>
      <c r="FB1" s="366"/>
      <c r="FC1" s="366"/>
      <c r="FD1" s="366"/>
      <c r="FE1" s="366"/>
      <c r="FF1" s="366"/>
      <c r="FG1" s="366"/>
      <c r="FH1" s="366"/>
      <c r="FI1" s="366"/>
      <c r="FJ1" s="366"/>
      <c r="FK1" s="366"/>
      <c r="FL1" s="366"/>
      <c r="FM1" s="366"/>
      <c r="FN1" s="366"/>
      <c r="FO1" s="366"/>
      <c r="FP1" s="366"/>
      <c r="FQ1" s="366"/>
      <c r="FR1" s="366"/>
      <c r="FS1" s="366"/>
      <c r="FT1" s="366"/>
      <c r="FU1" s="366"/>
      <c r="FV1" s="366"/>
      <c r="FW1" s="366"/>
      <c r="FX1" s="366"/>
      <c r="FY1" s="366"/>
      <c r="FZ1" s="366"/>
      <c r="GA1" s="366"/>
      <c r="GB1" s="366"/>
      <c r="GC1" s="366"/>
      <c r="GD1" s="366"/>
      <c r="GE1" s="366"/>
      <c r="GF1" s="366"/>
      <c r="GG1" s="366"/>
      <c r="GH1" s="366"/>
      <c r="GI1" s="366"/>
      <c r="GJ1" s="366"/>
      <c r="GK1" s="366"/>
      <c r="GL1" s="366"/>
      <c r="GM1" s="366"/>
      <c r="GN1" s="366"/>
      <c r="GO1" s="366"/>
      <c r="GP1" s="366"/>
      <c r="GQ1" s="366"/>
      <c r="GR1" s="366"/>
      <c r="GS1" s="366"/>
      <c r="GT1" s="366"/>
      <c r="GU1" s="366"/>
      <c r="GV1" s="366"/>
      <c r="GW1" s="366"/>
      <c r="GX1" s="366"/>
      <c r="GY1" s="366"/>
      <c r="GZ1" s="366"/>
      <c r="HA1" s="366"/>
      <c r="HB1" s="366"/>
      <c r="HC1" s="366"/>
      <c r="HD1" s="366"/>
      <c r="HE1" s="366"/>
      <c r="HF1" s="366"/>
      <c r="HG1" s="366"/>
      <c r="HH1" s="366"/>
      <c r="HI1" s="366"/>
      <c r="HJ1" s="366"/>
      <c r="HK1" s="366"/>
      <c r="HL1" s="366"/>
      <c r="HM1" s="366"/>
      <c r="HN1" s="366"/>
      <c r="HO1" s="366"/>
      <c r="HP1" s="366"/>
      <c r="HQ1" s="366"/>
      <c r="HR1" s="366"/>
      <c r="HS1" s="366"/>
      <c r="HT1" s="366"/>
      <c r="HU1" s="366"/>
      <c r="HV1" s="366"/>
      <c r="HW1" s="366"/>
      <c r="HX1" s="366"/>
      <c r="HY1" s="366"/>
      <c r="HZ1" s="366"/>
      <c r="IA1" s="366"/>
      <c r="IB1" s="366"/>
      <c r="IC1" s="366"/>
      <c r="ID1" s="366"/>
      <c r="IE1" s="366"/>
      <c r="IF1" s="366"/>
      <c r="IG1" s="366"/>
      <c r="IH1" s="366"/>
    </row>
    <row r="2" spans="1:242" s="361" customFormat="1" ht="19.5" customHeight="1">
      <c r="A2" s="781" t="s">
        <v>476</v>
      </c>
      <c r="B2" s="781"/>
      <c r="C2" s="781"/>
      <c r="D2" s="781"/>
      <c r="E2" s="781"/>
      <c r="F2" s="781"/>
      <c r="G2" s="781"/>
      <c r="H2" s="781"/>
      <c r="I2" s="781"/>
      <c r="J2" s="781"/>
      <c r="K2" s="781"/>
      <c r="L2" s="781"/>
      <c r="M2" s="781"/>
      <c r="N2" s="781"/>
      <c r="O2" s="372"/>
      <c r="P2" s="372"/>
      <c r="Q2" s="372"/>
      <c r="R2" s="372"/>
      <c r="S2" s="372"/>
      <c r="T2" s="372"/>
      <c r="U2" s="372"/>
      <c r="V2" s="372"/>
      <c r="W2" s="372"/>
      <c r="X2" s="372"/>
      <c r="Y2" s="372"/>
      <c r="Z2" s="372"/>
      <c r="AA2" s="372"/>
      <c r="AB2" s="372"/>
      <c r="AC2" s="372"/>
      <c r="AD2" s="372"/>
      <c r="AE2" s="372"/>
      <c r="AF2" s="372"/>
      <c r="AG2" s="372"/>
      <c r="AH2" s="372"/>
      <c r="AI2" s="372"/>
      <c r="AJ2" s="372"/>
      <c r="AK2" s="372"/>
      <c r="AL2" s="372"/>
      <c r="AM2" s="372"/>
      <c r="AN2" s="372"/>
      <c r="AO2" s="372"/>
      <c r="AP2" s="372"/>
      <c r="AQ2" s="372"/>
      <c r="AR2" s="372"/>
      <c r="AS2" s="372"/>
      <c r="AT2" s="372"/>
      <c r="AU2" s="372"/>
      <c r="AV2" s="372"/>
      <c r="AW2" s="372"/>
      <c r="AX2" s="372"/>
      <c r="AY2" s="372"/>
      <c r="AZ2" s="372"/>
      <c r="BA2" s="372"/>
      <c r="BB2" s="372"/>
      <c r="BC2" s="372"/>
      <c r="BD2" s="372"/>
      <c r="BE2" s="372"/>
      <c r="BF2" s="372"/>
      <c r="BG2" s="372"/>
      <c r="BH2" s="372"/>
      <c r="BI2" s="372"/>
      <c r="BJ2" s="372"/>
      <c r="BK2" s="372"/>
      <c r="BL2" s="372"/>
      <c r="BM2" s="372"/>
      <c r="BN2" s="372"/>
      <c r="BO2" s="372"/>
      <c r="BP2" s="372"/>
      <c r="BQ2" s="372"/>
      <c r="BR2" s="372"/>
      <c r="BS2" s="372"/>
      <c r="BT2" s="372"/>
      <c r="BU2" s="372"/>
      <c r="BV2" s="372"/>
      <c r="BW2" s="372"/>
      <c r="BX2" s="372"/>
      <c r="BY2" s="372"/>
      <c r="BZ2" s="372"/>
      <c r="CA2" s="372"/>
      <c r="CB2" s="372"/>
      <c r="CC2" s="372"/>
      <c r="CD2" s="372"/>
      <c r="CE2" s="372"/>
      <c r="CF2" s="372"/>
      <c r="CG2" s="372"/>
      <c r="CH2" s="372"/>
      <c r="CI2" s="372"/>
      <c r="CJ2" s="372"/>
      <c r="CK2" s="372"/>
      <c r="CL2" s="372"/>
      <c r="CM2" s="372"/>
      <c r="CN2" s="372"/>
      <c r="CO2" s="372"/>
      <c r="CP2" s="372"/>
      <c r="CQ2" s="372"/>
      <c r="CR2" s="372"/>
      <c r="CS2" s="372"/>
      <c r="CT2" s="372"/>
      <c r="CU2" s="372"/>
      <c r="CV2" s="372"/>
      <c r="CW2" s="372"/>
      <c r="CX2" s="372"/>
      <c r="CY2" s="372"/>
      <c r="CZ2" s="372"/>
      <c r="DA2" s="372"/>
      <c r="DB2" s="372"/>
      <c r="DC2" s="372"/>
      <c r="DD2" s="372"/>
      <c r="DE2" s="372"/>
      <c r="DF2" s="372"/>
      <c r="DG2" s="372"/>
      <c r="DH2" s="372"/>
      <c r="DI2" s="372"/>
      <c r="DJ2" s="372"/>
      <c r="DK2" s="372"/>
      <c r="DL2" s="372"/>
      <c r="DM2" s="372"/>
      <c r="DN2" s="372"/>
      <c r="DO2" s="372"/>
      <c r="DP2" s="372"/>
      <c r="DQ2" s="372"/>
      <c r="DR2" s="372"/>
      <c r="DS2" s="372"/>
      <c r="DT2" s="372"/>
      <c r="DU2" s="372"/>
      <c r="DV2" s="372"/>
      <c r="DW2" s="372"/>
      <c r="DX2" s="372"/>
      <c r="DY2" s="372"/>
      <c r="DZ2" s="372"/>
      <c r="EA2" s="372"/>
      <c r="EB2" s="372"/>
      <c r="EC2" s="372"/>
      <c r="ED2" s="372"/>
      <c r="EE2" s="372"/>
      <c r="EF2" s="372"/>
      <c r="EG2" s="372"/>
      <c r="EH2" s="372"/>
      <c r="EI2" s="372"/>
      <c r="EJ2" s="372"/>
      <c r="EK2" s="372"/>
      <c r="EL2" s="372"/>
      <c r="EM2" s="372"/>
      <c r="EN2" s="372"/>
      <c r="EO2" s="372"/>
      <c r="EP2" s="372"/>
      <c r="EQ2" s="372"/>
      <c r="ER2" s="372"/>
      <c r="ES2" s="372"/>
      <c r="ET2" s="372"/>
      <c r="EU2" s="372"/>
      <c r="EV2" s="372"/>
      <c r="EW2" s="372"/>
      <c r="EX2" s="372"/>
      <c r="EY2" s="372"/>
      <c r="EZ2" s="372"/>
      <c r="FA2" s="372"/>
      <c r="FB2" s="372"/>
      <c r="FC2" s="372"/>
      <c r="FD2" s="372"/>
      <c r="FE2" s="372"/>
      <c r="FF2" s="372"/>
      <c r="FG2" s="372"/>
      <c r="FH2" s="372"/>
      <c r="FI2" s="372"/>
      <c r="FJ2" s="372"/>
      <c r="FK2" s="372"/>
      <c r="FL2" s="372"/>
      <c r="FM2" s="372"/>
      <c r="FN2" s="372"/>
      <c r="FO2" s="372"/>
      <c r="FP2" s="372"/>
      <c r="FQ2" s="372"/>
      <c r="FR2" s="372"/>
      <c r="FS2" s="372"/>
      <c r="FT2" s="372"/>
      <c r="FU2" s="372"/>
      <c r="FV2" s="372"/>
      <c r="FW2" s="372"/>
      <c r="FX2" s="372"/>
      <c r="FY2" s="372"/>
      <c r="FZ2" s="372"/>
      <c r="GA2" s="372"/>
      <c r="GB2" s="372"/>
      <c r="GC2" s="372"/>
      <c r="GD2" s="372"/>
      <c r="GE2" s="372"/>
      <c r="GF2" s="372"/>
      <c r="GG2" s="372"/>
      <c r="GH2" s="372"/>
      <c r="GI2" s="372"/>
      <c r="GJ2" s="372"/>
      <c r="GK2" s="372"/>
      <c r="GL2" s="372"/>
      <c r="GM2" s="372"/>
      <c r="GN2" s="372"/>
      <c r="GO2" s="372"/>
      <c r="GP2" s="372"/>
      <c r="GQ2" s="372"/>
      <c r="GR2" s="372"/>
      <c r="GS2" s="372"/>
      <c r="GT2" s="372"/>
      <c r="GU2" s="372"/>
      <c r="GV2" s="372"/>
      <c r="GW2" s="372"/>
      <c r="GX2" s="372"/>
      <c r="GY2" s="372"/>
      <c r="GZ2" s="372"/>
      <c r="HA2" s="372"/>
      <c r="HB2" s="372"/>
      <c r="HC2" s="372"/>
      <c r="HD2" s="372"/>
      <c r="HE2" s="372"/>
      <c r="HF2" s="372"/>
      <c r="HG2" s="372"/>
      <c r="HH2" s="372"/>
      <c r="HI2" s="372"/>
      <c r="HJ2" s="372"/>
      <c r="HK2" s="372"/>
      <c r="HL2" s="372"/>
      <c r="HM2" s="372"/>
      <c r="HN2" s="372"/>
      <c r="HO2" s="372"/>
      <c r="HP2" s="372"/>
      <c r="HQ2" s="372"/>
      <c r="HR2" s="372"/>
      <c r="HS2" s="372"/>
      <c r="HT2" s="372"/>
      <c r="HU2" s="372"/>
      <c r="HV2" s="372"/>
      <c r="HW2" s="372"/>
      <c r="HX2" s="372"/>
      <c r="HY2" s="372"/>
      <c r="HZ2" s="372"/>
      <c r="IA2" s="372"/>
      <c r="IB2" s="372"/>
      <c r="IC2" s="372"/>
      <c r="ID2" s="372"/>
      <c r="IE2" s="372"/>
      <c r="IF2" s="372"/>
      <c r="IG2" s="372"/>
      <c r="IH2" s="372"/>
    </row>
    <row r="3" ht="18" customHeight="1" thickBot="1"/>
    <row r="4" spans="1:15" ht="14.25">
      <c r="A4" s="778" t="s">
        <v>486</v>
      </c>
      <c r="B4" s="779"/>
      <c r="C4" s="784" t="s">
        <v>197</v>
      </c>
      <c r="D4" s="782" t="s">
        <v>144</v>
      </c>
      <c r="E4" s="783"/>
      <c r="F4" s="783"/>
      <c r="G4" s="783"/>
      <c r="H4" s="783"/>
      <c r="I4" s="783"/>
      <c r="J4" s="783"/>
      <c r="K4" s="783"/>
      <c r="L4" s="783"/>
      <c r="M4" s="783"/>
      <c r="N4" s="783"/>
      <c r="O4" s="152"/>
    </row>
    <row r="5" spans="1:27" ht="14.25">
      <c r="A5" s="780"/>
      <c r="B5" s="524"/>
      <c r="C5" s="547"/>
      <c r="D5" s="367" t="s">
        <v>145</v>
      </c>
      <c r="E5" s="375" t="s">
        <v>485</v>
      </c>
      <c r="F5" s="374" t="s">
        <v>484</v>
      </c>
      <c r="G5" s="374" t="s">
        <v>483</v>
      </c>
      <c r="H5" s="374" t="s">
        <v>482</v>
      </c>
      <c r="I5" s="374" t="s">
        <v>481</v>
      </c>
      <c r="J5" s="374" t="s">
        <v>480</v>
      </c>
      <c r="K5" s="374" t="s">
        <v>479</v>
      </c>
      <c r="L5" s="95" t="s">
        <v>146</v>
      </c>
      <c r="M5" s="374" t="s">
        <v>478</v>
      </c>
      <c r="N5" s="373" t="s">
        <v>477</v>
      </c>
      <c r="O5" s="319"/>
      <c r="P5" s="368"/>
      <c r="Q5" s="368"/>
      <c r="R5" s="368"/>
      <c r="S5" s="368"/>
      <c r="T5" s="368"/>
      <c r="U5" s="368"/>
      <c r="V5" s="368"/>
      <c r="W5" s="368"/>
      <c r="X5" s="368"/>
      <c r="Y5" s="368"/>
      <c r="Z5" s="368"/>
      <c r="AA5" s="368"/>
    </row>
    <row r="6" spans="1:242" s="361" customFormat="1" ht="14.25">
      <c r="A6" s="785" t="s">
        <v>147</v>
      </c>
      <c r="B6" s="786"/>
      <c r="C6" s="196">
        <f>SUM(C8:C15,C17,C20,C26,C36,C43,C49,C57,C63)</f>
        <v>2453</v>
      </c>
      <c r="D6" s="196">
        <f>SUM(D8:D15,D17,D20,D26,D36,D43,D49,D57,D63)</f>
        <v>230613</v>
      </c>
      <c r="E6" s="196">
        <f aca="true" t="shared" si="0" ref="E6:N6">SUM(E8:E15,E17,E20,E26,E36,E43,E49,E57,E63)</f>
        <v>55037</v>
      </c>
      <c r="F6" s="196">
        <f t="shared" si="0"/>
        <v>12220</v>
      </c>
      <c r="G6" s="196">
        <f t="shared" si="0"/>
        <v>6976</v>
      </c>
      <c r="H6" s="196">
        <f t="shared" si="0"/>
        <v>45733</v>
      </c>
      <c r="I6" s="196">
        <f t="shared" si="0"/>
        <v>7256</v>
      </c>
      <c r="J6" s="196">
        <f t="shared" si="0"/>
        <v>9790</v>
      </c>
      <c r="K6" s="196">
        <f t="shared" si="0"/>
        <v>12860</v>
      </c>
      <c r="L6" s="196">
        <f t="shared" si="0"/>
        <v>9740</v>
      </c>
      <c r="M6" s="196">
        <f t="shared" si="0"/>
        <v>15364</v>
      </c>
      <c r="N6" s="196">
        <f t="shared" si="0"/>
        <v>55637</v>
      </c>
      <c r="O6" s="372"/>
      <c r="P6" s="372"/>
      <c r="Q6" s="372"/>
      <c r="R6" s="372"/>
      <c r="S6" s="372"/>
      <c r="T6" s="372"/>
      <c r="U6" s="372"/>
      <c r="V6" s="372"/>
      <c r="W6" s="372"/>
      <c r="X6" s="372"/>
      <c r="Y6" s="372"/>
      <c r="Z6" s="372"/>
      <c r="AA6" s="372"/>
      <c r="AB6" s="372"/>
      <c r="AC6" s="372"/>
      <c r="AD6" s="372"/>
      <c r="AE6" s="372"/>
      <c r="AF6" s="372"/>
      <c r="AG6" s="372"/>
      <c r="AH6" s="372"/>
      <c r="AI6" s="372"/>
      <c r="AJ6" s="372"/>
      <c r="AK6" s="372"/>
      <c r="AL6" s="372"/>
      <c r="AM6" s="372"/>
      <c r="AN6" s="372"/>
      <c r="AO6" s="372"/>
      <c r="AP6" s="372"/>
      <c r="AQ6" s="372"/>
      <c r="AR6" s="372"/>
      <c r="AS6" s="372"/>
      <c r="AT6" s="372"/>
      <c r="AU6" s="372"/>
      <c r="AV6" s="372"/>
      <c r="AW6" s="372"/>
      <c r="AX6" s="372"/>
      <c r="AY6" s="372"/>
      <c r="AZ6" s="372"/>
      <c r="BA6" s="372"/>
      <c r="BB6" s="372"/>
      <c r="BC6" s="372"/>
      <c r="BD6" s="372"/>
      <c r="BE6" s="372"/>
      <c r="BF6" s="372"/>
      <c r="BG6" s="372"/>
      <c r="BH6" s="372"/>
      <c r="BI6" s="372"/>
      <c r="BJ6" s="372"/>
      <c r="BK6" s="372"/>
      <c r="BL6" s="372"/>
      <c r="BM6" s="372"/>
      <c r="BN6" s="372"/>
      <c r="BO6" s="372"/>
      <c r="BP6" s="372"/>
      <c r="BQ6" s="372"/>
      <c r="BR6" s="372"/>
      <c r="BS6" s="372"/>
      <c r="BT6" s="372"/>
      <c r="BU6" s="372"/>
      <c r="BV6" s="372"/>
      <c r="BW6" s="372"/>
      <c r="BX6" s="372"/>
      <c r="BY6" s="372"/>
      <c r="BZ6" s="372"/>
      <c r="CA6" s="372"/>
      <c r="CB6" s="372"/>
      <c r="CC6" s="372"/>
      <c r="CD6" s="372"/>
      <c r="CE6" s="372"/>
      <c r="CF6" s="372"/>
      <c r="CG6" s="372"/>
      <c r="CH6" s="372"/>
      <c r="CI6" s="372"/>
      <c r="CJ6" s="372"/>
      <c r="CK6" s="372"/>
      <c r="CL6" s="372"/>
      <c r="CM6" s="372"/>
      <c r="CN6" s="372"/>
      <c r="CO6" s="372"/>
      <c r="CP6" s="372"/>
      <c r="CQ6" s="372"/>
      <c r="CR6" s="372"/>
      <c r="CS6" s="372"/>
      <c r="CT6" s="372"/>
      <c r="CU6" s="372"/>
      <c r="CV6" s="372"/>
      <c r="CW6" s="372"/>
      <c r="CX6" s="372"/>
      <c r="CY6" s="372"/>
      <c r="CZ6" s="372"/>
      <c r="DA6" s="372"/>
      <c r="DB6" s="372"/>
      <c r="DC6" s="372"/>
      <c r="DD6" s="372"/>
      <c r="DE6" s="372"/>
      <c r="DF6" s="372"/>
      <c r="DG6" s="372"/>
      <c r="DH6" s="372"/>
      <c r="DI6" s="372"/>
      <c r="DJ6" s="372"/>
      <c r="DK6" s="372"/>
      <c r="DL6" s="372"/>
      <c r="DM6" s="372"/>
      <c r="DN6" s="372"/>
      <c r="DO6" s="372"/>
      <c r="DP6" s="372"/>
      <c r="DQ6" s="372"/>
      <c r="DR6" s="372"/>
      <c r="DS6" s="372"/>
      <c r="DT6" s="372"/>
      <c r="DU6" s="372"/>
      <c r="DV6" s="372"/>
      <c r="DW6" s="372"/>
      <c r="DX6" s="372"/>
      <c r="DY6" s="372"/>
      <c r="DZ6" s="372"/>
      <c r="EA6" s="372"/>
      <c r="EB6" s="372"/>
      <c r="EC6" s="372"/>
      <c r="ED6" s="372"/>
      <c r="EE6" s="372"/>
      <c r="EF6" s="372"/>
      <c r="EG6" s="372"/>
      <c r="EH6" s="372"/>
      <c r="EI6" s="372"/>
      <c r="EJ6" s="372"/>
      <c r="EK6" s="372"/>
      <c r="EL6" s="372"/>
      <c r="EM6" s="372"/>
      <c r="EN6" s="372"/>
      <c r="EO6" s="372"/>
      <c r="EP6" s="372"/>
      <c r="EQ6" s="372"/>
      <c r="ER6" s="372"/>
      <c r="ES6" s="372"/>
      <c r="ET6" s="372"/>
      <c r="EU6" s="372"/>
      <c r="EV6" s="372"/>
      <c r="EW6" s="372"/>
      <c r="EX6" s="372"/>
      <c r="EY6" s="372"/>
      <c r="EZ6" s="372"/>
      <c r="FA6" s="372"/>
      <c r="FB6" s="372"/>
      <c r="FC6" s="372"/>
      <c r="FD6" s="372"/>
      <c r="FE6" s="372"/>
      <c r="FF6" s="372"/>
      <c r="FG6" s="372"/>
      <c r="FH6" s="372"/>
      <c r="FI6" s="372"/>
      <c r="FJ6" s="372"/>
      <c r="FK6" s="372"/>
      <c r="FL6" s="372"/>
      <c r="FM6" s="372"/>
      <c r="FN6" s="372"/>
      <c r="FO6" s="372"/>
      <c r="FP6" s="372"/>
      <c r="FQ6" s="372"/>
      <c r="FR6" s="372"/>
      <c r="FS6" s="372"/>
      <c r="FT6" s="372"/>
      <c r="FU6" s="372"/>
      <c r="FV6" s="372"/>
      <c r="FW6" s="372"/>
      <c r="FX6" s="372"/>
      <c r="FY6" s="372"/>
      <c r="FZ6" s="372"/>
      <c r="GA6" s="372"/>
      <c r="GB6" s="372"/>
      <c r="GC6" s="372"/>
      <c r="GD6" s="372"/>
      <c r="GE6" s="372"/>
      <c r="GF6" s="372"/>
      <c r="GG6" s="372"/>
      <c r="GH6" s="372"/>
      <c r="GI6" s="372"/>
      <c r="GJ6" s="372"/>
      <c r="GK6" s="372"/>
      <c r="GL6" s="372"/>
      <c r="GM6" s="372"/>
      <c r="GN6" s="372"/>
      <c r="GO6" s="372"/>
      <c r="GP6" s="372"/>
      <c r="GQ6" s="372"/>
      <c r="GR6" s="372"/>
      <c r="GS6" s="372"/>
      <c r="GT6" s="372"/>
      <c r="GU6" s="372"/>
      <c r="GV6" s="372"/>
      <c r="GW6" s="372"/>
      <c r="GX6" s="372"/>
      <c r="GY6" s="372"/>
      <c r="GZ6" s="372"/>
      <c r="HA6" s="372"/>
      <c r="HB6" s="372"/>
      <c r="HC6" s="372"/>
      <c r="HD6" s="372"/>
      <c r="HE6" s="372"/>
      <c r="HF6" s="372"/>
      <c r="HG6" s="372"/>
      <c r="HH6" s="372"/>
      <c r="HI6" s="372"/>
      <c r="HJ6" s="372"/>
      <c r="HK6" s="372"/>
      <c r="HL6" s="372"/>
      <c r="HM6" s="372"/>
      <c r="HN6" s="372"/>
      <c r="HO6" s="372"/>
      <c r="HP6" s="372"/>
      <c r="HQ6" s="372"/>
      <c r="HR6" s="372"/>
      <c r="HS6" s="372"/>
      <c r="HT6" s="372"/>
      <c r="HU6" s="372"/>
      <c r="HV6" s="372"/>
      <c r="HW6" s="372"/>
      <c r="HX6" s="372"/>
      <c r="HY6" s="372"/>
      <c r="HZ6" s="372"/>
      <c r="IA6" s="372"/>
      <c r="IB6" s="372"/>
      <c r="IC6" s="372"/>
      <c r="ID6" s="372"/>
      <c r="IE6" s="372"/>
      <c r="IF6" s="372"/>
      <c r="IG6" s="372"/>
      <c r="IH6" s="372"/>
    </row>
    <row r="7" spans="1:242" s="361" customFormat="1" ht="14.25">
      <c r="A7" s="35"/>
      <c r="B7" s="96"/>
      <c r="C7" s="403"/>
      <c r="D7" s="404"/>
      <c r="E7" s="404"/>
      <c r="F7" s="404"/>
      <c r="G7" s="404"/>
      <c r="H7" s="404"/>
      <c r="I7" s="404"/>
      <c r="J7" s="404"/>
      <c r="K7" s="404"/>
      <c r="L7" s="404"/>
      <c r="M7" s="404"/>
      <c r="N7" s="404"/>
      <c r="O7" s="372"/>
      <c r="P7" s="372"/>
      <c r="Q7" s="372"/>
      <c r="R7" s="372"/>
      <c r="S7" s="372"/>
      <c r="T7" s="372"/>
      <c r="U7" s="372"/>
      <c r="V7" s="372"/>
      <c r="W7" s="372"/>
      <c r="X7" s="372"/>
      <c r="Y7" s="372"/>
      <c r="Z7" s="372"/>
      <c r="AA7" s="372"/>
      <c r="AB7" s="372"/>
      <c r="AC7" s="372"/>
      <c r="AD7" s="372"/>
      <c r="AE7" s="372"/>
      <c r="AF7" s="372"/>
      <c r="AG7" s="372"/>
      <c r="AH7" s="372"/>
      <c r="AI7" s="372"/>
      <c r="AJ7" s="372"/>
      <c r="AK7" s="372"/>
      <c r="AL7" s="372"/>
      <c r="AM7" s="372"/>
      <c r="AN7" s="372"/>
      <c r="AO7" s="372"/>
      <c r="AP7" s="372"/>
      <c r="AQ7" s="372"/>
      <c r="AR7" s="372"/>
      <c r="AS7" s="372"/>
      <c r="AT7" s="372"/>
      <c r="AU7" s="372"/>
      <c r="AV7" s="372"/>
      <c r="AW7" s="372"/>
      <c r="AX7" s="372"/>
      <c r="AY7" s="372"/>
      <c r="AZ7" s="372"/>
      <c r="BA7" s="372"/>
      <c r="BB7" s="372"/>
      <c r="BC7" s="372"/>
      <c r="BD7" s="372"/>
      <c r="BE7" s="372"/>
      <c r="BF7" s="372"/>
      <c r="BG7" s="372"/>
      <c r="BH7" s="372"/>
      <c r="BI7" s="372"/>
      <c r="BJ7" s="372"/>
      <c r="BK7" s="372"/>
      <c r="BL7" s="372"/>
      <c r="BM7" s="372"/>
      <c r="BN7" s="372"/>
      <c r="BO7" s="372"/>
      <c r="BP7" s="372"/>
      <c r="BQ7" s="372"/>
      <c r="BR7" s="372"/>
      <c r="BS7" s="372"/>
      <c r="BT7" s="372"/>
      <c r="BU7" s="372"/>
      <c r="BV7" s="372"/>
      <c r="BW7" s="372"/>
      <c r="BX7" s="372"/>
      <c r="BY7" s="372"/>
      <c r="BZ7" s="372"/>
      <c r="CA7" s="372"/>
      <c r="CB7" s="372"/>
      <c r="CC7" s="372"/>
      <c r="CD7" s="372"/>
      <c r="CE7" s="372"/>
      <c r="CF7" s="372"/>
      <c r="CG7" s="372"/>
      <c r="CH7" s="372"/>
      <c r="CI7" s="372"/>
      <c r="CJ7" s="372"/>
      <c r="CK7" s="372"/>
      <c r="CL7" s="372"/>
      <c r="CM7" s="372"/>
      <c r="CN7" s="372"/>
      <c r="CO7" s="372"/>
      <c r="CP7" s="372"/>
      <c r="CQ7" s="372"/>
      <c r="CR7" s="372"/>
      <c r="CS7" s="372"/>
      <c r="CT7" s="372"/>
      <c r="CU7" s="372"/>
      <c r="CV7" s="372"/>
      <c r="CW7" s="372"/>
      <c r="CX7" s="372"/>
      <c r="CY7" s="372"/>
      <c r="CZ7" s="372"/>
      <c r="DA7" s="372"/>
      <c r="DB7" s="372"/>
      <c r="DC7" s="372"/>
      <c r="DD7" s="372"/>
      <c r="DE7" s="372"/>
      <c r="DF7" s="372"/>
      <c r="DG7" s="372"/>
      <c r="DH7" s="372"/>
      <c r="DI7" s="372"/>
      <c r="DJ7" s="372"/>
      <c r="DK7" s="372"/>
      <c r="DL7" s="372"/>
      <c r="DM7" s="372"/>
      <c r="DN7" s="372"/>
      <c r="DO7" s="372"/>
      <c r="DP7" s="372"/>
      <c r="DQ7" s="372"/>
      <c r="DR7" s="372"/>
      <c r="DS7" s="372"/>
      <c r="DT7" s="372"/>
      <c r="DU7" s="372"/>
      <c r="DV7" s="372"/>
      <c r="DW7" s="372"/>
      <c r="DX7" s="372"/>
      <c r="DY7" s="372"/>
      <c r="DZ7" s="372"/>
      <c r="EA7" s="372"/>
      <c r="EB7" s="372"/>
      <c r="EC7" s="372"/>
      <c r="ED7" s="372"/>
      <c r="EE7" s="372"/>
      <c r="EF7" s="372"/>
      <c r="EG7" s="372"/>
      <c r="EH7" s="372"/>
      <c r="EI7" s="372"/>
      <c r="EJ7" s="372"/>
      <c r="EK7" s="372"/>
      <c r="EL7" s="372"/>
      <c r="EM7" s="372"/>
      <c r="EN7" s="372"/>
      <c r="EO7" s="372"/>
      <c r="EP7" s="372"/>
      <c r="EQ7" s="372"/>
      <c r="ER7" s="372"/>
      <c r="ES7" s="372"/>
      <c r="ET7" s="372"/>
      <c r="EU7" s="372"/>
      <c r="EV7" s="372"/>
      <c r="EW7" s="372"/>
      <c r="EX7" s="372"/>
      <c r="EY7" s="372"/>
      <c r="EZ7" s="372"/>
      <c r="FA7" s="372"/>
      <c r="FB7" s="372"/>
      <c r="FC7" s="372"/>
      <c r="FD7" s="372"/>
      <c r="FE7" s="372"/>
      <c r="FF7" s="372"/>
      <c r="FG7" s="372"/>
      <c r="FH7" s="372"/>
      <c r="FI7" s="372"/>
      <c r="FJ7" s="372"/>
      <c r="FK7" s="372"/>
      <c r="FL7" s="372"/>
      <c r="FM7" s="372"/>
      <c r="FN7" s="372"/>
      <c r="FO7" s="372"/>
      <c r="FP7" s="372"/>
      <c r="FQ7" s="372"/>
      <c r="FR7" s="372"/>
      <c r="FS7" s="372"/>
      <c r="FT7" s="372"/>
      <c r="FU7" s="372"/>
      <c r="FV7" s="372"/>
      <c r="FW7" s="372"/>
      <c r="FX7" s="372"/>
      <c r="FY7" s="372"/>
      <c r="FZ7" s="372"/>
      <c r="GA7" s="372"/>
      <c r="GB7" s="372"/>
      <c r="GC7" s="372"/>
      <c r="GD7" s="372"/>
      <c r="GE7" s="372"/>
      <c r="GF7" s="372"/>
      <c r="GG7" s="372"/>
      <c r="GH7" s="372"/>
      <c r="GI7" s="372"/>
      <c r="GJ7" s="372"/>
      <c r="GK7" s="372"/>
      <c r="GL7" s="372"/>
      <c r="GM7" s="372"/>
      <c r="GN7" s="372"/>
      <c r="GO7" s="372"/>
      <c r="GP7" s="372"/>
      <c r="GQ7" s="372"/>
      <c r="GR7" s="372"/>
      <c r="GS7" s="372"/>
      <c r="GT7" s="372"/>
      <c r="GU7" s="372"/>
      <c r="GV7" s="372"/>
      <c r="GW7" s="372"/>
      <c r="GX7" s="372"/>
      <c r="GY7" s="372"/>
      <c r="GZ7" s="372"/>
      <c r="HA7" s="372"/>
      <c r="HB7" s="372"/>
      <c r="HC7" s="372"/>
      <c r="HD7" s="372"/>
      <c r="HE7" s="372"/>
      <c r="HF7" s="372"/>
      <c r="HG7" s="372"/>
      <c r="HH7" s="372"/>
      <c r="HI7" s="372"/>
      <c r="HJ7" s="372"/>
      <c r="HK7" s="372"/>
      <c r="HL7" s="372"/>
      <c r="HM7" s="372"/>
      <c r="HN7" s="372"/>
      <c r="HO7" s="372"/>
      <c r="HP7" s="372"/>
      <c r="HQ7" s="372"/>
      <c r="HR7" s="372"/>
      <c r="HS7" s="372"/>
      <c r="HT7" s="372"/>
      <c r="HU7" s="372"/>
      <c r="HV7" s="372"/>
      <c r="HW7" s="372"/>
      <c r="HX7" s="372"/>
      <c r="HY7" s="372"/>
      <c r="HZ7" s="372"/>
      <c r="IA7" s="372"/>
      <c r="IB7" s="372"/>
      <c r="IC7" s="372"/>
      <c r="ID7" s="372"/>
      <c r="IE7" s="372"/>
      <c r="IF7" s="372"/>
      <c r="IG7" s="372"/>
      <c r="IH7" s="372"/>
    </row>
    <row r="8" spans="1:242" s="361" customFormat="1" ht="14.25">
      <c r="A8" s="776" t="s">
        <v>84</v>
      </c>
      <c r="B8" s="777"/>
      <c r="C8" s="105">
        <v>792</v>
      </c>
      <c r="D8" s="99">
        <f>SUM(E8:N8)</f>
        <v>90471</v>
      </c>
      <c r="E8" s="99">
        <v>18862</v>
      </c>
      <c r="F8" s="99">
        <v>4870</v>
      </c>
      <c r="G8" s="99">
        <v>3497</v>
      </c>
      <c r="H8" s="99">
        <v>15294</v>
      </c>
      <c r="I8" s="99">
        <v>1679</v>
      </c>
      <c r="J8" s="99">
        <v>4470</v>
      </c>
      <c r="K8" s="99">
        <v>5224</v>
      </c>
      <c r="L8" s="99">
        <v>2005</v>
      </c>
      <c r="M8" s="99">
        <v>6907</v>
      </c>
      <c r="N8" s="99">
        <v>27663</v>
      </c>
      <c r="O8" s="372"/>
      <c r="P8" s="372"/>
      <c r="Q8" s="372"/>
      <c r="R8" s="372"/>
      <c r="S8" s="372"/>
      <c r="T8" s="372"/>
      <c r="U8" s="372"/>
      <c r="V8" s="372"/>
      <c r="W8" s="372"/>
      <c r="X8" s="372"/>
      <c r="Y8" s="372"/>
      <c r="Z8" s="372"/>
      <c r="AA8" s="372"/>
      <c r="AB8" s="372"/>
      <c r="AC8" s="372"/>
      <c r="AD8" s="372"/>
      <c r="AE8" s="372"/>
      <c r="AF8" s="372"/>
      <c r="AG8" s="372"/>
      <c r="AH8" s="372"/>
      <c r="AI8" s="372"/>
      <c r="AJ8" s="372"/>
      <c r="AK8" s="372"/>
      <c r="AL8" s="372"/>
      <c r="AM8" s="372"/>
      <c r="AN8" s="372"/>
      <c r="AO8" s="372"/>
      <c r="AP8" s="372"/>
      <c r="AQ8" s="372"/>
      <c r="AR8" s="372"/>
      <c r="AS8" s="372"/>
      <c r="AT8" s="372"/>
      <c r="AU8" s="372"/>
      <c r="AV8" s="372"/>
      <c r="AW8" s="372"/>
      <c r="AX8" s="372"/>
      <c r="AY8" s="372"/>
      <c r="AZ8" s="372"/>
      <c r="BA8" s="372"/>
      <c r="BB8" s="372"/>
      <c r="BC8" s="372"/>
      <c r="BD8" s="372"/>
      <c r="BE8" s="372"/>
      <c r="BF8" s="372"/>
      <c r="BG8" s="372"/>
      <c r="BH8" s="372"/>
      <c r="BI8" s="372"/>
      <c r="BJ8" s="372"/>
      <c r="BK8" s="372"/>
      <c r="BL8" s="372"/>
      <c r="BM8" s="372"/>
      <c r="BN8" s="372"/>
      <c r="BO8" s="372"/>
      <c r="BP8" s="372"/>
      <c r="BQ8" s="372"/>
      <c r="BR8" s="372"/>
      <c r="BS8" s="372"/>
      <c r="BT8" s="372"/>
      <c r="BU8" s="372"/>
      <c r="BV8" s="372"/>
      <c r="BW8" s="372"/>
      <c r="BX8" s="372"/>
      <c r="BY8" s="372"/>
      <c r="BZ8" s="372"/>
      <c r="CA8" s="372"/>
      <c r="CB8" s="372"/>
      <c r="CC8" s="372"/>
      <c r="CD8" s="372"/>
      <c r="CE8" s="372"/>
      <c r="CF8" s="372"/>
      <c r="CG8" s="372"/>
      <c r="CH8" s="372"/>
      <c r="CI8" s="372"/>
      <c r="CJ8" s="372"/>
      <c r="CK8" s="372"/>
      <c r="CL8" s="372"/>
      <c r="CM8" s="372"/>
      <c r="CN8" s="372"/>
      <c r="CO8" s="372"/>
      <c r="CP8" s="372"/>
      <c r="CQ8" s="372"/>
      <c r="CR8" s="372"/>
      <c r="CS8" s="372"/>
      <c r="CT8" s="372"/>
      <c r="CU8" s="372"/>
      <c r="CV8" s="372"/>
      <c r="CW8" s="372"/>
      <c r="CX8" s="372"/>
      <c r="CY8" s="372"/>
      <c r="CZ8" s="372"/>
      <c r="DA8" s="372"/>
      <c r="DB8" s="372"/>
      <c r="DC8" s="372"/>
      <c r="DD8" s="372"/>
      <c r="DE8" s="372"/>
      <c r="DF8" s="372"/>
      <c r="DG8" s="372"/>
      <c r="DH8" s="372"/>
      <c r="DI8" s="372"/>
      <c r="DJ8" s="372"/>
      <c r="DK8" s="372"/>
      <c r="DL8" s="372"/>
      <c r="DM8" s="372"/>
      <c r="DN8" s="372"/>
      <c r="DO8" s="372"/>
      <c r="DP8" s="372"/>
      <c r="DQ8" s="372"/>
      <c r="DR8" s="372"/>
      <c r="DS8" s="372"/>
      <c r="DT8" s="372"/>
      <c r="DU8" s="372"/>
      <c r="DV8" s="372"/>
      <c r="DW8" s="372"/>
      <c r="DX8" s="372"/>
      <c r="DY8" s="372"/>
      <c r="DZ8" s="372"/>
      <c r="EA8" s="372"/>
      <c r="EB8" s="372"/>
      <c r="EC8" s="372"/>
      <c r="ED8" s="372"/>
      <c r="EE8" s="372"/>
      <c r="EF8" s="372"/>
      <c r="EG8" s="372"/>
      <c r="EH8" s="372"/>
      <c r="EI8" s="372"/>
      <c r="EJ8" s="372"/>
      <c r="EK8" s="372"/>
      <c r="EL8" s="372"/>
      <c r="EM8" s="372"/>
      <c r="EN8" s="372"/>
      <c r="EO8" s="372"/>
      <c r="EP8" s="372"/>
      <c r="EQ8" s="372"/>
      <c r="ER8" s="372"/>
      <c r="ES8" s="372"/>
      <c r="ET8" s="372"/>
      <c r="EU8" s="372"/>
      <c r="EV8" s="372"/>
      <c r="EW8" s="372"/>
      <c r="EX8" s="372"/>
      <c r="EY8" s="372"/>
      <c r="EZ8" s="372"/>
      <c r="FA8" s="372"/>
      <c r="FB8" s="372"/>
      <c r="FC8" s="372"/>
      <c r="FD8" s="372"/>
      <c r="FE8" s="372"/>
      <c r="FF8" s="372"/>
      <c r="FG8" s="372"/>
      <c r="FH8" s="372"/>
      <c r="FI8" s="372"/>
      <c r="FJ8" s="372"/>
      <c r="FK8" s="372"/>
      <c r="FL8" s="372"/>
      <c r="FM8" s="372"/>
      <c r="FN8" s="372"/>
      <c r="FO8" s="372"/>
      <c r="FP8" s="372"/>
      <c r="FQ8" s="372"/>
      <c r="FR8" s="372"/>
      <c r="FS8" s="372"/>
      <c r="FT8" s="372"/>
      <c r="FU8" s="372"/>
      <c r="FV8" s="372"/>
      <c r="FW8" s="372"/>
      <c r="FX8" s="372"/>
      <c r="FY8" s="372"/>
      <c r="FZ8" s="372"/>
      <c r="GA8" s="372"/>
      <c r="GB8" s="372"/>
      <c r="GC8" s="372"/>
      <c r="GD8" s="372"/>
      <c r="GE8" s="372"/>
      <c r="GF8" s="372"/>
      <c r="GG8" s="372"/>
      <c r="GH8" s="372"/>
      <c r="GI8" s="372"/>
      <c r="GJ8" s="372"/>
      <c r="GK8" s="372"/>
      <c r="GL8" s="372"/>
      <c r="GM8" s="372"/>
      <c r="GN8" s="372"/>
      <c r="GO8" s="372"/>
      <c r="GP8" s="372"/>
      <c r="GQ8" s="372"/>
      <c r="GR8" s="372"/>
      <c r="GS8" s="372"/>
      <c r="GT8" s="372"/>
      <c r="GU8" s="372"/>
      <c r="GV8" s="372"/>
      <c r="GW8" s="372"/>
      <c r="GX8" s="372"/>
      <c r="GY8" s="372"/>
      <c r="GZ8" s="372"/>
      <c r="HA8" s="372"/>
      <c r="HB8" s="372"/>
      <c r="HC8" s="372"/>
      <c r="HD8" s="372"/>
      <c r="HE8" s="372"/>
      <c r="HF8" s="372"/>
      <c r="HG8" s="372"/>
      <c r="HH8" s="372"/>
      <c r="HI8" s="372"/>
      <c r="HJ8" s="372"/>
      <c r="HK8" s="372"/>
      <c r="HL8" s="372"/>
      <c r="HM8" s="372"/>
      <c r="HN8" s="372"/>
      <c r="HO8" s="372"/>
      <c r="HP8" s="372"/>
      <c r="HQ8" s="372"/>
      <c r="HR8" s="372"/>
      <c r="HS8" s="372"/>
      <c r="HT8" s="372"/>
      <c r="HU8" s="372"/>
      <c r="HV8" s="372"/>
      <c r="HW8" s="372"/>
      <c r="HX8" s="372"/>
      <c r="HY8" s="372"/>
      <c r="HZ8" s="372"/>
      <c r="IA8" s="372"/>
      <c r="IB8" s="372"/>
      <c r="IC8" s="372"/>
      <c r="ID8" s="372"/>
      <c r="IE8" s="372"/>
      <c r="IF8" s="372"/>
      <c r="IG8" s="372"/>
      <c r="IH8" s="372"/>
    </row>
    <row r="9" spans="1:242" s="361" customFormat="1" ht="14.25">
      <c r="A9" s="776" t="s">
        <v>85</v>
      </c>
      <c r="B9" s="777"/>
      <c r="C9" s="105">
        <v>118</v>
      </c>
      <c r="D9" s="99">
        <f aca="true" t="shared" si="1" ref="D9:D64">SUM(E9:N9)</f>
        <v>21988</v>
      </c>
      <c r="E9" s="99">
        <v>6211</v>
      </c>
      <c r="F9" s="99">
        <v>1280</v>
      </c>
      <c r="G9" s="99">
        <v>635</v>
      </c>
      <c r="H9" s="99">
        <v>6118</v>
      </c>
      <c r="I9" s="99">
        <v>828</v>
      </c>
      <c r="J9" s="99">
        <v>543</v>
      </c>
      <c r="K9" s="99">
        <v>554</v>
      </c>
      <c r="L9" s="99">
        <v>1177</v>
      </c>
      <c r="M9" s="99">
        <v>1048</v>
      </c>
      <c r="N9" s="99">
        <v>3594</v>
      </c>
      <c r="O9" s="372"/>
      <c r="P9" s="372"/>
      <c r="Q9" s="372"/>
      <c r="R9" s="372"/>
      <c r="S9" s="372"/>
      <c r="T9" s="372"/>
      <c r="U9" s="372"/>
      <c r="V9" s="372"/>
      <c r="W9" s="372"/>
      <c r="X9" s="372"/>
      <c r="Y9" s="372"/>
      <c r="Z9" s="372"/>
      <c r="AA9" s="372"/>
      <c r="AB9" s="372"/>
      <c r="AC9" s="372"/>
      <c r="AD9" s="372"/>
      <c r="AE9" s="372"/>
      <c r="AF9" s="372"/>
      <c r="AG9" s="372"/>
      <c r="AH9" s="372"/>
      <c r="AI9" s="372"/>
      <c r="AJ9" s="372"/>
      <c r="AK9" s="372"/>
      <c r="AL9" s="372"/>
      <c r="AM9" s="372"/>
      <c r="AN9" s="372"/>
      <c r="AO9" s="372"/>
      <c r="AP9" s="372"/>
      <c r="AQ9" s="372"/>
      <c r="AR9" s="372"/>
      <c r="AS9" s="372"/>
      <c r="AT9" s="372"/>
      <c r="AU9" s="372"/>
      <c r="AV9" s="372"/>
      <c r="AW9" s="372"/>
      <c r="AX9" s="372"/>
      <c r="AY9" s="372"/>
      <c r="AZ9" s="372"/>
      <c r="BA9" s="372"/>
      <c r="BB9" s="372"/>
      <c r="BC9" s="372"/>
      <c r="BD9" s="372"/>
      <c r="BE9" s="372"/>
      <c r="BF9" s="372"/>
      <c r="BG9" s="372"/>
      <c r="BH9" s="372"/>
      <c r="BI9" s="372"/>
      <c r="BJ9" s="372"/>
      <c r="BK9" s="372"/>
      <c r="BL9" s="372"/>
      <c r="BM9" s="372"/>
      <c r="BN9" s="372"/>
      <c r="BO9" s="372"/>
      <c r="BP9" s="372"/>
      <c r="BQ9" s="372"/>
      <c r="BR9" s="372"/>
      <c r="BS9" s="372"/>
      <c r="BT9" s="372"/>
      <c r="BU9" s="372"/>
      <c r="BV9" s="372"/>
      <c r="BW9" s="372"/>
      <c r="BX9" s="372"/>
      <c r="BY9" s="372"/>
      <c r="BZ9" s="372"/>
      <c r="CA9" s="372"/>
      <c r="CB9" s="372"/>
      <c r="CC9" s="372"/>
      <c r="CD9" s="372"/>
      <c r="CE9" s="372"/>
      <c r="CF9" s="372"/>
      <c r="CG9" s="372"/>
      <c r="CH9" s="372"/>
      <c r="CI9" s="372"/>
      <c r="CJ9" s="372"/>
      <c r="CK9" s="372"/>
      <c r="CL9" s="372"/>
      <c r="CM9" s="372"/>
      <c r="CN9" s="372"/>
      <c r="CO9" s="372"/>
      <c r="CP9" s="372"/>
      <c r="CQ9" s="372"/>
      <c r="CR9" s="372"/>
      <c r="CS9" s="372"/>
      <c r="CT9" s="372"/>
      <c r="CU9" s="372"/>
      <c r="CV9" s="372"/>
      <c r="CW9" s="372"/>
      <c r="CX9" s="372"/>
      <c r="CY9" s="372"/>
      <c r="CZ9" s="372"/>
      <c r="DA9" s="372"/>
      <c r="DB9" s="372"/>
      <c r="DC9" s="372"/>
      <c r="DD9" s="372"/>
      <c r="DE9" s="372"/>
      <c r="DF9" s="372"/>
      <c r="DG9" s="372"/>
      <c r="DH9" s="372"/>
      <c r="DI9" s="372"/>
      <c r="DJ9" s="372"/>
      <c r="DK9" s="372"/>
      <c r="DL9" s="372"/>
      <c r="DM9" s="372"/>
      <c r="DN9" s="372"/>
      <c r="DO9" s="372"/>
      <c r="DP9" s="372"/>
      <c r="DQ9" s="372"/>
      <c r="DR9" s="372"/>
      <c r="DS9" s="372"/>
      <c r="DT9" s="372"/>
      <c r="DU9" s="372"/>
      <c r="DV9" s="372"/>
      <c r="DW9" s="372"/>
      <c r="DX9" s="372"/>
      <c r="DY9" s="372"/>
      <c r="DZ9" s="372"/>
      <c r="EA9" s="372"/>
      <c r="EB9" s="372"/>
      <c r="EC9" s="372"/>
      <c r="ED9" s="372"/>
      <c r="EE9" s="372"/>
      <c r="EF9" s="372"/>
      <c r="EG9" s="372"/>
      <c r="EH9" s="372"/>
      <c r="EI9" s="372"/>
      <c r="EJ9" s="372"/>
      <c r="EK9" s="372"/>
      <c r="EL9" s="372"/>
      <c r="EM9" s="372"/>
      <c r="EN9" s="372"/>
      <c r="EO9" s="372"/>
      <c r="EP9" s="372"/>
      <c r="EQ9" s="372"/>
      <c r="ER9" s="372"/>
      <c r="ES9" s="372"/>
      <c r="ET9" s="372"/>
      <c r="EU9" s="372"/>
      <c r="EV9" s="372"/>
      <c r="EW9" s="372"/>
      <c r="EX9" s="372"/>
      <c r="EY9" s="372"/>
      <c r="EZ9" s="372"/>
      <c r="FA9" s="372"/>
      <c r="FB9" s="372"/>
      <c r="FC9" s="372"/>
      <c r="FD9" s="372"/>
      <c r="FE9" s="372"/>
      <c r="FF9" s="372"/>
      <c r="FG9" s="372"/>
      <c r="FH9" s="372"/>
      <c r="FI9" s="372"/>
      <c r="FJ9" s="372"/>
      <c r="FK9" s="372"/>
      <c r="FL9" s="372"/>
      <c r="FM9" s="372"/>
      <c r="FN9" s="372"/>
      <c r="FO9" s="372"/>
      <c r="FP9" s="372"/>
      <c r="FQ9" s="372"/>
      <c r="FR9" s="372"/>
      <c r="FS9" s="372"/>
      <c r="FT9" s="372"/>
      <c r="FU9" s="372"/>
      <c r="FV9" s="372"/>
      <c r="FW9" s="372"/>
      <c r="FX9" s="372"/>
      <c r="FY9" s="372"/>
      <c r="FZ9" s="372"/>
      <c r="GA9" s="372"/>
      <c r="GB9" s="372"/>
      <c r="GC9" s="372"/>
      <c r="GD9" s="372"/>
      <c r="GE9" s="372"/>
      <c r="GF9" s="372"/>
      <c r="GG9" s="372"/>
      <c r="GH9" s="372"/>
      <c r="GI9" s="372"/>
      <c r="GJ9" s="372"/>
      <c r="GK9" s="372"/>
      <c r="GL9" s="372"/>
      <c r="GM9" s="372"/>
      <c r="GN9" s="372"/>
      <c r="GO9" s="372"/>
      <c r="GP9" s="372"/>
      <c r="GQ9" s="372"/>
      <c r="GR9" s="372"/>
      <c r="GS9" s="372"/>
      <c r="GT9" s="372"/>
      <c r="GU9" s="372"/>
      <c r="GV9" s="372"/>
      <c r="GW9" s="372"/>
      <c r="GX9" s="372"/>
      <c r="GY9" s="372"/>
      <c r="GZ9" s="372"/>
      <c r="HA9" s="372"/>
      <c r="HB9" s="372"/>
      <c r="HC9" s="372"/>
      <c r="HD9" s="372"/>
      <c r="HE9" s="372"/>
      <c r="HF9" s="372"/>
      <c r="HG9" s="372"/>
      <c r="HH9" s="372"/>
      <c r="HI9" s="372"/>
      <c r="HJ9" s="372"/>
      <c r="HK9" s="372"/>
      <c r="HL9" s="372"/>
      <c r="HM9" s="372"/>
      <c r="HN9" s="372"/>
      <c r="HO9" s="372"/>
      <c r="HP9" s="372"/>
      <c r="HQ9" s="372"/>
      <c r="HR9" s="372"/>
      <c r="HS9" s="372"/>
      <c r="HT9" s="372"/>
      <c r="HU9" s="372"/>
      <c r="HV9" s="372"/>
      <c r="HW9" s="372"/>
      <c r="HX9" s="372"/>
      <c r="HY9" s="372"/>
      <c r="HZ9" s="372"/>
      <c r="IA9" s="372"/>
      <c r="IB9" s="372"/>
      <c r="IC9" s="372"/>
      <c r="ID9" s="372"/>
      <c r="IE9" s="372"/>
      <c r="IF9" s="372"/>
      <c r="IG9" s="372"/>
      <c r="IH9" s="372"/>
    </row>
    <row r="10" spans="1:242" s="361" customFormat="1" ht="14.25">
      <c r="A10" s="776" t="s">
        <v>86</v>
      </c>
      <c r="B10" s="777"/>
      <c r="C10" s="105">
        <v>200</v>
      </c>
      <c r="D10" s="99">
        <f t="shared" si="1"/>
        <v>20914</v>
      </c>
      <c r="E10" s="99">
        <v>4534</v>
      </c>
      <c r="F10" s="99">
        <v>1037</v>
      </c>
      <c r="G10" s="99">
        <v>650</v>
      </c>
      <c r="H10" s="99">
        <v>5339</v>
      </c>
      <c r="I10" s="99">
        <v>464</v>
      </c>
      <c r="J10" s="99">
        <v>1443</v>
      </c>
      <c r="K10" s="99">
        <v>744</v>
      </c>
      <c r="L10" s="99">
        <v>841</v>
      </c>
      <c r="M10" s="99">
        <v>2026</v>
      </c>
      <c r="N10" s="99">
        <v>3836</v>
      </c>
      <c r="O10" s="372"/>
      <c r="P10" s="372"/>
      <c r="Q10" s="372"/>
      <c r="R10" s="372"/>
      <c r="S10" s="372"/>
      <c r="T10" s="372"/>
      <c r="U10" s="372"/>
      <c r="V10" s="372"/>
      <c r="W10" s="372"/>
      <c r="X10" s="372"/>
      <c r="Y10" s="372"/>
      <c r="Z10" s="372"/>
      <c r="AA10" s="372"/>
      <c r="AB10" s="372"/>
      <c r="AC10" s="372"/>
      <c r="AD10" s="372"/>
      <c r="AE10" s="372"/>
      <c r="AF10" s="372"/>
      <c r="AG10" s="372"/>
      <c r="AH10" s="372"/>
      <c r="AI10" s="372"/>
      <c r="AJ10" s="372"/>
      <c r="AK10" s="372"/>
      <c r="AL10" s="372"/>
      <c r="AM10" s="372"/>
      <c r="AN10" s="372"/>
      <c r="AO10" s="372"/>
      <c r="AP10" s="372"/>
      <c r="AQ10" s="372"/>
      <c r="AR10" s="372"/>
      <c r="AS10" s="372"/>
      <c r="AT10" s="372"/>
      <c r="AU10" s="372"/>
      <c r="AV10" s="372"/>
      <c r="AW10" s="372"/>
      <c r="AX10" s="372"/>
      <c r="AY10" s="372"/>
      <c r="AZ10" s="372"/>
      <c r="BA10" s="372"/>
      <c r="BB10" s="372"/>
      <c r="BC10" s="372"/>
      <c r="BD10" s="372"/>
      <c r="BE10" s="372"/>
      <c r="BF10" s="372"/>
      <c r="BG10" s="372"/>
      <c r="BH10" s="372"/>
      <c r="BI10" s="372"/>
      <c r="BJ10" s="372"/>
      <c r="BK10" s="372"/>
      <c r="BL10" s="372"/>
      <c r="BM10" s="372"/>
      <c r="BN10" s="372"/>
      <c r="BO10" s="372"/>
      <c r="BP10" s="372"/>
      <c r="BQ10" s="372"/>
      <c r="BR10" s="372"/>
      <c r="BS10" s="372"/>
      <c r="BT10" s="372"/>
      <c r="BU10" s="372"/>
      <c r="BV10" s="372"/>
      <c r="BW10" s="372"/>
      <c r="BX10" s="372"/>
      <c r="BY10" s="372"/>
      <c r="BZ10" s="372"/>
      <c r="CA10" s="372"/>
      <c r="CB10" s="372"/>
      <c r="CC10" s="372"/>
      <c r="CD10" s="372"/>
      <c r="CE10" s="372"/>
      <c r="CF10" s="372"/>
      <c r="CG10" s="372"/>
      <c r="CH10" s="372"/>
      <c r="CI10" s="372"/>
      <c r="CJ10" s="372"/>
      <c r="CK10" s="372"/>
      <c r="CL10" s="372"/>
      <c r="CM10" s="372"/>
      <c r="CN10" s="372"/>
      <c r="CO10" s="372"/>
      <c r="CP10" s="372"/>
      <c r="CQ10" s="372"/>
      <c r="CR10" s="372"/>
      <c r="CS10" s="372"/>
      <c r="CT10" s="372"/>
      <c r="CU10" s="372"/>
      <c r="CV10" s="372"/>
      <c r="CW10" s="372"/>
      <c r="CX10" s="372"/>
      <c r="CY10" s="372"/>
      <c r="CZ10" s="372"/>
      <c r="DA10" s="372"/>
      <c r="DB10" s="372"/>
      <c r="DC10" s="372"/>
      <c r="DD10" s="372"/>
      <c r="DE10" s="372"/>
      <c r="DF10" s="372"/>
      <c r="DG10" s="372"/>
      <c r="DH10" s="372"/>
      <c r="DI10" s="372"/>
      <c r="DJ10" s="372"/>
      <c r="DK10" s="372"/>
      <c r="DL10" s="372"/>
      <c r="DM10" s="372"/>
      <c r="DN10" s="372"/>
      <c r="DO10" s="372"/>
      <c r="DP10" s="372"/>
      <c r="DQ10" s="372"/>
      <c r="DR10" s="372"/>
      <c r="DS10" s="372"/>
      <c r="DT10" s="372"/>
      <c r="DU10" s="372"/>
      <c r="DV10" s="372"/>
      <c r="DW10" s="372"/>
      <c r="DX10" s="372"/>
      <c r="DY10" s="372"/>
      <c r="DZ10" s="372"/>
      <c r="EA10" s="372"/>
      <c r="EB10" s="372"/>
      <c r="EC10" s="372"/>
      <c r="ED10" s="372"/>
      <c r="EE10" s="372"/>
      <c r="EF10" s="372"/>
      <c r="EG10" s="372"/>
      <c r="EH10" s="372"/>
      <c r="EI10" s="372"/>
      <c r="EJ10" s="372"/>
      <c r="EK10" s="372"/>
      <c r="EL10" s="372"/>
      <c r="EM10" s="372"/>
      <c r="EN10" s="372"/>
      <c r="EO10" s="372"/>
      <c r="EP10" s="372"/>
      <c r="EQ10" s="372"/>
      <c r="ER10" s="372"/>
      <c r="ES10" s="372"/>
      <c r="ET10" s="372"/>
      <c r="EU10" s="372"/>
      <c r="EV10" s="372"/>
      <c r="EW10" s="372"/>
      <c r="EX10" s="372"/>
      <c r="EY10" s="372"/>
      <c r="EZ10" s="372"/>
      <c r="FA10" s="372"/>
      <c r="FB10" s="372"/>
      <c r="FC10" s="372"/>
      <c r="FD10" s="372"/>
      <c r="FE10" s="372"/>
      <c r="FF10" s="372"/>
      <c r="FG10" s="372"/>
      <c r="FH10" s="372"/>
      <c r="FI10" s="372"/>
      <c r="FJ10" s="372"/>
      <c r="FK10" s="372"/>
      <c r="FL10" s="372"/>
      <c r="FM10" s="372"/>
      <c r="FN10" s="372"/>
      <c r="FO10" s="372"/>
      <c r="FP10" s="372"/>
      <c r="FQ10" s="372"/>
      <c r="FR10" s="372"/>
      <c r="FS10" s="372"/>
      <c r="FT10" s="372"/>
      <c r="FU10" s="372"/>
      <c r="FV10" s="372"/>
      <c r="FW10" s="372"/>
      <c r="FX10" s="372"/>
      <c r="FY10" s="372"/>
      <c r="FZ10" s="372"/>
      <c r="GA10" s="372"/>
      <c r="GB10" s="372"/>
      <c r="GC10" s="372"/>
      <c r="GD10" s="372"/>
      <c r="GE10" s="372"/>
      <c r="GF10" s="372"/>
      <c r="GG10" s="372"/>
      <c r="GH10" s="372"/>
      <c r="GI10" s="372"/>
      <c r="GJ10" s="372"/>
      <c r="GK10" s="372"/>
      <c r="GL10" s="372"/>
      <c r="GM10" s="372"/>
      <c r="GN10" s="372"/>
      <c r="GO10" s="372"/>
      <c r="GP10" s="372"/>
      <c r="GQ10" s="372"/>
      <c r="GR10" s="372"/>
      <c r="GS10" s="372"/>
      <c r="GT10" s="372"/>
      <c r="GU10" s="372"/>
      <c r="GV10" s="372"/>
      <c r="GW10" s="372"/>
      <c r="GX10" s="372"/>
      <c r="GY10" s="372"/>
      <c r="GZ10" s="372"/>
      <c r="HA10" s="372"/>
      <c r="HB10" s="372"/>
      <c r="HC10" s="372"/>
      <c r="HD10" s="372"/>
      <c r="HE10" s="372"/>
      <c r="HF10" s="372"/>
      <c r="HG10" s="372"/>
      <c r="HH10" s="372"/>
      <c r="HI10" s="372"/>
      <c r="HJ10" s="372"/>
      <c r="HK10" s="372"/>
      <c r="HL10" s="372"/>
      <c r="HM10" s="372"/>
      <c r="HN10" s="372"/>
      <c r="HO10" s="372"/>
      <c r="HP10" s="372"/>
      <c r="HQ10" s="372"/>
      <c r="HR10" s="372"/>
      <c r="HS10" s="372"/>
      <c r="HT10" s="372"/>
      <c r="HU10" s="372"/>
      <c r="HV10" s="372"/>
      <c r="HW10" s="372"/>
      <c r="HX10" s="372"/>
      <c r="HY10" s="372"/>
      <c r="HZ10" s="372"/>
      <c r="IA10" s="372"/>
      <c r="IB10" s="372"/>
      <c r="IC10" s="372"/>
      <c r="ID10" s="372"/>
      <c r="IE10" s="372"/>
      <c r="IF10" s="372"/>
      <c r="IG10" s="372"/>
      <c r="IH10" s="372"/>
    </row>
    <row r="11" spans="1:242" s="361" customFormat="1" ht="14.25">
      <c r="A11" s="776" t="s">
        <v>87</v>
      </c>
      <c r="B11" s="777"/>
      <c r="C11" s="105">
        <v>95</v>
      </c>
      <c r="D11" s="99">
        <f t="shared" si="1"/>
        <v>6615</v>
      </c>
      <c r="E11" s="99">
        <v>1958</v>
      </c>
      <c r="F11" s="99">
        <v>248</v>
      </c>
      <c r="G11" s="99">
        <v>106</v>
      </c>
      <c r="H11" s="99">
        <v>983</v>
      </c>
      <c r="I11" s="99">
        <v>674</v>
      </c>
      <c r="J11" s="99">
        <v>78</v>
      </c>
      <c r="K11" s="99">
        <v>115</v>
      </c>
      <c r="L11" s="99">
        <v>92</v>
      </c>
      <c r="M11" s="99">
        <v>325</v>
      </c>
      <c r="N11" s="99">
        <v>2036</v>
      </c>
      <c r="O11" s="372"/>
      <c r="P11" s="372"/>
      <c r="Q11" s="372"/>
      <c r="R11" s="372"/>
      <c r="S11" s="372"/>
      <c r="T11" s="372"/>
      <c r="U11" s="372"/>
      <c r="V11" s="372"/>
      <c r="W11" s="372"/>
      <c r="X11" s="372"/>
      <c r="Y11" s="372"/>
      <c r="Z11" s="372"/>
      <c r="AA11" s="372"/>
      <c r="AB11" s="372"/>
      <c r="AC11" s="372"/>
      <c r="AD11" s="372"/>
      <c r="AE11" s="372"/>
      <c r="AF11" s="372"/>
      <c r="AG11" s="372"/>
      <c r="AH11" s="372"/>
      <c r="AI11" s="372"/>
      <c r="AJ11" s="372"/>
      <c r="AK11" s="372"/>
      <c r="AL11" s="372"/>
      <c r="AM11" s="372"/>
      <c r="AN11" s="372"/>
      <c r="AO11" s="372"/>
      <c r="AP11" s="372"/>
      <c r="AQ11" s="372"/>
      <c r="AR11" s="372"/>
      <c r="AS11" s="372"/>
      <c r="AT11" s="372"/>
      <c r="AU11" s="372"/>
      <c r="AV11" s="372"/>
      <c r="AW11" s="372"/>
      <c r="AX11" s="372"/>
      <c r="AY11" s="372"/>
      <c r="AZ11" s="372"/>
      <c r="BA11" s="372"/>
      <c r="BB11" s="372"/>
      <c r="BC11" s="372"/>
      <c r="BD11" s="372"/>
      <c r="BE11" s="372"/>
      <c r="BF11" s="372"/>
      <c r="BG11" s="372"/>
      <c r="BH11" s="372"/>
      <c r="BI11" s="372"/>
      <c r="BJ11" s="372"/>
      <c r="BK11" s="372"/>
      <c r="BL11" s="372"/>
      <c r="BM11" s="372"/>
      <c r="BN11" s="372"/>
      <c r="BO11" s="372"/>
      <c r="BP11" s="372"/>
      <c r="BQ11" s="372"/>
      <c r="BR11" s="372"/>
      <c r="BS11" s="372"/>
      <c r="BT11" s="372"/>
      <c r="BU11" s="372"/>
      <c r="BV11" s="372"/>
      <c r="BW11" s="372"/>
      <c r="BX11" s="372"/>
      <c r="BY11" s="372"/>
      <c r="BZ11" s="372"/>
      <c r="CA11" s="372"/>
      <c r="CB11" s="372"/>
      <c r="CC11" s="372"/>
      <c r="CD11" s="372"/>
      <c r="CE11" s="372"/>
      <c r="CF11" s="372"/>
      <c r="CG11" s="372"/>
      <c r="CH11" s="372"/>
      <c r="CI11" s="372"/>
      <c r="CJ11" s="372"/>
      <c r="CK11" s="372"/>
      <c r="CL11" s="372"/>
      <c r="CM11" s="372"/>
      <c r="CN11" s="372"/>
      <c r="CO11" s="372"/>
      <c r="CP11" s="372"/>
      <c r="CQ11" s="372"/>
      <c r="CR11" s="372"/>
      <c r="CS11" s="372"/>
      <c r="CT11" s="372"/>
      <c r="CU11" s="372"/>
      <c r="CV11" s="372"/>
      <c r="CW11" s="372"/>
      <c r="CX11" s="372"/>
      <c r="CY11" s="372"/>
      <c r="CZ11" s="372"/>
      <c r="DA11" s="372"/>
      <c r="DB11" s="372"/>
      <c r="DC11" s="372"/>
      <c r="DD11" s="372"/>
      <c r="DE11" s="372"/>
      <c r="DF11" s="372"/>
      <c r="DG11" s="372"/>
      <c r="DH11" s="372"/>
      <c r="DI11" s="372"/>
      <c r="DJ11" s="372"/>
      <c r="DK11" s="372"/>
      <c r="DL11" s="372"/>
      <c r="DM11" s="372"/>
      <c r="DN11" s="372"/>
      <c r="DO11" s="372"/>
      <c r="DP11" s="372"/>
      <c r="DQ11" s="372"/>
      <c r="DR11" s="372"/>
      <c r="DS11" s="372"/>
      <c r="DT11" s="372"/>
      <c r="DU11" s="372"/>
      <c r="DV11" s="372"/>
      <c r="DW11" s="372"/>
      <c r="DX11" s="372"/>
      <c r="DY11" s="372"/>
      <c r="DZ11" s="372"/>
      <c r="EA11" s="372"/>
      <c r="EB11" s="372"/>
      <c r="EC11" s="372"/>
      <c r="ED11" s="372"/>
      <c r="EE11" s="372"/>
      <c r="EF11" s="372"/>
      <c r="EG11" s="372"/>
      <c r="EH11" s="372"/>
      <c r="EI11" s="372"/>
      <c r="EJ11" s="372"/>
      <c r="EK11" s="372"/>
      <c r="EL11" s="372"/>
      <c r="EM11" s="372"/>
      <c r="EN11" s="372"/>
      <c r="EO11" s="372"/>
      <c r="EP11" s="372"/>
      <c r="EQ11" s="372"/>
      <c r="ER11" s="372"/>
      <c r="ES11" s="372"/>
      <c r="ET11" s="372"/>
      <c r="EU11" s="372"/>
      <c r="EV11" s="372"/>
      <c r="EW11" s="372"/>
      <c r="EX11" s="372"/>
      <c r="EY11" s="372"/>
      <c r="EZ11" s="372"/>
      <c r="FA11" s="372"/>
      <c r="FB11" s="372"/>
      <c r="FC11" s="372"/>
      <c r="FD11" s="372"/>
      <c r="FE11" s="372"/>
      <c r="FF11" s="372"/>
      <c r="FG11" s="372"/>
      <c r="FH11" s="372"/>
      <c r="FI11" s="372"/>
      <c r="FJ11" s="372"/>
      <c r="FK11" s="372"/>
      <c r="FL11" s="372"/>
      <c r="FM11" s="372"/>
      <c r="FN11" s="372"/>
      <c r="FO11" s="372"/>
      <c r="FP11" s="372"/>
      <c r="FQ11" s="372"/>
      <c r="FR11" s="372"/>
      <c r="FS11" s="372"/>
      <c r="FT11" s="372"/>
      <c r="FU11" s="372"/>
      <c r="FV11" s="372"/>
      <c r="FW11" s="372"/>
      <c r="FX11" s="372"/>
      <c r="FY11" s="372"/>
      <c r="FZ11" s="372"/>
      <c r="GA11" s="372"/>
      <c r="GB11" s="372"/>
      <c r="GC11" s="372"/>
      <c r="GD11" s="372"/>
      <c r="GE11" s="372"/>
      <c r="GF11" s="372"/>
      <c r="GG11" s="372"/>
      <c r="GH11" s="372"/>
      <c r="GI11" s="372"/>
      <c r="GJ11" s="372"/>
      <c r="GK11" s="372"/>
      <c r="GL11" s="372"/>
      <c r="GM11" s="372"/>
      <c r="GN11" s="372"/>
      <c r="GO11" s="372"/>
      <c r="GP11" s="372"/>
      <c r="GQ11" s="372"/>
      <c r="GR11" s="372"/>
      <c r="GS11" s="372"/>
      <c r="GT11" s="372"/>
      <c r="GU11" s="372"/>
      <c r="GV11" s="372"/>
      <c r="GW11" s="372"/>
      <c r="GX11" s="372"/>
      <c r="GY11" s="372"/>
      <c r="GZ11" s="372"/>
      <c r="HA11" s="372"/>
      <c r="HB11" s="372"/>
      <c r="HC11" s="372"/>
      <c r="HD11" s="372"/>
      <c r="HE11" s="372"/>
      <c r="HF11" s="372"/>
      <c r="HG11" s="372"/>
      <c r="HH11" s="372"/>
      <c r="HI11" s="372"/>
      <c r="HJ11" s="372"/>
      <c r="HK11" s="372"/>
      <c r="HL11" s="372"/>
      <c r="HM11" s="372"/>
      <c r="HN11" s="372"/>
      <c r="HO11" s="372"/>
      <c r="HP11" s="372"/>
      <c r="HQ11" s="372"/>
      <c r="HR11" s="372"/>
      <c r="HS11" s="372"/>
      <c r="HT11" s="372"/>
      <c r="HU11" s="372"/>
      <c r="HV11" s="372"/>
      <c r="HW11" s="372"/>
      <c r="HX11" s="372"/>
      <c r="HY11" s="372"/>
      <c r="HZ11" s="372"/>
      <c r="IA11" s="372"/>
      <c r="IB11" s="372"/>
      <c r="IC11" s="372"/>
      <c r="ID11" s="372"/>
      <c r="IE11" s="372"/>
      <c r="IF11" s="372"/>
      <c r="IG11" s="372"/>
      <c r="IH11" s="372"/>
    </row>
    <row r="12" spans="1:242" s="361" customFormat="1" ht="14.25">
      <c r="A12" s="776" t="s">
        <v>88</v>
      </c>
      <c r="B12" s="777"/>
      <c r="C12" s="105">
        <v>82</v>
      </c>
      <c r="D12" s="99">
        <f t="shared" si="1"/>
        <v>11250</v>
      </c>
      <c r="E12" s="99">
        <v>466</v>
      </c>
      <c r="F12" s="99">
        <v>960</v>
      </c>
      <c r="G12" s="99">
        <v>475</v>
      </c>
      <c r="H12" s="99">
        <v>2984</v>
      </c>
      <c r="I12" s="99">
        <v>651</v>
      </c>
      <c r="J12" s="99">
        <v>496</v>
      </c>
      <c r="K12" s="99">
        <v>1050</v>
      </c>
      <c r="L12" s="99">
        <v>1018</v>
      </c>
      <c r="M12" s="99">
        <v>1015</v>
      </c>
      <c r="N12" s="99">
        <v>2135</v>
      </c>
      <c r="O12" s="372"/>
      <c r="P12" s="372"/>
      <c r="Q12" s="372"/>
      <c r="R12" s="372"/>
      <c r="S12" s="372"/>
      <c r="T12" s="372"/>
      <c r="U12" s="372"/>
      <c r="V12" s="372"/>
      <c r="W12" s="372"/>
      <c r="X12" s="372"/>
      <c r="Y12" s="372"/>
      <c r="Z12" s="372"/>
      <c r="AA12" s="372"/>
      <c r="AB12" s="372"/>
      <c r="AC12" s="372"/>
      <c r="AD12" s="372"/>
      <c r="AE12" s="372"/>
      <c r="AF12" s="372"/>
      <c r="AG12" s="372"/>
      <c r="AH12" s="372"/>
      <c r="AI12" s="372"/>
      <c r="AJ12" s="372"/>
      <c r="AK12" s="372"/>
      <c r="AL12" s="372"/>
      <c r="AM12" s="372"/>
      <c r="AN12" s="372"/>
      <c r="AO12" s="372"/>
      <c r="AP12" s="372"/>
      <c r="AQ12" s="372"/>
      <c r="AR12" s="372"/>
      <c r="AS12" s="372"/>
      <c r="AT12" s="372"/>
      <c r="AU12" s="372"/>
      <c r="AV12" s="372"/>
      <c r="AW12" s="372"/>
      <c r="AX12" s="372"/>
      <c r="AY12" s="372"/>
      <c r="AZ12" s="372"/>
      <c r="BA12" s="372"/>
      <c r="BB12" s="372"/>
      <c r="BC12" s="372"/>
      <c r="BD12" s="372"/>
      <c r="BE12" s="372"/>
      <c r="BF12" s="372"/>
      <c r="BG12" s="372"/>
      <c r="BH12" s="372"/>
      <c r="BI12" s="372"/>
      <c r="BJ12" s="372"/>
      <c r="BK12" s="372"/>
      <c r="BL12" s="372"/>
      <c r="BM12" s="372"/>
      <c r="BN12" s="372"/>
      <c r="BO12" s="372"/>
      <c r="BP12" s="372"/>
      <c r="BQ12" s="372"/>
      <c r="BR12" s="372"/>
      <c r="BS12" s="372"/>
      <c r="BT12" s="372"/>
      <c r="BU12" s="372"/>
      <c r="BV12" s="372"/>
      <c r="BW12" s="372"/>
      <c r="BX12" s="372"/>
      <c r="BY12" s="372"/>
      <c r="BZ12" s="372"/>
      <c r="CA12" s="372"/>
      <c r="CB12" s="372"/>
      <c r="CC12" s="372"/>
      <c r="CD12" s="372"/>
      <c r="CE12" s="372"/>
      <c r="CF12" s="372"/>
      <c r="CG12" s="372"/>
      <c r="CH12" s="372"/>
      <c r="CI12" s="372"/>
      <c r="CJ12" s="372"/>
      <c r="CK12" s="372"/>
      <c r="CL12" s="372"/>
      <c r="CM12" s="372"/>
      <c r="CN12" s="372"/>
      <c r="CO12" s="372"/>
      <c r="CP12" s="372"/>
      <c r="CQ12" s="372"/>
      <c r="CR12" s="372"/>
      <c r="CS12" s="372"/>
      <c r="CT12" s="372"/>
      <c r="CU12" s="372"/>
      <c r="CV12" s="372"/>
      <c r="CW12" s="372"/>
      <c r="CX12" s="372"/>
      <c r="CY12" s="372"/>
      <c r="CZ12" s="372"/>
      <c r="DA12" s="372"/>
      <c r="DB12" s="372"/>
      <c r="DC12" s="372"/>
      <c r="DD12" s="372"/>
      <c r="DE12" s="372"/>
      <c r="DF12" s="372"/>
      <c r="DG12" s="372"/>
      <c r="DH12" s="372"/>
      <c r="DI12" s="372"/>
      <c r="DJ12" s="372"/>
      <c r="DK12" s="372"/>
      <c r="DL12" s="372"/>
      <c r="DM12" s="372"/>
      <c r="DN12" s="372"/>
      <c r="DO12" s="372"/>
      <c r="DP12" s="372"/>
      <c r="DQ12" s="372"/>
      <c r="DR12" s="372"/>
      <c r="DS12" s="372"/>
      <c r="DT12" s="372"/>
      <c r="DU12" s="372"/>
      <c r="DV12" s="372"/>
      <c r="DW12" s="372"/>
      <c r="DX12" s="372"/>
      <c r="DY12" s="372"/>
      <c r="DZ12" s="372"/>
      <c r="EA12" s="372"/>
      <c r="EB12" s="372"/>
      <c r="EC12" s="372"/>
      <c r="ED12" s="372"/>
      <c r="EE12" s="372"/>
      <c r="EF12" s="372"/>
      <c r="EG12" s="372"/>
      <c r="EH12" s="372"/>
      <c r="EI12" s="372"/>
      <c r="EJ12" s="372"/>
      <c r="EK12" s="372"/>
      <c r="EL12" s="372"/>
      <c r="EM12" s="372"/>
      <c r="EN12" s="372"/>
      <c r="EO12" s="372"/>
      <c r="EP12" s="372"/>
      <c r="EQ12" s="372"/>
      <c r="ER12" s="372"/>
      <c r="ES12" s="372"/>
      <c r="ET12" s="372"/>
      <c r="EU12" s="372"/>
      <c r="EV12" s="372"/>
      <c r="EW12" s="372"/>
      <c r="EX12" s="372"/>
      <c r="EY12" s="372"/>
      <c r="EZ12" s="372"/>
      <c r="FA12" s="372"/>
      <c r="FB12" s="372"/>
      <c r="FC12" s="372"/>
      <c r="FD12" s="372"/>
      <c r="FE12" s="372"/>
      <c r="FF12" s="372"/>
      <c r="FG12" s="372"/>
      <c r="FH12" s="372"/>
      <c r="FI12" s="372"/>
      <c r="FJ12" s="372"/>
      <c r="FK12" s="372"/>
      <c r="FL12" s="372"/>
      <c r="FM12" s="372"/>
      <c r="FN12" s="372"/>
      <c r="FO12" s="372"/>
      <c r="FP12" s="372"/>
      <c r="FQ12" s="372"/>
      <c r="FR12" s="372"/>
      <c r="FS12" s="372"/>
      <c r="FT12" s="372"/>
      <c r="FU12" s="372"/>
      <c r="FV12" s="372"/>
      <c r="FW12" s="372"/>
      <c r="FX12" s="372"/>
      <c r="FY12" s="372"/>
      <c r="FZ12" s="372"/>
      <c r="GA12" s="372"/>
      <c r="GB12" s="372"/>
      <c r="GC12" s="372"/>
      <c r="GD12" s="372"/>
      <c r="GE12" s="372"/>
      <c r="GF12" s="372"/>
      <c r="GG12" s="372"/>
      <c r="GH12" s="372"/>
      <c r="GI12" s="372"/>
      <c r="GJ12" s="372"/>
      <c r="GK12" s="372"/>
      <c r="GL12" s="372"/>
      <c r="GM12" s="372"/>
      <c r="GN12" s="372"/>
      <c r="GO12" s="372"/>
      <c r="GP12" s="372"/>
      <c r="GQ12" s="372"/>
      <c r="GR12" s="372"/>
      <c r="GS12" s="372"/>
      <c r="GT12" s="372"/>
      <c r="GU12" s="372"/>
      <c r="GV12" s="372"/>
      <c r="GW12" s="372"/>
      <c r="GX12" s="372"/>
      <c r="GY12" s="372"/>
      <c r="GZ12" s="372"/>
      <c r="HA12" s="372"/>
      <c r="HB12" s="372"/>
      <c r="HC12" s="372"/>
      <c r="HD12" s="372"/>
      <c r="HE12" s="372"/>
      <c r="HF12" s="372"/>
      <c r="HG12" s="372"/>
      <c r="HH12" s="372"/>
      <c r="HI12" s="372"/>
      <c r="HJ12" s="372"/>
      <c r="HK12" s="372"/>
      <c r="HL12" s="372"/>
      <c r="HM12" s="372"/>
      <c r="HN12" s="372"/>
      <c r="HO12" s="372"/>
      <c r="HP12" s="372"/>
      <c r="HQ12" s="372"/>
      <c r="HR12" s="372"/>
      <c r="HS12" s="372"/>
      <c r="HT12" s="372"/>
      <c r="HU12" s="372"/>
      <c r="HV12" s="372"/>
      <c r="HW12" s="372"/>
      <c r="HX12" s="372"/>
      <c r="HY12" s="372"/>
      <c r="HZ12" s="372"/>
      <c r="IA12" s="372"/>
      <c r="IB12" s="372"/>
      <c r="IC12" s="372"/>
      <c r="ID12" s="372"/>
      <c r="IE12" s="372"/>
      <c r="IF12" s="372"/>
      <c r="IG12" s="372"/>
      <c r="IH12" s="372"/>
    </row>
    <row r="13" spans="1:242" s="361" customFormat="1" ht="14.25">
      <c r="A13" s="776" t="s">
        <v>89</v>
      </c>
      <c r="B13" s="777"/>
      <c r="C13" s="105">
        <v>132</v>
      </c>
      <c r="D13" s="99">
        <f t="shared" si="1"/>
        <v>24308</v>
      </c>
      <c r="E13" s="99">
        <v>9567</v>
      </c>
      <c r="F13" s="99">
        <v>623</v>
      </c>
      <c r="G13" s="99">
        <v>350</v>
      </c>
      <c r="H13" s="99">
        <v>4453</v>
      </c>
      <c r="I13" s="99">
        <v>1258</v>
      </c>
      <c r="J13" s="99">
        <v>450</v>
      </c>
      <c r="K13" s="99">
        <v>204</v>
      </c>
      <c r="L13" s="99">
        <v>2267</v>
      </c>
      <c r="M13" s="99">
        <v>945</v>
      </c>
      <c r="N13" s="99">
        <v>4191</v>
      </c>
      <c r="O13" s="372"/>
      <c r="P13" s="372"/>
      <c r="Q13" s="372"/>
      <c r="R13" s="372"/>
      <c r="S13" s="372"/>
      <c r="T13" s="372"/>
      <c r="U13" s="372"/>
      <c r="V13" s="372"/>
      <c r="W13" s="372"/>
      <c r="X13" s="372"/>
      <c r="Y13" s="372"/>
      <c r="Z13" s="372"/>
      <c r="AA13" s="372"/>
      <c r="AB13" s="372"/>
      <c r="AC13" s="372"/>
      <c r="AD13" s="372"/>
      <c r="AE13" s="372"/>
      <c r="AF13" s="372"/>
      <c r="AG13" s="372"/>
      <c r="AH13" s="372"/>
      <c r="AI13" s="372"/>
      <c r="AJ13" s="372"/>
      <c r="AK13" s="372"/>
      <c r="AL13" s="372"/>
      <c r="AM13" s="372"/>
      <c r="AN13" s="372"/>
      <c r="AO13" s="372"/>
      <c r="AP13" s="372"/>
      <c r="AQ13" s="372"/>
      <c r="AR13" s="372"/>
      <c r="AS13" s="372"/>
      <c r="AT13" s="372"/>
      <c r="AU13" s="372"/>
      <c r="AV13" s="372"/>
      <c r="AW13" s="372"/>
      <c r="AX13" s="372"/>
      <c r="AY13" s="372"/>
      <c r="AZ13" s="372"/>
      <c r="BA13" s="372"/>
      <c r="BB13" s="372"/>
      <c r="BC13" s="372"/>
      <c r="BD13" s="372"/>
      <c r="BE13" s="372"/>
      <c r="BF13" s="372"/>
      <c r="BG13" s="372"/>
      <c r="BH13" s="372"/>
      <c r="BI13" s="372"/>
      <c r="BJ13" s="372"/>
      <c r="BK13" s="372"/>
      <c r="BL13" s="372"/>
      <c r="BM13" s="372"/>
      <c r="BN13" s="372"/>
      <c r="BO13" s="372"/>
      <c r="BP13" s="372"/>
      <c r="BQ13" s="372"/>
      <c r="BR13" s="372"/>
      <c r="BS13" s="372"/>
      <c r="BT13" s="372"/>
      <c r="BU13" s="372"/>
      <c r="BV13" s="372"/>
      <c r="BW13" s="372"/>
      <c r="BX13" s="372"/>
      <c r="BY13" s="372"/>
      <c r="BZ13" s="372"/>
      <c r="CA13" s="372"/>
      <c r="CB13" s="372"/>
      <c r="CC13" s="372"/>
      <c r="CD13" s="372"/>
      <c r="CE13" s="372"/>
      <c r="CF13" s="372"/>
      <c r="CG13" s="372"/>
      <c r="CH13" s="372"/>
      <c r="CI13" s="372"/>
      <c r="CJ13" s="372"/>
      <c r="CK13" s="372"/>
      <c r="CL13" s="372"/>
      <c r="CM13" s="372"/>
      <c r="CN13" s="372"/>
      <c r="CO13" s="372"/>
      <c r="CP13" s="372"/>
      <c r="CQ13" s="372"/>
      <c r="CR13" s="372"/>
      <c r="CS13" s="372"/>
      <c r="CT13" s="372"/>
      <c r="CU13" s="372"/>
      <c r="CV13" s="372"/>
      <c r="CW13" s="372"/>
      <c r="CX13" s="372"/>
      <c r="CY13" s="372"/>
      <c r="CZ13" s="372"/>
      <c r="DA13" s="372"/>
      <c r="DB13" s="372"/>
      <c r="DC13" s="372"/>
      <c r="DD13" s="372"/>
      <c r="DE13" s="372"/>
      <c r="DF13" s="372"/>
      <c r="DG13" s="372"/>
      <c r="DH13" s="372"/>
      <c r="DI13" s="372"/>
      <c r="DJ13" s="372"/>
      <c r="DK13" s="372"/>
      <c r="DL13" s="372"/>
      <c r="DM13" s="372"/>
      <c r="DN13" s="372"/>
      <c r="DO13" s="372"/>
      <c r="DP13" s="372"/>
      <c r="DQ13" s="372"/>
      <c r="DR13" s="372"/>
      <c r="DS13" s="372"/>
      <c r="DT13" s="372"/>
      <c r="DU13" s="372"/>
      <c r="DV13" s="372"/>
      <c r="DW13" s="372"/>
      <c r="DX13" s="372"/>
      <c r="DY13" s="372"/>
      <c r="DZ13" s="372"/>
      <c r="EA13" s="372"/>
      <c r="EB13" s="372"/>
      <c r="EC13" s="372"/>
      <c r="ED13" s="372"/>
      <c r="EE13" s="372"/>
      <c r="EF13" s="372"/>
      <c r="EG13" s="372"/>
      <c r="EH13" s="372"/>
      <c r="EI13" s="372"/>
      <c r="EJ13" s="372"/>
      <c r="EK13" s="372"/>
      <c r="EL13" s="372"/>
      <c r="EM13" s="372"/>
      <c r="EN13" s="372"/>
      <c r="EO13" s="372"/>
      <c r="EP13" s="372"/>
      <c r="EQ13" s="372"/>
      <c r="ER13" s="372"/>
      <c r="ES13" s="372"/>
      <c r="ET13" s="372"/>
      <c r="EU13" s="372"/>
      <c r="EV13" s="372"/>
      <c r="EW13" s="372"/>
      <c r="EX13" s="372"/>
      <c r="EY13" s="372"/>
      <c r="EZ13" s="372"/>
      <c r="FA13" s="372"/>
      <c r="FB13" s="372"/>
      <c r="FC13" s="372"/>
      <c r="FD13" s="372"/>
      <c r="FE13" s="372"/>
      <c r="FF13" s="372"/>
      <c r="FG13" s="372"/>
      <c r="FH13" s="372"/>
      <c r="FI13" s="372"/>
      <c r="FJ13" s="372"/>
      <c r="FK13" s="372"/>
      <c r="FL13" s="372"/>
      <c r="FM13" s="372"/>
      <c r="FN13" s="372"/>
      <c r="FO13" s="372"/>
      <c r="FP13" s="372"/>
      <c r="FQ13" s="372"/>
      <c r="FR13" s="372"/>
      <c r="FS13" s="372"/>
      <c r="FT13" s="372"/>
      <c r="FU13" s="372"/>
      <c r="FV13" s="372"/>
      <c r="FW13" s="372"/>
      <c r="FX13" s="372"/>
      <c r="FY13" s="372"/>
      <c r="FZ13" s="372"/>
      <c r="GA13" s="372"/>
      <c r="GB13" s="372"/>
      <c r="GC13" s="372"/>
      <c r="GD13" s="372"/>
      <c r="GE13" s="372"/>
      <c r="GF13" s="372"/>
      <c r="GG13" s="372"/>
      <c r="GH13" s="372"/>
      <c r="GI13" s="372"/>
      <c r="GJ13" s="372"/>
      <c r="GK13" s="372"/>
      <c r="GL13" s="372"/>
      <c r="GM13" s="372"/>
      <c r="GN13" s="372"/>
      <c r="GO13" s="372"/>
      <c r="GP13" s="372"/>
      <c r="GQ13" s="372"/>
      <c r="GR13" s="372"/>
      <c r="GS13" s="372"/>
      <c r="GT13" s="372"/>
      <c r="GU13" s="372"/>
      <c r="GV13" s="372"/>
      <c r="GW13" s="372"/>
      <c r="GX13" s="372"/>
      <c r="GY13" s="372"/>
      <c r="GZ13" s="372"/>
      <c r="HA13" s="372"/>
      <c r="HB13" s="372"/>
      <c r="HC13" s="372"/>
      <c r="HD13" s="372"/>
      <c r="HE13" s="372"/>
      <c r="HF13" s="372"/>
      <c r="HG13" s="372"/>
      <c r="HH13" s="372"/>
      <c r="HI13" s="372"/>
      <c r="HJ13" s="372"/>
      <c r="HK13" s="372"/>
      <c r="HL13" s="372"/>
      <c r="HM13" s="372"/>
      <c r="HN13" s="372"/>
      <c r="HO13" s="372"/>
      <c r="HP13" s="372"/>
      <c r="HQ13" s="372"/>
      <c r="HR13" s="372"/>
      <c r="HS13" s="372"/>
      <c r="HT13" s="372"/>
      <c r="HU13" s="372"/>
      <c r="HV13" s="372"/>
      <c r="HW13" s="372"/>
      <c r="HX13" s="372"/>
      <c r="HY13" s="372"/>
      <c r="HZ13" s="372"/>
      <c r="IA13" s="372"/>
      <c r="IB13" s="372"/>
      <c r="IC13" s="372"/>
      <c r="ID13" s="372"/>
      <c r="IE13" s="372"/>
      <c r="IF13" s="372"/>
      <c r="IG13" s="372"/>
      <c r="IH13" s="372"/>
    </row>
    <row r="14" spans="1:242" s="361" customFormat="1" ht="14.25">
      <c r="A14" s="776" t="s">
        <v>90</v>
      </c>
      <c r="B14" s="777"/>
      <c r="C14" s="105">
        <v>73</v>
      </c>
      <c r="D14" s="99">
        <f t="shared" si="1"/>
        <v>8736</v>
      </c>
      <c r="E14" s="99">
        <v>1402</v>
      </c>
      <c r="F14" s="99">
        <v>252</v>
      </c>
      <c r="G14" s="99">
        <v>174</v>
      </c>
      <c r="H14" s="99">
        <v>390</v>
      </c>
      <c r="I14" s="99">
        <v>180</v>
      </c>
      <c r="J14" s="99">
        <v>258</v>
      </c>
      <c r="K14" s="99">
        <v>3406</v>
      </c>
      <c r="L14" s="99">
        <v>271</v>
      </c>
      <c r="M14" s="99">
        <v>482</v>
      </c>
      <c r="N14" s="99">
        <v>1921</v>
      </c>
      <c r="O14" s="372"/>
      <c r="P14" s="372"/>
      <c r="Q14" s="372"/>
      <c r="R14" s="372"/>
      <c r="S14" s="372"/>
      <c r="T14" s="372"/>
      <c r="U14" s="372"/>
      <c r="V14" s="372"/>
      <c r="W14" s="372"/>
      <c r="X14" s="372"/>
      <c r="Y14" s="372"/>
      <c r="Z14" s="372"/>
      <c r="AA14" s="372"/>
      <c r="AB14" s="372"/>
      <c r="AC14" s="372"/>
      <c r="AD14" s="372"/>
      <c r="AE14" s="372"/>
      <c r="AF14" s="372"/>
      <c r="AG14" s="372"/>
      <c r="AH14" s="372"/>
      <c r="AI14" s="372"/>
      <c r="AJ14" s="372"/>
      <c r="AK14" s="372"/>
      <c r="AL14" s="372"/>
      <c r="AM14" s="372"/>
      <c r="AN14" s="372"/>
      <c r="AO14" s="372"/>
      <c r="AP14" s="372"/>
      <c r="AQ14" s="372"/>
      <c r="AR14" s="372"/>
      <c r="AS14" s="372"/>
      <c r="AT14" s="372"/>
      <c r="AU14" s="372"/>
      <c r="AV14" s="372"/>
      <c r="AW14" s="372"/>
      <c r="AX14" s="372"/>
      <c r="AY14" s="372"/>
      <c r="AZ14" s="372"/>
      <c r="BA14" s="372"/>
      <c r="BB14" s="372"/>
      <c r="BC14" s="372"/>
      <c r="BD14" s="372"/>
      <c r="BE14" s="372"/>
      <c r="BF14" s="372"/>
      <c r="BG14" s="372"/>
      <c r="BH14" s="372"/>
      <c r="BI14" s="372"/>
      <c r="BJ14" s="372"/>
      <c r="BK14" s="372"/>
      <c r="BL14" s="372"/>
      <c r="BM14" s="372"/>
      <c r="BN14" s="372"/>
      <c r="BO14" s="372"/>
      <c r="BP14" s="372"/>
      <c r="BQ14" s="372"/>
      <c r="BR14" s="372"/>
      <c r="BS14" s="372"/>
      <c r="BT14" s="372"/>
      <c r="BU14" s="372"/>
      <c r="BV14" s="372"/>
      <c r="BW14" s="372"/>
      <c r="BX14" s="372"/>
      <c r="BY14" s="372"/>
      <c r="BZ14" s="372"/>
      <c r="CA14" s="372"/>
      <c r="CB14" s="372"/>
      <c r="CC14" s="372"/>
      <c r="CD14" s="372"/>
      <c r="CE14" s="372"/>
      <c r="CF14" s="372"/>
      <c r="CG14" s="372"/>
      <c r="CH14" s="372"/>
      <c r="CI14" s="372"/>
      <c r="CJ14" s="372"/>
      <c r="CK14" s="372"/>
      <c r="CL14" s="372"/>
      <c r="CM14" s="372"/>
      <c r="CN14" s="372"/>
      <c r="CO14" s="372"/>
      <c r="CP14" s="372"/>
      <c r="CQ14" s="372"/>
      <c r="CR14" s="372"/>
      <c r="CS14" s="372"/>
      <c r="CT14" s="372"/>
      <c r="CU14" s="372"/>
      <c r="CV14" s="372"/>
      <c r="CW14" s="372"/>
      <c r="CX14" s="372"/>
      <c r="CY14" s="372"/>
      <c r="CZ14" s="372"/>
      <c r="DA14" s="372"/>
      <c r="DB14" s="372"/>
      <c r="DC14" s="372"/>
      <c r="DD14" s="372"/>
      <c r="DE14" s="372"/>
      <c r="DF14" s="372"/>
      <c r="DG14" s="372"/>
      <c r="DH14" s="372"/>
      <c r="DI14" s="372"/>
      <c r="DJ14" s="372"/>
      <c r="DK14" s="372"/>
      <c r="DL14" s="372"/>
      <c r="DM14" s="372"/>
      <c r="DN14" s="372"/>
      <c r="DO14" s="372"/>
      <c r="DP14" s="372"/>
      <c r="DQ14" s="372"/>
      <c r="DR14" s="372"/>
      <c r="DS14" s="372"/>
      <c r="DT14" s="372"/>
      <c r="DU14" s="372"/>
      <c r="DV14" s="372"/>
      <c r="DW14" s="372"/>
      <c r="DX14" s="372"/>
      <c r="DY14" s="372"/>
      <c r="DZ14" s="372"/>
      <c r="EA14" s="372"/>
      <c r="EB14" s="372"/>
      <c r="EC14" s="372"/>
      <c r="ED14" s="372"/>
      <c r="EE14" s="372"/>
      <c r="EF14" s="372"/>
      <c r="EG14" s="372"/>
      <c r="EH14" s="372"/>
      <c r="EI14" s="372"/>
      <c r="EJ14" s="372"/>
      <c r="EK14" s="372"/>
      <c r="EL14" s="372"/>
      <c r="EM14" s="372"/>
      <c r="EN14" s="372"/>
      <c r="EO14" s="372"/>
      <c r="EP14" s="372"/>
      <c r="EQ14" s="372"/>
      <c r="ER14" s="372"/>
      <c r="ES14" s="372"/>
      <c r="ET14" s="372"/>
      <c r="EU14" s="372"/>
      <c r="EV14" s="372"/>
      <c r="EW14" s="372"/>
      <c r="EX14" s="372"/>
      <c r="EY14" s="372"/>
      <c r="EZ14" s="372"/>
      <c r="FA14" s="372"/>
      <c r="FB14" s="372"/>
      <c r="FC14" s="372"/>
      <c r="FD14" s="372"/>
      <c r="FE14" s="372"/>
      <c r="FF14" s="372"/>
      <c r="FG14" s="372"/>
      <c r="FH14" s="372"/>
      <c r="FI14" s="372"/>
      <c r="FJ14" s="372"/>
      <c r="FK14" s="372"/>
      <c r="FL14" s="372"/>
      <c r="FM14" s="372"/>
      <c r="FN14" s="372"/>
      <c r="FO14" s="372"/>
      <c r="FP14" s="372"/>
      <c r="FQ14" s="372"/>
      <c r="FR14" s="372"/>
      <c r="FS14" s="372"/>
      <c r="FT14" s="372"/>
      <c r="FU14" s="372"/>
      <c r="FV14" s="372"/>
      <c r="FW14" s="372"/>
      <c r="FX14" s="372"/>
      <c r="FY14" s="372"/>
      <c r="FZ14" s="372"/>
      <c r="GA14" s="372"/>
      <c r="GB14" s="372"/>
      <c r="GC14" s="372"/>
      <c r="GD14" s="372"/>
      <c r="GE14" s="372"/>
      <c r="GF14" s="372"/>
      <c r="GG14" s="372"/>
      <c r="GH14" s="372"/>
      <c r="GI14" s="372"/>
      <c r="GJ14" s="372"/>
      <c r="GK14" s="372"/>
      <c r="GL14" s="372"/>
      <c r="GM14" s="372"/>
      <c r="GN14" s="372"/>
      <c r="GO14" s="372"/>
      <c r="GP14" s="372"/>
      <c r="GQ14" s="372"/>
      <c r="GR14" s="372"/>
      <c r="GS14" s="372"/>
      <c r="GT14" s="372"/>
      <c r="GU14" s="372"/>
      <c r="GV14" s="372"/>
      <c r="GW14" s="372"/>
      <c r="GX14" s="372"/>
      <c r="GY14" s="372"/>
      <c r="GZ14" s="372"/>
      <c r="HA14" s="372"/>
      <c r="HB14" s="372"/>
      <c r="HC14" s="372"/>
      <c r="HD14" s="372"/>
      <c r="HE14" s="372"/>
      <c r="HF14" s="372"/>
      <c r="HG14" s="372"/>
      <c r="HH14" s="372"/>
      <c r="HI14" s="372"/>
      <c r="HJ14" s="372"/>
      <c r="HK14" s="372"/>
      <c r="HL14" s="372"/>
      <c r="HM14" s="372"/>
      <c r="HN14" s="372"/>
      <c r="HO14" s="372"/>
      <c r="HP14" s="372"/>
      <c r="HQ14" s="372"/>
      <c r="HR14" s="372"/>
      <c r="HS14" s="372"/>
      <c r="HT14" s="372"/>
      <c r="HU14" s="372"/>
      <c r="HV14" s="372"/>
      <c r="HW14" s="372"/>
      <c r="HX14" s="372"/>
      <c r="HY14" s="372"/>
      <c r="HZ14" s="372"/>
      <c r="IA14" s="372"/>
      <c r="IB14" s="372"/>
      <c r="IC14" s="372"/>
      <c r="ID14" s="372"/>
      <c r="IE14" s="372"/>
      <c r="IF14" s="372"/>
      <c r="IG14" s="372"/>
      <c r="IH14" s="372"/>
    </row>
    <row r="15" spans="1:242" s="361" customFormat="1" ht="14.25">
      <c r="A15" s="776" t="s">
        <v>91</v>
      </c>
      <c r="B15" s="777"/>
      <c r="C15" s="105">
        <v>102</v>
      </c>
      <c r="D15" s="99">
        <f t="shared" si="1"/>
        <v>3883</v>
      </c>
      <c r="E15" s="99">
        <v>1162</v>
      </c>
      <c r="F15" s="99">
        <v>274</v>
      </c>
      <c r="G15" s="99">
        <v>58</v>
      </c>
      <c r="H15" s="99">
        <v>357</v>
      </c>
      <c r="I15" s="99">
        <v>123</v>
      </c>
      <c r="J15" s="99">
        <v>32</v>
      </c>
      <c r="K15" s="99">
        <v>48</v>
      </c>
      <c r="L15" s="99">
        <v>135</v>
      </c>
      <c r="M15" s="99">
        <v>241</v>
      </c>
      <c r="N15" s="99">
        <v>1453</v>
      </c>
      <c r="O15" s="372"/>
      <c r="P15" s="372"/>
      <c r="Q15" s="372"/>
      <c r="R15" s="372"/>
      <c r="S15" s="372"/>
      <c r="T15" s="372"/>
      <c r="U15" s="372"/>
      <c r="V15" s="372"/>
      <c r="W15" s="372"/>
      <c r="X15" s="372"/>
      <c r="Y15" s="372"/>
      <c r="Z15" s="372"/>
      <c r="AA15" s="372"/>
      <c r="AB15" s="372"/>
      <c r="AC15" s="372"/>
      <c r="AD15" s="372"/>
      <c r="AE15" s="372"/>
      <c r="AF15" s="372"/>
      <c r="AG15" s="372"/>
      <c r="AH15" s="372"/>
      <c r="AI15" s="372"/>
      <c r="AJ15" s="372"/>
      <c r="AK15" s="372"/>
      <c r="AL15" s="372"/>
      <c r="AM15" s="372"/>
      <c r="AN15" s="372"/>
      <c r="AO15" s="372"/>
      <c r="AP15" s="372"/>
      <c r="AQ15" s="372"/>
      <c r="AR15" s="372"/>
      <c r="AS15" s="372"/>
      <c r="AT15" s="372"/>
      <c r="AU15" s="372"/>
      <c r="AV15" s="372"/>
      <c r="AW15" s="372"/>
      <c r="AX15" s="372"/>
      <c r="AY15" s="372"/>
      <c r="AZ15" s="372"/>
      <c r="BA15" s="372"/>
      <c r="BB15" s="372"/>
      <c r="BC15" s="372"/>
      <c r="BD15" s="372"/>
      <c r="BE15" s="372"/>
      <c r="BF15" s="372"/>
      <c r="BG15" s="372"/>
      <c r="BH15" s="372"/>
      <c r="BI15" s="372"/>
      <c r="BJ15" s="372"/>
      <c r="BK15" s="372"/>
      <c r="BL15" s="372"/>
      <c r="BM15" s="372"/>
      <c r="BN15" s="372"/>
      <c r="BO15" s="372"/>
      <c r="BP15" s="372"/>
      <c r="BQ15" s="372"/>
      <c r="BR15" s="372"/>
      <c r="BS15" s="372"/>
      <c r="BT15" s="372"/>
      <c r="BU15" s="372"/>
      <c r="BV15" s="372"/>
      <c r="BW15" s="372"/>
      <c r="BX15" s="372"/>
      <c r="BY15" s="372"/>
      <c r="BZ15" s="372"/>
      <c r="CA15" s="372"/>
      <c r="CB15" s="372"/>
      <c r="CC15" s="372"/>
      <c r="CD15" s="372"/>
      <c r="CE15" s="372"/>
      <c r="CF15" s="372"/>
      <c r="CG15" s="372"/>
      <c r="CH15" s="372"/>
      <c r="CI15" s="372"/>
      <c r="CJ15" s="372"/>
      <c r="CK15" s="372"/>
      <c r="CL15" s="372"/>
      <c r="CM15" s="372"/>
      <c r="CN15" s="372"/>
      <c r="CO15" s="372"/>
      <c r="CP15" s="372"/>
      <c r="CQ15" s="372"/>
      <c r="CR15" s="372"/>
      <c r="CS15" s="372"/>
      <c r="CT15" s="372"/>
      <c r="CU15" s="372"/>
      <c r="CV15" s="372"/>
      <c r="CW15" s="372"/>
      <c r="CX15" s="372"/>
      <c r="CY15" s="372"/>
      <c r="CZ15" s="372"/>
      <c r="DA15" s="372"/>
      <c r="DB15" s="372"/>
      <c r="DC15" s="372"/>
      <c r="DD15" s="372"/>
      <c r="DE15" s="372"/>
      <c r="DF15" s="372"/>
      <c r="DG15" s="372"/>
      <c r="DH15" s="372"/>
      <c r="DI15" s="372"/>
      <c r="DJ15" s="372"/>
      <c r="DK15" s="372"/>
      <c r="DL15" s="372"/>
      <c r="DM15" s="372"/>
      <c r="DN15" s="372"/>
      <c r="DO15" s="372"/>
      <c r="DP15" s="372"/>
      <c r="DQ15" s="372"/>
      <c r="DR15" s="372"/>
      <c r="DS15" s="372"/>
      <c r="DT15" s="372"/>
      <c r="DU15" s="372"/>
      <c r="DV15" s="372"/>
      <c r="DW15" s="372"/>
      <c r="DX15" s="372"/>
      <c r="DY15" s="372"/>
      <c r="DZ15" s="372"/>
      <c r="EA15" s="372"/>
      <c r="EB15" s="372"/>
      <c r="EC15" s="372"/>
      <c r="ED15" s="372"/>
      <c r="EE15" s="372"/>
      <c r="EF15" s="372"/>
      <c r="EG15" s="372"/>
      <c r="EH15" s="372"/>
      <c r="EI15" s="372"/>
      <c r="EJ15" s="372"/>
      <c r="EK15" s="372"/>
      <c r="EL15" s="372"/>
      <c r="EM15" s="372"/>
      <c r="EN15" s="372"/>
      <c r="EO15" s="372"/>
      <c r="EP15" s="372"/>
      <c r="EQ15" s="372"/>
      <c r="ER15" s="372"/>
      <c r="ES15" s="372"/>
      <c r="ET15" s="372"/>
      <c r="EU15" s="372"/>
      <c r="EV15" s="372"/>
      <c r="EW15" s="372"/>
      <c r="EX15" s="372"/>
      <c r="EY15" s="372"/>
      <c r="EZ15" s="372"/>
      <c r="FA15" s="372"/>
      <c r="FB15" s="372"/>
      <c r="FC15" s="372"/>
      <c r="FD15" s="372"/>
      <c r="FE15" s="372"/>
      <c r="FF15" s="372"/>
      <c r="FG15" s="372"/>
      <c r="FH15" s="372"/>
      <c r="FI15" s="372"/>
      <c r="FJ15" s="372"/>
      <c r="FK15" s="372"/>
      <c r="FL15" s="372"/>
      <c r="FM15" s="372"/>
      <c r="FN15" s="372"/>
      <c r="FO15" s="372"/>
      <c r="FP15" s="372"/>
      <c r="FQ15" s="372"/>
      <c r="FR15" s="372"/>
      <c r="FS15" s="372"/>
      <c r="FT15" s="372"/>
      <c r="FU15" s="372"/>
      <c r="FV15" s="372"/>
      <c r="FW15" s="372"/>
      <c r="FX15" s="372"/>
      <c r="FY15" s="372"/>
      <c r="FZ15" s="372"/>
      <c r="GA15" s="372"/>
      <c r="GB15" s="372"/>
      <c r="GC15" s="372"/>
      <c r="GD15" s="372"/>
      <c r="GE15" s="372"/>
      <c r="GF15" s="372"/>
      <c r="GG15" s="372"/>
      <c r="GH15" s="372"/>
      <c r="GI15" s="372"/>
      <c r="GJ15" s="372"/>
      <c r="GK15" s="372"/>
      <c r="GL15" s="372"/>
      <c r="GM15" s="372"/>
      <c r="GN15" s="372"/>
      <c r="GO15" s="372"/>
      <c r="GP15" s="372"/>
      <c r="GQ15" s="372"/>
      <c r="GR15" s="372"/>
      <c r="GS15" s="372"/>
      <c r="GT15" s="372"/>
      <c r="GU15" s="372"/>
      <c r="GV15" s="372"/>
      <c r="GW15" s="372"/>
      <c r="GX15" s="372"/>
      <c r="GY15" s="372"/>
      <c r="GZ15" s="372"/>
      <c r="HA15" s="372"/>
      <c r="HB15" s="372"/>
      <c r="HC15" s="372"/>
      <c r="HD15" s="372"/>
      <c r="HE15" s="372"/>
      <c r="HF15" s="372"/>
      <c r="HG15" s="372"/>
      <c r="HH15" s="372"/>
      <c r="HI15" s="372"/>
      <c r="HJ15" s="372"/>
      <c r="HK15" s="372"/>
      <c r="HL15" s="372"/>
      <c r="HM15" s="372"/>
      <c r="HN15" s="372"/>
      <c r="HO15" s="372"/>
      <c r="HP15" s="372"/>
      <c r="HQ15" s="372"/>
      <c r="HR15" s="372"/>
      <c r="HS15" s="372"/>
      <c r="HT15" s="372"/>
      <c r="HU15" s="372"/>
      <c r="HV15" s="372"/>
      <c r="HW15" s="372"/>
      <c r="HX15" s="372"/>
      <c r="HY15" s="372"/>
      <c r="HZ15" s="372"/>
      <c r="IA15" s="372"/>
      <c r="IB15" s="372"/>
      <c r="IC15" s="372"/>
      <c r="ID15" s="372"/>
      <c r="IE15" s="372"/>
      <c r="IF15" s="372"/>
      <c r="IG15" s="372"/>
      <c r="IH15" s="372"/>
    </row>
    <row r="16" spans="1:242" s="361" customFormat="1" ht="14.25">
      <c r="A16" s="35"/>
      <c r="B16" s="96"/>
      <c r="C16" s="403"/>
      <c r="D16" s="404"/>
      <c r="E16" s="404"/>
      <c r="F16" s="404"/>
      <c r="G16" s="404"/>
      <c r="H16" s="404"/>
      <c r="I16" s="404"/>
      <c r="J16" s="404"/>
      <c r="K16" s="404"/>
      <c r="L16" s="404"/>
      <c r="M16" s="404"/>
      <c r="N16" s="404"/>
      <c r="O16" s="372"/>
      <c r="P16" s="372"/>
      <c r="Q16" s="372"/>
      <c r="R16" s="372"/>
      <c r="S16" s="372"/>
      <c r="T16" s="372"/>
      <c r="U16" s="372"/>
      <c r="V16" s="372"/>
      <c r="W16" s="372"/>
      <c r="X16" s="372"/>
      <c r="Y16" s="372"/>
      <c r="Z16" s="372"/>
      <c r="AA16" s="372"/>
      <c r="AB16" s="372"/>
      <c r="AC16" s="372"/>
      <c r="AD16" s="372"/>
      <c r="AE16" s="372"/>
      <c r="AF16" s="372"/>
      <c r="AG16" s="372"/>
      <c r="AH16" s="372"/>
      <c r="AI16" s="372"/>
      <c r="AJ16" s="372"/>
      <c r="AK16" s="372"/>
      <c r="AL16" s="372"/>
      <c r="AM16" s="372"/>
      <c r="AN16" s="372"/>
      <c r="AO16" s="372"/>
      <c r="AP16" s="372"/>
      <c r="AQ16" s="372"/>
      <c r="AR16" s="372"/>
      <c r="AS16" s="372"/>
      <c r="AT16" s="372"/>
      <c r="AU16" s="372"/>
      <c r="AV16" s="372"/>
      <c r="AW16" s="372"/>
      <c r="AX16" s="372"/>
      <c r="AY16" s="372"/>
      <c r="AZ16" s="372"/>
      <c r="BA16" s="372"/>
      <c r="BB16" s="372"/>
      <c r="BC16" s="372"/>
      <c r="BD16" s="372"/>
      <c r="BE16" s="372"/>
      <c r="BF16" s="372"/>
      <c r="BG16" s="372"/>
      <c r="BH16" s="372"/>
      <c r="BI16" s="372"/>
      <c r="BJ16" s="372"/>
      <c r="BK16" s="372"/>
      <c r="BL16" s="372"/>
      <c r="BM16" s="372"/>
      <c r="BN16" s="372"/>
      <c r="BO16" s="372"/>
      <c r="BP16" s="372"/>
      <c r="BQ16" s="372"/>
      <c r="BR16" s="372"/>
      <c r="BS16" s="372"/>
      <c r="BT16" s="372"/>
      <c r="BU16" s="372"/>
      <c r="BV16" s="372"/>
      <c r="BW16" s="372"/>
      <c r="BX16" s="372"/>
      <c r="BY16" s="372"/>
      <c r="BZ16" s="372"/>
      <c r="CA16" s="372"/>
      <c r="CB16" s="372"/>
      <c r="CC16" s="372"/>
      <c r="CD16" s="372"/>
      <c r="CE16" s="372"/>
      <c r="CF16" s="372"/>
      <c r="CG16" s="372"/>
      <c r="CH16" s="372"/>
      <c r="CI16" s="372"/>
      <c r="CJ16" s="372"/>
      <c r="CK16" s="372"/>
      <c r="CL16" s="372"/>
      <c r="CM16" s="372"/>
      <c r="CN16" s="372"/>
      <c r="CO16" s="372"/>
      <c r="CP16" s="372"/>
      <c r="CQ16" s="372"/>
      <c r="CR16" s="372"/>
      <c r="CS16" s="372"/>
      <c r="CT16" s="372"/>
      <c r="CU16" s="372"/>
      <c r="CV16" s="372"/>
      <c r="CW16" s="372"/>
      <c r="CX16" s="372"/>
      <c r="CY16" s="372"/>
      <c r="CZ16" s="372"/>
      <c r="DA16" s="372"/>
      <c r="DB16" s="372"/>
      <c r="DC16" s="372"/>
      <c r="DD16" s="372"/>
      <c r="DE16" s="372"/>
      <c r="DF16" s="372"/>
      <c r="DG16" s="372"/>
      <c r="DH16" s="372"/>
      <c r="DI16" s="372"/>
      <c r="DJ16" s="372"/>
      <c r="DK16" s="372"/>
      <c r="DL16" s="372"/>
      <c r="DM16" s="372"/>
      <c r="DN16" s="372"/>
      <c r="DO16" s="372"/>
      <c r="DP16" s="372"/>
      <c r="DQ16" s="372"/>
      <c r="DR16" s="372"/>
      <c r="DS16" s="372"/>
      <c r="DT16" s="372"/>
      <c r="DU16" s="372"/>
      <c r="DV16" s="372"/>
      <c r="DW16" s="372"/>
      <c r="DX16" s="372"/>
      <c r="DY16" s="372"/>
      <c r="DZ16" s="372"/>
      <c r="EA16" s="372"/>
      <c r="EB16" s="372"/>
      <c r="EC16" s="372"/>
      <c r="ED16" s="372"/>
      <c r="EE16" s="372"/>
      <c r="EF16" s="372"/>
      <c r="EG16" s="372"/>
      <c r="EH16" s="372"/>
      <c r="EI16" s="372"/>
      <c r="EJ16" s="372"/>
      <c r="EK16" s="372"/>
      <c r="EL16" s="372"/>
      <c r="EM16" s="372"/>
      <c r="EN16" s="372"/>
      <c r="EO16" s="372"/>
      <c r="EP16" s="372"/>
      <c r="EQ16" s="372"/>
      <c r="ER16" s="372"/>
      <c r="ES16" s="372"/>
      <c r="ET16" s="372"/>
      <c r="EU16" s="372"/>
      <c r="EV16" s="372"/>
      <c r="EW16" s="372"/>
      <c r="EX16" s="372"/>
      <c r="EY16" s="372"/>
      <c r="EZ16" s="372"/>
      <c r="FA16" s="372"/>
      <c r="FB16" s="372"/>
      <c r="FC16" s="372"/>
      <c r="FD16" s="372"/>
      <c r="FE16" s="372"/>
      <c r="FF16" s="372"/>
      <c r="FG16" s="372"/>
      <c r="FH16" s="372"/>
      <c r="FI16" s="372"/>
      <c r="FJ16" s="372"/>
      <c r="FK16" s="372"/>
      <c r="FL16" s="372"/>
      <c r="FM16" s="372"/>
      <c r="FN16" s="372"/>
      <c r="FO16" s="372"/>
      <c r="FP16" s="372"/>
      <c r="FQ16" s="372"/>
      <c r="FR16" s="372"/>
      <c r="FS16" s="372"/>
      <c r="FT16" s="372"/>
      <c r="FU16" s="372"/>
      <c r="FV16" s="372"/>
      <c r="FW16" s="372"/>
      <c r="FX16" s="372"/>
      <c r="FY16" s="372"/>
      <c r="FZ16" s="372"/>
      <c r="GA16" s="372"/>
      <c r="GB16" s="372"/>
      <c r="GC16" s="372"/>
      <c r="GD16" s="372"/>
      <c r="GE16" s="372"/>
      <c r="GF16" s="372"/>
      <c r="GG16" s="372"/>
      <c r="GH16" s="372"/>
      <c r="GI16" s="372"/>
      <c r="GJ16" s="372"/>
      <c r="GK16" s="372"/>
      <c r="GL16" s="372"/>
      <c r="GM16" s="372"/>
      <c r="GN16" s="372"/>
      <c r="GO16" s="372"/>
      <c r="GP16" s="372"/>
      <c r="GQ16" s="372"/>
      <c r="GR16" s="372"/>
      <c r="GS16" s="372"/>
      <c r="GT16" s="372"/>
      <c r="GU16" s="372"/>
      <c r="GV16" s="372"/>
      <c r="GW16" s="372"/>
      <c r="GX16" s="372"/>
      <c r="GY16" s="372"/>
      <c r="GZ16" s="372"/>
      <c r="HA16" s="372"/>
      <c r="HB16" s="372"/>
      <c r="HC16" s="372"/>
      <c r="HD16" s="372"/>
      <c r="HE16" s="372"/>
      <c r="HF16" s="372"/>
      <c r="HG16" s="372"/>
      <c r="HH16" s="372"/>
      <c r="HI16" s="372"/>
      <c r="HJ16" s="372"/>
      <c r="HK16" s="372"/>
      <c r="HL16" s="372"/>
      <c r="HM16" s="372"/>
      <c r="HN16" s="372"/>
      <c r="HO16" s="372"/>
      <c r="HP16" s="372"/>
      <c r="HQ16" s="372"/>
      <c r="HR16" s="372"/>
      <c r="HS16" s="372"/>
      <c r="HT16" s="372"/>
      <c r="HU16" s="372"/>
      <c r="HV16" s="372"/>
      <c r="HW16" s="372"/>
      <c r="HX16" s="372"/>
      <c r="HY16" s="372"/>
      <c r="HZ16" s="372"/>
      <c r="IA16" s="372"/>
      <c r="IB16" s="372"/>
      <c r="IC16" s="372"/>
      <c r="ID16" s="372"/>
      <c r="IE16" s="372"/>
      <c r="IF16" s="372"/>
      <c r="IG16" s="372"/>
      <c r="IH16" s="372"/>
    </row>
    <row r="17" spans="1:242" s="361" customFormat="1" ht="14.25">
      <c r="A17" s="776" t="s">
        <v>92</v>
      </c>
      <c r="B17" s="777"/>
      <c r="C17" s="99">
        <f aca="true" t="shared" si="2" ref="C17:N17">SUM(C18)</f>
        <v>36</v>
      </c>
      <c r="D17" s="99">
        <f t="shared" si="2"/>
        <v>1522</v>
      </c>
      <c r="E17" s="99">
        <f t="shared" si="2"/>
        <v>139</v>
      </c>
      <c r="F17" s="99">
        <f t="shared" si="2"/>
        <v>31</v>
      </c>
      <c r="G17" s="99">
        <f t="shared" si="2"/>
        <v>16</v>
      </c>
      <c r="H17" s="99">
        <f t="shared" si="2"/>
        <v>124</v>
      </c>
      <c r="I17" s="99">
        <f t="shared" si="2"/>
        <v>17</v>
      </c>
      <c r="J17" s="99">
        <f t="shared" si="2"/>
        <v>266</v>
      </c>
      <c r="K17" s="99">
        <f t="shared" si="2"/>
        <v>169</v>
      </c>
      <c r="L17" s="99">
        <f t="shared" si="2"/>
        <v>100</v>
      </c>
      <c r="M17" s="99">
        <f t="shared" si="2"/>
        <v>107</v>
      </c>
      <c r="N17" s="99">
        <f t="shared" si="2"/>
        <v>553</v>
      </c>
      <c r="O17" s="372"/>
      <c r="P17" s="372"/>
      <c r="Q17" s="372"/>
      <c r="R17" s="372"/>
      <c r="S17" s="372"/>
      <c r="T17" s="372"/>
      <c r="U17" s="372"/>
      <c r="V17" s="372"/>
      <c r="W17" s="372"/>
      <c r="X17" s="372"/>
      <c r="Y17" s="372"/>
      <c r="Z17" s="372"/>
      <c r="AA17" s="372"/>
      <c r="AB17" s="372"/>
      <c r="AC17" s="372"/>
      <c r="AD17" s="372"/>
      <c r="AE17" s="372"/>
      <c r="AF17" s="372"/>
      <c r="AG17" s="372"/>
      <c r="AH17" s="372"/>
      <c r="AI17" s="372"/>
      <c r="AJ17" s="372"/>
      <c r="AK17" s="372"/>
      <c r="AL17" s="372"/>
      <c r="AM17" s="372"/>
      <c r="AN17" s="372"/>
      <c r="AO17" s="372"/>
      <c r="AP17" s="372"/>
      <c r="AQ17" s="372"/>
      <c r="AR17" s="372"/>
      <c r="AS17" s="372"/>
      <c r="AT17" s="372"/>
      <c r="AU17" s="372"/>
      <c r="AV17" s="372"/>
      <c r="AW17" s="372"/>
      <c r="AX17" s="372"/>
      <c r="AY17" s="372"/>
      <c r="AZ17" s="372"/>
      <c r="BA17" s="372"/>
      <c r="BB17" s="372"/>
      <c r="BC17" s="372"/>
      <c r="BD17" s="372"/>
      <c r="BE17" s="372"/>
      <c r="BF17" s="372"/>
      <c r="BG17" s="372"/>
      <c r="BH17" s="372"/>
      <c r="BI17" s="372"/>
      <c r="BJ17" s="372"/>
      <c r="BK17" s="372"/>
      <c r="BL17" s="372"/>
      <c r="BM17" s="372"/>
      <c r="BN17" s="372"/>
      <c r="BO17" s="372"/>
      <c r="BP17" s="372"/>
      <c r="BQ17" s="372"/>
      <c r="BR17" s="372"/>
      <c r="BS17" s="372"/>
      <c r="BT17" s="372"/>
      <c r="BU17" s="372"/>
      <c r="BV17" s="372"/>
      <c r="BW17" s="372"/>
      <c r="BX17" s="372"/>
      <c r="BY17" s="372"/>
      <c r="BZ17" s="372"/>
      <c r="CA17" s="372"/>
      <c r="CB17" s="372"/>
      <c r="CC17" s="372"/>
      <c r="CD17" s="372"/>
      <c r="CE17" s="372"/>
      <c r="CF17" s="372"/>
      <c r="CG17" s="372"/>
      <c r="CH17" s="372"/>
      <c r="CI17" s="372"/>
      <c r="CJ17" s="372"/>
      <c r="CK17" s="372"/>
      <c r="CL17" s="372"/>
      <c r="CM17" s="372"/>
      <c r="CN17" s="372"/>
      <c r="CO17" s="372"/>
      <c r="CP17" s="372"/>
      <c r="CQ17" s="372"/>
      <c r="CR17" s="372"/>
      <c r="CS17" s="372"/>
      <c r="CT17" s="372"/>
      <c r="CU17" s="372"/>
      <c r="CV17" s="372"/>
      <c r="CW17" s="372"/>
      <c r="CX17" s="372"/>
      <c r="CY17" s="372"/>
      <c r="CZ17" s="372"/>
      <c r="DA17" s="372"/>
      <c r="DB17" s="372"/>
      <c r="DC17" s="372"/>
      <c r="DD17" s="372"/>
      <c r="DE17" s="372"/>
      <c r="DF17" s="372"/>
      <c r="DG17" s="372"/>
      <c r="DH17" s="372"/>
      <c r="DI17" s="372"/>
      <c r="DJ17" s="372"/>
      <c r="DK17" s="372"/>
      <c r="DL17" s="372"/>
      <c r="DM17" s="372"/>
      <c r="DN17" s="372"/>
      <c r="DO17" s="372"/>
      <c r="DP17" s="372"/>
      <c r="DQ17" s="372"/>
      <c r="DR17" s="372"/>
      <c r="DS17" s="372"/>
      <c r="DT17" s="372"/>
      <c r="DU17" s="372"/>
      <c r="DV17" s="372"/>
      <c r="DW17" s="372"/>
      <c r="DX17" s="372"/>
      <c r="DY17" s="372"/>
      <c r="DZ17" s="372"/>
      <c r="EA17" s="372"/>
      <c r="EB17" s="372"/>
      <c r="EC17" s="372"/>
      <c r="ED17" s="372"/>
      <c r="EE17" s="372"/>
      <c r="EF17" s="372"/>
      <c r="EG17" s="372"/>
      <c r="EH17" s="372"/>
      <c r="EI17" s="372"/>
      <c r="EJ17" s="372"/>
      <c r="EK17" s="372"/>
      <c r="EL17" s="372"/>
      <c r="EM17" s="372"/>
      <c r="EN17" s="372"/>
      <c r="EO17" s="372"/>
      <c r="EP17" s="372"/>
      <c r="EQ17" s="372"/>
      <c r="ER17" s="372"/>
      <c r="ES17" s="372"/>
      <c r="ET17" s="372"/>
      <c r="EU17" s="372"/>
      <c r="EV17" s="372"/>
      <c r="EW17" s="372"/>
      <c r="EX17" s="372"/>
      <c r="EY17" s="372"/>
      <c r="EZ17" s="372"/>
      <c r="FA17" s="372"/>
      <c r="FB17" s="372"/>
      <c r="FC17" s="372"/>
      <c r="FD17" s="372"/>
      <c r="FE17" s="372"/>
      <c r="FF17" s="372"/>
      <c r="FG17" s="372"/>
      <c r="FH17" s="372"/>
      <c r="FI17" s="372"/>
      <c r="FJ17" s="372"/>
      <c r="FK17" s="372"/>
      <c r="FL17" s="372"/>
      <c r="FM17" s="372"/>
      <c r="FN17" s="372"/>
      <c r="FO17" s="372"/>
      <c r="FP17" s="372"/>
      <c r="FQ17" s="372"/>
      <c r="FR17" s="372"/>
      <c r="FS17" s="372"/>
      <c r="FT17" s="372"/>
      <c r="FU17" s="372"/>
      <c r="FV17" s="372"/>
      <c r="FW17" s="372"/>
      <c r="FX17" s="372"/>
      <c r="FY17" s="372"/>
      <c r="FZ17" s="372"/>
      <c r="GA17" s="372"/>
      <c r="GB17" s="372"/>
      <c r="GC17" s="372"/>
      <c r="GD17" s="372"/>
      <c r="GE17" s="372"/>
      <c r="GF17" s="372"/>
      <c r="GG17" s="372"/>
      <c r="GH17" s="372"/>
      <c r="GI17" s="372"/>
      <c r="GJ17" s="372"/>
      <c r="GK17" s="372"/>
      <c r="GL17" s="372"/>
      <c r="GM17" s="372"/>
      <c r="GN17" s="372"/>
      <c r="GO17" s="372"/>
      <c r="GP17" s="372"/>
      <c r="GQ17" s="372"/>
      <c r="GR17" s="372"/>
      <c r="GS17" s="372"/>
      <c r="GT17" s="372"/>
      <c r="GU17" s="372"/>
      <c r="GV17" s="372"/>
      <c r="GW17" s="372"/>
      <c r="GX17" s="372"/>
      <c r="GY17" s="372"/>
      <c r="GZ17" s="372"/>
      <c r="HA17" s="372"/>
      <c r="HB17" s="372"/>
      <c r="HC17" s="372"/>
      <c r="HD17" s="372"/>
      <c r="HE17" s="372"/>
      <c r="HF17" s="372"/>
      <c r="HG17" s="372"/>
      <c r="HH17" s="372"/>
      <c r="HI17" s="372"/>
      <c r="HJ17" s="372"/>
      <c r="HK17" s="372"/>
      <c r="HL17" s="372"/>
      <c r="HM17" s="372"/>
      <c r="HN17" s="372"/>
      <c r="HO17" s="372"/>
      <c r="HP17" s="372"/>
      <c r="HQ17" s="372"/>
      <c r="HR17" s="372"/>
      <c r="HS17" s="372"/>
      <c r="HT17" s="372"/>
      <c r="HU17" s="372"/>
      <c r="HV17" s="372"/>
      <c r="HW17" s="372"/>
      <c r="HX17" s="372"/>
      <c r="HY17" s="372"/>
      <c r="HZ17" s="372"/>
      <c r="IA17" s="372"/>
      <c r="IB17" s="372"/>
      <c r="IC17" s="372"/>
      <c r="ID17" s="372"/>
      <c r="IE17" s="372"/>
      <c r="IF17" s="372"/>
      <c r="IG17" s="372"/>
      <c r="IH17" s="372"/>
    </row>
    <row r="18" spans="1:14" ht="14.25">
      <c r="A18" s="89"/>
      <c r="B18" s="370" t="s">
        <v>93</v>
      </c>
      <c r="C18" s="159">
        <v>36</v>
      </c>
      <c r="D18" s="152">
        <f t="shared" si="1"/>
        <v>1522</v>
      </c>
      <c r="E18" s="152">
        <v>139</v>
      </c>
      <c r="F18" s="152">
        <v>31</v>
      </c>
      <c r="G18" s="152">
        <v>16</v>
      </c>
      <c r="H18" s="152">
        <v>124</v>
      </c>
      <c r="I18" s="152">
        <v>17</v>
      </c>
      <c r="J18" s="152">
        <v>266</v>
      </c>
      <c r="K18" s="152">
        <v>169</v>
      </c>
      <c r="L18" s="152">
        <v>100</v>
      </c>
      <c r="M18" s="152">
        <v>107</v>
      </c>
      <c r="N18" s="152">
        <v>553</v>
      </c>
    </row>
    <row r="19" spans="1:14" ht="14.25">
      <c r="A19" s="89"/>
      <c r="B19" s="370"/>
      <c r="C19" s="369"/>
      <c r="D19" s="319"/>
      <c r="E19" s="319"/>
      <c r="F19" s="319"/>
      <c r="G19" s="319"/>
      <c r="H19" s="319"/>
      <c r="I19" s="319"/>
      <c r="J19" s="319"/>
      <c r="K19" s="319"/>
      <c r="L19" s="319"/>
      <c r="M19" s="319"/>
      <c r="N19" s="319"/>
    </row>
    <row r="20" spans="1:242" s="361" customFormat="1" ht="14.25">
      <c r="A20" s="776" t="s">
        <v>94</v>
      </c>
      <c r="B20" s="777"/>
      <c r="C20" s="99">
        <f aca="true" t="shared" si="3" ref="C20:N20">SUM(C21:C24)</f>
        <v>79</v>
      </c>
      <c r="D20" s="99">
        <f t="shared" si="3"/>
        <v>6504</v>
      </c>
      <c r="E20" s="99">
        <f t="shared" si="3"/>
        <v>1175</v>
      </c>
      <c r="F20" s="99">
        <f t="shared" si="3"/>
        <v>237</v>
      </c>
      <c r="G20" s="99">
        <f t="shared" si="3"/>
        <v>143</v>
      </c>
      <c r="H20" s="99">
        <f t="shared" si="3"/>
        <v>1655</v>
      </c>
      <c r="I20" s="99">
        <f t="shared" si="3"/>
        <v>279</v>
      </c>
      <c r="J20" s="99">
        <f t="shared" si="3"/>
        <v>291</v>
      </c>
      <c r="K20" s="99">
        <f t="shared" si="3"/>
        <v>153</v>
      </c>
      <c r="L20" s="99">
        <f t="shared" si="3"/>
        <v>462</v>
      </c>
      <c r="M20" s="99">
        <f t="shared" si="3"/>
        <v>332</v>
      </c>
      <c r="N20" s="99">
        <f t="shared" si="3"/>
        <v>1777</v>
      </c>
      <c r="O20" s="372"/>
      <c r="P20" s="372"/>
      <c r="Q20" s="372"/>
      <c r="R20" s="372"/>
      <c r="S20" s="372"/>
      <c r="T20" s="372"/>
      <c r="U20" s="372"/>
      <c r="V20" s="372"/>
      <c r="W20" s="372"/>
      <c r="X20" s="372"/>
      <c r="Y20" s="372"/>
      <c r="Z20" s="372"/>
      <c r="AA20" s="372"/>
      <c r="AB20" s="372"/>
      <c r="AC20" s="372"/>
      <c r="AD20" s="372"/>
      <c r="AE20" s="372"/>
      <c r="AF20" s="372"/>
      <c r="AG20" s="372"/>
      <c r="AH20" s="372"/>
      <c r="AI20" s="372"/>
      <c r="AJ20" s="372"/>
      <c r="AK20" s="372"/>
      <c r="AL20" s="372"/>
      <c r="AM20" s="372"/>
      <c r="AN20" s="372"/>
      <c r="AO20" s="372"/>
      <c r="AP20" s="372"/>
      <c r="AQ20" s="372"/>
      <c r="AR20" s="372"/>
      <c r="AS20" s="372"/>
      <c r="AT20" s="372"/>
      <c r="AU20" s="372"/>
      <c r="AV20" s="372"/>
      <c r="AW20" s="372"/>
      <c r="AX20" s="372"/>
      <c r="AY20" s="372"/>
      <c r="AZ20" s="372"/>
      <c r="BA20" s="372"/>
      <c r="BB20" s="372"/>
      <c r="BC20" s="372"/>
      <c r="BD20" s="372"/>
      <c r="BE20" s="372"/>
      <c r="BF20" s="372"/>
      <c r="BG20" s="372"/>
      <c r="BH20" s="372"/>
      <c r="BI20" s="372"/>
      <c r="BJ20" s="372"/>
      <c r="BK20" s="372"/>
      <c r="BL20" s="372"/>
      <c r="BM20" s="372"/>
      <c r="BN20" s="372"/>
      <c r="BO20" s="372"/>
      <c r="BP20" s="372"/>
      <c r="BQ20" s="372"/>
      <c r="BR20" s="372"/>
      <c r="BS20" s="372"/>
      <c r="BT20" s="372"/>
      <c r="BU20" s="372"/>
      <c r="BV20" s="372"/>
      <c r="BW20" s="372"/>
      <c r="BX20" s="372"/>
      <c r="BY20" s="372"/>
      <c r="BZ20" s="372"/>
      <c r="CA20" s="372"/>
      <c r="CB20" s="372"/>
      <c r="CC20" s="372"/>
      <c r="CD20" s="372"/>
      <c r="CE20" s="372"/>
      <c r="CF20" s="372"/>
      <c r="CG20" s="372"/>
      <c r="CH20" s="372"/>
      <c r="CI20" s="372"/>
      <c r="CJ20" s="372"/>
      <c r="CK20" s="372"/>
      <c r="CL20" s="372"/>
      <c r="CM20" s="372"/>
      <c r="CN20" s="372"/>
      <c r="CO20" s="372"/>
      <c r="CP20" s="372"/>
      <c r="CQ20" s="372"/>
      <c r="CR20" s="372"/>
      <c r="CS20" s="372"/>
      <c r="CT20" s="372"/>
      <c r="CU20" s="372"/>
      <c r="CV20" s="372"/>
      <c r="CW20" s="372"/>
      <c r="CX20" s="372"/>
      <c r="CY20" s="372"/>
      <c r="CZ20" s="372"/>
      <c r="DA20" s="372"/>
      <c r="DB20" s="372"/>
      <c r="DC20" s="372"/>
      <c r="DD20" s="372"/>
      <c r="DE20" s="372"/>
      <c r="DF20" s="372"/>
      <c r="DG20" s="372"/>
      <c r="DH20" s="372"/>
      <c r="DI20" s="372"/>
      <c r="DJ20" s="372"/>
      <c r="DK20" s="372"/>
      <c r="DL20" s="372"/>
      <c r="DM20" s="372"/>
      <c r="DN20" s="372"/>
      <c r="DO20" s="372"/>
      <c r="DP20" s="372"/>
      <c r="DQ20" s="372"/>
      <c r="DR20" s="372"/>
      <c r="DS20" s="372"/>
      <c r="DT20" s="372"/>
      <c r="DU20" s="372"/>
      <c r="DV20" s="372"/>
      <c r="DW20" s="372"/>
      <c r="DX20" s="372"/>
      <c r="DY20" s="372"/>
      <c r="DZ20" s="372"/>
      <c r="EA20" s="372"/>
      <c r="EB20" s="372"/>
      <c r="EC20" s="372"/>
      <c r="ED20" s="372"/>
      <c r="EE20" s="372"/>
      <c r="EF20" s="372"/>
      <c r="EG20" s="372"/>
      <c r="EH20" s="372"/>
      <c r="EI20" s="372"/>
      <c r="EJ20" s="372"/>
      <c r="EK20" s="372"/>
      <c r="EL20" s="372"/>
      <c r="EM20" s="372"/>
      <c r="EN20" s="372"/>
      <c r="EO20" s="372"/>
      <c r="EP20" s="372"/>
      <c r="EQ20" s="372"/>
      <c r="ER20" s="372"/>
      <c r="ES20" s="372"/>
      <c r="ET20" s="372"/>
      <c r="EU20" s="372"/>
      <c r="EV20" s="372"/>
      <c r="EW20" s="372"/>
      <c r="EX20" s="372"/>
      <c r="EY20" s="372"/>
      <c r="EZ20" s="372"/>
      <c r="FA20" s="372"/>
      <c r="FB20" s="372"/>
      <c r="FC20" s="372"/>
      <c r="FD20" s="372"/>
      <c r="FE20" s="372"/>
      <c r="FF20" s="372"/>
      <c r="FG20" s="372"/>
      <c r="FH20" s="372"/>
      <c r="FI20" s="372"/>
      <c r="FJ20" s="372"/>
      <c r="FK20" s="372"/>
      <c r="FL20" s="372"/>
      <c r="FM20" s="372"/>
      <c r="FN20" s="372"/>
      <c r="FO20" s="372"/>
      <c r="FP20" s="372"/>
      <c r="FQ20" s="372"/>
      <c r="FR20" s="372"/>
      <c r="FS20" s="372"/>
      <c r="FT20" s="372"/>
      <c r="FU20" s="372"/>
      <c r="FV20" s="372"/>
      <c r="FW20" s="372"/>
      <c r="FX20" s="372"/>
      <c r="FY20" s="372"/>
      <c r="FZ20" s="372"/>
      <c r="GA20" s="372"/>
      <c r="GB20" s="372"/>
      <c r="GC20" s="372"/>
      <c r="GD20" s="372"/>
      <c r="GE20" s="372"/>
      <c r="GF20" s="372"/>
      <c r="GG20" s="372"/>
      <c r="GH20" s="372"/>
      <c r="GI20" s="372"/>
      <c r="GJ20" s="372"/>
      <c r="GK20" s="372"/>
      <c r="GL20" s="372"/>
      <c r="GM20" s="372"/>
      <c r="GN20" s="372"/>
      <c r="GO20" s="372"/>
      <c r="GP20" s="372"/>
      <c r="GQ20" s="372"/>
      <c r="GR20" s="372"/>
      <c r="GS20" s="372"/>
      <c r="GT20" s="372"/>
      <c r="GU20" s="372"/>
      <c r="GV20" s="372"/>
      <c r="GW20" s="372"/>
      <c r="GX20" s="372"/>
      <c r="GY20" s="372"/>
      <c r="GZ20" s="372"/>
      <c r="HA20" s="372"/>
      <c r="HB20" s="372"/>
      <c r="HC20" s="372"/>
      <c r="HD20" s="372"/>
      <c r="HE20" s="372"/>
      <c r="HF20" s="372"/>
      <c r="HG20" s="372"/>
      <c r="HH20" s="372"/>
      <c r="HI20" s="372"/>
      <c r="HJ20" s="372"/>
      <c r="HK20" s="372"/>
      <c r="HL20" s="372"/>
      <c r="HM20" s="372"/>
      <c r="HN20" s="372"/>
      <c r="HO20" s="372"/>
      <c r="HP20" s="372"/>
      <c r="HQ20" s="372"/>
      <c r="HR20" s="372"/>
      <c r="HS20" s="372"/>
      <c r="HT20" s="372"/>
      <c r="HU20" s="372"/>
      <c r="HV20" s="372"/>
      <c r="HW20" s="372"/>
      <c r="HX20" s="372"/>
      <c r="HY20" s="372"/>
      <c r="HZ20" s="372"/>
      <c r="IA20" s="372"/>
      <c r="IB20" s="372"/>
      <c r="IC20" s="372"/>
      <c r="ID20" s="372"/>
      <c r="IE20" s="372"/>
      <c r="IF20" s="372"/>
      <c r="IG20" s="372"/>
      <c r="IH20" s="372"/>
    </row>
    <row r="21" spans="1:14" ht="14.25">
      <c r="A21" s="89"/>
      <c r="B21" s="370" t="s">
        <v>95</v>
      </c>
      <c r="C21" s="159">
        <v>23</v>
      </c>
      <c r="D21" s="152">
        <f t="shared" si="1"/>
        <v>2305</v>
      </c>
      <c r="E21" s="152">
        <v>290</v>
      </c>
      <c r="F21" s="152">
        <v>129</v>
      </c>
      <c r="G21" s="152">
        <v>115</v>
      </c>
      <c r="H21" s="152">
        <v>630</v>
      </c>
      <c r="I21" s="152">
        <v>74</v>
      </c>
      <c r="J21" s="152">
        <v>193</v>
      </c>
      <c r="K21" s="152">
        <v>124</v>
      </c>
      <c r="L21" s="152">
        <v>354</v>
      </c>
      <c r="M21" s="152">
        <v>159</v>
      </c>
      <c r="N21" s="152">
        <v>237</v>
      </c>
    </row>
    <row r="22" spans="1:14" ht="14.25">
      <c r="A22" s="89"/>
      <c r="B22" s="370" t="s">
        <v>96</v>
      </c>
      <c r="C22" s="159">
        <v>24</v>
      </c>
      <c r="D22" s="152">
        <f t="shared" si="1"/>
        <v>1296</v>
      </c>
      <c r="E22" s="152">
        <v>487</v>
      </c>
      <c r="F22" s="152">
        <v>32</v>
      </c>
      <c r="G22" s="152">
        <v>10</v>
      </c>
      <c r="H22" s="152">
        <v>178</v>
      </c>
      <c r="I22" s="152">
        <v>6</v>
      </c>
      <c r="J22" s="152">
        <v>87</v>
      </c>
      <c r="K22" s="152">
        <v>9</v>
      </c>
      <c r="L22" s="152">
        <v>12</v>
      </c>
      <c r="M22" s="152">
        <v>116</v>
      </c>
      <c r="N22" s="152">
        <v>359</v>
      </c>
    </row>
    <row r="23" spans="1:14" ht="14.25">
      <c r="A23" s="89"/>
      <c r="B23" s="370" t="s">
        <v>97</v>
      </c>
      <c r="C23" s="159">
        <v>22</v>
      </c>
      <c r="D23" s="152">
        <f t="shared" si="1"/>
        <v>2189</v>
      </c>
      <c r="E23" s="152">
        <v>92</v>
      </c>
      <c r="F23" s="152">
        <v>70</v>
      </c>
      <c r="G23" s="152">
        <v>15</v>
      </c>
      <c r="H23" s="152">
        <v>741</v>
      </c>
      <c r="I23" s="152">
        <v>195</v>
      </c>
      <c r="J23" s="152">
        <v>7</v>
      </c>
      <c r="K23" s="152">
        <v>20</v>
      </c>
      <c r="L23" s="152">
        <v>83</v>
      </c>
      <c r="M23" s="152">
        <v>10</v>
      </c>
      <c r="N23" s="152">
        <v>956</v>
      </c>
    </row>
    <row r="24" spans="1:14" ht="14.25">
      <c r="A24" s="89"/>
      <c r="B24" s="370" t="s">
        <v>98</v>
      </c>
      <c r="C24" s="159">
        <v>10</v>
      </c>
      <c r="D24" s="152">
        <f t="shared" si="1"/>
        <v>714</v>
      </c>
      <c r="E24" s="152">
        <v>306</v>
      </c>
      <c r="F24" s="152">
        <v>6</v>
      </c>
      <c r="G24" s="158">
        <v>3</v>
      </c>
      <c r="H24" s="152">
        <v>106</v>
      </c>
      <c r="I24" s="158">
        <v>4</v>
      </c>
      <c r="J24" s="158">
        <v>4</v>
      </c>
      <c r="K24" s="158" t="s">
        <v>489</v>
      </c>
      <c r="L24" s="152">
        <v>13</v>
      </c>
      <c r="M24" s="152">
        <v>47</v>
      </c>
      <c r="N24" s="152">
        <v>225</v>
      </c>
    </row>
    <row r="25" spans="1:14" ht="14.25">
      <c r="A25" s="89"/>
      <c r="B25" s="370"/>
      <c r="C25" s="369"/>
      <c r="D25" s="319"/>
      <c r="E25" s="319"/>
      <c r="F25" s="319"/>
      <c r="G25" s="319"/>
      <c r="H25" s="319"/>
      <c r="I25" s="319"/>
      <c r="J25" s="319"/>
      <c r="K25" s="319"/>
      <c r="L25" s="319"/>
      <c r="M25" s="319"/>
      <c r="N25" s="319"/>
    </row>
    <row r="26" spans="1:242" s="361" customFormat="1" ht="14.25">
      <c r="A26" s="776" t="s">
        <v>99</v>
      </c>
      <c r="B26" s="777"/>
      <c r="C26" s="99">
        <f aca="true" t="shared" si="4" ref="C26:N26">SUM(C27:C34)</f>
        <v>184</v>
      </c>
      <c r="D26" s="99">
        <f t="shared" si="4"/>
        <v>4049</v>
      </c>
      <c r="E26" s="99">
        <f t="shared" si="4"/>
        <v>1181</v>
      </c>
      <c r="F26" s="99">
        <f t="shared" si="4"/>
        <v>283</v>
      </c>
      <c r="G26" s="99">
        <f t="shared" si="4"/>
        <v>104</v>
      </c>
      <c r="H26" s="99">
        <f t="shared" si="4"/>
        <v>647</v>
      </c>
      <c r="I26" s="99">
        <f t="shared" si="4"/>
        <v>158</v>
      </c>
      <c r="J26" s="99">
        <f t="shared" si="4"/>
        <v>230</v>
      </c>
      <c r="K26" s="99">
        <f t="shared" si="4"/>
        <v>170</v>
      </c>
      <c r="L26" s="99">
        <f t="shared" si="4"/>
        <v>172</v>
      </c>
      <c r="M26" s="99">
        <f t="shared" si="4"/>
        <v>292</v>
      </c>
      <c r="N26" s="99">
        <f t="shared" si="4"/>
        <v>812</v>
      </c>
      <c r="O26" s="372"/>
      <c r="P26" s="372"/>
      <c r="Q26" s="372"/>
      <c r="R26" s="372"/>
      <c r="S26" s="372"/>
      <c r="T26" s="372"/>
      <c r="U26" s="372"/>
      <c r="V26" s="372"/>
      <c r="W26" s="372"/>
      <c r="X26" s="372"/>
      <c r="Y26" s="372"/>
      <c r="Z26" s="372"/>
      <c r="AA26" s="372"/>
      <c r="AB26" s="372"/>
      <c r="AC26" s="372"/>
      <c r="AD26" s="372"/>
      <c r="AE26" s="372"/>
      <c r="AF26" s="372"/>
      <c r="AG26" s="372"/>
      <c r="AH26" s="372"/>
      <c r="AI26" s="372"/>
      <c r="AJ26" s="372"/>
      <c r="AK26" s="372"/>
      <c r="AL26" s="372"/>
      <c r="AM26" s="372"/>
      <c r="AN26" s="372"/>
      <c r="AO26" s="372"/>
      <c r="AP26" s="372"/>
      <c r="AQ26" s="372"/>
      <c r="AR26" s="372"/>
      <c r="AS26" s="372"/>
      <c r="AT26" s="372"/>
      <c r="AU26" s="372"/>
      <c r="AV26" s="372"/>
      <c r="AW26" s="372"/>
      <c r="AX26" s="372"/>
      <c r="AY26" s="372"/>
      <c r="AZ26" s="372"/>
      <c r="BA26" s="372"/>
      <c r="BB26" s="372"/>
      <c r="BC26" s="372"/>
      <c r="BD26" s="372"/>
      <c r="BE26" s="372"/>
      <c r="BF26" s="372"/>
      <c r="BG26" s="372"/>
      <c r="BH26" s="372"/>
      <c r="BI26" s="372"/>
      <c r="BJ26" s="372"/>
      <c r="BK26" s="372"/>
      <c r="BL26" s="372"/>
      <c r="BM26" s="372"/>
      <c r="BN26" s="372"/>
      <c r="BO26" s="372"/>
      <c r="BP26" s="372"/>
      <c r="BQ26" s="372"/>
      <c r="BR26" s="372"/>
      <c r="BS26" s="372"/>
      <c r="BT26" s="372"/>
      <c r="BU26" s="372"/>
      <c r="BV26" s="372"/>
      <c r="BW26" s="372"/>
      <c r="BX26" s="372"/>
      <c r="BY26" s="372"/>
      <c r="BZ26" s="372"/>
      <c r="CA26" s="372"/>
      <c r="CB26" s="372"/>
      <c r="CC26" s="372"/>
      <c r="CD26" s="372"/>
      <c r="CE26" s="372"/>
      <c r="CF26" s="372"/>
      <c r="CG26" s="372"/>
      <c r="CH26" s="372"/>
      <c r="CI26" s="372"/>
      <c r="CJ26" s="372"/>
      <c r="CK26" s="372"/>
      <c r="CL26" s="372"/>
      <c r="CM26" s="372"/>
      <c r="CN26" s="372"/>
      <c r="CO26" s="372"/>
      <c r="CP26" s="372"/>
      <c r="CQ26" s="372"/>
      <c r="CR26" s="372"/>
      <c r="CS26" s="372"/>
      <c r="CT26" s="372"/>
      <c r="CU26" s="372"/>
      <c r="CV26" s="372"/>
      <c r="CW26" s="372"/>
      <c r="CX26" s="372"/>
      <c r="CY26" s="372"/>
      <c r="CZ26" s="372"/>
      <c r="DA26" s="372"/>
      <c r="DB26" s="372"/>
      <c r="DC26" s="372"/>
      <c r="DD26" s="372"/>
      <c r="DE26" s="372"/>
      <c r="DF26" s="372"/>
      <c r="DG26" s="372"/>
      <c r="DH26" s="372"/>
      <c r="DI26" s="372"/>
      <c r="DJ26" s="372"/>
      <c r="DK26" s="372"/>
      <c r="DL26" s="372"/>
      <c r="DM26" s="372"/>
      <c r="DN26" s="372"/>
      <c r="DO26" s="372"/>
      <c r="DP26" s="372"/>
      <c r="DQ26" s="372"/>
      <c r="DR26" s="372"/>
      <c r="DS26" s="372"/>
      <c r="DT26" s="372"/>
      <c r="DU26" s="372"/>
      <c r="DV26" s="372"/>
      <c r="DW26" s="372"/>
      <c r="DX26" s="372"/>
      <c r="DY26" s="372"/>
      <c r="DZ26" s="372"/>
      <c r="EA26" s="372"/>
      <c r="EB26" s="372"/>
      <c r="EC26" s="372"/>
      <c r="ED26" s="372"/>
      <c r="EE26" s="372"/>
      <c r="EF26" s="372"/>
      <c r="EG26" s="372"/>
      <c r="EH26" s="372"/>
      <c r="EI26" s="372"/>
      <c r="EJ26" s="372"/>
      <c r="EK26" s="372"/>
      <c r="EL26" s="372"/>
      <c r="EM26" s="372"/>
      <c r="EN26" s="372"/>
      <c r="EO26" s="372"/>
      <c r="EP26" s="372"/>
      <c r="EQ26" s="372"/>
      <c r="ER26" s="372"/>
      <c r="ES26" s="372"/>
      <c r="ET26" s="372"/>
      <c r="EU26" s="372"/>
      <c r="EV26" s="372"/>
      <c r="EW26" s="372"/>
      <c r="EX26" s="372"/>
      <c r="EY26" s="372"/>
      <c r="EZ26" s="372"/>
      <c r="FA26" s="372"/>
      <c r="FB26" s="372"/>
      <c r="FC26" s="372"/>
      <c r="FD26" s="372"/>
      <c r="FE26" s="372"/>
      <c r="FF26" s="372"/>
      <c r="FG26" s="372"/>
      <c r="FH26" s="372"/>
      <c r="FI26" s="372"/>
      <c r="FJ26" s="372"/>
      <c r="FK26" s="372"/>
      <c r="FL26" s="372"/>
      <c r="FM26" s="372"/>
      <c r="FN26" s="372"/>
      <c r="FO26" s="372"/>
      <c r="FP26" s="372"/>
      <c r="FQ26" s="372"/>
      <c r="FR26" s="372"/>
      <c r="FS26" s="372"/>
      <c r="FT26" s="372"/>
      <c r="FU26" s="372"/>
      <c r="FV26" s="372"/>
      <c r="FW26" s="372"/>
      <c r="FX26" s="372"/>
      <c r="FY26" s="372"/>
      <c r="FZ26" s="372"/>
      <c r="GA26" s="372"/>
      <c r="GB26" s="372"/>
      <c r="GC26" s="372"/>
      <c r="GD26" s="372"/>
      <c r="GE26" s="372"/>
      <c r="GF26" s="372"/>
      <c r="GG26" s="372"/>
      <c r="GH26" s="372"/>
      <c r="GI26" s="372"/>
      <c r="GJ26" s="372"/>
      <c r="GK26" s="372"/>
      <c r="GL26" s="372"/>
      <c r="GM26" s="372"/>
      <c r="GN26" s="372"/>
      <c r="GO26" s="372"/>
      <c r="GP26" s="372"/>
      <c r="GQ26" s="372"/>
      <c r="GR26" s="372"/>
      <c r="GS26" s="372"/>
      <c r="GT26" s="372"/>
      <c r="GU26" s="372"/>
      <c r="GV26" s="372"/>
      <c r="GW26" s="372"/>
      <c r="GX26" s="372"/>
      <c r="GY26" s="372"/>
      <c r="GZ26" s="372"/>
      <c r="HA26" s="372"/>
      <c r="HB26" s="372"/>
      <c r="HC26" s="372"/>
      <c r="HD26" s="372"/>
      <c r="HE26" s="372"/>
      <c r="HF26" s="372"/>
      <c r="HG26" s="372"/>
      <c r="HH26" s="372"/>
      <c r="HI26" s="372"/>
      <c r="HJ26" s="372"/>
      <c r="HK26" s="372"/>
      <c r="HL26" s="372"/>
      <c r="HM26" s="372"/>
      <c r="HN26" s="372"/>
      <c r="HO26" s="372"/>
      <c r="HP26" s="372"/>
      <c r="HQ26" s="372"/>
      <c r="HR26" s="372"/>
      <c r="HS26" s="372"/>
      <c r="HT26" s="372"/>
      <c r="HU26" s="372"/>
      <c r="HV26" s="372"/>
      <c r="HW26" s="372"/>
      <c r="HX26" s="372"/>
      <c r="HY26" s="372"/>
      <c r="HZ26" s="372"/>
      <c r="IA26" s="372"/>
      <c r="IB26" s="372"/>
      <c r="IC26" s="372"/>
      <c r="ID26" s="372"/>
      <c r="IE26" s="372"/>
      <c r="IF26" s="372"/>
      <c r="IG26" s="372"/>
      <c r="IH26" s="372"/>
    </row>
    <row r="27" spans="1:14" ht="14.25">
      <c r="A27" s="89"/>
      <c r="B27" s="370" t="s">
        <v>100</v>
      </c>
      <c r="C27" s="159">
        <v>20</v>
      </c>
      <c r="D27" s="152">
        <f t="shared" si="1"/>
        <v>693</v>
      </c>
      <c r="E27" s="152">
        <v>354</v>
      </c>
      <c r="F27" s="152">
        <v>28</v>
      </c>
      <c r="G27" s="152">
        <v>2</v>
      </c>
      <c r="H27" s="152">
        <v>108</v>
      </c>
      <c r="I27" s="158">
        <v>25</v>
      </c>
      <c r="J27" s="152">
        <v>51</v>
      </c>
      <c r="K27" s="152">
        <v>5</v>
      </c>
      <c r="L27" s="152">
        <v>9</v>
      </c>
      <c r="M27" s="152">
        <v>25</v>
      </c>
      <c r="N27" s="152">
        <v>86</v>
      </c>
    </row>
    <row r="28" spans="1:14" ht="14.25">
      <c r="A28" s="89"/>
      <c r="B28" s="370" t="s">
        <v>101</v>
      </c>
      <c r="C28" s="159">
        <v>47</v>
      </c>
      <c r="D28" s="152">
        <f t="shared" si="1"/>
        <v>1132</v>
      </c>
      <c r="E28" s="152">
        <v>336</v>
      </c>
      <c r="F28" s="152">
        <v>76</v>
      </c>
      <c r="G28" s="152">
        <v>55</v>
      </c>
      <c r="H28" s="152">
        <v>125</v>
      </c>
      <c r="I28" s="152">
        <v>56</v>
      </c>
      <c r="J28" s="152">
        <v>48</v>
      </c>
      <c r="K28" s="152">
        <v>24</v>
      </c>
      <c r="L28" s="152">
        <v>57</v>
      </c>
      <c r="M28" s="152">
        <v>149</v>
      </c>
      <c r="N28" s="152">
        <v>206</v>
      </c>
    </row>
    <row r="29" spans="1:14" ht="14.25">
      <c r="A29" s="89"/>
      <c r="B29" s="370" t="s">
        <v>102</v>
      </c>
      <c r="C29" s="159">
        <v>74</v>
      </c>
      <c r="D29" s="152">
        <f t="shared" si="1"/>
        <v>1136</v>
      </c>
      <c r="E29" s="152">
        <v>367</v>
      </c>
      <c r="F29" s="152">
        <v>55</v>
      </c>
      <c r="G29" s="152">
        <v>22</v>
      </c>
      <c r="H29" s="152">
        <v>111</v>
      </c>
      <c r="I29" s="152">
        <v>52</v>
      </c>
      <c r="J29" s="152">
        <v>120</v>
      </c>
      <c r="K29" s="152">
        <v>25</v>
      </c>
      <c r="L29" s="152">
        <v>43</v>
      </c>
      <c r="M29" s="152">
        <v>50</v>
      </c>
      <c r="N29" s="152">
        <v>291</v>
      </c>
    </row>
    <row r="30" spans="1:14" ht="14.25">
      <c r="A30" s="89"/>
      <c r="B30" s="370" t="s">
        <v>103</v>
      </c>
      <c r="C30" s="159">
        <v>7</v>
      </c>
      <c r="D30" s="152">
        <f t="shared" si="1"/>
        <v>572</v>
      </c>
      <c r="E30" s="152">
        <v>60</v>
      </c>
      <c r="F30" s="152">
        <v>82</v>
      </c>
      <c r="G30" s="158">
        <v>6</v>
      </c>
      <c r="H30" s="152">
        <v>100</v>
      </c>
      <c r="I30" s="158">
        <v>14</v>
      </c>
      <c r="J30" s="158">
        <v>2</v>
      </c>
      <c r="K30" s="152">
        <v>58</v>
      </c>
      <c r="L30" s="152">
        <v>40</v>
      </c>
      <c r="M30" s="152">
        <v>60</v>
      </c>
      <c r="N30" s="152">
        <v>150</v>
      </c>
    </row>
    <row r="31" spans="1:14" ht="14.25">
      <c r="A31" s="89"/>
      <c r="B31" s="370" t="s">
        <v>104</v>
      </c>
      <c r="C31" s="159">
        <v>9</v>
      </c>
      <c r="D31" s="152">
        <f t="shared" si="1"/>
        <v>47</v>
      </c>
      <c r="E31" s="158" t="s">
        <v>489</v>
      </c>
      <c r="F31" s="152">
        <v>18</v>
      </c>
      <c r="G31" s="152">
        <v>2</v>
      </c>
      <c r="H31" s="152">
        <v>13</v>
      </c>
      <c r="I31" s="158" t="s">
        <v>489</v>
      </c>
      <c r="J31" s="158" t="s">
        <v>489</v>
      </c>
      <c r="K31" s="152">
        <v>13</v>
      </c>
      <c r="L31" s="158" t="s">
        <v>489</v>
      </c>
      <c r="M31" s="158" t="s">
        <v>489</v>
      </c>
      <c r="N31" s="158">
        <v>1</v>
      </c>
    </row>
    <row r="32" spans="1:14" ht="14.25">
      <c r="A32" s="89"/>
      <c r="B32" s="370" t="s">
        <v>105</v>
      </c>
      <c r="C32" s="159">
        <v>14</v>
      </c>
      <c r="D32" s="152">
        <f t="shared" si="1"/>
        <v>285</v>
      </c>
      <c r="E32" s="152">
        <v>57</v>
      </c>
      <c r="F32" s="152">
        <v>13</v>
      </c>
      <c r="G32" s="152">
        <v>7</v>
      </c>
      <c r="H32" s="152">
        <v>92</v>
      </c>
      <c r="I32" s="152">
        <v>7</v>
      </c>
      <c r="J32" s="158">
        <v>8</v>
      </c>
      <c r="K32" s="152">
        <v>39</v>
      </c>
      <c r="L32" s="158" t="s">
        <v>489</v>
      </c>
      <c r="M32" s="152">
        <v>5</v>
      </c>
      <c r="N32" s="152">
        <v>57</v>
      </c>
    </row>
    <row r="33" spans="1:14" ht="14.25">
      <c r="A33" s="89"/>
      <c r="B33" s="370" t="s">
        <v>106</v>
      </c>
      <c r="C33" s="159">
        <v>6</v>
      </c>
      <c r="D33" s="152">
        <f t="shared" si="1"/>
        <v>121</v>
      </c>
      <c r="E33" s="158">
        <v>2</v>
      </c>
      <c r="F33" s="152">
        <v>6</v>
      </c>
      <c r="G33" s="158">
        <v>6</v>
      </c>
      <c r="H33" s="152">
        <v>88</v>
      </c>
      <c r="I33" s="158" t="s">
        <v>489</v>
      </c>
      <c r="J33" s="158">
        <v>1</v>
      </c>
      <c r="K33" s="158">
        <v>4</v>
      </c>
      <c r="L33" s="158" t="s">
        <v>489</v>
      </c>
      <c r="M33" s="152">
        <v>3</v>
      </c>
      <c r="N33" s="158">
        <v>11</v>
      </c>
    </row>
    <row r="34" spans="1:14" ht="14.25">
      <c r="A34" s="89"/>
      <c r="B34" s="370" t="s">
        <v>107</v>
      </c>
      <c r="C34" s="159">
        <v>7</v>
      </c>
      <c r="D34" s="152">
        <f t="shared" si="1"/>
        <v>63</v>
      </c>
      <c r="E34" s="152">
        <v>5</v>
      </c>
      <c r="F34" s="152">
        <v>5</v>
      </c>
      <c r="G34" s="158">
        <v>4</v>
      </c>
      <c r="H34" s="152">
        <v>10</v>
      </c>
      <c r="I34" s="152">
        <v>4</v>
      </c>
      <c r="J34" s="158" t="s">
        <v>489</v>
      </c>
      <c r="K34" s="152">
        <v>2</v>
      </c>
      <c r="L34" s="152">
        <v>23</v>
      </c>
      <c r="M34" s="158" t="s">
        <v>489</v>
      </c>
      <c r="N34" s="152">
        <v>10</v>
      </c>
    </row>
    <row r="35" spans="1:14" ht="14.25">
      <c r="A35" s="89"/>
      <c r="B35" s="370"/>
      <c r="C35" s="369"/>
      <c r="D35" s="319"/>
      <c r="E35" s="319"/>
      <c r="F35" s="319"/>
      <c r="G35" s="319"/>
      <c r="H35" s="319"/>
      <c r="I35" s="319"/>
      <c r="J35" s="319"/>
      <c r="K35" s="319"/>
      <c r="L35" s="319"/>
      <c r="M35" s="319"/>
      <c r="N35" s="319"/>
    </row>
    <row r="36" spans="1:242" s="361" customFormat="1" ht="14.25">
      <c r="A36" s="776" t="s">
        <v>108</v>
      </c>
      <c r="B36" s="777"/>
      <c r="C36" s="99">
        <f aca="true" t="shared" si="5" ref="C36:N36">SUM(C37:C41)</f>
        <v>171</v>
      </c>
      <c r="D36" s="99">
        <f t="shared" si="5"/>
        <v>6339</v>
      </c>
      <c r="E36" s="99">
        <f t="shared" si="5"/>
        <v>1692</v>
      </c>
      <c r="F36" s="99">
        <f t="shared" si="5"/>
        <v>509</v>
      </c>
      <c r="G36" s="99">
        <f t="shared" si="5"/>
        <v>188</v>
      </c>
      <c r="H36" s="99">
        <f t="shared" si="5"/>
        <v>1230</v>
      </c>
      <c r="I36" s="99">
        <f t="shared" si="5"/>
        <v>168</v>
      </c>
      <c r="J36" s="99">
        <f t="shared" si="5"/>
        <v>566</v>
      </c>
      <c r="K36" s="99">
        <f t="shared" si="5"/>
        <v>338</v>
      </c>
      <c r="L36" s="99">
        <f t="shared" si="5"/>
        <v>309</v>
      </c>
      <c r="M36" s="99">
        <f t="shared" si="5"/>
        <v>345</v>
      </c>
      <c r="N36" s="99">
        <f t="shared" si="5"/>
        <v>994</v>
      </c>
      <c r="O36" s="372"/>
      <c r="P36" s="372"/>
      <c r="Q36" s="372"/>
      <c r="R36" s="372"/>
      <c r="S36" s="372"/>
      <c r="T36" s="372"/>
      <c r="U36" s="372"/>
      <c r="V36" s="372"/>
      <c r="W36" s="372"/>
      <c r="X36" s="372"/>
      <c r="Y36" s="372"/>
      <c r="Z36" s="372"/>
      <c r="AA36" s="372"/>
      <c r="AB36" s="372"/>
      <c r="AC36" s="372"/>
      <c r="AD36" s="372"/>
      <c r="AE36" s="372"/>
      <c r="AF36" s="372"/>
      <c r="AG36" s="372"/>
      <c r="AH36" s="372"/>
      <c r="AI36" s="372"/>
      <c r="AJ36" s="372"/>
      <c r="AK36" s="372"/>
      <c r="AL36" s="372"/>
      <c r="AM36" s="372"/>
      <c r="AN36" s="372"/>
      <c r="AO36" s="372"/>
      <c r="AP36" s="372"/>
      <c r="AQ36" s="372"/>
      <c r="AR36" s="372"/>
      <c r="AS36" s="372"/>
      <c r="AT36" s="372"/>
      <c r="AU36" s="372"/>
      <c r="AV36" s="372"/>
      <c r="AW36" s="372"/>
      <c r="AX36" s="372"/>
      <c r="AY36" s="372"/>
      <c r="AZ36" s="372"/>
      <c r="BA36" s="372"/>
      <c r="BB36" s="372"/>
      <c r="BC36" s="372"/>
      <c r="BD36" s="372"/>
      <c r="BE36" s="372"/>
      <c r="BF36" s="372"/>
      <c r="BG36" s="372"/>
      <c r="BH36" s="372"/>
      <c r="BI36" s="372"/>
      <c r="BJ36" s="372"/>
      <c r="BK36" s="372"/>
      <c r="BL36" s="372"/>
      <c r="BM36" s="372"/>
      <c r="BN36" s="372"/>
      <c r="BO36" s="372"/>
      <c r="BP36" s="372"/>
      <c r="BQ36" s="372"/>
      <c r="BR36" s="372"/>
      <c r="BS36" s="372"/>
      <c r="BT36" s="372"/>
      <c r="BU36" s="372"/>
      <c r="BV36" s="372"/>
      <c r="BW36" s="372"/>
      <c r="BX36" s="372"/>
      <c r="BY36" s="372"/>
      <c r="BZ36" s="372"/>
      <c r="CA36" s="372"/>
      <c r="CB36" s="372"/>
      <c r="CC36" s="372"/>
      <c r="CD36" s="372"/>
      <c r="CE36" s="372"/>
      <c r="CF36" s="372"/>
      <c r="CG36" s="372"/>
      <c r="CH36" s="372"/>
      <c r="CI36" s="372"/>
      <c r="CJ36" s="372"/>
      <c r="CK36" s="372"/>
      <c r="CL36" s="372"/>
      <c r="CM36" s="372"/>
      <c r="CN36" s="372"/>
      <c r="CO36" s="372"/>
      <c r="CP36" s="372"/>
      <c r="CQ36" s="372"/>
      <c r="CR36" s="372"/>
      <c r="CS36" s="372"/>
      <c r="CT36" s="372"/>
      <c r="CU36" s="372"/>
      <c r="CV36" s="372"/>
      <c r="CW36" s="372"/>
      <c r="CX36" s="372"/>
      <c r="CY36" s="372"/>
      <c r="CZ36" s="372"/>
      <c r="DA36" s="372"/>
      <c r="DB36" s="372"/>
      <c r="DC36" s="372"/>
      <c r="DD36" s="372"/>
      <c r="DE36" s="372"/>
      <c r="DF36" s="372"/>
      <c r="DG36" s="372"/>
      <c r="DH36" s="372"/>
      <c r="DI36" s="372"/>
      <c r="DJ36" s="372"/>
      <c r="DK36" s="372"/>
      <c r="DL36" s="372"/>
      <c r="DM36" s="372"/>
      <c r="DN36" s="372"/>
      <c r="DO36" s="372"/>
      <c r="DP36" s="372"/>
      <c r="DQ36" s="372"/>
      <c r="DR36" s="372"/>
      <c r="DS36" s="372"/>
      <c r="DT36" s="372"/>
      <c r="DU36" s="372"/>
      <c r="DV36" s="372"/>
      <c r="DW36" s="372"/>
      <c r="DX36" s="372"/>
      <c r="DY36" s="372"/>
      <c r="DZ36" s="372"/>
      <c r="EA36" s="372"/>
      <c r="EB36" s="372"/>
      <c r="EC36" s="372"/>
      <c r="ED36" s="372"/>
      <c r="EE36" s="372"/>
      <c r="EF36" s="372"/>
      <c r="EG36" s="372"/>
      <c r="EH36" s="372"/>
      <c r="EI36" s="372"/>
      <c r="EJ36" s="372"/>
      <c r="EK36" s="372"/>
      <c r="EL36" s="372"/>
      <c r="EM36" s="372"/>
      <c r="EN36" s="372"/>
      <c r="EO36" s="372"/>
      <c r="EP36" s="372"/>
      <c r="EQ36" s="372"/>
      <c r="ER36" s="372"/>
      <c r="ES36" s="372"/>
      <c r="ET36" s="372"/>
      <c r="EU36" s="372"/>
      <c r="EV36" s="372"/>
      <c r="EW36" s="372"/>
      <c r="EX36" s="372"/>
      <c r="EY36" s="372"/>
      <c r="EZ36" s="372"/>
      <c r="FA36" s="372"/>
      <c r="FB36" s="372"/>
      <c r="FC36" s="372"/>
      <c r="FD36" s="372"/>
      <c r="FE36" s="372"/>
      <c r="FF36" s="372"/>
      <c r="FG36" s="372"/>
      <c r="FH36" s="372"/>
      <c r="FI36" s="372"/>
      <c r="FJ36" s="372"/>
      <c r="FK36" s="372"/>
      <c r="FL36" s="372"/>
      <c r="FM36" s="372"/>
      <c r="FN36" s="372"/>
      <c r="FO36" s="372"/>
      <c r="FP36" s="372"/>
      <c r="FQ36" s="372"/>
      <c r="FR36" s="372"/>
      <c r="FS36" s="372"/>
      <c r="FT36" s="372"/>
      <c r="FU36" s="372"/>
      <c r="FV36" s="372"/>
      <c r="FW36" s="372"/>
      <c r="FX36" s="372"/>
      <c r="FY36" s="372"/>
      <c r="FZ36" s="372"/>
      <c r="GA36" s="372"/>
      <c r="GB36" s="372"/>
      <c r="GC36" s="372"/>
      <c r="GD36" s="372"/>
      <c r="GE36" s="372"/>
      <c r="GF36" s="372"/>
      <c r="GG36" s="372"/>
      <c r="GH36" s="372"/>
      <c r="GI36" s="372"/>
      <c r="GJ36" s="372"/>
      <c r="GK36" s="372"/>
      <c r="GL36" s="372"/>
      <c r="GM36" s="372"/>
      <c r="GN36" s="372"/>
      <c r="GO36" s="372"/>
      <c r="GP36" s="372"/>
      <c r="GQ36" s="372"/>
      <c r="GR36" s="372"/>
      <c r="GS36" s="372"/>
      <c r="GT36" s="372"/>
      <c r="GU36" s="372"/>
      <c r="GV36" s="372"/>
      <c r="GW36" s="372"/>
      <c r="GX36" s="372"/>
      <c r="GY36" s="372"/>
      <c r="GZ36" s="372"/>
      <c r="HA36" s="372"/>
      <c r="HB36" s="372"/>
      <c r="HC36" s="372"/>
      <c r="HD36" s="372"/>
      <c r="HE36" s="372"/>
      <c r="HF36" s="372"/>
      <c r="HG36" s="372"/>
      <c r="HH36" s="372"/>
      <c r="HI36" s="372"/>
      <c r="HJ36" s="372"/>
      <c r="HK36" s="372"/>
      <c r="HL36" s="372"/>
      <c r="HM36" s="372"/>
      <c r="HN36" s="372"/>
      <c r="HO36" s="372"/>
      <c r="HP36" s="372"/>
      <c r="HQ36" s="372"/>
      <c r="HR36" s="372"/>
      <c r="HS36" s="372"/>
      <c r="HT36" s="372"/>
      <c r="HU36" s="372"/>
      <c r="HV36" s="372"/>
      <c r="HW36" s="372"/>
      <c r="HX36" s="372"/>
      <c r="HY36" s="372"/>
      <c r="HZ36" s="372"/>
      <c r="IA36" s="372"/>
      <c r="IB36" s="372"/>
      <c r="IC36" s="372"/>
      <c r="ID36" s="372"/>
      <c r="IE36" s="372"/>
      <c r="IF36" s="372"/>
      <c r="IG36" s="372"/>
      <c r="IH36" s="372"/>
    </row>
    <row r="37" spans="1:14" ht="14.25">
      <c r="A37" s="89"/>
      <c r="B37" s="370" t="s">
        <v>109</v>
      </c>
      <c r="C37" s="159">
        <v>58</v>
      </c>
      <c r="D37" s="152">
        <f t="shared" si="1"/>
        <v>2945</v>
      </c>
      <c r="E37" s="152">
        <v>979</v>
      </c>
      <c r="F37" s="152">
        <v>197</v>
      </c>
      <c r="G37" s="152">
        <v>86</v>
      </c>
      <c r="H37" s="152">
        <v>393</v>
      </c>
      <c r="I37" s="152">
        <v>87</v>
      </c>
      <c r="J37" s="152">
        <v>118</v>
      </c>
      <c r="K37" s="152">
        <v>251</v>
      </c>
      <c r="L37" s="152">
        <v>186</v>
      </c>
      <c r="M37" s="152">
        <v>169</v>
      </c>
      <c r="N37" s="152">
        <v>479</v>
      </c>
    </row>
    <row r="38" spans="1:14" ht="14.25">
      <c r="A38" s="89"/>
      <c r="B38" s="370" t="s">
        <v>110</v>
      </c>
      <c r="C38" s="159">
        <v>24</v>
      </c>
      <c r="D38" s="152">
        <f t="shared" si="1"/>
        <v>529</v>
      </c>
      <c r="E38" s="152">
        <v>118</v>
      </c>
      <c r="F38" s="158">
        <v>4</v>
      </c>
      <c r="G38" s="158">
        <v>7</v>
      </c>
      <c r="H38" s="158">
        <v>52</v>
      </c>
      <c r="I38" s="158" t="s">
        <v>489</v>
      </c>
      <c r="J38" s="152">
        <v>297</v>
      </c>
      <c r="K38" s="158" t="s">
        <v>489</v>
      </c>
      <c r="L38" s="152">
        <v>12</v>
      </c>
      <c r="M38" s="152">
        <v>7</v>
      </c>
      <c r="N38" s="152">
        <v>32</v>
      </c>
    </row>
    <row r="39" spans="1:14" ht="14.25">
      <c r="A39" s="89"/>
      <c r="B39" s="370" t="s">
        <v>111</v>
      </c>
      <c r="C39" s="159">
        <v>20</v>
      </c>
      <c r="D39" s="152">
        <f t="shared" si="1"/>
        <v>900</v>
      </c>
      <c r="E39" s="152">
        <v>100</v>
      </c>
      <c r="F39" s="152">
        <v>65</v>
      </c>
      <c r="G39" s="152">
        <v>9</v>
      </c>
      <c r="H39" s="152">
        <v>253</v>
      </c>
      <c r="I39" s="152">
        <v>27</v>
      </c>
      <c r="J39" s="152">
        <v>108</v>
      </c>
      <c r="K39" s="152">
        <v>39</v>
      </c>
      <c r="L39" s="152">
        <v>54</v>
      </c>
      <c r="M39" s="152">
        <v>38</v>
      </c>
      <c r="N39" s="152">
        <v>207</v>
      </c>
    </row>
    <row r="40" spans="1:14" ht="14.25">
      <c r="A40" s="89"/>
      <c r="B40" s="370" t="s">
        <v>112</v>
      </c>
      <c r="C40" s="159">
        <v>20</v>
      </c>
      <c r="D40" s="152">
        <f t="shared" si="1"/>
        <v>395</v>
      </c>
      <c r="E40" s="152">
        <v>26</v>
      </c>
      <c r="F40" s="152">
        <v>63</v>
      </c>
      <c r="G40" s="152">
        <v>33</v>
      </c>
      <c r="H40" s="152">
        <v>27</v>
      </c>
      <c r="I40" s="152">
        <v>32</v>
      </c>
      <c r="J40" s="152">
        <v>24</v>
      </c>
      <c r="K40" s="152">
        <v>10</v>
      </c>
      <c r="L40" s="152">
        <v>20</v>
      </c>
      <c r="M40" s="152">
        <v>52</v>
      </c>
      <c r="N40" s="152">
        <v>108</v>
      </c>
    </row>
    <row r="41" spans="1:14" ht="14.25">
      <c r="A41" s="89"/>
      <c r="B41" s="370" t="s">
        <v>113</v>
      </c>
      <c r="C41" s="159">
        <v>49</v>
      </c>
      <c r="D41" s="152">
        <f t="shared" si="1"/>
        <v>1570</v>
      </c>
      <c r="E41" s="152">
        <v>469</v>
      </c>
      <c r="F41" s="152">
        <v>180</v>
      </c>
      <c r="G41" s="152">
        <v>53</v>
      </c>
      <c r="H41" s="152">
        <v>505</v>
      </c>
      <c r="I41" s="152">
        <v>22</v>
      </c>
      <c r="J41" s="152">
        <v>19</v>
      </c>
      <c r="K41" s="152">
        <v>38</v>
      </c>
      <c r="L41" s="152">
        <v>37</v>
      </c>
      <c r="M41" s="152">
        <v>79</v>
      </c>
      <c r="N41" s="152">
        <v>168</v>
      </c>
    </row>
    <row r="42" spans="1:16" ht="14.25">
      <c r="A42" s="89"/>
      <c r="B42" s="370"/>
      <c r="C42" s="369"/>
      <c r="D42" s="319"/>
      <c r="E42" s="319"/>
      <c r="F42" s="319"/>
      <c r="G42" s="319"/>
      <c r="H42" s="319"/>
      <c r="I42" s="319"/>
      <c r="J42" s="319"/>
      <c r="K42" s="319"/>
      <c r="L42" s="319"/>
      <c r="M42" s="319"/>
      <c r="N42" s="319"/>
      <c r="O42" s="184"/>
      <c r="P42" s="184"/>
    </row>
    <row r="43" spans="1:242" s="361" customFormat="1" ht="14.25">
      <c r="A43" s="776" t="s">
        <v>114</v>
      </c>
      <c r="B43" s="777"/>
      <c r="C43" s="99">
        <f aca="true" t="shared" si="6" ref="C43:N43">SUM(C44:C47)</f>
        <v>123</v>
      </c>
      <c r="D43" s="99">
        <f t="shared" si="6"/>
        <v>4974</v>
      </c>
      <c r="E43" s="99">
        <f t="shared" si="6"/>
        <v>969</v>
      </c>
      <c r="F43" s="99">
        <f t="shared" si="6"/>
        <v>611</v>
      </c>
      <c r="G43" s="99">
        <f t="shared" si="6"/>
        <v>171</v>
      </c>
      <c r="H43" s="99">
        <f t="shared" si="6"/>
        <v>712</v>
      </c>
      <c r="I43" s="99">
        <f t="shared" si="6"/>
        <v>165</v>
      </c>
      <c r="J43" s="99">
        <f t="shared" si="6"/>
        <v>127</v>
      </c>
      <c r="K43" s="99">
        <f t="shared" si="6"/>
        <v>233</v>
      </c>
      <c r="L43" s="99">
        <f t="shared" si="6"/>
        <v>302</v>
      </c>
      <c r="M43" s="99">
        <f t="shared" si="6"/>
        <v>217</v>
      </c>
      <c r="N43" s="99">
        <f t="shared" si="6"/>
        <v>1467</v>
      </c>
      <c r="O43" s="372"/>
      <c r="P43" s="372"/>
      <c r="Q43" s="372"/>
      <c r="R43" s="372"/>
      <c r="S43" s="372"/>
      <c r="T43" s="372"/>
      <c r="U43" s="372"/>
      <c r="V43" s="372"/>
      <c r="W43" s="372"/>
      <c r="X43" s="372"/>
      <c r="Y43" s="372"/>
      <c r="Z43" s="372"/>
      <c r="AA43" s="372"/>
      <c r="AB43" s="372"/>
      <c r="AC43" s="372"/>
      <c r="AD43" s="372"/>
      <c r="AE43" s="372"/>
      <c r="AF43" s="372"/>
      <c r="AG43" s="372"/>
      <c r="AH43" s="372"/>
      <c r="AI43" s="372"/>
      <c r="AJ43" s="372"/>
      <c r="AK43" s="372"/>
      <c r="AL43" s="372"/>
      <c r="AM43" s="372"/>
      <c r="AN43" s="372"/>
      <c r="AO43" s="372"/>
      <c r="AP43" s="372"/>
      <c r="AQ43" s="372"/>
      <c r="AR43" s="372"/>
      <c r="AS43" s="372"/>
      <c r="AT43" s="372"/>
      <c r="AU43" s="372"/>
      <c r="AV43" s="372"/>
      <c r="AW43" s="372"/>
      <c r="AX43" s="372"/>
      <c r="AY43" s="372"/>
      <c r="AZ43" s="372"/>
      <c r="BA43" s="372"/>
      <c r="BB43" s="372"/>
      <c r="BC43" s="372"/>
      <c r="BD43" s="372"/>
      <c r="BE43" s="372"/>
      <c r="BF43" s="372"/>
      <c r="BG43" s="372"/>
      <c r="BH43" s="372"/>
      <c r="BI43" s="372"/>
      <c r="BJ43" s="372"/>
      <c r="BK43" s="372"/>
      <c r="BL43" s="372"/>
      <c r="BM43" s="372"/>
      <c r="BN43" s="372"/>
      <c r="BO43" s="372"/>
      <c r="BP43" s="372"/>
      <c r="BQ43" s="372"/>
      <c r="BR43" s="372"/>
      <c r="BS43" s="372"/>
      <c r="BT43" s="372"/>
      <c r="BU43" s="372"/>
      <c r="BV43" s="372"/>
      <c r="BW43" s="372"/>
      <c r="BX43" s="372"/>
      <c r="BY43" s="372"/>
      <c r="BZ43" s="372"/>
      <c r="CA43" s="372"/>
      <c r="CB43" s="372"/>
      <c r="CC43" s="372"/>
      <c r="CD43" s="372"/>
      <c r="CE43" s="372"/>
      <c r="CF43" s="372"/>
      <c r="CG43" s="372"/>
      <c r="CH43" s="372"/>
      <c r="CI43" s="372"/>
      <c r="CJ43" s="372"/>
      <c r="CK43" s="372"/>
      <c r="CL43" s="372"/>
      <c r="CM43" s="372"/>
      <c r="CN43" s="372"/>
      <c r="CO43" s="372"/>
      <c r="CP43" s="372"/>
      <c r="CQ43" s="372"/>
      <c r="CR43" s="372"/>
      <c r="CS43" s="372"/>
      <c r="CT43" s="372"/>
      <c r="CU43" s="372"/>
      <c r="CV43" s="372"/>
      <c r="CW43" s="372"/>
      <c r="CX43" s="372"/>
      <c r="CY43" s="372"/>
      <c r="CZ43" s="372"/>
      <c r="DA43" s="372"/>
      <c r="DB43" s="372"/>
      <c r="DC43" s="372"/>
      <c r="DD43" s="372"/>
      <c r="DE43" s="372"/>
      <c r="DF43" s="372"/>
      <c r="DG43" s="372"/>
      <c r="DH43" s="372"/>
      <c r="DI43" s="372"/>
      <c r="DJ43" s="372"/>
      <c r="DK43" s="372"/>
      <c r="DL43" s="372"/>
      <c r="DM43" s="372"/>
      <c r="DN43" s="372"/>
      <c r="DO43" s="372"/>
      <c r="DP43" s="372"/>
      <c r="DQ43" s="372"/>
      <c r="DR43" s="372"/>
      <c r="DS43" s="372"/>
      <c r="DT43" s="372"/>
      <c r="DU43" s="372"/>
      <c r="DV43" s="372"/>
      <c r="DW43" s="372"/>
      <c r="DX43" s="372"/>
      <c r="DY43" s="372"/>
      <c r="DZ43" s="372"/>
      <c r="EA43" s="372"/>
      <c r="EB43" s="372"/>
      <c r="EC43" s="372"/>
      <c r="ED43" s="372"/>
      <c r="EE43" s="372"/>
      <c r="EF43" s="372"/>
      <c r="EG43" s="372"/>
      <c r="EH43" s="372"/>
      <c r="EI43" s="372"/>
      <c r="EJ43" s="372"/>
      <c r="EK43" s="372"/>
      <c r="EL43" s="372"/>
      <c r="EM43" s="372"/>
      <c r="EN43" s="372"/>
      <c r="EO43" s="372"/>
      <c r="EP43" s="372"/>
      <c r="EQ43" s="372"/>
      <c r="ER43" s="372"/>
      <c r="ES43" s="372"/>
      <c r="ET43" s="372"/>
      <c r="EU43" s="372"/>
      <c r="EV43" s="372"/>
      <c r="EW43" s="372"/>
      <c r="EX43" s="372"/>
      <c r="EY43" s="372"/>
      <c r="EZ43" s="372"/>
      <c r="FA43" s="372"/>
      <c r="FB43" s="372"/>
      <c r="FC43" s="372"/>
      <c r="FD43" s="372"/>
      <c r="FE43" s="372"/>
      <c r="FF43" s="372"/>
      <c r="FG43" s="372"/>
      <c r="FH43" s="372"/>
      <c r="FI43" s="372"/>
      <c r="FJ43" s="372"/>
      <c r="FK43" s="372"/>
      <c r="FL43" s="372"/>
      <c r="FM43" s="372"/>
      <c r="FN43" s="372"/>
      <c r="FO43" s="372"/>
      <c r="FP43" s="372"/>
      <c r="FQ43" s="372"/>
      <c r="FR43" s="372"/>
      <c r="FS43" s="372"/>
      <c r="FT43" s="372"/>
      <c r="FU43" s="372"/>
      <c r="FV43" s="372"/>
      <c r="FW43" s="372"/>
      <c r="FX43" s="372"/>
      <c r="FY43" s="372"/>
      <c r="FZ43" s="372"/>
      <c r="GA43" s="372"/>
      <c r="GB43" s="372"/>
      <c r="GC43" s="372"/>
      <c r="GD43" s="372"/>
      <c r="GE43" s="372"/>
      <c r="GF43" s="372"/>
      <c r="GG43" s="372"/>
      <c r="GH43" s="372"/>
      <c r="GI43" s="372"/>
      <c r="GJ43" s="372"/>
      <c r="GK43" s="372"/>
      <c r="GL43" s="372"/>
      <c r="GM43" s="372"/>
      <c r="GN43" s="372"/>
      <c r="GO43" s="372"/>
      <c r="GP43" s="372"/>
      <c r="GQ43" s="372"/>
      <c r="GR43" s="372"/>
      <c r="GS43" s="372"/>
      <c r="GT43" s="372"/>
      <c r="GU43" s="372"/>
      <c r="GV43" s="372"/>
      <c r="GW43" s="372"/>
      <c r="GX43" s="372"/>
      <c r="GY43" s="372"/>
      <c r="GZ43" s="372"/>
      <c r="HA43" s="372"/>
      <c r="HB43" s="372"/>
      <c r="HC43" s="372"/>
      <c r="HD43" s="372"/>
      <c r="HE43" s="372"/>
      <c r="HF43" s="372"/>
      <c r="HG43" s="372"/>
      <c r="HH43" s="372"/>
      <c r="HI43" s="372"/>
      <c r="HJ43" s="372"/>
      <c r="HK43" s="372"/>
      <c r="HL43" s="372"/>
      <c r="HM43" s="372"/>
      <c r="HN43" s="372"/>
      <c r="HO43" s="372"/>
      <c r="HP43" s="372"/>
      <c r="HQ43" s="372"/>
      <c r="HR43" s="372"/>
      <c r="HS43" s="372"/>
      <c r="HT43" s="372"/>
      <c r="HU43" s="372"/>
      <c r="HV43" s="372"/>
      <c r="HW43" s="372"/>
      <c r="HX43" s="372"/>
      <c r="HY43" s="372"/>
      <c r="HZ43" s="372"/>
      <c r="IA43" s="372"/>
      <c r="IB43" s="372"/>
      <c r="IC43" s="372"/>
      <c r="ID43" s="372"/>
      <c r="IE43" s="372"/>
      <c r="IF43" s="372"/>
      <c r="IG43" s="372"/>
      <c r="IH43" s="372"/>
    </row>
    <row r="44" spans="1:14" ht="14.25">
      <c r="A44" s="152"/>
      <c r="B44" s="370" t="s">
        <v>115</v>
      </c>
      <c r="C44" s="159">
        <v>35</v>
      </c>
      <c r="D44" s="152">
        <f t="shared" si="1"/>
        <v>1870</v>
      </c>
      <c r="E44" s="152">
        <v>295</v>
      </c>
      <c r="F44" s="152">
        <v>456</v>
      </c>
      <c r="G44" s="152">
        <v>106</v>
      </c>
      <c r="H44" s="152">
        <v>315</v>
      </c>
      <c r="I44" s="152">
        <v>119</v>
      </c>
      <c r="J44" s="152">
        <v>74</v>
      </c>
      <c r="K44" s="152">
        <v>114</v>
      </c>
      <c r="L44" s="152">
        <v>94</v>
      </c>
      <c r="M44" s="152">
        <v>52</v>
      </c>
      <c r="N44" s="152">
        <v>245</v>
      </c>
    </row>
    <row r="45" spans="1:14" ht="14.25">
      <c r="A45" s="152"/>
      <c r="B45" s="370" t="s">
        <v>116</v>
      </c>
      <c r="C45" s="159">
        <v>20</v>
      </c>
      <c r="D45" s="152">
        <f t="shared" si="1"/>
        <v>464</v>
      </c>
      <c r="E45" s="152">
        <v>60</v>
      </c>
      <c r="F45" s="152">
        <v>40</v>
      </c>
      <c r="G45" s="152">
        <v>9</v>
      </c>
      <c r="H45" s="152">
        <v>27</v>
      </c>
      <c r="I45" s="152">
        <v>7</v>
      </c>
      <c r="J45" s="152">
        <v>7</v>
      </c>
      <c r="K45" s="152">
        <v>4</v>
      </c>
      <c r="L45" s="152">
        <v>78</v>
      </c>
      <c r="M45" s="152">
        <v>57</v>
      </c>
      <c r="N45" s="152">
        <v>175</v>
      </c>
    </row>
    <row r="46" spans="1:14" ht="14.25">
      <c r="A46" s="152"/>
      <c r="B46" s="370" t="s">
        <v>117</v>
      </c>
      <c r="C46" s="159">
        <v>47</v>
      </c>
      <c r="D46" s="152">
        <f t="shared" si="1"/>
        <v>2250</v>
      </c>
      <c r="E46" s="152">
        <v>542</v>
      </c>
      <c r="F46" s="152">
        <v>73</v>
      </c>
      <c r="G46" s="152">
        <v>38</v>
      </c>
      <c r="H46" s="152">
        <v>340</v>
      </c>
      <c r="I46" s="152">
        <v>15</v>
      </c>
      <c r="J46" s="152">
        <v>28</v>
      </c>
      <c r="K46" s="152">
        <v>103</v>
      </c>
      <c r="L46" s="152">
        <v>28</v>
      </c>
      <c r="M46" s="152">
        <v>66</v>
      </c>
      <c r="N46" s="152">
        <v>1017</v>
      </c>
    </row>
    <row r="47" spans="1:14" ht="14.25">
      <c r="A47" s="152"/>
      <c r="B47" s="370" t="s">
        <v>118</v>
      </c>
      <c r="C47" s="159">
        <v>21</v>
      </c>
      <c r="D47" s="152">
        <f t="shared" si="1"/>
        <v>390</v>
      </c>
      <c r="E47" s="152">
        <v>72</v>
      </c>
      <c r="F47" s="152">
        <v>42</v>
      </c>
      <c r="G47" s="152">
        <v>18</v>
      </c>
      <c r="H47" s="152">
        <v>30</v>
      </c>
      <c r="I47" s="158">
        <v>24</v>
      </c>
      <c r="J47" s="158">
        <v>18</v>
      </c>
      <c r="K47" s="152">
        <v>12</v>
      </c>
      <c r="L47" s="152">
        <v>102</v>
      </c>
      <c r="M47" s="152">
        <v>42</v>
      </c>
      <c r="N47" s="152">
        <v>30</v>
      </c>
    </row>
    <row r="48" spans="1:14" ht="14.25">
      <c r="A48" s="152"/>
      <c r="B48" s="370"/>
      <c r="C48" s="369"/>
      <c r="D48" s="319"/>
      <c r="E48" s="319"/>
      <c r="F48" s="319"/>
      <c r="G48" s="319"/>
      <c r="H48" s="319"/>
      <c r="I48" s="319"/>
      <c r="J48" s="319"/>
      <c r="K48" s="319"/>
      <c r="L48" s="319"/>
      <c r="M48" s="319"/>
      <c r="N48" s="319"/>
    </row>
    <row r="49" spans="1:242" s="361" customFormat="1" ht="14.25">
      <c r="A49" s="776" t="s">
        <v>119</v>
      </c>
      <c r="B49" s="777"/>
      <c r="C49" s="99">
        <f aca="true" t="shared" si="7" ref="C49:N49">SUM(C50:C55)</f>
        <v>106</v>
      </c>
      <c r="D49" s="99">
        <f t="shared" si="7"/>
        <v>4016</v>
      </c>
      <c r="E49" s="99">
        <f t="shared" si="7"/>
        <v>912</v>
      </c>
      <c r="F49" s="99">
        <f t="shared" si="7"/>
        <v>343</v>
      </c>
      <c r="G49" s="99">
        <f t="shared" si="7"/>
        <v>83</v>
      </c>
      <c r="H49" s="99">
        <f t="shared" si="7"/>
        <v>943</v>
      </c>
      <c r="I49" s="99">
        <f t="shared" si="7"/>
        <v>135</v>
      </c>
      <c r="J49" s="99">
        <f t="shared" si="7"/>
        <v>166</v>
      </c>
      <c r="K49" s="99">
        <f t="shared" si="7"/>
        <v>69</v>
      </c>
      <c r="L49" s="99">
        <f t="shared" si="7"/>
        <v>194</v>
      </c>
      <c r="M49" s="99">
        <f t="shared" si="7"/>
        <v>128</v>
      </c>
      <c r="N49" s="99">
        <f t="shared" si="7"/>
        <v>1043</v>
      </c>
      <c r="O49" s="372"/>
      <c r="P49" s="372"/>
      <c r="Q49" s="372"/>
      <c r="R49" s="372"/>
      <c r="S49" s="372"/>
      <c r="T49" s="372"/>
      <c r="U49" s="372"/>
      <c r="V49" s="372"/>
      <c r="W49" s="372"/>
      <c r="X49" s="372"/>
      <c r="Y49" s="372"/>
      <c r="Z49" s="372"/>
      <c r="AA49" s="372"/>
      <c r="AB49" s="372"/>
      <c r="AC49" s="372"/>
      <c r="AD49" s="372"/>
      <c r="AE49" s="372"/>
      <c r="AF49" s="372"/>
      <c r="AG49" s="372"/>
      <c r="AH49" s="372"/>
      <c r="AI49" s="372"/>
      <c r="AJ49" s="372"/>
      <c r="AK49" s="372"/>
      <c r="AL49" s="372"/>
      <c r="AM49" s="372"/>
      <c r="AN49" s="372"/>
      <c r="AO49" s="372"/>
      <c r="AP49" s="372"/>
      <c r="AQ49" s="372"/>
      <c r="AR49" s="372"/>
      <c r="AS49" s="372"/>
      <c r="AT49" s="372"/>
      <c r="AU49" s="372"/>
      <c r="AV49" s="372"/>
      <c r="AW49" s="372"/>
      <c r="AX49" s="372"/>
      <c r="AY49" s="372"/>
      <c r="AZ49" s="372"/>
      <c r="BA49" s="372"/>
      <c r="BB49" s="372"/>
      <c r="BC49" s="372"/>
      <c r="BD49" s="372"/>
      <c r="BE49" s="372"/>
      <c r="BF49" s="372"/>
      <c r="BG49" s="372"/>
      <c r="BH49" s="372"/>
      <c r="BI49" s="372"/>
      <c r="BJ49" s="372"/>
      <c r="BK49" s="372"/>
      <c r="BL49" s="372"/>
      <c r="BM49" s="372"/>
      <c r="BN49" s="372"/>
      <c r="BO49" s="372"/>
      <c r="BP49" s="372"/>
      <c r="BQ49" s="372"/>
      <c r="BR49" s="372"/>
      <c r="BS49" s="372"/>
      <c r="BT49" s="372"/>
      <c r="BU49" s="372"/>
      <c r="BV49" s="372"/>
      <c r="BW49" s="372"/>
      <c r="BX49" s="372"/>
      <c r="BY49" s="372"/>
      <c r="BZ49" s="372"/>
      <c r="CA49" s="372"/>
      <c r="CB49" s="372"/>
      <c r="CC49" s="372"/>
      <c r="CD49" s="372"/>
      <c r="CE49" s="372"/>
      <c r="CF49" s="372"/>
      <c r="CG49" s="372"/>
      <c r="CH49" s="372"/>
      <c r="CI49" s="372"/>
      <c r="CJ49" s="372"/>
      <c r="CK49" s="372"/>
      <c r="CL49" s="372"/>
      <c r="CM49" s="372"/>
      <c r="CN49" s="372"/>
      <c r="CO49" s="372"/>
      <c r="CP49" s="372"/>
      <c r="CQ49" s="372"/>
      <c r="CR49" s="372"/>
      <c r="CS49" s="372"/>
      <c r="CT49" s="372"/>
      <c r="CU49" s="372"/>
      <c r="CV49" s="372"/>
      <c r="CW49" s="372"/>
      <c r="CX49" s="372"/>
      <c r="CY49" s="372"/>
      <c r="CZ49" s="372"/>
      <c r="DA49" s="372"/>
      <c r="DB49" s="372"/>
      <c r="DC49" s="372"/>
      <c r="DD49" s="372"/>
      <c r="DE49" s="372"/>
      <c r="DF49" s="372"/>
      <c r="DG49" s="372"/>
      <c r="DH49" s="372"/>
      <c r="DI49" s="372"/>
      <c r="DJ49" s="372"/>
      <c r="DK49" s="372"/>
      <c r="DL49" s="372"/>
      <c r="DM49" s="372"/>
      <c r="DN49" s="372"/>
      <c r="DO49" s="372"/>
      <c r="DP49" s="372"/>
      <c r="DQ49" s="372"/>
      <c r="DR49" s="372"/>
      <c r="DS49" s="372"/>
      <c r="DT49" s="372"/>
      <c r="DU49" s="372"/>
      <c r="DV49" s="372"/>
      <c r="DW49" s="372"/>
      <c r="DX49" s="372"/>
      <c r="DY49" s="372"/>
      <c r="DZ49" s="372"/>
      <c r="EA49" s="372"/>
      <c r="EB49" s="372"/>
      <c r="EC49" s="372"/>
      <c r="ED49" s="372"/>
      <c r="EE49" s="372"/>
      <c r="EF49" s="372"/>
      <c r="EG49" s="372"/>
      <c r="EH49" s="372"/>
      <c r="EI49" s="372"/>
      <c r="EJ49" s="372"/>
      <c r="EK49" s="372"/>
      <c r="EL49" s="372"/>
      <c r="EM49" s="372"/>
      <c r="EN49" s="372"/>
      <c r="EO49" s="372"/>
      <c r="EP49" s="372"/>
      <c r="EQ49" s="372"/>
      <c r="ER49" s="372"/>
      <c r="ES49" s="372"/>
      <c r="ET49" s="372"/>
      <c r="EU49" s="372"/>
      <c r="EV49" s="372"/>
      <c r="EW49" s="372"/>
      <c r="EX49" s="372"/>
      <c r="EY49" s="372"/>
      <c r="EZ49" s="372"/>
      <c r="FA49" s="372"/>
      <c r="FB49" s="372"/>
      <c r="FC49" s="372"/>
      <c r="FD49" s="372"/>
      <c r="FE49" s="372"/>
      <c r="FF49" s="372"/>
      <c r="FG49" s="372"/>
      <c r="FH49" s="372"/>
      <c r="FI49" s="372"/>
      <c r="FJ49" s="372"/>
      <c r="FK49" s="372"/>
      <c r="FL49" s="372"/>
      <c r="FM49" s="372"/>
      <c r="FN49" s="372"/>
      <c r="FO49" s="372"/>
      <c r="FP49" s="372"/>
      <c r="FQ49" s="372"/>
      <c r="FR49" s="372"/>
      <c r="FS49" s="372"/>
      <c r="FT49" s="372"/>
      <c r="FU49" s="372"/>
      <c r="FV49" s="372"/>
      <c r="FW49" s="372"/>
      <c r="FX49" s="372"/>
      <c r="FY49" s="372"/>
      <c r="FZ49" s="372"/>
      <c r="GA49" s="372"/>
      <c r="GB49" s="372"/>
      <c r="GC49" s="372"/>
      <c r="GD49" s="372"/>
      <c r="GE49" s="372"/>
      <c r="GF49" s="372"/>
      <c r="GG49" s="372"/>
      <c r="GH49" s="372"/>
      <c r="GI49" s="372"/>
      <c r="GJ49" s="372"/>
      <c r="GK49" s="372"/>
      <c r="GL49" s="372"/>
      <c r="GM49" s="372"/>
      <c r="GN49" s="372"/>
      <c r="GO49" s="372"/>
      <c r="GP49" s="372"/>
      <c r="GQ49" s="372"/>
      <c r="GR49" s="372"/>
      <c r="GS49" s="372"/>
      <c r="GT49" s="372"/>
      <c r="GU49" s="372"/>
      <c r="GV49" s="372"/>
      <c r="GW49" s="372"/>
      <c r="GX49" s="372"/>
      <c r="GY49" s="372"/>
      <c r="GZ49" s="372"/>
      <c r="HA49" s="372"/>
      <c r="HB49" s="372"/>
      <c r="HC49" s="372"/>
      <c r="HD49" s="372"/>
      <c r="HE49" s="372"/>
      <c r="HF49" s="372"/>
      <c r="HG49" s="372"/>
      <c r="HH49" s="372"/>
      <c r="HI49" s="372"/>
      <c r="HJ49" s="372"/>
      <c r="HK49" s="372"/>
      <c r="HL49" s="372"/>
      <c r="HM49" s="372"/>
      <c r="HN49" s="372"/>
      <c r="HO49" s="372"/>
      <c r="HP49" s="372"/>
      <c r="HQ49" s="372"/>
      <c r="HR49" s="372"/>
      <c r="HS49" s="372"/>
      <c r="HT49" s="372"/>
      <c r="HU49" s="372"/>
      <c r="HV49" s="372"/>
      <c r="HW49" s="372"/>
      <c r="HX49" s="372"/>
      <c r="HY49" s="372"/>
      <c r="HZ49" s="372"/>
      <c r="IA49" s="372"/>
      <c r="IB49" s="372"/>
      <c r="IC49" s="372"/>
      <c r="ID49" s="372"/>
      <c r="IE49" s="372"/>
      <c r="IF49" s="372"/>
      <c r="IG49" s="372"/>
      <c r="IH49" s="372"/>
    </row>
    <row r="50" spans="1:14" ht="14.25">
      <c r="A50" s="89"/>
      <c r="B50" s="370" t="s">
        <v>120</v>
      </c>
      <c r="C50" s="159">
        <v>13</v>
      </c>
      <c r="D50" s="152">
        <f t="shared" si="1"/>
        <v>296</v>
      </c>
      <c r="E50" s="152">
        <v>49</v>
      </c>
      <c r="F50" s="152">
        <v>6</v>
      </c>
      <c r="G50" s="158">
        <v>9</v>
      </c>
      <c r="H50" s="152">
        <v>16</v>
      </c>
      <c r="I50" s="158">
        <v>57</v>
      </c>
      <c r="J50" s="152">
        <v>50</v>
      </c>
      <c r="K50" s="152">
        <v>12</v>
      </c>
      <c r="L50" s="158">
        <v>41</v>
      </c>
      <c r="M50" s="152">
        <v>21</v>
      </c>
      <c r="N50" s="158">
        <v>35</v>
      </c>
    </row>
    <row r="51" spans="1:14" ht="14.25">
      <c r="A51" s="89"/>
      <c r="B51" s="370" t="s">
        <v>121</v>
      </c>
      <c r="C51" s="159">
        <v>15</v>
      </c>
      <c r="D51" s="152">
        <f t="shared" si="1"/>
        <v>1257</v>
      </c>
      <c r="E51" s="152">
        <v>291</v>
      </c>
      <c r="F51" s="152">
        <v>71</v>
      </c>
      <c r="G51" s="152">
        <v>23</v>
      </c>
      <c r="H51" s="152">
        <v>324</v>
      </c>
      <c r="I51" s="152">
        <v>32</v>
      </c>
      <c r="J51" s="152">
        <v>17</v>
      </c>
      <c r="K51" s="152">
        <v>7</v>
      </c>
      <c r="L51" s="152">
        <v>13</v>
      </c>
      <c r="M51" s="152">
        <v>19</v>
      </c>
      <c r="N51" s="152">
        <v>460</v>
      </c>
    </row>
    <row r="52" spans="1:14" ht="14.25">
      <c r="A52" s="89"/>
      <c r="B52" s="370" t="s">
        <v>122</v>
      </c>
      <c r="C52" s="159">
        <v>27</v>
      </c>
      <c r="D52" s="152">
        <f t="shared" si="1"/>
        <v>930</v>
      </c>
      <c r="E52" s="152">
        <v>116</v>
      </c>
      <c r="F52" s="152">
        <v>173</v>
      </c>
      <c r="G52" s="152">
        <v>19</v>
      </c>
      <c r="H52" s="152">
        <v>341</v>
      </c>
      <c r="I52" s="152">
        <v>10</v>
      </c>
      <c r="J52" s="152">
        <v>22</v>
      </c>
      <c r="K52" s="158" t="s">
        <v>489</v>
      </c>
      <c r="L52" s="152">
        <v>78</v>
      </c>
      <c r="M52" s="152">
        <v>46</v>
      </c>
      <c r="N52" s="152">
        <v>125</v>
      </c>
    </row>
    <row r="53" spans="1:14" ht="14.25">
      <c r="A53" s="89"/>
      <c r="B53" s="370" t="s">
        <v>123</v>
      </c>
      <c r="C53" s="159">
        <v>27</v>
      </c>
      <c r="D53" s="152">
        <f t="shared" si="1"/>
        <v>495</v>
      </c>
      <c r="E53" s="152">
        <v>199</v>
      </c>
      <c r="F53" s="158">
        <v>30</v>
      </c>
      <c r="G53" s="152">
        <v>13</v>
      </c>
      <c r="H53" s="152">
        <v>128</v>
      </c>
      <c r="I53" s="158">
        <v>22</v>
      </c>
      <c r="J53" s="158">
        <v>9</v>
      </c>
      <c r="K53" s="158">
        <v>2</v>
      </c>
      <c r="L53" s="152">
        <v>43</v>
      </c>
      <c r="M53" s="158">
        <v>13</v>
      </c>
      <c r="N53" s="152">
        <v>36</v>
      </c>
    </row>
    <row r="54" spans="1:14" ht="14.25">
      <c r="A54" s="89"/>
      <c r="B54" s="370" t="s">
        <v>124</v>
      </c>
      <c r="C54" s="159">
        <v>12</v>
      </c>
      <c r="D54" s="152">
        <f t="shared" si="1"/>
        <v>260</v>
      </c>
      <c r="E54" s="152">
        <v>30</v>
      </c>
      <c r="F54" s="152">
        <v>4</v>
      </c>
      <c r="G54" s="152">
        <v>3</v>
      </c>
      <c r="H54" s="152">
        <v>30</v>
      </c>
      <c r="I54" s="152">
        <v>3</v>
      </c>
      <c r="J54" s="152">
        <v>20</v>
      </c>
      <c r="K54" s="152">
        <v>26</v>
      </c>
      <c r="L54" s="152">
        <v>10</v>
      </c>
      <c r="M54" s="152">
        <v>8</v>
      </c>
      <c r="N54" s="152">
        <v>126</v>
      </c>
    </row>
    <row r="55" spans="1:14" ht="14.25">
      <c r="A55" s="89"/>
      <c r="B55" s="370" t="s">
        <v>125</v>
      </c>
      <c r="C55" s="159">
        <v>12</v>
      </c>
      <c r="D55" s="152">
        <f t="shared" si="1"/>
        <v>778</v>
      </c>
      <c r="E55" s="152">
        <v>227</v>
      </c>
      <c r="F55" s="152">
        <v>59</v>
      </c>
      <c r="G55" s="152">
        <v>16</v>
      </c>
      <c r="H55" s="152">
        <v>104</v>
      </c>
      <c r="I55" s="152">
        <v>11</v>
      </c>
      <c r="J55" s="152">
        <v>48</v>
      </c>
      <c r="K55" s="152">
        <v>22</v>
      </c>
      <c r="L55" s="152">
        <v>9</v>
      </c>
      <c r="M55" s="152">
        <v>21</v>
      </c>
      <c r="N55" s="152">
        <v>261</v>
      </c>
    </row>
    <row r="56" spans="1:14" ht="14.25">
      <c r="A56" s="89"/>
      <c r="B56" s="370"/>
      <c r="C56" s="369"/>
      <c r="D56" s="319"/>
      <c r="E56" s="319"/>
      <c r="F56" s="319"/>
      <c r="G56" s="319"/>
      <c r="H56" s="319"/>
      <c r="I56" s="319"/>
      <c r="J56" s="319"/>
      <c r="K56" s="319"/>
      <c r="L56" s="319"/>
      <c r="M56" s="319"/>
      <c r="N56" s="319"/>
    </row>
    <row r="57" spans="1:242" s="361" customFormat="1" ht="14.25">
      <c r="A57" s="776" t="s">
        <v>126</v>
      </c>
      <c r="B57" s="777"/>
      <c r="C57" s="99">
        <f aca="true" t="shared" si="8" ref="C57:N57">SUM(C58:C61)</f>
        <v>136</v>
      </c>
      <c r="D57" s="99">
        <f t="shared" si="8"/>
        <v>14314</v>
      </c>
      <c r="E57" s="99">
        <f t="shared" si="8"/>
        <v>4467</v>
      </c>
      <c r="F57" s="99">
        <f t="shared" si="8"/>
        <v>573</v>
      </c>
      <c r="G57" s="99">
        <f t="shared" si="8"/>
        <v>258</v>
      </c>
      <c r="H57" s="99">
        <f t="shared" si="8"/>
        <v>4414</v>
      </c>
      <c r="I57" s="99">
        <f t="shared" si="8"/>
        <v>473</v>
      </c>
      <c r="J57" s="99">
        <f t="shared" si="8"/>
        <v>317</v>
      </c>
      <c r="K57" s="99">
        <f t="shared" si="8"/>
        <v>380</v>
      </c>
      <c r="L57" s="99">
        <f t="shared" si="8"/>
        <v>389</v>
      </c>
      <c r="M57" s="99">
        <f t="shared" si="8"/>
        <v>946</v>
      </c>
      <c r="N57" s="99">
        <f t="shared" si="8"/>
        <v>2097</v>
      </c>
      <c r="O57" s="372"/>
      <c r="P57" s="372"/>
      <c r="Q57" s="372"/>
      <c r="R57" s="372"/>
      <c r="S57" s="372"/>
      <c r="T57" s="372"/>
      <c r="U57" s="372"/>
      <c r="V57" s="372"/>
      <c r="W57" s="372"/>
      <c r="X57" s="372"/>
      <c r="Y57" s="372"/>
      <c r="Z57" s="372"/>
      <c r="AA57" s="372"/>
      <c r="AB57" s="372"/>
      <c r="AC57" s="372"/>
      <c r="AD57" s="372"/>
      <c r="AE57" s="372"/>
      <c r="AF57" s="372"/>
      <c r="AG57" s="372"/>
      <c r="AH57" s="372"/>
      <c r="AI57" s="372"/>
      <c r="AJ57" s="372"/>
      <c r="AK57" s="372"/>
      <c r="AL57" s="372"/>
      <c r="AM57" s="372"/>
      <c r="AN57" s="372"/>
      <c r="AO57" s="372"/>
      <c r="AP57" s="372"/>
      <c r="AQ57" s="372"/>
      <c r="AR57" s="372"/>
      <c r="AS57" s="372"/>
      <c r="AT57" s="372"/>
      <c r="AU57" s="372"/>
      <c r="AV57" s="372"/>
      <c r="AW57" s="372"/>
      <c r="AX57" s="372"/>
      <c r="AY57" s="372"/>
      <c r="AZ57" s="372"/>
      <c r="BA57" s="372"/>
      <c r="BB57" s="372"/>
      <c r="BC57" s="372"/>
      <c r="BD57" s="372"/>
      <c r="BE57" s="372"/>
      <c r="BF57" s="372"/>
      <c r="BG57" s="372"/>
      <c r="BH57" s="372"/>
      <c r="BI57" s="372"/>
      <c r="BJ57" s="372"/>
      <c r="BK57" s="372"/>
      <c r="BL57" s="372"/>
      <c r="BM57" s="372"/>
      <c r="BN57" s="372"/>
      <c r="BO57" s="372"/>
      <c r="BP57" s="372"/>
      <c r="BQ57" s="372"/>
      <c r="BR57" s="372"/>
      <c r="BS57" s="372"/>
      <c r="BT57" s="372"/>
      <c r="BU57" s="372"/>
      <c r="BV57" s="372"/>
      <c r="BW57" s="372"/>
      <c r="BX57" s="372"/>
      <c r="BY57" s="372"/>
      <c r="BZ57" s="372"/>
      <c r="CA57" s="372"/>
      <c r="CB57" s="372"/>
      <c r="CC57" s="372"/>
      <c r="CD57" s="372"/>
      <c r="CE57" s="372"/>
      <c r="CF57" s="372"/>
      <c r="CG57" s="372"/>
      <c r="CH57" s="372"/>
      <c r="CI57" s="372"/>
      <c r="CJ57" s="372"/>
      <c r="CK57" s="372"/>
      <c r="CL57" s="372"/>
      <c r="CM57" s="372"/>
      <c r="CN57" s="372"/>
      <c r="CO57" s="372"/>
      <c r="CP57" s="372"/>
      <c r="CQ57" s="372"/>
      <c r="CR57" s="372"/>
      <c r="CS57" s="372"/>
      <c r="CT57" s="372"/>
      <c r="CU57" s="372"/>
      <c r="CV57" s="372"/>
      <c r="CW57" s="372"/>
      <c r="CX57" s="372"/>
      <c r="CY57" s="372"/>
      <c r="CZ57" s="372"/>
      <c r="DA57" s="372"/>
      <c r="DB57" s="372"/>
      <c r="DC57" s="372"/>
      <c r="DD57" s="372"/>
      <c r="DE57" s="372"/>
      <c r="DF57" s="372"/>
      <c r="DG57" s="372"/>
      <c r="DH57" s="372"/>
      <c r="DI57" s="372"/>
      <c r="DJ57" s="372"/>
      <c r="DK57" s="372"/>
      <c r="DL57" s="372"/>
      <c r="DM57" s="372"/>
      <c r="DN57" s="372"/>
      <c r="DO57" s="372"/>
      <c r="DP57" s="372"/>
      <c r="DQ57" s="372"/>
      <c r="DR57" s="372"/>
      <c r="DS57" s="372"/>
      <c r="DT57" s="372"/>
      <c r="DU57" s="372"/>
      <c r="DV57" s="372"/>
      <c r="DW57" s="372"/>
      <c r="DX57" s="372"/>
      <c r="DY57" s="372"/>
      <c r="DZ57" s="372"/>
      <c r="EA57" s="372"/>
      <c r="EB57" s="372"/>
      <c r="EC57" s="372"/>
      <c r="ED57" s="372"/>
      <c r="EE57" s="372"/>
      <c r="EF57" s="372"/>
      <c r="EG57" s="372"/>
      <c r="EH57" s="372"/>
      <c r="EI57" s="372"/>
      <c r="EJ57" s="372"/>
      <c r="EK57" s="372"/>
      <c r="EL57" s="372"/>
      <c r="EM57" s="372"/>
      <c r="EN57" s="372"/>
      <c r="EO57" s="372"/>
      <c r="EP57" s="372"/>
      <c r="EQ57" s="372"/>
      <c r="ER57" s="372"/>
      <c r="ES57" s="372"/>
      <c r="ET57" s="372"/>
      <c r="EU57" s="372"/>
      <c r="EV57" s="372"/>
      <c r="EW57" s="372"/>
      <c r="EX57" s="372"/>
      <c r="EY57" s="372"/>
      <c r="EZ57" s="372"/>
      <c r="FA57" s="372"/>
      <c r="FB57" s="372"/>
      <c r="FC57" s="372"/>
      <c r="FD57" s="372"/>
      <c r="FE57" s="372"/>
      <c r="FF57" s="372"/>
      <c r="FG57" s="372"/>
      <c r="FH57" s="372"/>
      <c r="FI57" s="372"/>
      <c r="FJ57" s="372"/>
      <c r="FK57" s="372"/>
      <c r="FL57" s="372"/>
      <c r="FM57" s="372"/>
      <c r="FN57" s="372"/>
      <c r="FO57" s="372"/>
      <c r="FP57" s="372"/>
      <c r="FQ57" s="372"/>
      <c r="FR57" s="372"/>
      <c r="FS57" s="372"/>
      <c r="FT57" s="372"/>
      <c r="FU57" s="372"/>
      <c r="FV57" s="372"/>
      <c r="FW57" s="372"/>
      <c r="FX57" s="372"/>
      <c r="FY57" s="372"/>
      <c r="FZ57" s="372"/>
      <c r="GA57" s="372"/>
      <c r="GB57" s="372"/>
      <c r="GC57" s="372"/>
      <c r="GD57" s="372"/>
      <c r="GE57" s="372"/>
      <c r="GF57" s="372"/>
      <c r="GG57" s="372"/>
      <c r="GH57" s="372"/>
      <c r="GI57" s="372"/>
      <c r="GJ57" s="372"/>
      <c r="GK57" s="372"/>
      <c r="GL57" s="372"/>
      <c r="GM57" s="372"/>
      <c r="GN57" s="372"/>
      <c r="GO57" s="372"/>
      <c r="GP57" s="372"/>
      <c r="GQ57" s="372"/>
      <c r="GR57" s="372"/>
      <c r="GS57" s="372"/>
      <c r="GT57" s="372"/>
      <c r="GU57" s="372"/>
      <c r="GV57" s="372"/>
      <c r="GW57" s="372"/>
      <c r="GX57" s="372"/>
      <c r="GY57" s="372"/>
      <c r="GZ57" s="372"/>
      <c r="HA57" s="372"/>
      <c r="HB57" s="372"/>
      <c r="HC57" s="372"/>
      <c r="HD57" s="372"/>
      <c r="HE57" s="372"/>
      <c r="HF57" s="372"/>
      <c r="HG57" s="372"/>
      <c r="HH57" s="372"/>
      <c r="HI57" s="372"/>
      <c r="HJ57" s="372"/>
      <c r="HK57" s="372"/>
      <c r="HL57" s="372"/>
      <c r="HM57" s="372"/>
      <c r="HN57" s="372"/>
      <c r="HO57" s="372"/>
      <c r="HP57" s="372"/>
      <c r="HQ57" s="372"/>
      <c r="HR57" s="372"/>
      <c r="HS57" s="372"/>
      <c r="HT57" s="372"/>
      <c r="HU57" s="372"/>
      <c r="HV57" s="372"/>
      <c r="HW57" s="372"/>
      <c r="HX57" s="372"/>
      <c r="HY57" s="372"/>
      <c r="HZ57" s="372"/>
      <c r="IA57" s="372"/>
      <c r="IB57" s="372"/>
      <c r="IC57" s="372"/>
      <c r="ID57" s="372"/>
      <c r="IE57" s="372"/>
      <c r="IF57" s="372"/>
      <c r="IG57" s="372"/>
      <c r="IH57" s="372"/>
    </row>
    <row r="58" spans="1:14" ht="14.25">
      <c r="A58" s="89"/>
      <c r="B58" s="370" t="s">
        <v>127</v>
      </c>
      <c r="C58" s="159">
        <v>39</v>
      </c>
      <c r="D58" s="152">
        <f t="shared" si="1"/>
        <v>961</v>
      </c>
      <c r="E58" s="152">
        <v>296</v>
      </c>
      <c r="F58" s="152">
        <v>35</v>
      </c>
      <c r="G58" s="152">
        <v>18</v>
      </c>
      <c r="H58" s="152">
        <v>57</v>
      </c>
      <c r="I58" s="152">
        <v>30</v>
      </c>
      <c r="J58" s="152">
        <v>20</v>
      </c>
      <c r="K58" s="152">
        <v>17</v>
      </c>
      <c r="L58" s="152">
        <v>29</v>
      </c>
      <c r="M58" s="152">
        <v>202</v>
      </c>
      <c r="N58" s="152">
        <v>257</v>
      </c>
    </row>
    <row r="59" spans="1:14" ht="14.25">
      <c r="A59" s="89"/>
      <c r="B59" s="370" t="s">
        <v>128</v>
      </c>
      <c r="C59" s="159">
        <v>41</v>
      </c>
      <c r="D59" s="152">
        <f t="shared" si="1"/>
        <v>10144</v>
      </c>
      <c r="E59" s="152">
        <v>3480</v>
      </c>
      <c r="F59" s="152">
        <v>309</v>
      </c>
      <c r="G59" s="152">
        <v>101</v>
      </c>
      <c r="H59" s="152">
        <v>3702</v>
      </c>
      <c r="I59" s="152">
        <v>350</v>
      </c>
      <c r="J59" s="152">
        <v>100</v>
      </c>
      <c r="K59" s="152">
        <v>207</v>
      </c>
      <c r="L59" s="152">
        <v>243</v>
      </c>
      <c r="M59" s="152">
        <v>501</v>
      </c>
      <c r="N59" s="152">
        <v>1151</v>
      </c>
    </row>
    <row r="60" spans="1:14" ht="14.25">
      <c r="A60" s="89"/>
      <c r="B60" s="370" t="s">
        <v>129</v>
      </c>
      <c r="C60" s="159">
        <v>40</v>
      </c>
      <c r="D60" s="152">
        <f t="shared" si="1"/>
        <v>2464</v>
      </c>
      <c r="E60" s="152">
        <v>496</v>
      </c>
      <c r="F60" s="152">
        <v>180</v>
      </c>
      <c r="G60" s="152">
        <v>109</v>
      </c>
      <c r="H60" s="152">
        <v>552</v>
      </c>
      <c r="I60" s="152">
        <v>48</v>
      </c>
      <c r="J60" s="152">
        <v>77</v>
      </c>
      <c r="K60" s="152">
        <v>81</v>
      </c>
      <c r="L60" s="152">
        <v>49</v>
      </c>
      <c r="M60" s="152">
        <v>205</v>
      </c>
      <c r="N60" s="152">
        <v>667</v>
      </c>
    </row>
    <row r="61" spans="1:14" ht="14.25">
      <c r="A61" s="89"/>
      <c r="B61" s="370" t="s">
        <v>130</v>
      </c>
      <c r="C61" s="159">
        <v>16</v>
      </c>
      <c r="D61" s="152">
        <f t="shared" si="1"/>
        <v>745</v>
      </c>
      <c r="E61" s="152">
        <v>195</v>
      </c>
      <c r="F61" s="152">
        <v>49</v>
      </c>
      <c r="G61" s="152">
        <v>30</v>
      </c>
      <c r="H61" s="152">
        <v>103</v>
      </c>
      <c r="I61" s="152">
        <v>45</v>
      </c>
      <c r="J61" s="152">
        <v>120</v>
      </c>
      <c r="K61" s="152">
        <v>75</v>
      </c>
      <c r="L61" s="152">
        <v>68</v>
      </c>
      <c r="M61" s="152">
        <v>38</v>
      </c>
      <c r="N61" s="152">
        <v>22</v>
      </c>
    </row>
    <row r="62" spans="1:14" ht="14.25">
      <c r="A62" s="89"/>
      <c r="B62" s="370"/>
      <c r="C62" s="369"/>
      <c r="D62" s="319"/>
      <c r="E62" s="319"/>
      <c r="F62" s="319"/>
      <c r="G62" s="319"/>
      <c r="H62" s="319"/>
      <c r="I62" s="319"/>
      <c r="J62" s="319"/>
      <c r="K62" s="319"/>
      <c r="L62" s="319"/>
      <c r="M62" s="319"/>
      <c r="N62" s="319"/>
    </row>
    <row r="63" spans="1:242" s="361" customFormat="1" ht="14.25">
      <c r="A63" s="776" t="s">
        <v>131</v>
      </c>
      <c r="B63" s="777"/>
      <c r="C63" s="99">
        <f aca="true" t="shared" si="9" ref="C63:N63">SUM(C64)</f>
        <v>24</v>
      </c>
      <c r="D63" s="99">
        <f t="shared" si="9"/>
        <v>730</v>
      </c>
      <c r="E63" s="99">
        <f t="shared" si="9"/>
        <v>340</v>
      </c>
      <c r="F63" s="99">
        <f t="shared" si="9"/>
        <v>89</v>
      </c>
      <c r="G63" s="99">
        <f t="shared" si="9"/>
        <v>68</v>
      </c>
      <c r="H63" s="99">
        <f t="shared" si="9"/>
        <v>90</v>
      </c>
      <c r="I63" s="99">
        <f t="shared" si="9"/>
        <v>4</v>
      </c>
      <c r="J63" s="99">
        <f t="shared" si="9"/>
        <v>57</v>
      </c>
      <c r="K63" s="99">
        <f t="shared" si="9"/>
        <v>3</v>
      </c>
      <c r="L63" s="99">
        <f t="shared" si="9"/>
        <v>6</v>
      </c>
      <c r="M63" s="99">
        <f t="shared" si="9"/>
        <v>8</v>
      </c>
      <c r="N63" s="99">
        <f t="shared" si="9"/>
        <v>65</v>
      </c>
      <c r="O63" s="372"/>
      <c r="P63" s="372"/>
      <c r="Q63" s="372"/>
      <c r="R63" s="372"/>
      <c r="S63" s="372"/>
      <c r="T63" s="372"/>
      <c r="U63" s="372"/>
      <c r="V63" s="372"/>
      <c r="W63" s="372"/>
      <c r="X63" s="372"/>
      <c r="Y63" s="372"/>
      <c r="Z63" s="372"/>
      <c r="AA63" s="372"/>
      <c r="AB63" s="372"/>
      <c r="AC63" s="372"/>
      <c r="AD63" s="372"/>
      <c r="AE63" s="372"/>
      <c r="AF63" s="372"/>
      <c r="AG63" s="372"/>
      <c r="AH63" s="372"/>
      <c r="AI63" s="372"/>
      <c r="AJ63" s="372"/>
      <c r="AK63" s="372"/>
      <c r="AL63" s="372"/>
      <c r="AM63" s="372"/>
      <c r="AN63" s="372"/>
      <c r="AO63" s="372"/>
      <c r="AP63" s="372"/>
      <c r="AQ63" s="372"/>
      <c r="AR63" s="372"/>
      <c r="AS63" s="372"/>
      <c r="AT63" s="372"/>
      <c r="AU63" s="372"/>
      <c r="AV63" s="372"/>
      <c r="AW63" s="372"/>
      <c r="AX63" s="372"/>
      <c r="AY63" s="372"/>
      <c r="AZ63" s="372"/>
      <c r="BA63" s="372"/>
      <c r="BB63" s="372"/>
      <c r="BC63" s="372"/>
      <c r="BD63" s="372"/>
      <c r="BE63" s="372"/>
      <c r="BF63" s="372"/>
      <c r="BG63" s="372"/>
      <c r="BH63" s="372"/>
      <c r="BI63" s="372"/>
      <c r="BJ63" s="372"/>
      <c r="BK63" s="372"/>
      <c r="BL63" s="372"/>
      <c r="BM63" s="372"/>
      <c r="BN63" s="372"/>
      <c r="BO63" s="372"/>
      <c r="BP63" s="372"/>
      <c r="BQ63" s="372"/>
      <c r="BR63" s="372"/>
      <c r="BS63" s="372"/>
      <c r="BT63" s="372"/>
      <c r="BU63" s="372"/>
      <c r="BV63" s="372"/>
      <c r="BW63" s="372"/>
      <c r="BX63" s="372"/>
      <c r="BY63" s="372"/>
      <c r="BZ63" s="372"/>
      <c r="CA63" s="372"/>
      <c r="CB63" s="372"/>
      <c r="CC63" s="372"/>
      <c r="CD63" s="372"/>
      <c r="CE63" s="372"/>
      <c r="CF63" s="372"/>
      <c r="CG63" s="372"/>
      <c r="CH63" s="372"/>
      <c r="CI63" s="372"/>
      <c r="CJ63" s="372"/>
      <c r="CK63" s="372"/>
      <c r="CL63" s="372"/>
      <c r="CM63" s="372"/>
      <c r="CN63" s="372"/>
      <c r="CO63" s="372"/>
      <c r="CP63" s="372"/>
      <c r="CQ63" s="372"/>
      <c r="CR63" s="372"/>
      <c r="CS63" s="372"/>
      <c r="CT63" s="372"/>
      <c r="CU63" s="372"/>
      <c r="CV63" s="372"/>
      <c r="CW63" s="372"/>
      <c r="CX63" s="372"/>
      <c r="CY63" s="372"/>
      <c r="CZ63" s="372"/>
      <c r="DA63" s="372"/>
      <c r="DB63" s="372"/>
      <c r="DC63" s="372"/>
      <c r="DD63" s="372"/>
      <c r="DE63" s="372"/>
      <c r="DF63" s="372"/>
      <c r="DG63" s="372"/>
      <c r="DH63" s="372"/>
      <c r="DI63" s="372"/>
      <c r="DJ63" s="372"/>
      <c r="DK63" s="372"/>
      <c r="DL63" s="372"/>
      <c r="DM63" s="372"/>
      <c r="DN63" s="372"/>
      <c r="DO63" s="372"/>
      <c r="DP63" s="372"/>
      <c r="DQ63" s="372"/>
      <c r="DR63" s="372"/>
      <c r="DS63" s="372"/>
      <c r="DT63" s="372"/>
      <c r="DU63" s="372"/>
      <c r="DV63" s="372"/>
      <c r="DW63" s="372"/>
      <c r="DX63" s="372"/>
      <c r="DY63" s="372"/>
      <c r="DZ63" s="372"/>
      <c r="EA63" s="372"/>
      <c r="EB63" s="372"/>
      <c r="EC63" s="372"/>
      <c r="ED63" s="372"/>
      <c r="EE63" s="372"/>
      <c r="EF63" s="372"/>
      <c r="EG63" s="372"/>
      <c r="EH63" s="372"/>
      <c r="EI63" s="372"/>
      <c r="EJ63" s="372"/>
      <c r="EK63" s="372"/>
      <c r="EL63" s="372"/>
      <c r="EM63" s="372"/>
      <c r="EN63" s="372"/>
      <c r="EO63" s="372"/>
      <c r="EP63" s="372"/>
      <c r="EQ63" s="372"/>
      <c r="ER63" s="372"/>
      <c r="ES63" s="372"/>
      <c r="ET63" s="372"/>
      <c r="EU63" s="372"/>
      <c r="EV63" s="372"/>
      <c r="EW63" s="372"/>
      <c r="EX63" s="372"/>
      <c r="EY63" s="372"/>
      <c r="EZ63" s="372"/>
      <c r="FA63" s="372"/>
      <c r="FB63" s="372"/>
      <c r="FC63" s="372"/>
      <c r="FD63" s="372"/>
      <c r="FE63" s="372"/>
      <c r="FF63" s="372"/>
      <c r="FG63" s="372"/>
      <c r="FH63" s="372"/>
      <c r="FI63" s="372"/>
      <c r="FJ63" s="372"/>
      <c r="FK63" s="372"/>
      <c r="FL63" s="372"/>
      <c r="FM63" s="372"/>
      <c r="FN63" s="372"/>
      <c r="FO63" s="372"/>
      <c r="FP63" s="372"/>
      <c r="FQ63" s="372"/>
      <c r="FR63" s="372"/>
      <c r="FS63" s="372"/>
      <c r="FT63" s="372"/>
      <c r="FU63" s="372"/>
      <c r="FV63" s="372"/>
      <c r="FW63" s="372"/>
      <c r="FX63" s="372"/>
      <c r="FY63" s="372"/>
      <c r="FZ63" s="372"/>
      <c r="GA63" s="372"/>
      <c r="GB63" s="372"/>
      <c r="GC63" s="372"/>
      <c r="GD63" s="372"/>
      <c r="GE63" s="372"/>
      <c r="GF63" s="372"/>
      <c r="GG63" s="372"/>
      <c r="GH63" s="372"/>
      <c r="GI63" s="372"/>
      <c r="GJ63" s="372"/>
      <c r="GK63" s="372"/>
      <c r="GL63" s="372"/>
      <c r="GM63" s="372"/>
      <c r="GN63" s="372"/>
      <c r="GO63" s="372"/>
      <c r="GP63" s="372"/>
      <c r="GQ63" s="372"/>
      <c r="GR63" s="372"/>
      <c r="GS63" s="372"/>
      <c r="GT63" s="372"/>
      <c r="GU63" s="372"/>
      <c r="GV63" s="372"/>
      <c r="GW63" s="372"/>
      <c r="GX63" s="372"/>
      <c r="GY63" s="372"/>
      <c r="GZ63" s="372"/>
      <c r="HA63" s="372"/>
      <c r="HB63" s="372"/>
      <c r="HC63" s="372"/>
      <c r="HD63" s="372"/>
      <c r="HE63" s="372"/>
      <c r="HF63" s="372"/>
      <c r="HG63" s="372"/>
      <c r="HH63" s="372"/>
      <c r="HI63" s="372"/>
      <c r="HJ63" s="372"/>
      <c r="HK63" s="372"/>
      <c r="HL63" s="372"/>
      <c r="HM63" s="372"/>
      <c r="HN63" s="372"/>
      <c r="HO63" s="372"/>
      <c r="HP63" s="372"/>
      <c r="HQ63" s="372"/>
      <c r="HR63" s="372"/>
      <c r="HS63" s="372"/>
      <c r="HT63" s="372"/>
      <c r="HU63" s="372"/>
      <c r="HV63" s="372"/>
      <c r="HW63" s="372"/>
      <c r="HX63" s="372"/>
      <c r="HY63" s="372"/>
      <c r="HZ63" s="372"/>
      <c r="IA63" s="372"/>
      <c r="IB63" s="372"/>
      <c r="IC63" s="372"/>
      <c r="ID63" s="372"/>
      <c r="IE63" s="372"/>
      <c r="IF63" s="372"/>
      <c r="IG63" s="372"/>
      <c r="IH63" s="372"/>
    </row>
    <row r="64" spans="1:14" ht="14.25">
      <c r="A64" s="97"/>
      <c r="B64" s="371" t="s">
        <v>132</v>
      </c>
      <c r="C64" s="166">
        <v>24</v>
      </c>
      <c r="D64" s="171">
        <f t="shared" si="1"/>
        <v>730</v>
      </c>
      <c r="E64" s="167">
        <v>340</v>
      </c>
      <c r="F64" s="167">
        <v>89</v>
      </c>
      <c r="G64" s="293">
        <v>68</v>
      </c>
      <c r="H64" s="167">
        <v>90</v>
      </c>
      <c r="I64" s="167">
        <v>4</v>
      </c>
      <c r="J64" s="167">
        <v>57</v>
      </c>
      <c r="K64" s="167">
        <v>3</v>
      </c>
      <c r="L64" s="167">
        <v>6</v>
      </c>
      <c r="M64" s="167">
        <v>8</v>
      </c>
      <c r="N64" s="167">
        <v>65</v>
      </c>
    </row>
    <row r="65" spans="1:36" ht="14.25">
      <c r="A65" s="182" t="s">
        <v>252</v>
      </c>
      <c r="B65" s="152"/>
      <c r="O65" s="184"/>
      <c r="P65" s="184"/>
      <c r="Q65" s="184"/>
      <c r="R65" s="184"/>
      <c r="S65" s="184"/>
      <c r="T65" s="184"/>
      <c r="U65" s="184"/>
      <c r="V65" s="184"/>
      <c r="W65" s="184"/>
      <c r="X65" s="184"/>
      <c r="Y65" s="184"/>
      <c r="Z65" s="184"/>
      <c r="AA65" s="184"/>
      <c r="AB65" s="184"/>
      <c r="AC65" s="184"/>
      <c r="AD65" s="184"/>
      <c r="AE65" s="184"/>
      <c r="AF65" s="184"/>
      <c r="AG65" s="184"/>
      <c r="AH65" s="184"/>
      <c r="AI65" s="184"/>
      <c r="AJ65" s="184"/>
    </row>
    <row r="66" spans="1:35" ht="14.25">
      <c r="A66" s="269" t="s">
        <v>241</v>
      </c>
      <c r="O66" s="184"/>
      <c r="P66" s="184"/>
      <c r="Q66" s="184"/>
      <c r="R66" s="184"/>
      <c r="S66" s="184"/>
      <c r="T66" s="184"/>
      <c r="U66" s="184"/>
      <c r="V66" s="184"/>
      <c r="W66" s="184"/>
      <c r="X66" s="184"/>
      <c r="Y66" s="184"/>
      <c r="Z66" s="184"/>
      <c r="AA66" s="184"/>
      <c r="AB66" s="184"/>
      <c r="AC66" s="184"/>
      <c r="AD66" s="184"/>
      <c r="AE66" s="184"/>
      <c r="AF66" s="184"/>
      <c r="AG66" s="184"/>
      <c r="AH66" s="184"/>
      <c r="AI66" s="184"/>
    </row>
    <row r="67" spans="1:35" ht="14.25">
      <c r="A67" s="184"/>
      <c r="B67" s="184"/>
      <c r="C67" s="184"/>
      <c r="D67" s="184"/>
      <c r="E67" s="184"/>
      <c r="F67" s="184"/>
      <c r="G67" s="184"/>
      <c r="H67" s="184"/>
      <c r="I67" s="184"/>
      <c r="J67" s="184"/>
      <c r="K67" s="184"/>
      <c r="L67" s="184"/>
      <c r="M67" s="184"/>
      <c r="N67" s="184"/>
      <c r="O67" s="184"/>
      <c r="P67" s="184"/>
      <c r="Q67" s="184"/>
      <c r="R67" s="184"/>
      <c r="S67" s="184"/>
      <c r="T67" s="184"/>
      <c r="U67" s="184"/>
      <c r="V67" s="184"/>
      <c r="W67" s="184"/>
      <c r="X67" s="184"/>
      <c r="Y67" s="184"/>
      <c r="Z67" s="184"/>
      <c r="AA67" s="184"/>
      <c r="AB67" s="184"/>
      <c r="AC67" s="184"/>
      <c r="AD67" s="184"/>
      <c r="AE67" s="184"/>
      <c r="AF67" s="184"/>
      <c r="AG67" s="184"/>
      <c r="AH67" s="184"/>
      <c r="AI67" s="184"/>
    </row>
    <row r="68" spans="15:35" ht="14.25">
      <c r="O68" s="184"/>
      <c r="P68" s="184"/>
      <c r="Q68" s="184"/>
      <c r="R68" s="184"/>
      <c r="S68" s="184"/>
      <c r="T68" s="184"/>
      <c r="U68" s="184"/>
      <c r="V68" s="184"/>
      <c r="W68" s="184"/>
      <c r="X68" s="184"/>
      <c r="Y68" s="184"/>
      <c r="Z68" s="184"/>
      <c r="AA68" s="184"/>
      <c r="AB68" s="184"/>
      <c r="AC68" s="184"/>
      <c r="AD68" s="184"/>
      <c r="AE68" s="184"/>
      <c r="AF68" s="184"/>
      <c r="AG68" s="184"/>
      <c r="AH68" s="184"/>
      <c r="AI68" s="184"/>
    </row>
    <row r="69" spans="15:35" ht="14.25">
      <c r="O69" s="184"/>
      <c r="P69" s="184"/>
      <c r="Q69" s="184"/>
      <c r="R69" s="184"/>
      <c r="S69" s="184"/>
      <c r="T69" s="184"/>
      <c r="U69" s="184"/>
      <c r="V69" s="184"/>
      <c r="W69" s="184"/>
      <c r="X69" s="184"/>
      <c r="Y69" s="184"/>
      <c r="Z69" s="184"/>
      <c r="AA69" s="184"/>
      <c r="AB69" s="184"/>
      <c r="AC69" s="184"/>
      <c r="AD69" s="184"/>
      <c r="AE69" s="184"/>
      <c r="AF69" s="184"/>
      <c r="AG69" s="184"/>
      <c r="AH69" s="184"/>
      <c r="AI69" s="184"/>
    </row>
  </sheetData>
  <sheetProtection/>
  <mergeCells count="21">
    <mergeCell ref="C4:C5"/>
    <mergeCell ref="A6:B6"/>
    <mergeCell ref="A4:B5"/>
    <mergeCell ref="A11:B11"/>
    <mergeCell ref="A2:N2"/>
    <mergeCell ref="A17:B17"/>
    <mergeCell ref="A20:B20"/>
    <mergeCell ref="A26:B26"/>
    <mergeCell ref="D4:N4"/>
    <mergeCell ref="A8:B8"/>
    <mergeCell ref="A9:B9"/>
    <mergeCell ref="A10:B10"/>
    <mergeCell ref="A63:B63"/>
    <mergeCell ref="A36:B36"/>
    <mergeCell ref="A43:B43"/>
    <mergeCell ref="A49:B49"/>
    <mergeCell ref="A57:B57"/>
    <mergeCell ref="A12:B12"/>
    <mergeCell ref="A13:B13"/>
    <mergeCell ref="A15:B15"/>
    <mergeCell ref="A14:B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石川県統計情報室</dc:creator>
  <cp:keywords/>
  <dc:description/>
  <cp:lastModifiedBy>yutaka-k</cp:lastModifiedBy>
  <cp:lastPrinted>2013-06-06T04:36:48Z</cp:lastPrinted>
  <dcterms:created xsi:type="dcterms:W3CDTF">1998-03-25T08:29:28Z</dcterms:created>
  <dcterms:modified xsi:type="dcterms:W3CDTF">2013-06-06T04:36:52Z</dcterms:modified>
  <cp:category/>
  <cp:version/>
  <cp:contentType/>
  <cp:contentStatus/>
</cp:coreProperties>
</file>