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15" windowHeight="6270" activeTab="0"/>
  </bookViews>
  <sheets>
    <sheet name="202" sheetId="1" r:id="rId1"/>
  </sheets>
  <definedNames>
    <definedName name="_xlnm.Print_Area" localSheetId="0">'202'!$A$1:$AI$71</definedName>
  </definedNames>
  <calcPr fullCalcOnLoad="1"/>
</workbook>
</file>

<file path=xl/sharedStrings.xml><?xml version="1.0" encoding="utf-8"?>
<sst xmlns="http://schemas.openxmlformats.org/spreadsheetml/2006/main" count="347" uniqueCount="195">
  <si>
    <t>（単位：人）</t>
  </si>
  <si>
    <t>職 員 数</t>
  </si>
  <si>
    <t>総　理　府</t>
  </si>
  <si>
    <t>運  輸  省</t>
  </si>
  <si>
    <t>労  働  省</t>
  </si>
  <si>
    <t>法　務　省</t>
  </si>
  <si>
    <t>農林水産省</t>
  </si>
  <si>
    <t>通商産業省</t>
  </si>
  <si>
    <t>建  設  省</t>
  </si>
  <si>
    <t>大　蔵　省</t>
  </si>
  <si>
    <t>文  部  省</t>
  </si>
  <si>
    <t>郵  政  省</t>
  </si>
  <si>
    <t>注　警察、自衛官、高等検察庁関係不明</t>
  </si>
  <si>
    <t>職　員　数</t>
  </si>
  <si>
    <t>職　員　数</t>
  </si>
  <si>
    <t>資料　石川行政監察事務所「平成10年版行政機関等ガイドブック」</t>
  </si>
  <si>
    <t>省　庁　名</t>
  </si>
  <si>
    <t>省　庁　名</t>
  </si>
  <si>
    <t>省  庁　名</t>
  </si>
  <si>
    <t>厚  生  省</t>
  </si>
  <si>
    <t>１８　　公　　　務　　　員　　　及　　　び　　　選　　　挙</t>
  </si>
  <si>
    <t>202　公務員及び選挙</t>
  </si>
  <si>
    <t>109　　　公　　　　　　務　　　　　　員</t>
  </si>
  <si>
    <t>(1)　　国　　　　の　　　　職　　　　員　（平成9年7月1日現在）</t>
  </si>
  <si>
    <t>資料　石川県人事課、石川県教育委員会庶務課、石川県警察本部警務課</t>
  </si>
  <si>
    <t>注　知事部局職員数は平成10年4月7日現在である。</t>
  </si>
  <si>
    <t xml:space="preserve">― </t>
  </si>
  <si>
    <t xml:space="preserve">― </t>
  </si>
  <si>
    <t>警  察  職  員</t>
  </si>
  <si>
    <t>…</t>
  </si>
  <si>
    <t>教育委員会の所管する学校以外の教育機関等</t>
  </si>
  <si>
    <t>教育委員会の所管する学校</t>
  </si>
  <si>
    <t>教育委員会事務局</t>
  </si>
  <si>
    <t>農業短期大学</t>
  </si>
  <si>
    <t>海区漁業調整委員会</t>
  </si>
  <si>
    <t>人事委員会事務局</t>
  </si>
  <si>
    <t>監査委員事務局</t>
  </si>
  <si>
    <t>選挙管理委員会事務局</t>
  </si>
  <si>
    <t>議会事務局</t>
  </si>
  <si>
    <t>県 立 病 院</t>
  </si>
  <si>
    <t>企  業  局</t>
  </si>
  <si>
    <t>地方労働委員会事務局</t>
  </si>
  <si>
    <t>出  納  課</t>
  </si>
  <si>
    <t>土  木  部</t>
  </si>
  <si>
    <t>競馬事業局</t>
  </si>
  <si>
    <t>農林水産部</t>
  </si>
  <si>
    <t>商工労働部</t>
  </si>
  <si>
    <t>環境安全部</t>
  </si>
  <si>
    <t>厚  生  部</t>
  </si>
  <si>
    <t>県民文化局</t>
  </si>
  <si>
    <t>企画開発部</t>
  </si>
  <si>
    <t>県庁舎建設局</t>
  </si>
  <si>
    <t>総 　務　 部</t>
  </si>
  <si>
    <t>知事部局（出先を含む）</t>
  </si>
  <si>
    <t>総　　　　　　　数</t>
  </si>
  <si>
    <t>そ の 他</t>
  </si>
  <si>
    <t>事  務</t>
  </si>
  <si>
    <t>警 察 官</t>
  </si>
  <si>
    <t>教  員</t>
  </si>
  <si>
    <t>一　 般　 職　 員</t>
  </si>
  <si>
    <t>課 ・ 所 数</t>
  </si>
  <si>
    <t>(2)　　県 　　の　　　職　　　員　（平成10年4月1日現在）</t>
  </si>
  <si>
    <t>109　　公　　　　　務　　　　　員（つづき）</t>
  </si>
  <si>
    <t>区　　　　　　　　　　　　分</t>
  </si>
  <si>
    <t>資料　石川県地方課</t>
  </si>
  <si>
    <t>内浦町</t>
  </si>
  <si>
    <t>富来町</t>
  </si>
  <si>
    <t>川北町</t>
  </si>
  <si>
    <t>珠洲郡</t>
  </si>
  <si>
    <t>羽咋郡</t>
  </si>
  <si>
    <t>辰口町</t>
  </si>
  <si>
    <t>柳田村</t>
  </si>
  <si>
    <t>内灘町</t>
  </si>
  <si>
    <t>寺井町</t>
  </si>
  <si>
    <t>能都町</t>
  </si>
  <si>
    <t>宇ノ気町</t>
  </si>
  <si>
    <t>根上町</t>
  </si>
  <si>
    <t>門前町</t>
  </si>
  <si>
    <t>七塚町</t>
  </si>
  <si>
    <t>能美郡</t>
  </si>
  <si>
    <t>穴水町</t>
  </si>
  <si>
    <t>高松町</t>
  </si>
  <si>
    <t>山中町</t>
  </si>
  <si>
    <t>鳳至郡</t>
  </si>
  <si>
    <t>津幡町</t>
  </si>
  <si>
    <t>江沼郡</t>
  </si>
  <si>
    <t>鹿西町</t>
  </si>
  <si>
    <t>河北郡</t>
  </si>
  <si>
    <t>松任市</t>
  </si>
  <si>
    <t>能登島町</t>
  </si>
  <si>
    <t>白峰村</t>
  </si>
  <si>
    <t>羽咋市</t>
  </si>
  <si>
    <t>鹿島町</t>
  </si>
  <si>
    <t>尾口村</t>
  </si>
  <si>
    <t>加賀市</t>
  </si>
  <si>
    <t>中島町</t>
  </si>
  <si>
    <t>鳥越村</t>
  </si>
  <si>
    <t>珠洲市</t>
  </si>
  <si>
    <t>鳥屋町</t>
  </si>
  <si>
    <t>吉野谷村</t>
  </si>
  <si>
    <t>輪島市</t>
  </si>
  <si>
    <t>田鶴浜町</t>
  </si>
  <si>
    <t>河内村</t>
  </si>
  <si>
    <t>小松市</t>
  </si>
  <si>
    <t>鹿島郡</t>
  </si>
  <si>
    <t>野々市町</t>
  </si>
  <si>
    <t>七尾市</t>
  </si>
  <si>
    <t>押水町</t>
  </si>
  <si>
    <t>鶴来町</t>
  </si>
  <si>
    <t>金沢市</t>
  </si>
  <si>
    <t>志賀町</t>
  </si>
  <si>
    <t>美川町</t>
  </si>
  <si>
    <t>志雄町</t>
  </si>
  <si>
    <t>石川郡</t>
  </si>
  <si>
    <t>合計</t>
  </si>
  <si>
    <t>その他
の職員</t>
  </si>
  <si>
    <t>一般行
政職員</t>
  </si>
  <si>
    <t>総  数</t>
  </si>
  <si>
    <t>市町村別</t>
  </si>
  <si>
    <t>(3)　市　　町　　村　　の　　職　　員　（平成10年4月1日現在）</t>
  </si>
  <si>
    <t>109　　　公　　　　　　　務　　　　　　　員（つづき）</t>
  </si>
  <si>
    <t>職 員 総 数</t>
  </si>
  <si>
    <t>資料　石川県選挙管理委員会</t>
  </si>
  <si>
    <t>資料　石川県選挙管理委員会</t>
  </si>
  <si>
    <t>富来町</t>
  </si>
  <si>
    <t>第三区計</t>
  </si>
  <si>
    <t>内浦町</t>
  </si>
  <si>
    <t>内灘町</t>
  </si>
  <si>
    <t>宇ノ気町</t>
  </si>
  <si>
    <t>柳田村</t>
  </si>
  <si>
    <t>七塚町</t>
  </si>
  <si>
    <t>能都町</t>
  </si>
  <si>
    <t>高松町</t>
  </si>
  <si>
    <t>門前町</t>
  </si>
  <si>
    <t>津幡町</t>
  </si>
  <si>
    <t>穴水町</t>
  </si>
  <si>
    <t>鹿西町</t>
  </si>
  <si>
    <t>能登島町</t>
  </si>
  <si>
    <t>江沼郡</t>
  </si>
  <si>
    <t>鹿島町</t>
  </si>
  <si>
    <t>中島町</t>
  </si>
  <si>
    <t>鳥屋町</t>
  </si>
  <si>
    <t>第二区計</t>
  </si>
  <si>
    <t>小松市</t>
  </si>
  <si>
    <t>田鶴浜町</t>
  </si>
  <si>
    <t>白峰村</t>
  </si>
  <si>
    <t>尾口村</t>
  </si>
  <si>
    <t>第一区計</t>
  </si>
  <si>
    <t>押水町</t>
  </si>
  <si>
    <t>鳥越村</t>
  </si>
  <si>
    <t>志賀町</t>
  </si>
  <si>
    <t>吉野谷村</t>
  </si>
  <si>
    <t>志雄町</t>
  </si>
  <si>
    <t>河内村</t>
  </si>
  <si>
    <t>女</t>
  </si>
  <si>
    <t>男</t>
  </si>
  <si>
    <t>総   数</t>
  </si>
  <si>
    <t>市 町 村 別</t>
  </si>
  <si>
    <t>111　　市町村別選挙人名簿登録者数（平成10年9月2日現在）</t>
  </si>
  <si>
    <t>(比例代表区)</t>
  </si>
  <si>
    <t>総　数</t>
  </si>
  <si>
    <t>投  票  率（％）</t>
  </si>
  <si>
    <t>投 票 者 数（人）</t>
  </si>
  <si>
    <t>選挙当日の有権者数（人）</t>
  </si>
  <si>
    <t>(1)　当日有権者 、投票者数及び投票率</t>
  </si>
  <si>
    <t>110　　主　 要　 選　 挙　 投　 票　 状　 況</t>
  </si>
  <si>
    <t>公務員及び選挙　203</t>
  </si>
  <si>
    <t>平成 8.10.20</t>
  </si>
  <si>
    <t xml:space="preserve">     8.10.20</t>
  </si>
  <si>
    <t xml:space="preserve">    10. 3.15</t>
  </si>
  <si>
    <t xml:space="preserve">    10. 7.12</t>
  </si>
  <si>
    <t xml:space="preserve"> 選 挙 執 行</t>
  </si>
  <si>
    <t xml:space="preserve"> 年  月  日</t>
  </si>
  <si>
    <t>選   挙   名</t>
  </si>
  <si>
    <t>衆 議 院 議 員</t>
  </si>
  <si>
    <t>参 議 院 議 員</t>
  </si>
  <si>
    <t>（選  挙  区）</t>
  </si>
  <si>
    <t>（選  挙  区）</t>
  </si>
  <si>
    <t>知          事</t>
  </si>
  <si>
    <t>―</t>
  </si>
  <si>
    <t>無所属</t>
  </si>
  <si>
    <t>その他</t>
  </si>
  <si>
    <t>共　産</t>
  </si>
  <si>
    <t>公　明</t>
  </si>
  <si>
    <t>自　由</t>
  </si>
  <si>
    <t>さきがけ</t>
  </si>
  <si>
    <t>民　主</t>
  </si>
  <si>
    <t>新　進</t>
  </si>
  <si>
    <t>新社会</t>
  </si>
  <si>
    <t>社会民主</t>
  </si>
  <si>
    <t>自  民</t>
  </si>
  <si>
    <t>総  数</t>
  </si>
  <si>
    <t>(2)　　党  派  別  得  票  数</t>
  </si>
  <si>
    <t>110　　主　要　選　挙　投　票　状　況（つづき）</t>
  </si>
  <si>
    <t>選   挙   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</si>
</sst>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right" vertical="center" indent="1"/>
      <protection/>
    </xf>
    <xf numFmtId="0" fontId="0" fillId="0" borderId="21" xfId="0" applyFont="1" applyFill="1" applyBorder="1" applyAlignment="1" applyProtection="1">
      <alignment horizontal="right" vertical="center" indent="1"/>
      <protection/>
    </xf>
    <xf numFmtId="37" fontId="0" fillId="0" borderId="20" xfId="0" applyNumberFormat="1" applyFont="1" applyFill="1" applyBorder="1" applyAlignment="1" applyProtection="1">
      <alignment horizontal="right" vertical="center" indent="1"/>
      <protection/>
    </xf>
    <xf numFmtId="37" fontId="0" fillId="0" borderId="21" xfId="0" applyNumberFormat="1" applyFont="1" applyFill="1" applyBorder="1" applyAlignment="1" applyProtection="1">
      <alignment horizontal="right" vertical="center" indent="1"/>
      <protection/>
    </xf>
    <xf numFmtId="0" fontId="0" fillId="0" borderId="22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176" fontId="8" fillId="0" borderId="0" xfId="48" applyNumberFormat="1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 applyProtection="1">
      <alignment horizontal="distributed" vertical="center"/>
      <protection/>
    </xf>
    <xf numFmtId="0" fontId="8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38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>
      <alignment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8" fillId="0" borderId="40" xfId="0" applyNumberFormat="1" applyFont="1" applyFill="1" applyBorder="1" applyAlignment="1" applyProtection="1">
      <alignment vertical="center"/>
      <protection/>
    </xf>
    <xf numFmtId="37" fontId="8" fillId="0" borderId="23" xfId="0" applyNumberFormat="1" applyFont="1" applyFill="1" applyBorder="1" applyAlignment="1" applyProtection="1">
      <alignment horizontal="distributed" vertical="center"/>
      <protection/>
    </xf>
    <xf numFmtId="37" fontId="8" fillId="0" borderId="41" xfId="0" applyNumberFormat="1" applyFont="1" applyFill="1" applyBorder="1" applyAlignment="1" applyProtection="1">
      <alignment horizontal="distributed" vertical="center"/>
      <protection/>
    </xf>
    <xf numFmtId="37" fontId="8" fillId="0" borderId="2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40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23" xfId="0" applyNumberFormat="1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>
      <alignment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37" fontId="0" fillId="0" borderId="42" xfId="0" applyNumberFormat="1" applyFont="1" applyFill="1" applyBorder="1" applyAlignment="1" applyProtection="1">
      <alignment vertical="center"/>
      <protection/>
    </xf>
    <xf numFmtId="37" fontId="8" fillId="0" borderId="43" xfId="0" applyNumberFormat="1" applyFont="1" applyFill="1" applyBorder="1" applyAlignment="1" applyProtection="1">
      <alignment vertical="center"/>
      <protection/>
    </xf>
    <xf numFmtId="37" fontId="8" fillId="0" borderId="25" xfId="0" applyNumberFormat="1" applyFont="1" applyFill="1" applyBorder="1" applyAlignment="1" applyProtection="1">
      <alignment vertical="center"/>
      <protection/>
    </xf>
    <xf numFmtId="37" fontId="8" fillId="0" borderId="42" xfId="0" applyNumberFormat="1" applyFont="1" applyFill="1" applyBorder="1" applyAlignment="1" applyProtection="1">
      <alignment vertical="center"/>
      <protection/>
    </xf>
    <xf numFmtId="37" fontId="8" fillId="0" borderId="24" xfId="0" applyNumberFormat="1" applyFont="1" applyFill="1" applyBorder="1" applyAlignment="1" applyProtection="1">
      <alignment horizontal="distributed" vertical="center"/>
      <protection/>
    </xf>
    <xf numFmtId="37" fontId="8" fillId="0" borderId="44" xfId="0" applyNumberFormat="1" applyFont="1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horizontal="center" vertical="center"/>
      <protection/>
    </xf>
    <xf numFmtId="176" fontId="8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176" fontId="8" fillId="0" borderId="25" xfId="48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7" fontId="0" fillId="0" borderId="39" xfId="0" applyNumberFormat="1" applyFont="1" applyFill="1" applyBorder="1" applyAlignment="1" applyProtection="1">
      <alignment vertical="center"/>
      <protection/>
    </xf>
    <xf numFmtId="0" fontId="8" fillId="0" borderId="4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41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37" fontId="0" fillId="0" borderId="44" xfId="0" applyNumberFormat="1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"/>
      <protection/>
    </xf>
    <xf numFmtId="38" fontId="0" fillId="0" borderId="22" xfId="48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2" fontId="0" fillId="0" borderId="0" xfId="0" applyNumberFormat="1" applyFont="1" applyFill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 indent="2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30" xfId="0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40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top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>
      <alignment/>
    </xf>
    <xf numFmtId="0" fontId="0" fillId="0" borderId="38" xfId="0" applyFill="1" applyBorder="1" applyAlignment="1" applyProtection="1">
      <alignment horizontal="center" vertical="top"/>
      <protection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 vertical="top"/>
      <protection/>
    </xf>
    <xf numFmtId="0" fontId="0" fillId="0" borderId="22" xfId="0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Alignment="1">
      <alignment horizontal="right" vertical="center"/>
    </xf>
    <xf numFmtId="0" fontId="0" fillId="0" borderId="26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I71"/>
  <sheetViews>
    <sheetView showGridLines="0" tabSelected="1" defaultGridColor="0" zoomScale="87" zoomScaleNormal="87" zoomScalePageLayoutView="0" colorId="27" workbookViewId="0" topLeftCell="A1">
      <selection activeCell="A1" sqref="A1"/>
    </sheetView>
  </sheetViews>
  <sheetFormatPr defaultColWidth="10.59765625" defaultRowHeight="21.75" customHeight="1"/>
  <cols>
    <col min="1" max="1" width="3.09765625" style="1" customWidth="1"/>
    <col min="2" max="5" width="13.3984375" style="1" customWidth="1"/>
    <col min="6" max="6" width="3.09765625" style="1" customWidth="1"/>
    <col min="7" max="8" width="13.3984375" style="1" customWidth="1"/>
    <col min="9" max="9" width="10.59765625" style="1" customWidth="1"/>
    <col min="10" max="10" width="8.59765625" style="1" customWidth="1"/>
    <col min="11" max="11" width="3.09765625" style="1" customWidth="1"/>
    <col min="12" max="12" width="8.09765625" style="1" customWidth="1"/>
    <col min="13" max="17" width="10.59765625" style="1" customWidth="1"/>
    <col min="18" max="18" width="3.09765625" style="1" customWidth="1"/>
    <col min="19" max="22" width="10.59765625" style="1" customWidth="1"/>
    <col min="23" max="23" width="3.09765625" style="1" customWidth="1"/>
    <col min="24" max="27" width="10.59765625" style="1" customWidth="1"/>
    <col min="28" max="28" width="3.09765625" style="1" customWidth="1"/>
    <col min="29" max="16384" width="10.59765625" style="1" customWidth="1"/>
  </cols>
  <sheetData>
    <row r="1" spans="1:35" ht="21.75" customHeight="1">
      <c r="A1" s="187" t="s">
        <v>21</v>
      </c>
      <c r="B1" s="188"/>
      <c r="AC1" s="190"/>
      <c r="AD1" s="190"/>
      <c r="AI1" s="189" t="s">
        <v>166</v>
      </c>
    </row>
    <row r="2" spans="1:30" ht="21.75" customHeight="1">
      <c r="A2" s="27"/>
      <c r="B2" s="28"/>
      <c r="AB2" s="164"/>
      <c r="AC2" s="163"/>
      <c r="AD2" s="163"/>
    </row>
    <row r="3" spans="1:35" ht="21.75" customHeight="1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8" ht="21.75" customHeight="1">
      <c r="A4" s="29"/>
      <c r="B4" s="29"/>
      <c r="C4" s="29"/>
      <c r="D4" s="29"/>
      <c r="E4" s="29"/>
      <c r="F4" s="29"/>
      <c r="G4" s="29"/>
      <c r="H4" s="29"/>
    </row>
    <row r="5" spans="1:32" s="5" customFormat="1" ht="21.75" customHeight="1">
      <c r="A5" s="33" t="s">
        <v>22</v>
      </c>
      <c r="B5" s="33"/>
      <c r="C5" s="33"/>
      <c r="D5" s="33"/>
      <c r="E5" s="33"/>
      <c r="F5" s="33"/>
      <c r="G5" s="33"/>
      <c r="H5" s="33"/>
      <c r="I5" s="33"/>
      <c r="J5" s="33"/>
      <c r="R5" s="33" t="s">
        <v>165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s="6" customFormat="1" ht="21.75" customHeight="1">
      <c r="A6" s="30" t="s">
        <v>23</v>
      </c>
      <c r="B6" s="30"/>
      <c r="C6" s="30"/>
      <c r="D6" s="30"/>
      <c r="E6" s="30"/>
      <c r="F6" s="30"/>
      <c r="G6" s="30"/>
      <c r="H6" s="30"/>
      <c r="I6" s="30"/>
      <c r="J6" s="30"/>
      <c r="R6" s="30" t="s">
        <v>164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3:32" s="6" customFormat="1" ht="21.75" customHeight="1" thickBot="1">
      <c r="C7" s="7"/>
      <c r="D7" s="7"/>
      <c r="E7" s="7"/>
      <c r="F7" s="7"/>
      <c r="H7" s="7"/>
      <c r="I7" s="7"/>
      <c r="J7" s="8" t="s">
        <v>0</v>
      </c>
      <c r="R7" s="1"/>
      <c r="S7" s="1"/>
      <c r="T7" s="1"/>
      <c r="U7" s="1"/>
      <c r="V7" s="1"/>
      <c r="W7" s="1"/>
      <c r="Y7" s="1"/>
      <c r="Z7" s="1"/>
      <c r="AA7" s="1"/>
      <c r="AB7" s="1"/>
      <c r="AD7" s="1"/>
      <c r="AE7" s="1"/>
      <c r="AF7" s="1"/>
    </row>
    <row r="8" spans="1:32" s="6" customFormat="1" ht="21.75" customHeight="1">
      <c r="A8" s="67" t="s">
        <v>16</v>
      </c>
      <c r="B8" s="68"/>
      <c r="C8" s="2" t="s">
        <v>14</v>
      </c>
      <c r="D8" s="14" t="s">
        <v>17</v>
      </c>
      <c r="E8" s="15" t="s">
        <v>13</v>
      </c>
      <c r="F8" s="114" t="s">
        <v>17</v>
      </c>
      <c r="G8" s="116"/>
      <c r="H8" s="3" t="s">
        <v>1</v>
      </c>
      <c r="I8" s="16" t="s">
        <v>18</v>
      </c>
      <c r="J8" s="4" t="s">
        <v>1</v>
      </c>
      <c r="R8" s="165" t="s">
        <v>171</v>
      </c>
      <c r="S8" s="166"/>
      <c r="T8" s="56" t="s">
        <v>194</v>
      </c>
      <c r="U8" s="177"/>
      <c r="V8" s="59" t="s">
        <v>163</v>
      </c>
      <c r="W8" s="112"/>
      <c r="X8" s="112"/>
      <c r="Y8" s="58"/>
      <c r="Z8" s="59" t="s">
        <v>162</v>
      </c>
      <c r="AA8" s="112"/>
      <c r="AB8" s="112"/>
      <c r="AC8" s="58"/>
      <c r="AD8" s="59" t="s">
        <v>161</v>
      </c>
      <c r="AE8" s="112"/>
      <c r="AF8" s="112"/>
    </row>
    <row r="9" spans="1:32" s="6" customFormat="1" ht="21.75" customHeight="1">
      <c r="A9" s="69" t="s">
        <v>2</v>
      </c>
      <c r="B9" s="70"/>
      <c r="C9" s="20">
        <v>27</v>
      </c>
      <c r="D9" s="17" t="s">
        <v>19</v>
      </c>
      <c r="E9" s="22">
        <v>1082</v>
      </c>
      <c r="F9" s="117" t="s">
        <v>3</v>
      </c>
      <c r="G9" s="64"/>
      <c r="H9" s="20">
        <v>249</v>
      </c>
      <c r="I9" s="19" t="s">
        <v>4</v>
      </c>
      <c r="J9" s="119">
        <v>245</v>
      </c>
      <c r="R9" s="167" t="s">
        <v>172</v>
      </c>
      <c r="S9" s="154"/>
      <c r="T9" s="178"/>
      <c r="U9" s="66"/>
      <c r="V9" s="12" t="s">
        <v>160</v>
      </c>
      <c r="W9" s="181" t="s">
        <v>155</v>
      </c>
      <c r="X9" s="182"/>
      <c r="Y9" s="12" t="s">
        <v>154</v>
      </c>
      <c r="Z9" s="12" t="s">
        <v>160</v>
      </c>
      <c r="AA9" s="12" t="s">
        <v>155</v>
      </c>
      <c r="AB9" s="181" t="s">
        <v>154</v>
      </c>
      <c r="AC9" s="182"/>
      <c r="AD9" s="53" t="s">
        <v>160</v>
      </c>
      <c r="AE9" s="12" t="s">
        <v>155</v>
      </c>
      <c r="AF9" s="134" t="s">
        <v>154</v>
      </c>
    </row>
    <row r="10" spans="1:32" s="6" customFormat="1" ht="21.75" customHeight="1">
      <c r="A10" s="65" t="s">
        <v>5</v>
      </c>
      <c r="B10" s="71"/>
      <c r="C10" s="20">
        <v>503</v>
      </c>
      <c r="D10" s="10" t="s">
        <v>6</v>
      </c>
      <c r="E10" s="22">
        <v>729</v>
      </c>
      <c r="F10" s="115" t="s">
        <v>7</v>
      </c>
      <c r="G10" s="65"/>
      <c r="H10" s="20">
        <v>29</v>
      </c>
      <c r="I10" s="10" t="s">
        <v>8</v>
      </c>
      <c r="J10" s="119">
        <v>174</v>
      </c>
      <c r="R10" s="175" t="s">
        <v>167</v>
      </c>
      <c r="S10" s="145"/>
      <c r="T10" s="124" t="s">
        <v>174</v>
      </c>
      <c r="U10" s="31"/>
      <c r="V10" s="88">
        <f>SUM(W10:Y10)</f>
        <v>911903</v>
      </c>
      <c r="W10" s="179">
        <v>433735</v>
      </c>
      <c r="X10" s="179"/>
      <c r="Y10" s="88">
        <v>478168</v>
      </c>
      <c r="Z10" s="88">
        <f>SUM(AA10:AB10)</f>
        <v>602008</v>
      </c>
      <c r="AA10" s="88">
        <v>285336</v>
      </c>
      <c r="AB10" s="184">
        <v>316672</v>
      </c>
      <c r="AC10" s="184"/>
      <c r="AD10" s="156">
        <f>100*Z10/V10</f>
        <v>66.01667063273177</v>
      </c>
      <c r="AE10" s="156">
        <f>100*AA10/W10</f>
        <v>65.7857908630846</v>
      </c>
      <c r="AF10" s="156">
        <f>100*AB10/Y10</f>
        <v>66.22609626742066</v>
      </c>
    </row>
    <row r="11" spans="1:32" s="6" customFormat="1" ht="21.75" customHeight="1">
      <c r="A11" s="72" t="s">
        <v>9</v>
      </c>
      <c r="B11" s="73"/>
      <c r="C11" s="21">
        <v>846</v>
      </c>
      <c r="D11" s="18" t="s">
        <v>10</v>
      </c>
      <c r="E11" s="23">
        <v>2649</v>
      </c>
      <c r="F11" s="118" t="s">
        <v>11</v>
      </c>
      <c r="G11" s="66"/>
      <c r="H11" s="23">
        <v>3472</v>
      </c>
      <c r="I11" s="18"/>
      <c r="J11" s="24"/>
      <c r="R11" s="9"/>
      <c r="S11" s="9"/>
      <c r="T11" s="169" t="s">
        <v>159</v>
      </c>
      <c r="U11" s="170"/>
      <c r="V11" s="25"/>
      <c r="W11" s="25"/>
      <c r="Y11" s="25"/>
      <c r="Z11" s="25"/>
      <c r="AA11" s="25"/>
      <c r="AB11" s="25"/>
      <c r="AD11" s="25"/>
      <c r="AE11" s="25"/>
      <c r="AF11" s="25"/>
    </row>
    <row r="12" spans="1:32" s="6" customFormat="1" ht="21.75" customHeight="1">
      <c r="A12" s="9" t="s">
        <v>12</v>
      </c>
      <c r="B12" s="9"/>
      <c r="C12" s="9"/>
      <c r="D12" s="9"/>
      <c r="E12" s="9"/>
      <c r="F12" s="9"/>
      <c r="G12" s="9"/>
      <c r="H12" s="9"/>
      <c r="R12" s="11" t="s">
        <v>168</v>
      </c>
      <c r="S12" s="11"/>
      <c r="T12" s="124" t="s">
        <v>174</v>
      </c>
      <c r="U12" s="31"/>
      <c r="V12" s="88">
        <f>SUM(W12:Y12)</f>
        <v>911903</v>
      </c>
      <c r="W12" s="179">
        <v>433735</v>
      </c>
      <c r="X12" s="179"/>
      <c r="Y12" s="88">
        <v>478168</v>
      </c>
      <c r="Z12" s="88">
        <f>SUM(AA12:AB12)</f>
        <v>602255</v>
      </c>
      <c r="AA12" s="88">
        <v>285529</v>
      </c>
      <c r="AB12" s="179">
        <v>316726</v>
      </c>
      <c r="AC12" s="179"/>
      <c r="AD12" s="156">
        <f>100*Z12/V12</f>
        <v>66.04375684694534</v>
      </c>
      <c r="AE12" s="156">
        <f>100*AA12/W12</f>
        <v>65.83028807912666</v>
      </c>
      <c r="AF12" s="156">
        <f>100*AB12/Y12</f>
        <v>66.23738936942665</v>
      </c>
    </row>
    <row r="13" spans="1:32" s="6" customFormat="1" ht="21.75" customHeight="1">
      <c r="A13" s="11" t="s">
        <v>15</v>
      </c>
      <c r="B13" s="9"/>
      <c r="C13" s="9"/>
      <c r="D13" s="9"/>
      <c r="E13" s="9"/>
      <c r="F13" s="9"/>
      <c r="G13" s="9"/>
      <c r="H13" s="9"/>
      <c r="R13" s="161"/>
      <c r="S13" s="161"/>
      <c r="T13" s="171" t="s">
        <v>176</v>
      </c>
      <c r="U13" s="172"/>
      <c r="V13" s="25"/>
      <c r="W13" s="25"/>
      <c r="Y13" s="25"/>
      <c r="Z13" s="25"/>
      <c r="AA13" s="25"/>
      <c r="AB13" s="25"/>
      <c r="AD13" s="25"/>
      <c r="AE13" s="25"/>
      <c r="AF13" s="25"/>
    </row>
    <row r="14" spans="18:32" s="6" customFormat="1" ht="21.75" customHeight="1">
      <c r="R14" s="11" t="s">
        <v>169</v>
      </c>
      <c r="S14" s="11"/>
      <c r="T14" s="124" t="s">
        <v>178</v>
      </c>
      <c r="U14" s="31"/>
      <c r="V14" s="88">
        <f>SUM(W14:Y14)</f>
        <v>914246</v>
      </c>
      <c r="W14" s="179">
        <v>435016</v>
      </c>
      <c r="X14" s="179"/>
      <c r="Y14" s="88">
        <v>479230</v>
      </c>
      <c r="Z14" s="88">
        <f>SUM(AA14:AB14)</f>
        <v>452662</v>
      </c>
      <c r="AA14" s="88">
        <v>211129</v>
      </c>
      <c r="AB14" s="179">
        <v>241533</v>
      </c>
      <c r="AC14" s="179"/>
      <c r="AD14" s="156">
        <v>48.53</v>
      </c>
      <c r="AE14" s="156">
        <v>50.4</v>
      </c>
      <c r="AF14" s="156">
        <v>49.51</v>
      </c>
    </row>
    <row r="15" spans="1:21" s="6" customFormat="1" ht="21.75" customHeight="1">
      <c r="A15" s="33" t="s">
        <v>62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R15" s="159"/>
      <c r="S15" s="159"/>
      <c r="T15" s="173"/>
      <c r="U15" s="174"/>
    </row>
    <row r="16" spans="1:32" s="6" customFormat="1" ht="21.75" customHeight="1">
      <c r="A16" s="30" t="s">
        <v>61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R16" s="74" t="s">
        <v>170</v>
      </c>
      <c r="S16" s="74"/>
      <c r="T16" s="124" t="s">
        <v>175</v>
      </c>
      <c r="U16" s="31"/>
      <c r="V16" s="88">
        <f>SUM(W16:Y16)</f>
        <v>924622</v>
      </c>
      <c r="W16" s="180">
        <v>440393</v>
      </c>
      <c r="X16" s="180"/>
      <c r="Y16" s="160">
        <v>484229</v>
      </c>
      <c r="Z16" s="88">
        <f>SUM(AA16:AB16)</f>
        <v>584139</v>
      </c>
      <c r="AA16" s="160">
        <v>278194</v>
      </c>
      <c r="AB16" s="180">
        <v>305945</v>
      </c>
      <c r="AC16" s="180"/>
      <c r="AD16" s="156">
        <f>100*Z16/V16</f>
        <v>63.175978940583285</v>
      </c>
      <c r="AE16" s="156">
        <f>100*AA16/W16</f>
        <v>63.16948725343046</v>
      </c>
      <c r="AF16" s="156">
        <f>100*AB16/Y16</f>
        <v>63.181882952074325</v>
      </c>
    </row>
    <row r="17" spans="1:32" ht="21.75" customHeight="1" thickBot="1">
      <c r="A17" s="6"/>
      <c r="B17" s="7"/>
      <c r="C17" s="7"/>
      <c r="D17" s="7"/>
      <c r="E17" s="7"/>
      <c r="F17" s="7"/>
      <c r="H17" s="25"/>
      <c r="I17" s="25"/>
      <c r="J17" s="25"/>
      <c r="L17" s="8" t="s">
        <v>0</v>
      </c>
      <c r="R17" s="159"/>
      <c r="S17" s="159"/>
      <c r="T17" s="169" t="s">
        <v>159</v>
      </c>
      <c r="U17" s="170"/>
      <c r="V17" s="158"/>
      <c r="W17" s="158"/>
      <c r="Y17" s="158"/>
      <c r="Z17" s="158"/>
      <c r="AA17" s="158"/>
      <c r="AB17" s="158"/>
      <c r="AD17" s="6"/>
      <c r="AE17" s="6"/>
      <c r="AF17" s="6"/>
    </row>
    <row r="18" spans="1:32" ht="21.75" customHeight="1">
      <c r="A18" s="62" t="s">
        <v>63</v>
      </c>
      <c r="B18" s="61"/>
      <c r="C18" s="61"/>
      <c r="D18" s="60"/>
      <c r="E18" s="57" t="s">
        <v>60</v>
      </c>
      <c r="F18" s="56" t="s">
        <v>121</v>
      </c>
      <c r="G18" s="126"/>
      <c r="H18" s="112" t="s">
        <v>59</v>
      </c>
      <c r="I18" s="58"/>
      <c r="J18" s="121" t="s">
        <v>58</v>
      </c>
      <c r="K18" s="56" t="s">
        <v>57</v>
      </c>
      <c r="L18" s="62"/>
      <c r="R18" s="74" t="s">
        <v>170</v>
      </c>
      <c r="S18" s="74"/>
      <c r="T18" s="124" t="s">
        <v>175</v>
      </c>
      <c r="U18" s="31"/>
      <c r="V18" s="88">
        <f>SUM(W18:Y18)</f>
        <v>924622</v>
      </c>
      <c r="W18" s="180">
        <v>440393</v>
      </c>
      <c r="X18" s="180"/>
      <c r="Y18" s="157">
        <v>484229</v>
      </c>
      <c r="Z18" s="88">
        <f>SUM(AA18:AB18)</f>
        <v>584269</v>
      </c>
      <c r="AA18" s="157">
        <v>278254</v>
      </c>
      <c r="AB18" s="180">
        <v>306015</v>
      </c>
      <c r="AC18" s="180"/>
      <c r="AD18" s="156">
        <f>100*Z18/V18</f>
        <v>63.19003874015544</v>
      </c>
      <c r="AE18" s="156">
        <f>100*AA18/W18</f>
        <v>63.18311144818378</v>
      </c>
      <c r="AF18" s="156">
        <f>100*AB18/Y18</f>
        <v>63.19633892228677</v>
      </c>
    </row>
    <row r="19" spans="1:32" ht="21.75" customHeight="1">
      <c r="A19" s="55"/>
      <c r="B19" s="55"/>
      <c r="C19" s="55"/>
      <c r="D19" s="54"/>
      <c r="E19" s="52"/>
      <c r="F19" s="127"/>
      <c r="G19" s="128"/>
      <c r="H19" s="12" t="s">
        <v>56</v>
      </c>
      <c r="I19" s="122" t="s">
        <v>55</v>
      </c>
      <c r="J19" s="123"/>
      <c r="K19" s="127"/>
      <c r="L19" s="132"/>
      <c r="R19" s="155"/>
      <c r="S19" s="154"/>
      <c r="T19" s="186" t="s">
        <v>177</v>
      </c>
      <c r="U19" s="183"/>
      <c r="V19" s="153"/>
      <c r="W19" s="153"/>
      <c r="X19" s="153"/>
      <c r="Y19" s="153"/>
      <c r="Z19" s="153"/>
      <c r="AA19" s="153"/>
      <c r="AB19" s="134"/>
      <c r="AC19" s="134"/>
      <c r="AD19" s="134"/>
      <c r="AE19" s="185"/>
      <c r="AF19" s="185"/>
    </row>
    <row r="20" spans="1:30" ht="21.75" customHeight="1">
      <c r="A20" s="51" t="s">
        <v>54</v>
      </c>
      <c r="B20" s="51"/>
      <c r="C20" s="51"/>
      <c r="D20" s="50"/>
      <c r="E20" s="49">
        <f>SUM(E22,E35:E46)</f>
        <v>709</v>
      </c>
      <c r="F20" s="125">
        <f>SUM(F22,F35:F46)</f>
        <v>18191</v>
      </c>
      <c r="G20" s="125"/>
      <c r="H20" s="49">
        <f>SUM(H22,H35:H46)</f>
        <v>3031</v>
      </c>
      <c r="I20" s="49">
        <f>SUM(I22,I35:I46)</f>
        <v>3840</v>
      </c>
      <c r="J20" s="49">
        <f>SUM(J22,J35:J46)</f>
        <v>9521</v>
      </c>
      <c r="K20" s="133">
        <f>SUM(K22,K35:K46)</f>
        <v>1799</v>
      </c>
      <c r="L20" s="133"/>
      <c r="R20" s="34" t="s">
        <v>122</v>
      </c>
      <c r="S20" s="34"/>
      <c r="T20" s="34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</row>
    <row r="21" spans="1:11" ht="21.75" customHeight="1">
      <c r="A21" s="9"/>
      <c r="B21" s="9"/>
      <c r="C21" s="9"/>
      <c r="D21" s="48"/>
      <c r="E21" s="47"/>
      <c r="F21" s="47"/>
      <c r="H21" s="47"/>
      <c r="I21" s="47"/>
      <c r="J21" s="41"/>
      <c r="K21" s="47"/>
    </row>
    <row r="22" spans="1:12" ht="21.75" customHeight="1">
      <c r="A22" s="45" t="s">
        <v>53</v>
      </c>
      <c r="B22" s="45"/>
      <c r="C22" s="45"/>
      <c r="D22" s="44"/>
      <c r="E22" s="41">
        <f>SUM(E23:E34)</f>
        <v>172</v>
      </c>
      <c r="F22" s="129">
        <f>SUM(F23:F34)</f>
        <v>4258</v>
      </c>
      <c r="G22" s="129"/>
      <c r="H22" s="41">
        <f>SUM(H23:H34)</f>
        <v>1831</v>
      </c>
      <c r="I22" s="41">
        <f>SUM(I23:I34)</f>
        <v>2427</v>
      </c>
      <c r="J22" s="40" t="s">
        <v>27</v>
      </c>
      <c r="K22" s="129" t="s">
        <v>27</v>
      </c>
      <c r="L22" s="129"/>
    </row>
    <row r="23" spans="1:12" ht="21.75" customHeight="1">
      <c r="A23" s="9"/>
      <c r="B23" s="45" t="s">
        <v>52</v>
      </c>
      <c r="C23" s="45"/>
      <c r="D23" s="44"/>
      <c r="E23" s="41">
        <v>13</v>
      </c>
      <c r="F23" s="130">
        <f>SUM(H23:K23)</f>
        <v>427</v>
      </c>
      <c r="G23" s="130"/>
      <c r="H23" s="41">
        <v>362</v>
      </c>
      <c r="I23" s="41">
        <v>65</v>
      </c>
      <c r="J23" s="40" t="s">
        <v>27</v>
      </c>
      <c r="K23" s="129" t="s">
        <v>26</v>
      </c>
      <c r="L23" s="129"/>
    </row>
    <row r="24" spans="1:12" ht="21.75" customHeight="1">
      <c r="A24" s="9"/>
      <c r="B24" s="45" t="s">
        <v>51</v>
      </c>
      <c r="C24" s="45"/>
      <c r="D24" s="44"/>
      <c r="E24" s="41">
        <v>2</v>
      </c>
      <c r="F24" s="130">
        <f>SUM(H24:K24)</f>
        <v>16</v>
      </c>
      <c r="G24" s="130"/>
      <c r="H24" s="41">
        <v>8</v>
      </c>
      <c r="I24" s="41">
        <v>8</v>
      </c>
      <c r="J24" s="40" t="s">
        <v>27</v>
      </c>
      <c r="K24" s="129" t="s">
        <v>26</v>
      </c>
      <c r="L24" s="129"/>
    </row>
    <row r="25" spans="1:12" ht="21.75" customHeight="1">
      <c r="A25" s="9"/>
      <c r="B25" s="45" t="s">
        <v>50</v>
      </c>
      <c r="C25" s="45"/>
      <c r="D25" s="44"/>
      <c r="E25" s="41">
        <v>6</v>
      </c>
      <c r="F25" s="130">
        <f>SUM(H25:K25)</f>
        <v>166</v>
      </c>
      <c r="G25" s="130"/>
      <c r="H25" s="41">
        <v>151</v>
      </c>
      <c r="I25" s="41">
        <v>15</v>
      </c>
      <c r="J25" s="40" t="s">
        <v>27</v>
      </c>
      <c r="K25" s="129" t="s">
        <v>26</v>
      </c>
      <c r="L25" s="129"/>
    </row>
    <row r="26" spans="1:12" ht="21.75" customHeight="1">
      <c r="A26" s="9"/>
      <c r="B26" s="45" t="s">
        <v>49</v>
      </c>
      <c r="C26" s="45"/>
      <c r="D26" s="44"/>
      <c r="E26" s="41">
        <v>12</v>
      </c>
      <c r="F26" s="130">
        <f>SUM(H26:K26)</f>
        <v>184</v>
      </c>
      <c r="G26" s="130"/>
      <c r="H26" s="41">
        <v>147</v>
      </c>
      <c r="I26" s="41">
        <v>37</v>
      </c>
      <c r="J26" s="40" t="s">
        <v>27</v>
      </c>
      <c r="K26" s="129" t="s">
        <v>26</v>
      </c>
      <c r="L26" s="129"/>
    </row>
    <row r="27" spans="1:35" ht="21.75" customHeight="1">
      <c r="A27" s="9"/>
      <c r="B27" s="45" t="s">
        <v>48</v>
      </c>
      <c r="C27" s="45"/>
      <c r="D27" s="44"/>
      <c r="E27" s="41">
        <v>32</v>
      </c>
      <c r="F27" s="130">
        <f>SUM(H27:K27)</f>
        <v>780</v>
      </c>
      <c r="G27" s="130"/>
      <c r="H27" s="41">
        <v>387</v>
      </c>
      <c r="I27" s="41">
        <v>393</v>
      </c>
      <c r="J27" s="40" t="s">
        <v>27</v>
      </c>
      <c r="K27" s="129" t="s">
        <v>26</v>
      </c>
      <c r="L27" s="129"/>
      <c r="R27" s="33" t="s">
        <v>193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21.75" customHeight="1">
      <c r="A28" s="9"/>
      <c r="B28" s="45" t="s">
        <v>47</v>
      </c>
      <c r="C28" s="45"/>
      <c r="D28" s="44"/>
      <c r="E28" s="41">
        <v>8</v>
      </c>
      <c r="F28" s="130">
        <f>SUM(H28:K28)</f>
        <v>150</v>
      </c>
      <c r="G28" s="130"/>
      <c r="H28" s="41">
        <v>76</v>
      </c>
      <c r="I28" s="41">
        <v>74</v>
      </c>
      <c r="J28" s="40" t="s">
        <v>27</v>
      </c>
      <c r="K28" s="129" t="s">
        <v>26</v>
      </c>
      <c r="L28" s="129"/>
      <c r="R28" s="30" t="s">
        <v>192</v>
      </c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12" ht="21.75" customHeight="1" thickBot="1">
      <c r="A29" s="9"/>
      <c r="B29" s="45" t="s">
        <v>46</v>
      </c>
      <c r="C29" s="45"/>
      <c r="D29" s="44"/>
      <c r="E29" s="41">
        <v>19</v>
      </c>
      <c r="F29" s="130">
        <f>SUM(H29:K29)</f>
        <v>302</v>
      </c>
      <c r="G29" s="130"/>
      <c r="H29" s="41">
        <v>163</v>
      </c>
      <c r="I29" s="41">
        <v>139</v>
      </c>
      <c r="J29" s="40" t="s">
        <v>27</v>
      </c>
      <c r="K29" s="129" t="s">
        <v>26</v>
      </c>
      <c r="L29" s="129"/>
    </row>
    <row r="30" spans="1:35" ht="21.75" customHeight="1">
      <c r="A30" s="9"/>
      <c r="B30" s="45" t="s">
        <v>45</v>
      </c>
      <c r="C30" s="45"/>
      <c r="D30" s="44"/>
      <c r="E30" s="41">
        <v>38</v>
      </c>
      <c r="F30" s="130">
        <f>SUM(H30:K30)</f>
        <v>1094</v>
      </c>
      <c r="G30" s="130"/>
      <c r="H30" s="41">
        <v>207</v>
      </c>
      <c r="I30" s="41">
        <v>887</v>
      </c>
      <c r="J30" s="40" t="s">
        <v>27</v>
      </c>
      <c r="K30" s="129" t="s">
        <v>26</v>
      </c>
      <c r="L30" s="129"/>
      <c r="R30" s="194" t="s">
        <v>171</v>
      </c>
      <c r="S30" s="195"/>
      <c r="T30" s="56" t="s">
        <v>173</v>
      </c>
      <c r="U30" s="126"/>
      <c r="V30" s="162" t="s">
        <v>191</v>
      </c>
      <c r="W30" s="176" t="s">
        <v>190</v>
      </c>
      <c r="X30" s="177"/>
      <c r="Y30" s="162" t="s">
        <v>189</v>
      </c>
      <c r="Z30" s="162" t="s">
        <v>188</v>
      </c>
      <c r="AA30" s="162" t="s">
        <v>187</v>
      </c>
      <c r="AB30" s="176" t="s">
        <v>186</v>
      </c>
      <c r="AC30" s="177"/>
      <c r="AD30" s="162" t="s">
        <v>185</v>
      </c>
      <c r="AE30" s="162" t="s">
        <v>184</v>
      </c>
      <c r="AF30" s="193" t="s">
        <v>183</v>
      </c>
      <c r="AG30" s="162" t="s">
        <v>182</v>
      </c>
      <c r="AH30" s="162" t="s">
        <v>181</v>
      </c>
      <c r="AI30" s="176" t="s">
        <v>180</v>
      </c>
    </row>
    <row r="31" spans="1:35" ht="21.75" customHeight="1">
      <c r="A31" s="9"/>
      <c r="B31" s="45" t="s">
        <v>44</v>
      </c>
      <c r="C31" s="45"/>
      <c r="D31" s="44"/>
      <c r="E31" s="41">
        <v>2</v>
      </c>
      <c r="F31" s="130">
        <f>SUM(H31:K31)</f>
        <v>33</v>
      </c>
      <c r="G31" s="130"/>
      <c r="H31" s="41">
        <v>15</v>
      </c>
      <c r="I31" s="41">
        <v>18</v>
      </c>
      <c r="J31" s="40" t="s">
        <v>27</v>
      </c>
      <c r="K31" s="129" t="s">
        <v>26</v>
      </c>
      <c r="L31" s="129"/>
      <c r="R31" s="196" t="s">
        <v>172</v>
      </c>
      <c r="S31" s="197"/>
      <c r="T31" s="127"/>
      <c r="U31" s="128"/>
      <c r="V31" s="52"/>
      <c r="W31" s="178"/>
      <c r="X31" s="66"/>
      <c r="Y31" s="52"/>
      <c r="Z31" s="201"/>
      <c r="AA31" s="201"/>
      <c r="AB31" s="178"/>
      <c r="AC31" s="66"/>
      <c r="AD31" s="201"/>
      <c r="AE31" s="201"/>
      <c r="AF31" s="52"/>
      <c r="AG31" s="201"/>
      <c r="AH31" s="201"/>
      <c r="AI31" s="178"/>
    </row>
    <row r="32" spans="1:35" ht="21.75" customHeight="1">
      <c r="A32" s="9"/>
      <c r="B32" s="45" t="s">
        <v>43</v>
      </c>
      <c r="C32" s="45"/>
      <c r="D32" s="44"/>
      <c r="E32" s="41">
        <v>37</v>
      </c>
      <c r="F32" s="130">
        <f>SUM(H32:K32)</f>
        <v>1066</v>
      </c>
      <c r="G32" s="130"/>
      <c r="H32" s="41">
        <v>276</v>
      </c>
      <c r="I32" s="41">
        <v>790</v>
      </c>
      <c r="J32" s="40" t="s">
        <v>27</v>
      </c>
      <c r="K32" s="129" t="s">
        <v>26</v>
      </c>
      <c r="L32" s="129"/>
      <c r="R32" s="175" t="s">
        <v>167</v>
      </c>
      <c r="S32" s="145"/>
      <c r="T32" s="124" t="s">
        <v>174</v>
      </c>
      <c r="U32" s="31"/>
      <c r="V32" s="88">
        <f>SUM(W32:AI32)</f>
        <v>555501</v>
      </c>
      <c r="W32" s="199">
        <v>229889</v>
      </c>
      <c r="X32" s="199"/>
      <c r="Y32" s="192">
        <v>19318</v>
      </c>
      <c r="Z32" s="192">
        <v>2958</v>
      </c>
      <c r="AA32" s="88">
        <v>174004</v>
      </c>
      <c r="AB32" s="179">
        <v>81579</v>
      </c>
      <c r="AC32" s="179"/>
      <c r="AD32" s="88">
        <v>5280</v>
      </c>
      <c r="AE32" s="191" t="s">
        <v>179</v>
      </c>
      <c r="AF32" s="191" t="s">
        <v>179</v>
      </c>
      <c r="AG32" s="88">
        <v>42473</v>
      </c>
      <c r="AH32" s="191" t="s">
        <v>179</v>
      </c>
      <c r="AI32" s="191" t="s">
        <v>179</v>
      </c>
    </row>
    <row r="33" spans="1:35" ht="21.75" customHeight="1">
      <c r="A33" s="9"/>
      <c r="B33" s="45" t="s">
        <v>42</v>
      </c>
      <c r="C33" s="45"/>
      <c r="D33" s="44"/>
      <c r="E33" s="41">
        <v>1</v>
      </c>
      <c r="F33" s="130">
        <f>SUM(H33:K33)</f>
        <v>32</v>
      </c>
      <c r="G33" s="130"/>
      <c r="H33" s="41">
        <v>31</v>
      </c>
      <c r="I33" s="41">
        <v>1</v>
      </c>
      <c r="J33" s="40" t="s">
        <v>27</v>
      </c>
      <c r="K33" s="129" t="s">
        <v>26</v>
      </c>
      <c r="L33" s="129"/>
      <c r="R33" s="9"/>
      <c r="S33" s="9"/>
      <c r="T33" s="169" t="s">
        <v>159</v>
      </c>
      <c r="U33" s="170"/>
      <c r="V33" s="25"/>
      <c r="W33" s="25"/>
      <c r="Y33" s="25"/>
      <c r="Z33" s="25"/>
      <c r="AA33" s="25"/>
      <c r="AB33" s="25"/>
      <c r="AD33" s="25"/>
      <c r="AE33" s="25"/>
      <c r="AF33" s="6"/>
      <c r="AG33" s="25"/>
      <c r="AH33" s="25"/>
      <c r="AI33" s="25"/>
    </row>
    <row r="34" spans="1:35" ht="21.75" customHeight="1">
      <c r="A34" s="46"/>
      <c r="B34" s="45" t="s">
        <v>41</v>
      </c>
      <c r="C34" s="45"/>
      <c r="D34" s="44"/>
      <c r="E34" s="41">
        <v>2</v>
      </c>
      <c r="F34" s="130">
        <f>SUM(H34:K34)</f>
        <v>8</v>
      </c>
      <c r="G34" s="130"/>
      <c r="H34" s="41">
        <v>8</v>
      </c>
      <c r="I34" s="40" t="s">
        <v>27</v>
      </c>
      <c r="J34" s="40" t="s">
        <v>27</v>
      </c>
      <c r="K34" s="129" t="s">
        <v>26</v>
      </c>
      <c r="L34" s="129"/>
      <c r="R34" s="11" t="s">
        <v>168</v>
      </c>
      <c r="S34" s="198"/>
      <c r="T34" s="124" t="s">
        <v>174</v>
      </c>
      <c r="U34" s="31"/>
      <c r="V34" s="88">
        <f>SUM(W34:AI34)</f>
        <v>585512</v>
      </c>
      <c r="W34" s="179">
        <v>198406</v>
      </c>
      <c r="X34" s="179"/>
      <c r="Y34" s="191" t="s">
        <v>179</v>
      </c>
      <c r="Z34" s="191" t="s">
        <v>179</v>
      </c>
      <c r="AA34" s="88">
        <v>167863</v>
      </c>
      <c r="AB34" s="179">
        <v>85283</v>
      </c>
      <c r="AC34" s="179"/>
      <c r="AD34" s="191" t="s">
        <v>179</v>
      </c>
      <c r="AE34" s="191" t="s">
        <v>179</v>
      </c>
      <c r="AF34" s="191" t="s">
        <v>179</v>
      </c>
      <c r="AG34" s="88">
        <v>35369</v>
      </c>
      <c r="AH34" s="191" t="s">
        <v>179</v>
      </c>
      <c r="AI34" s="88">
        <v>98591</v>
      </c>
    </row>
    <row r="35" spans="1:35" ht="21.75" customHeight="1">
      <c r="A35" s="45" t="s">
        <v>40</v>
      </c>
      <c r="B35" s="45"/>
      <c r="C35" s="45"/>
      <c r="D35" s="44"/>
      <c r="E35" s="41">
        <v>5</v>
      </c>
      <c r="F35" s="130">
        <f>SUM(H35:K35)</f>
        <v>103</v>
      </c>
      <c r="G35" s="130"/>
      <c r="H35" s="41">
        <v>20</v>
      </c>
      <c r="I35" s="41">
        <v>83</v>
      </c>
      <c r="J35" s="40" t="s">
        <v>27</v>
      </c>
      <c r="K35" s="129" t="s">
        <v>26</v>
      </c>
      <c r="L35" s="129"/>
      <c r="R35" s="161"/>
      <c r="S35" s="161"/>
      <c r="T35" s="171" t="s">
        <v>177</v>
      </c>
      <c r="U35" s="170"/>
      <c r="V35" s="25"/>
      <c r="W35" s="25"/>
      <c r="Y35" s="25"/>
      <c r="Z35" s="25"/>
      <c r="AA35" s="25"/>
      <c r="AB35" s="25"/>
      <c r="AD35" s="25"/>
      <c r="AE35" s="25"/>
      <c r="AF35" s="6"/>
      <c r="AG35" s="25"/>
      <c r="AH35" s="25"/>
      <c r="AI35" s="25"/>
    </row>
    <row r="36" spans="1:35" ht="21.75" customHeight="1">
      <c r="A36" s="45" t="s">
        <v>39</v>
      </c>
      <c r="B36" s="45"/>
      <c r="C36" s="45"/>
      <c r="D36" s="44"/>
      <c r="E36" s="41">
        <v>2</v>
      </c>
      <c r="F36" s="130">
        <f>SUM(H36:K36)</f>
        <v>945</v>
      </c>
      <c r="G36" s="130"/>
      <c r="H36" s="41">
        <v>44</v>
      </c>
      <c r="I36" s="41">
        <v>901</v>
      </c>
      <c r="J36" s="40" t="s">
        <v>27</v>
      </c>
      <c r="K36" s="129" t="s">
        <v>26</v>
      </c>
      <c r="L36" s="129"/>
      <c r="R36" s="11" t="s">
        <v>169</v>
      </c>
      <c r="S36" s="9"/>
      <c r="T36" s="124" t="s">
        <v>178</v>
      </c>
      <c r="U36" s="31"/>
      <c r="V36" s="88">
        <f>SUM(W36:AI36)</f>
        <v>440163</v>
      </c>
      <c r="W36" s="179" t="s">
        <v>179</v>
      </c>
      <c r="X36" s="179"/>
      <c r="Y36" s="191" t="s">
        <v>179</v>
      </c>
      <c r="Z36" s="191" t="s">
        <v>179</v>
      </c>
      <c r="AA36" s="191" t="s">
        <v>179</v>
      </c>
      <c r="AB36" s="179" t="s">
        <v>179</v>
      </c>
      <c r="AC36" s="179"/>
      <c r="AD36" s="191" t="s">
        <v>179</v>
      </c>
      <c r="AE36" s="191" t="s">
        <v>179</v>
      </c>
      <c r="AF36" s="191" t="s">
        <v>179</v>
      </c>
      <c r="AG36" s="191" t="s">
        <v>179</v>
      </c>
      <c r="AH36" s="191" t="s">
        <v>179</v>
      </c>
      <c r="AI36" s="191">
        <v>440163</v>
      </c>
    </row>
    <row r="37" spans="1:35" ht="21.75" customHeight="1">
      <c r="A37" s="45" t="s">
        <v>38</v>
      </c>
      <c r="B37" s="45"/>
      <c r="C37" s="45"/>
      <c r="D37" s="44"/>
      <c r="E37" s="41">
        <v>4</v>
      </c>
      <c r="F37" s="130">
        <f>SUM(H37:K37)</f>
        <v>36</v>
      </c>
      <c r="G37" s="130"/>
      <c r="H37" s="41">
        <v>27</v>
      </c>
      <c r="I37" s="41">
        <v>9</v>
      </c>
      <c r="J37" s="40" t="s">
        <v>27</v>
      </c>
      <c r="K37" s="129" t="s">
        <v>26</v>
      </c>
      <c r="L37" s="129"/>
      <c r="R37" s="161"/>
      <c r="S37" s="161"/>
      <c r="T37" s="168"/>
      <c r="U37" s="31"/>
      <c r="V37" s="25"/>
      <c r="W37" s="25"/>
      <c r="Y37" s="25"/>
      <c r="Z37" s="25"/>
      <c r="AA37" s="25"/>
      <c r="AB37" s="25"/>
      <c r="AD37" s="25"/>
      <c r="AE37" s="25"/>
      <c r="AF37" s="6"/>
      <c r="AG37" s="25"/>
      <c r="AH37" s="25"/>
      <c r="AI37" s="25"/>
    </row>
    <row r="38" spans="1:35" ht="21.75" customHeight="1">
      <c r="A38" s="45" t="s">
        <v>37</v>
      </c>
      <c r="B38" s="45"/>
      <c r="C38" s="45"/>
      <c r="D38" s="44"/>
      <c r="E38" s="40" t="s">
        <v>27</v>
      </c>
      <c r="F38" s="130">
        <f>SUM(H38:K38)</f>
        <v>1</v>
      </c>
      <c r="G38" s="130"/>
      <c r="H38" s="41">
        <v>1</v>
      </c>
      <c r="I38" s="40" t="s">
        <v>27</v>
      </c>
      <c r="J38" s="40" t="s">
        <v>27</v>
      </c>
      <c r="K38" s="129" t="s">
        <v>26</v>
      </c>
      <c r="L38" s="129"/>
      <c r="R38" s="74" t="s">
        <v>170</v>
      </c>
      <c r="S38" s="46"/>
      <c r="T38" s="124" t="s">
        <v>175</v>
      </c>
      <c r="U38" s="31"/>
      <c r="V38" s="88">
        <f>SUM(W38:AI38)</f>
        <v>543342</v>
      </c>
      <c r="W38" s="199">
        <v>188008</v>
      </c>
      <c r="X38" s="199"/>
      <c r="Y38" s="192">
        <v>35022</v>
      </c>
      <c r="Z38" s="192">
        <v>3584</v>
      </c>
      <c r="AA38" s="191" t="s">
        <v>179</v>
      </c>
      <c r="AB38" s="199">
        <v>128296</v>
      </c>
      <c r="AC38" s="199"/>
      <c r="AD38" s="87">
        <v>5761</v>
      </c>
      <c r="AE38" s="192">
        <v>68994</v>
      </c>
      <c r="AF38" s="158">
        <v>47066</v>
      </c>
      <c r="AG38" s="87">
        <v>49508</v>
      </c>
      <c r="AH38" s="192">
        <v>17103</v>
      </c>
      <c r="AI38" s="191" t="s">
        <v>179</v>
      </c>
    </row>
    <row r="39" spans="1:35" ht="21.75" customHeight="1">
      <c r="A39" s="45" t="s">
        <v>36</v>
      </c>
      <c r="B39" s="45"/>
      <c r="C39" s="45"/>
      <c r="D39" s="44"/>
      <c r="E39" s="41">
        <v>3</v>
      </c>
      <c r="F39" s="130">
        <f>SUM(H39:K39)</f>
        <v>20</v>
      </c>
      <c r="G39" s="130"/>
      <c r="H39" s="41">
        <v>20</v>
      </c>
      <c r="I39" s="40" t="s">
        <v>27</v>
      </c>
      <c r="J39" s="40" t="s">
        <v>27</v>
      </c>
      <c r="K39" s="129" t="s">
        <v>26</v>
      </c>
      <c r="L39" s="129"/>
      <c r="R39" s="159"/>
      <c r="S39" s="161"/>
      <c r="T39" s="169" t="s">
        <v>159</v>
      </c>
      <c r="U39" s="170"/>
      <c r="V39" s="25"/>
      <c r="W39" s="25"/>
      <c r="Y39" s="25"/>
      <c r="Z39" s="25"/>
      <c r="AA39" s="25"/>
      <c r="AB39" s="25"/>
      <c r="AD39" s="25"/>
      <c r="AE39" s="25"/>
      <c r="AF39" s="6"/>
      <c r="AG39" s="25"/>
      <c r="AH39" s="25"/>
      <c r="AI39" s="6"/>
    </row>
    <row r="40" spans="1:35" ht="21.75" customHeight="1">
      <c r="A40" s="45" t="s">
        <v>35</v>
      </c>
      <c r="B40" s="45"/>
      <c r="C40" s="45"/>
      <c r="D40" s="44"/>
      <c r="E40" s="41">
        <v>2</v>
      </c>
      <c r="F40" s="130">
        <f>SUM(H40:K40)</f>
        <v>10</v>
      </c>
      <c r="G40" s="130"/>
      <c r="H40" s="41">
        <v>10</v>
      </c>
      <c r="I40" s="40" t="s">
        <v>27</v>
      </c>
      <c r="J40" s="40" t="s">
        <v>27</v>
      </c>
      <c r="K40" s="129" t="s">
        <v>26</v>
      </c>
      <c r="L40" s="129"/>
      <c r="R40" s="74" t="s">
        <v>170</v>
      </c>
      <c r="S40" s="46"/>
      <c r="T40" s="124" t="s">
        <v>175</v>
      </c>
      <c r="U40" s="31"/>
      <c r="V40" s="88">
        <f>SUM(W40:AI40)</f>
        <v>563704</v>
      </c>
      <c r="W40" s="200">
        <v>239067</v>
      </c>
      <c r="X40" s="200"/>
      <c r="Y40" s="191" t="s">
        <v>179</v>
      </c>
      <c r="Z40" s="191" t="s">
        <v>179</v>
      </c>
      <c r="AA40" s="191" t="s">
        <v>179</v>
      </c>
      <c r="AB40" s="179" t="s">
        <v>179</v>
      </c>
      <c r="AC40" s="179"/>
      <c r="AD40" s="191" t="s">
        <v>179</v>
      </c>
      <c r="AE40" s="191" t="s">
        <v>179</v>
      </c>
      <c r="AF40" s="191" t="s">
        <v>179</v>
      </c>
      <c r="AG40" s="158">
        <v>53258</v>
      </c>
      <c r="AH40" s="191">
        <v>17247</v>
      </c>
      <c r="AI40" s="158">
        <v>254132</v>
      </c>
    </row>
    <row r="41" spans="1:35" ht="21.75" customHeight="1">
      <c r="A41" s="45" t="s">
        <v>34</v>
      </c>
      <c r="B41" s="45"/>
      <c r="C41" s="45"/>
      <c r="D41" s="44"/>
      <c r="E41" s="40" t="s">
        <v>27</v>
      </c>
      <c r="F41" s="130">
        <f>SUM(H41:K41)</f>
        <v>5</v>
      </c>
      <c r="G41" s="130"/>
      <c r="H41" s="40" t="s">
        <v>27</v>
      </c>
      <c r="I41" s="41">
        <v>5</v>
      </c>
      <c r="J41" s="40" t="s">
        <v>27</v>
      </c>
      <c r="K41" s="129" t="s">
        <v>26</v>
      </c>
      <c r="L41" s="129"/>
      <c r="R41" s="155"/>
      <c r="S41" s="155"/>
      <c r="T41" s="186" t="s">
        <v>177</v>
      </c>
      <c r="U41" s="183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85"/>
      <c r="AI41" s="185"/>
    </row>
    <row r="42" spans="1:33" ht="21.75" customHeight="1">
      <c r="A42" s="45" t="s">
        <v>33</v>
      </c>
      <c r="B42" s="45"/>
      <c r="C42" s="45"/>
      <c r="D42" s="44"/>
      <c r="E42" s="41">
        <v>1</v>
      </c>
      <c r="F42" s="130">
        <f>SUM(H42:K42)</f>
        <v>77</v>
      </c>
      <c r="G42" s="130"/>
      <c r="H42" s="41">
        <v>14</v>
      </c>
      <c r="I42" s="41">
        <v>23</v>
      </c>
      <c r="J42" s="40">
        <v>40</v>
      </c>
      <c r="K42" s="129" t="s">
        <v>26</v>
      </c>
      <c r="L42" s="129"/>
      <c r="R42" s="9" t="s">
        <v>122</v>
      </c>
      <c r="S42" s="9"/>
      <c r="T42" s="46"/>
      <c r="U42" s="4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12" ht="21.75" customHeight="1">
      <c r="A43" s="45" t="s">
        <v>32</v>
      </c>
      <c r="B43" s="45"/>
      <c r="C43" s="45"/>
      <c r="D43" s="44"/>
      <c r="E43" s="41">
        <v>13</v>
      </c>
      <c r="F43" s="130">
        <f>SUM(H43:K43)</f>
        <v>188</v>
      </c>
      <c r="G43" s="130"/>
      <c r="H43" s="41">
        <v>184</v>
      </c>
      <c r="I43" s="41">
        <v>4</v>
      </c>
      <c r="J43" s="40" t="s">
        <v>29</v>
      </c>
      <c r="K43" s="129" t="s">
        <v>26</v>
      </c>
      <c r="L43" s="129"/>
    </row>
    <row r="44" spans="1:12" ht="21.75" customHeight="1">
      <c r="A44" s="45" t="s">
        <v>31</v>
      </c>
      <c r="B44" s="45"/>
      <c r="C44" s="45"/>
      <c r="D44" s="44"/>
      <c r="E44" s="41">
        <v>457</v>
      </c>
      <c r="F44" s="130">
        <f>SUM(H44:K44)</f>
        <v>10281</v>
      </c>
      <c r="G44" s="130"/>
      <c r="H44" s="41">
        <v>541</v>
      </c>
      <c r="I44" s="41">
        <v>259</v>
      </c>
      <c r="J44" s="41">
        <v>9481</v>
      </c>
      <c r="K44" s="129" t="s">
        <v>26</v>
      </c>
      <c r="L44" s="129"/>
    </row>
    <row r="45" spans="1:12" ht="21.75" customHeight="1">
      <c r="A45" s="43" t="s">
        <v>30</v>
      </c>
      <c r="B45" s="43"/>
      <c r="C45" s="43"/>
      <c r="D45" s="42"/>
      <c r="E45" s="41">
        <v>10</v>
      </c>
      <c r="F45" s="130">
        <f>SUM(H45:K45)</f>
        <v>89</v>
      </c>
      <c r="G45" s="130"/>
      <c r="H45" s="41">
        <v>66</v>
      </c>
      <c r="I45" s="41">
        <v>23</v>
      </c>
      <c r="J45" s="40" t="s">
        <v>29</v>
      </c>
      <c r="K45" s="129" t="s">
        <v>26</v>
      </c>
      <c r="L45" s="129"/>
    </row>
    <row r="46" spans="1:12" ht="21.75" customHeight="1">
      <c r="A46" s="39" t="s">
        <v>28</v>
      </c>
      <c r="B46" s="39"/>
      <c r="C46" s="39"/>
      <c r="D46" s="38"/>
      <c r="E46" s="36">
        <v>40</v>
      </c>
      <c r="F46" s="131">
        <f>SUM(H46:K46)</f>
        <v>2178</v>
      </c>
      <c r="G46" s="131"/>
      <c r="H46" s="36">
        <v>273</v>
      </c>
      <c r="I46" s="36">
        <v>106</v>
      </c>
      <c r="J46" s="37" t="s">
        <v>27</v>
      </c>
      <c r="K46" s="131">
        <v>1799</v>
      </c>
      <c r="L46" s="131"/>
    </row>
    <row r="47" spans="1:10" ht="21.75" customHeight="1">
      <c r="A47" s="35" t="s">
        <v>25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1.75" customHeight="1">
      <c r="A48" s="34" t="s">
        <v>24</v>
      </c>
      <c r="B48" s="34"/>
      <c r="C48" s="34"/>
      <c r="D48" s="34"/>
      <c r="E48" s="34"/>
      <c r="F48" s="34"/>
      <c r="G48" s="34"/>
      <c r="H48" s="34"/>
      <c r="I48" s="34"/>
      <c r="J48" s="34"/>
    </row>
    <row r="49" spans="18:32" ht="21.75" customHeight="1">
      <c r="R49" s="113" t="s">
        <v>158</v>
      </c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21.75" customHeight="1" thickBot="1">
      <c r="A50" s="33" t="s">
        <v>120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0" t="s">
        <v>0</v>
      </c>
    </row>
    <row r="51" spans="1:32" ht="21.75" customHeight="1">
      <c r="A51" s="30" t="s">
        <v>119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R51" s="149" t="s">
        <v>157</v>
      </c>
      <c r="S51" s="63"/>
      <c r="T51" s="13" t="s">
        <v>156</v>
      </c>
      <c r="U51" s="120" t="s">
        <v>155</v>
      </c>
      <c r="V51" s="2" t="s">
        <v>154</v>
      </c>
      <c r="W51" s="148" t="s">
        <v>157</v>
      </c>
      <c r="X51" s="58"/>
      <c r="Y51" s="13" t="s">
        <v>156</v>
      </c>
      <c r="Z51" s="120" t="s">
        <v>155</v>
      </c>
      <c r="AA51" s="2" t="s">
        <v>154</v>
      </c>
      <c r="AB51" s="148" t="s">
        <v>157</v>
      </c>
      <c r="AC51" s="58"/>
      <c r="AD51" s="13" t="s">
        <v>156</v>
      </c>
      <c r="AE51" s="120" t="s">
        <v>155</v>
      </c>
      <c r="AF51" s="4" t="s">
        <v>154</v>
      </c>
    </row>
    <row r="52" spans="1:32" ht="21.75" customHeight="1" thickBo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" t="s">
        <v>0</v>
      </c>
      <c r="R52" s="51" t="s">
        <v>114</v>
      </c>
      <c r="S52" s="50"/>
      <c r="T52" s="82">
        <f>SUM(T55,Y57,AD69)</f>
        <v>926365</v>
      </c>
      <c r="U52" s="82">
        <f>SUM(U55,Z57,AE69)</f>
        <v>441200</v>
      </c>
      <c r="V52" s="82">
        <f>SUM(V55,AA57,AF69)</f>
        <v>485165</v>
      </c>
      <c r="W52" s="147"/>
      <c r="X52" s="146" t="s">
        <v>153</v>
      </c>
      <c r="Y52" s="101">
        <f>SUM(Z52:AA52)</f>
        <v>932</v>
      </c>
      <c r="Z52" s="145">
        <v>434</v>
      </c>
      <c r="AA52" s="144">
        <v>498</v>
      </c>
      <c r="AB52" s="46"/>
      <c r="AC52" s="90" t="s">
        <v>152</v>
      </c>
      <c r="AD52" s="89">
        <f>SUM(AE52:AF52)</f>
        <v>6142</v>
      </c>
      <c r="AE52" s="88">
        <v>2851</v>
      </c>
      <c r="AF52" s="88">
        <v>3291</v>
      </c>
    </row>
    <row r="53" spans="1:32" ht="21.75" customHeight="1">
      <c r="A53" s="112" t="s">
        <v>118</v>
      </c>
      <c r="B53" s="58"/>
      <c r="C53" s="13" t="s">
        <v>117</v>
      </c>
      <c r="D53" s="108" t="s">
        <v>116</v>
      </c>
      <c r="E53" s="110" t="s">
        <v>115</v>
      </c>
      <c r="F53" s="111" t="s">
        <v>118</v>
      </c>
      <c r="G53" s="109"/>
      <c r="H53" s="13" t="s">
        <v>117</v>
      </c>
      <c r="I53" s="108" t="s">
        <v>116</v>
      </c>
      <c r="J53" s="110" t="s">
        <v>115</v>
      </c>
      <c r="K53" s="109" t="s">
        <v>118</v>
      </c>
      <c r="L53" s="109"/>
      <c r="M53" s="13" t="s">
        <v>117</v>
      </c>
      <c r="N53" s="108" t="s">
        <v>116</v>
      </c>
      <c r="O53" s="107" t="s">
        <v>115</v>
      </c>
      <c r="R53" s="100"/>
      <c r="S53" s="99"/>
      <c r="T53" s="26"/>
      <c r="U53" s="26"/>
      <c r="V53" s="26"/>
      <c r="W53" s="143"/>
      <c r="X53" s="90" t="s">
        <v>151</v>
      </c>
      <c r="Y53" s="89">
        <f>SUM(Z53:AA53)</f>
        <v>1273</v>
      </c>
      <c r="Z53" s="87">
        <v>590</v>
      </c>
      <c r="AA53" s="94">
        <v>683</v>
      </c>
      <c r="AB53" s="87"/>
      <c r="AC53" s="92" t="s">
        <v>150</v>
      </c>
      <c r="AD53" s="89">
        <f>SUM(AE53:AF53)</f>
        <v>13125</v>
      </c>
      <c r="AE53" s="88">
        <v>6284</v>
      </c>
      <c r="AF53" s="88">
        <v>6841</v>
      </c>
    </row>
    <row r="54" spans="1:32" ht="21.75" customHeight="1">
      <c r="A54" s="51" t="s">
        <v>114</v>
      </c>
      <c r="B54" s="50"/>
      <c r="C54" s="82">
        <f>SUM(C56:C64,C66,H54,H63,H69,M57,M64,M69)</f>
        <v>14028</v>
      </c>
      <c r="D54" s="82">
        <f>SUM(D56:D64,D66,I54,I63,I69,N57,N64,N69)</f>
        <v>8212</v>
      </c>
      <c r="E54" s="82">
        <f>SUM(E56:E64,E66,J54,J63,J69,O57,O64,O69)</f>
        <v>5816</v>
      </c>
      <c r="F54" s="106" t="s">
        <v>113</v>
      </c>
      <c r="G54" s="105"/>
      <c r="H54" s="104">
        <f>SUM(H55:H62)</f>
        <v>925</v>
      </c>
      <c r="I54" s="103">
        <f>SUM(I55:I62)</f>
        <v>684</v>
      </c>
      <c r="J54" s="102">
        <f>SUM(J55:J62)</f>
        <v>241</v>
      </c>
      <c r="K54" s="93"/>
      <c r="L54" s="92" t="s">
        <v>112</v>
      </c>
      <c r="M54" s="101">
        <f>SUM(N54:O54)</f>
        <v>181</v>
      </c>
      <c r="N54" s="88">
        <v>82</v>
      </c>
      <c r="O54" s="88">
        <v>99</v>
      </c>
      <c r="R54" s="97" t="s">
        <v>109</v>
      </c>
      <c r="S54" s="96"/>
      <c r="T54" s="83">
        <f>SUM(U54:V54)</f>
        <v>345501</v>
      </c>
      <c r="U54" s="82">
        <v>165322</v>
      </c>
      <c r="V54" s="82">
        <v>180179</v>
      </c>
      <c r="W54" s="138"/>
      <c r="X54" s="90" t="s">
        <v>149</v>
      </c>
      <c r="Y54" s="89">
        <f>SUM(Z54:AA54)</f>
        <v>2642</v>
      </c>
      <c r="Z54" s="87">
        <v>1230</v>
      </c>
      <c r="AA54" s="94">
        <v>1412</v>
      </c>
      <c r="AB54" s="87"/>
      <c r="AC54" s="92" t="s">
        <v>148</v>
      </c>
      <c r="AD54" s="89">
        <f>SUM(AE54:AF54)</f>
        <v>7219</v>
      </c>
      <c r="AE54" s="88">
        <v>3386</v>
      </c>
      <c r="AF54" s="88">
        <v>3833</v>
      </c>
    </row>
    <row r="55" spans="1:32" ht="21.75" customHeight="1">
      <c r="A55" s="100"/>
      <c r="B55" s="99"/>
      <c r="C55" s="26"/>
      <c r="D55" s="26"/>
      <c r="E55" s="26"/>
      <c r="F55" s="93"/>
      <c r="G55" s="92" t="s">
        <v>111</v>
      </c>
      <c r="H55" s="89">
        <f>SUM(I55:J55)</f>
        <v>136</v>
      </c>
      <c r="I55" s="87">
        <v>101</v>
      </c>
      <c r="J55" s="94">
        <v>35</v>
      </c>
      <c r="K55" s="93"/>
      <c r="L55" s="92" t="s">
        <v>110</v>
      </c>
      <c r="M55" s="89">
        <f>SUM(N55:O55)</f>
        <v>238</v>
      </c>
      <c r="N55" s="88">
        <v>192</v>
      </c>
      <c r="O55" s="88">
        <v>46</v>
      </c>
      <c r="R55" s="97" t="s">
        <v>147</v>
      </c>
      <c r="S55" s="96"/>
      <c r="T55" s="82">
        <f>SUM(T54)</f>
        <v>345501</v>
      </c>
      <c r="U55" s="82">
        <f>SUM(U54)</f>
        <v>165322</v>
      </c>
      <c r="V55" s="82">
        <f>SUM(V54)</f>
        <v>180179</v>
      </c>
      <c r="W55" s="138"/>
      <c r="X55" s="90" t="s">
        <v>146</v>
      </c>
      <c r="Y55" s="89">
        <f>SUM(Z55:AA55)</f>
        <v>662</v>
      </c>
      <c r="Z55" s="87">
        <v>305</v>
      </c>
      <c r="AA55" s="94">
        <v>357</v>
      </c>
      <c r="AB55" s="139" t="s">
        <v>104</v>
      </c>
      <c r="AC55" s="84"/>
      <c r="AD55" s="83">
        <f>SUM(AD56:AD61)</f>
        <v>31108</v>
      </c>
      <c r="AE55" s="82">
        <f>SUM(AE56:AE61)</f>
        <v>14657</v>
      </c>
      <c r="AF55" s="82">
        <f>SUM(AF56:AF61)</f>
        <v>16451</v>
      </c>
    </row>
    <row r="56" spans="1:32" ht="21.75" customHeight="1">
      <c r="A56" s="97" t="s">
        <v>109</v>
      </c>
      <c r="B56" s="96"/>
      <c r="C56" s="83">
        <f>SUM(D56:E56)</f>
        <v>3759</v>
      </c>
      <c r="D56" s="82">
        <v>1923</v>
      </c>
      <c r="E56" s="82">
        <v>1836</v>
      </c>
      <c r="F56" s="93"/>
      <c r="G56" s="92" t="s">
        <v>108</v>
      </c>
      <c r="H56" s="89">
        <f>SUM(I56:J56)</f>
        <v>178</v>
      </c>
      <c r="I56" s="87">
        <v>134</v>
      </c>
      <c r="J56" s="94">
        <v>44</v>
      </c>
      <c r="K56" s="93"/>
      <c r="L56" s="92" t="s">
        <v>107</v>
      </c>
      <c r="M56" s="89">
        <f>SUM(N56:O56)</f>
        <v>137</v>
      </c>
      <c r="N56" s="88">
        <v>110</v>
      </c>
      <c r="O56" s="88">
        <v>27</v>
      </c>
      <c r="R56" s="100"/>
      <c r="S56" s="99"/>
      <c r="T56" s="26"/>
      <c r="U56" s="26"/>
      <c r="V56" s="26"/>
      <c r="W56" s="143"/>
      <c r="X56" s="90" t="s">
        <v>145</v>
      </c>
      <c r="Y56" s="89">
        <f>SUM(Z56:AA56)</f>
        <v>988</v>
      </c>
      <c r="Z56" s="87">
        <v>487</v>
      </c>
      <c r="AA56" s="94">
        <v>501</v>
      </c>
      <c r="AB56" s="87"/>
      <c r="AC56" s="92" t="s">
        <v>144</v>
      </c>
      <c r="AD56" s="89">
        <f>SUM(AE56:AF56)</f>
        <v>4873</v>
      </c>
      <c r="AE56" s="88">
        <v>2300</v>
      </c>
      <c r="AF56" s="88">
        <v>2573</v>
      </c>
    </row>
    <row r="57" spans="1:32" ht="21.75" customHeight="1">
      <c r="A57" s="97" t="s">
        <v>106</v>
      </c>
      <c r="B57" s="96"/>
      <c r="C57" s="83">
        <f>SUM(D57:E57)</f>
        <v>536</v>
      </c>
      <c r="D57" s="82">
        <v>382</v>
      </c>
      <c r="E57" s="82">
        <v>154</v>
      </c>
      <c r="F57" s="93"/>
      <c r="G57" s="98" t="s">
        <v>105</v>
      </c>
      <c r="H57" s="89">
        <f>SUM(I57:J57)</f>
        <v>310</v>
      </c>
      <c r="I57" s="87">
        <v>219</v>
      </c>
      <c r="J57" s="94">
        <v>91</v>
      </c>
      <c r="K57" s="85" t="s">
        <v>104</v>
      </c>
      <c r="L57" s="84"/>
      <c r="M57" s="83">
        <f>SUM(M58:M63)</f>
        <v>798</v>
      </c>
      <c r="N57" s="82">
        <f>SUM(N58:N63)</f>
        <v>553</v>
      </c>
      <c r="O57" s="82">
        <f>SUM(O58:O63)</f>
        <v>245</v>
      </c>
      <c r="R57" s="97" t="s">
        <v>143</v>
      </c>
      <c r="S57" s="96"/>
      <c r="T57" s="83">
        <f>SUM(U57:V57)</f>
        <v>85278</v>
      </c>
      <c r="U57" s="82">
        <v>40786</v>
      </c>
      <c r="V57" s="82">
        <v>44492</v>
      </c>
      <c r="W57" s="136" t="s">
        <v>142</v>
      </c>
      <c r="X57" s="96"/>
      <c r="Y57" s="83">
        <f>SUM(T57:T60,T62,T67)</f>
        <v>300351</v>
      </c>
      <c r="Z57" s="82">
        <f>SUM(U57:U60,U62,U67)</f>
        <v>143737</v>
      </c>
      <c r="AA57" s="86">
        <f>SUM(V57:V60,V62,V67)</f>
        <v>156614</v>
      </c>
      <c r="AB57" s="87"/>
      <c r="AC57" s="92" t="s">
        <v>141</v>
      </c>
      <c r="AD57" s="89">
        <f>SUM(AE57:AF57)</f>
        <v>4817</v>
      </c>
      <c r="AE57" s="88">
        <v>2262</v>
      </c>
      <c r="AF57" s="88">
        <v>2555</v>
      </c>
    </row>
    <row r="58" spans="1:32" ht="21.75" customHeight="1">
      <c r="A58" s="97" t="s">
        <v>103</v>
      </c>
      <c r="B58" s="96"/>
      <c r="C58" s="83">
        <f>SUM(D58:E58)</f>
        <v>1540</v>
      </c>
      <c r="D58" s="82">
        <v>700</v>
      </c>
      <c r="E58" s="82">
        <v>840</v>
      </c>
      <c r="F58" s="93"/>
      <c r="G58" s="92" t="s">
        <v>102</v>
      </c>
      <c r="H58" s="89">
        <f>SUM(I58:J58)</f>
        <v>50</v>
      </c>
      <c r="I58" s="87">
        <v>44</v>
      </c>
      <c r="J58" s="94">
        <v>6</v>
      </c>
      <c r="K58" s="93"/>
      <c r="L58" s="98" t="s">
        <v>101</v>
      </c>
      <c r="M58" s="89">
        <f>SUM(N58:O58)</f>
        <v>142</v>
      </c>
      <c r="N58" s="88">
        <v>107</v>
      </c>
      <c r="O58" s="88">
        <v>35</v>
      </c>
      <c r="R58" s="97" t="s">
        <v>94</v>
      </c>
      <c r="S58" s="96"/>
      <c r="T58" s="83">
        <f>SUM(U58:V58)</f>
        <v>55099</v>
      </c>
      <c r="U58" s="82">
        <v>25392</v>
      </c>
      <c r="V58" s="82">
        <v>29707</v>
      </c>
      <c r="W58" s="142"/>
      <c r="X58" s="141"/>
      <c r="Y58" s="26"/>
      <c r="Z58" s="26"/>
      <c r="AA58" s="140"/>
      <c r="AB58" s="25"/>
      <c r="AC58" s="92" t="s">
        <v>140</v>
      </c>
      <c r="AD58" s="89">
        <f>SUM(AE58:AF58)</f>
        <v>6633</v>
      </c>
      <c r="AE58" s="88">
        <v>3092</v>
      </c>
      <c r="AF58" s="88">
        <v>3541</v>
      </c>
    </row>
    <row r="59" spans="1:32" ht="21.75" customHeight="1">
      <c r="A59" s="97" t="s">
        <v>100</v>
      </c>
      <c r="B59" s="96"/>
      <c r="C59" s="83">
        <f>SUM(D59:E59)</f>
        <v>590</v>
      </c>
      <c r="D59" s="82">
        <v>272</v>
      </c>
      <c r="E59" s="82">
        <v>318</v>
      </c>
      <c r="F59" s="93"/>
      <c r="G59" s="98" t="s">
        <v>99</v>
      </c>
      <c r="H59" s="89">
        <f>SUM(I59:J59)</f>
        <v>56</v>
      </c>
      <c r="I59" s="87">
        <v>40</v>
      </c>
      <c r="J59" s="94">
        <v>16</v>
      </c>
      <c r="K59" s="93"/>
      <c r="L59" s="92" t="s">
        <v>98</v>
      </c>
      <c r="M59" s="89">
        <f>SUM(N59:O59)</f>
        <v>110</v>
      </c>
      <c r="N59" s="88">
        <v>78</v>
      </c>
      <c r="O59" s="88">
        <v>32</v>
      </c>
      <c r="R59" s="97" t="s">
        <v>88</v>
      </c>
      <c r="S59" s="96"/>
      <c r="T59" s="83">
        <f>SUM(U59:V59)</f>
        <v>49944</v>
      </c>
      <c r="U59" s="82">
        <v>24116</v>
      </c>
      <c r="V59" s="82">
        <v>25828</v>
      </c>
      <c r="W59" s="136" t="s">
        <v>106</v>
      </c>
      <c r="X59" s="96"/>
      <c r="Y59" s="83">
        <f>SUM(Z59:AA59)</f>
        <v>38424</v>
      </c>
      <c r="Z59" s="82">
        <v>17939</v>
      </c>
      <c r="AA59" s="86">
        <v>20485</v>
      </c>
      <c r="AB59" s="87"/>
      <c r="AC59" s="92" t="s">
        <v>139</v>
      </c>
      <c r="AD59" s="89">
        <f>SUM(AE59:AF59)</f>
        <v>7403</v>
      </c>
      <c r="AE59" s="88">
        <v>3524</v>
      </c>
      <c r="AF59" s="88">
        <v>3879</v>
      </c>
    </row>
    <row r="60" spans="1:32" ht="21.75" customHeight="1">
      <c r="A60" s="97" t="s">
        <v>97</v>
      </c>
      <c r="B60" s="96"/>
      <c r="C60" s="83">
        <f>SUM(D60:E60)</f>
        <v>552</v>
      </c>
      <c r="D60" s="82">
        <v>268</v>
      </c>
      <c r="E60" s="82">
        <v>284</v>
      </c>
      <c r="F60" s="93"/>
      <c r="G60" s="92" t="s">
        <v>96</v>
      </c>
      <c r="H60" s="89">
        <f>SUM(I60:J60)</f>
        <v>78</v>
      </c>
      <c r="I60" s="87">
        <v>57</v>
      </c>
      <c r="J60" s="94">
        <v>21</v>
      </c>
      <c r="K60" s="93"/>
      <c r="L60" s="92" t="s">
        <v>95</v>
      </c>
      <c r="M60" s="89">
        <f>SUM(N60:O60)</f>
        <v>187</v>
      </c>
      <c r="N60" s="88">
        <v>114</v>
      </c>
      <c r="O60" s="88">
        <v>73</v>
      </c>
      <c r="R60" s="97" t="s">
        <v>138</v>
      </c>
      <c r="S60" s="96"/>
      <c r="T60" s="83">
        <f>SUM(T61)</f>
        <v>8614</v>
      </c>
      <c r="U60" s="82">
        <f>SUM(U61)</f>
        <v>3872</v>
      </c>
      <c r="V60" s="82">
        <f>SUM(V61)</f>
        <v>4742</v>
      </c>
      <c r="W60" s="136" t="s">
        <v>100</v>
      </c>
      <c r="X60" s="96"/>
      <c r="Y60" s="83">
        <f>SUM(Z60:AA60)</f>
        <v>23167</v>
      </c>
      <c r="Z60" s="82">
        <v>10923</v>
      </c>
      <c r="AA60" s="86">
        <v>12244</v>
      </c>
      <c r="AB60" s="87"/>
      <c r="AC60" s="92" t="s">
        <v>137</v>
      </c>
      <c r="AD60" s="89">
        <f>SUM(AE60:AF60)</f>
        <v>2943</v>
      </c>
      <c r="AE60" s="88">
        <v>1381</v>
      </c>
      <c r="AF60" s="88">
        <v>1562</v>
      </c>
    </row>
    <row r="61" spans="1:32" ht="21.75" customHeight="1">
      <c r="A61" s="97" t="s">
        <v>94</v>
      </c>
      <c r="B61" s="96"/>
      <c r="C61" s="83">
        <f>SUM(D61:E61)</f>
        <v>714</v>
      </c>
      <c r="D61" s="82">
        <v>465</v>
      </c>
      <c r="E61" s="82">
        <v>249</v>
      </c>
      <c r="F61" s="93"/>
      <c r="G61" s="92" t="s">
        <v>93</v>
      </c>
      <c r="H61" s="89">
        <f>SUM(I61:J61)</f>
        <v>65</v>
      </c>
      <c r="I61" s="87">
        <v>47</v>
      </c>
      <c r="J61" s="94">
        <v>18</v>
      </c>
      <c r="K61" s="93"/>
      <c r="L61" s="92" t="s">
        <v>92</v>
      </c>
      <c r="M61" s="89">
        <f>SUM(N61:O61)</f>
        <v>161</v>
      </c>
      <c r="N61" s="88">
        <v>115</v>
      </c>
      <c r="O61" s="88">
        <v>46</v>
      </c>
      <c r="R61" s="137"/>
      <c r="S61" s="90" t="s">
        <v>82</v>
      </c>
      <c r="T61" s="89">
        <f>SUM(U61:V61)</f>
        <v>8614</v>
      </c>
      <c r="U61" s="88">
        <v>3872</v>
      </c>
      <c r="V61" s="87">
        <v>4742</v>
      </c>
      <c r="W61" s="136" t="s">
        <v>97</v>
      </c>
      <c r="X61" s="96"/>
      <c r="Y61" s="83">
        <f>SUM(Z61:AA61)</f>
        <v>18275</v>
      </c>
      <c r="Z61" s="82">
        <v>8439</v>
      </c>
      <c r="AA61" s="86">
        <v>9836</v>
      </c>
      <c r="AB61" s="87"/>
      <c r="AC61" s="92" t="s">
        <v>136</v>
      </c>
      <c r="AD61" s="89">
        <f>SUM(AE61:AF61)</f>
        <v>4439</v>
      </c>
      <c r="AE61" s="88">
        <v>2098</v>
      </c>
      <c r="AF61" s="88">
        <v>2341</v>
      </c>
    </row>
    <row r="62" spans="1:32" ht="21.75" customHeight="1">
      <c r="A62" s="97" t="s">
        <v>91</v>
      </c>
      <c r="B62" s="96"/>
      <c r="C62" s="83">
        <f>SUM(D62:E62)</f>
        <v>325</v>
      </c>
      <c r="D62" s="82">
        <v>240</v>
      </c>
      <c r="E62" s="82">
        <v>85</v>
      </c>
      <c r="F62" s="93"/>
      <c r="G62" s="92" t="s">
        <v>90</v>
      </c>
      <c r="H62" s="89">
        <f>SUM(I62:J62)</f>
        <v>52</v>
      </c>
      <c r="I62" s="87">
        <v>42</v>
      </c>
      <c r="J62" s="94">
        <v>10</v>
      </c>
      <c r="K62" s="93"/>
      <c r="L62" s="98" t="s">
        <v>89</v>
      </c>
      <c r="M62" s="89">
        <f>SUM(N62:O62)</f>
        <v>111</v>
      </c>
      <c r="N62" s="88">
        <v>78</v>
      </c>
      <c r="O62" s="88">
        <v>33</v>
      </c>
      <c r="R62" s="97" t="s">
        <v>79</v>
      </c>
      <c r="S62" s="96"/>
      <c r="T62" s="83">
        <f>SUM(T63:T66)</f>
        <v>37986</v>
      </c>
      <c r="U62" s="82">
        <f>SUM(U63:U66)</f>
        <v>18468</v>
      </c>
      <c r="V62" s="82">
        <f>SUM(V63:V66)</f>
        <v>19518</v>
      </c>
      <c r="W62" s="136" t="s">
        <v>91</v>
      </c>
      <c r="X62" s="96"/>
      <c r="Y62" s="83">
        <f>SUM(Z62:AA62)</f>
        <v>21533</v>
      </c>
      <c r="Z62" s="82">
        <v>10129</v>
      </c>
      <c r="AA62" s="86">
        <v>11404</v>
      </c>
      <c r="AB62" s="139" t="s">
        <v>83</v>
      </c>
      <c r="AC62" s="84"/>
      <c r="AD62" s="83">
        <f>SUM(AD63:AD66)</f>
        <v>32692</v>
      </c>
      <c r="AE62" s="82">
        <f>SUM(AE63:AE66)</f>
        <v>15147</v>
      </c>
      <c r="AF62" s="82">
        <f>SUM(AF63:AF66)</f>
        <v>17545</v>
      </c>
    </row>
    <row r="63" spans="1:32" ht="21.75" customHeight="1">
      <c r="A63" s="97" t="s">
        <v>88</v>
      </c>
      <c r="B63" s="96"/>
      <c r="C63" s="83">
        <f>SUM(D63:E63)</f>
        <v>510</v>
      </c>
      <c r="D63" s="82">
        <v>399</v>
      </c>
      <c r="E63" s="82">
        <v>111</v>
      </c>
      <c r="F63" s="85" t="s">
        <v>87</v>
      </c>
      <c r="G63" s="84"/>
      <c r="H63" s="83">
        <f>SUM(H64:H68)</f>
        <v>1010</v>
      </c>
      <c r="I63" s="82">
        <f>SUM(I64:I68)</f>
        <v>641</v>
      </c>
      <c r="J63" s="86">
        <f>SUM(J64:J68)</f>
        <v>369</v>
      </c>
      <c r="K63" s="93"/>
      <c r="L63" s="92" t="s">
        <v>86</v>
      </c>
      <c r="M63" s="89">
        <f>SUM(N63:O63)</f>
        <v>87</v>
      </c>
      <c r="N63" s="88">
        <v>61</v>
      </c>
      <c r="O63" s="88">
        <v>26</v>
      </c>
      <c r="R63" s="137"/>
      <c r="S63" s="90" t="s">
        <v>76</v>
      </c>
      <c r="T63" s="89">
        <f>SUM(U63:V63)</f>
        <v>11923</v>
      </c>
      <c r="U63" s="88">
        <v>5706</v>
      </c>
      <c r="V63" s="87">
        <v>6217</v>
      </c>
      <c r="W63" s="136" t="s">
        <v>87</v>
      </c>
      <c r="X63" s="96"/>
      <c r="Y63" s="83">
        <f>SUM(Y64:Y68)</f>
        <v>72659</v>
      </c>
      <c r="Z63" s="82">
        <f>SUM(Z64:Z68)</f>
        <v>34847</v>
      </c>
      <c r="AA63" s="86">
        <f>SUM(AA64:AA68)</f>
        <v>37812</v>
      </c>
      <c r="AB63" s="87"/>
      <c r="AC63" s="92" t="s">
        <v>135</v>
      </c>
      <c r="AD63" s="89">
        <f>SUM(AE63:AF63)</f>
        <v>10087</v>
      </c>
      <c r="AE63" s="88">
        <v>4719</v>
      </c>
      <c r="AF63" s="88">
        <v>5368</v>
      </c>
    </row>
    <row r="64" spans="1:32" ht="21.75" customHeight="1">
      <c r="A64" s="97" t="s">
        <v>85</v>
      </c>
      <c r="B64" s="96"/>
      <c r="C64" s="83">
        <f>SUM(C65)</f>
        <v>208</v>
      </c>
      <c r="D64" s="82">
        <f>SUM(D65)</f>
        <v>112</v>
      </c>
      <c r="E64" s="82">
        <f>SUM(E65)</f>
        <v>96</v>
      </c>
      <c r="F64" s="93"/>
      <c r="G64" s="92" t="s">
        <v>84</v>
      </c>
      <c r="H64" s="89">
        <f>SUM(I64:J64)</f>
        <v>391</v>
      </c>
      <c r="I64" s="87">
        <v>208</v>
      </c>
      <c r="J64" s="94">
        <v>183</v>
      </c>
      <c r="K64" s="85" t="s">
        <v>83</v>
      </c>
      <c r="L64" s="84"/>
      <c r="M64" s="83">
        <f>SUM(M65:M68)</f>
        <v>880</v>
      </c>
      <c r="N64" s="82">
        <f>SUM(N65:N68)</f>
        <v>498</v>
      </c>
      <c r="O64" s="82">
        <f>SUM(O65:O68)</f>
        <v>382</v>
      </c>
      <c r="R64" s="137"/>
      <c r="S64" s="90" t="s">
        <v>73</v>
      </c>
      <c r="T64" s="89">
        <f>SUM(U64:V64)</f>
        <v>11948</v>
      </c>
      <c r="U64" s="88">
        <v>5750</v>
      </c>
      <c r="V64" s="87">
        <v>6198</v>
      </c>
      <c r="W64" s="138"/>
      <c r="X64" s="90" t="s">
        <v>134</v>
      </c>
      <c r="Y64" s="89">
        <f>SUM(Z64:AA64)</f>
        <v>25055</v>
      </c>
      <c r="Z64" s="87">
        <v>12106</v>
      </c>
      <c r="AA64" s="94">
        <v>12949</v>
      </c>
      <c r="AB64" s="87"/>
      <c r="AC64" s="92" t="s">
        <v>133</v>
      </c>
      <c r="AD64" s="89">
        <f>SUM(AE64:AF64)</f>
        <v>8175</v>
      </c>
      <c r="AE64" s="88">
        <v>3773</v>
      </c>
      <c r="AF64" s="88">
        <v>4402</v>
      </c>
    </row>
    <row r="65" spans="1:32" ht="21.75" customHeight="1">
      <c r="A65" s="91"/>
      <c r="B65" s="90" t="s">
        <v>82</v>
      </c>
      <c r="C65" s="89">
        <f>SUM(D65:E65)</f>
        <v>208</v>
      </c>
      <c r="D65" s="88">
        <v>112</v>
      </c>
      <c r="E65" s="87">
        <v>96</v>
      </c>
      <c r="F65" s="93"/>
      <c r="G65" s="92" t="s">
        <v>81</v>
      </c>
      <c r="H65" s="89">
        <f>SUM(I65:J65)</f>
        <v>128</v>
      </c>
      <c r="I65" s="87">
        <v>99</v>
      </c>
      <c r="J65" s="94">
        <v>29</v>
      </c>
      <c r="K65" s="93"/>
      <c r="L65" s="92" t="s">
        <v>80</v>
      </c>
      <c r="M65" s="89">
        <f>SUM(N65:O65)</f>
        <v>401</v>
      </c>
      <c r="N65" s="88">
        <v>125</v>
      </c>
      <c r="O65" s="88">
        <v>276</v>
      </c>
      <c r="R65" s="137"/>
      <c r="S65" s="90" t="s">
        <v>70</v>
      </c>
      <c r="T65" s="89">
        <f>SUM(U65:V65)</f>
        <v>10399</v>
      </c>
      <c r="U65" s="88">
        <v>5256</v>
      </c>
      <c r="V65" s="87">
        <v>5143</v>
      </c>
      <c r="W65" s="138"/>
      <c r="X65" s="90" t="s">
        <v>132</v>
      </c>
      <c r="Y65" s="89">
        <f>SUM(Z65:AA65)</f>
        <v>8934</v>
      </c>
      <c r="Z65" s="87">
        <v>4176</v>
      </c>
      <c r="AA65" s="94">
        <v>4758</v>
      </c>
      <c r="AB65" s="87"/>
      <c r="AC65" s="92" t="s">
        <v>131</v>
      </c>
      <c r="AD65" s="89">
        <f>SUM(AE65:AF65)</f>
        <v>10476</v>
      </c>
      <c r="AE65" s="88">
        <v>4829</v>
      </c>
      <c r="AF65" s="88">
        <v>5647</v>
      </c>
    </row>
    <row r="66" spans="1:32" ht="21.75" customHeight="1">
      <c r="A66" s="97" t="s">
        <v>79</v>
      </c>
      <c r="B66" s="96"/>
      <c r="C66" s="83">
        <f>SUM(C67:C70)</f>
        <v>740</v>
      </c>
      <c r="D66" s="82">
        <f>SUM(D67:D70)</f>
        <v>449</v>
      </c>
      <c r="E66" s="82">
        <f>SUM(E67:E70)</f>
        <v>291</v>
      </c>
      <c r="F66" s="93"/>
      <c r="G66" s="92" t="s">
        <v>78</v>
      </c>
      <c r="H66" s="89">
        <f>SUM(I66:J66)</f>
        <v>118</v>
      </c>
      <c r="I66" s="87">
        <v>91</v>
      </c>
      <c r="J66" s="94">
        <v>27</v>
      </c>
      <c r="K66" s="93"/>
      <c r="L66" s="92" t="s">
        <v>77</v>
      </c>
      <c r="M66" s="89">
        <f>SUM(N66:O66)</f>
        <v>168</v>
      </c>
      <c r="N66" s="88">
        <v>122</v>
      </c>
      <c r="O66" s="88">
        <v>46</v>
      </c>
      <c r="R66" s="137"/>
      <c r="S66" s="90" t="s">
        <v>67</v>
      </c>
      <c r="T66" s="89">
        <f>SUM(U66:V66)</f>
        <v>3716</v>
      </c>
      <c r="U66" s="88">
        <v>1756</v>
      </c>
      <c r="V66" s="87">
        <v>1960</v>
      </c>
      <c r="W66" s="138"/>
      <c r="X66" s="90" t="s">
        <v>130</v>
      </c>
      <c r="Y66" s="89">
        <f>SUM(Z66:AA66)</f>
        <v>9268</v>
      </c>
      <c r="Z66" s="87">
        <v>4430</v>
      </c>
      <c r="AA66" s="94">
        <v>4838</v>
      </c>
      <c r="AB66" s="87"/>
      <c r="AC66" s="92" t="s">
        <v>129</v>
      </c>
      <c r="AD66" s="89">
        <f>SUM(AE66:AF66)</f>
        <v>3954</v>
      </c>
      <c r="AE66" s="88">
        <v>1826</v>
      </c>
      <c r="AF66" s="87">
        <v>2128</v>
      </c>
    </row>
    <row r="67" spans="1:32" ht="21.75" customHeight="1">
      <c r="A67" s="91"/>
      <c r="B67" s="90" t="s">
        <v>76</v>
      </c>
      <c r="C67" s="89">
        <f>SUM(D67:E67)</f>
        <v>344</v>
      </c>
      <c r="D67" s="88">
        <v>144</v>
      </c>
      <c r="E67" s="87">
        <v>200</v>
      </c>
      <c r="F67" s="93"/>
      <c r="G67" s="95" t="s">
        <v>75</v>
      </c>
      <c r="H67" s="89">
        <f>SUM(I67:J67)</f>
        <v>128</v>
      </c>
      <c r="I67" s="87">
        <v>98</v>
      </c>
      <c r="J67" s="94">
        <v>30</v>
      </c>
      <c r="K67" s="93"/>
      <c r="L67" s="92" t="s">
        <v>74</v>
      </c>
      <c r="M67" s="89">
        <f>SUM(N67:O67)</f>
        <v>202</v>
      </c>
      <c r="N67" s="88">
        <v>162</v>
      </c>
      <c r="O67" s="88">
        <v>40</v>
      </c>
      <c r="R67" s="97" t="s">
        <v>113</v>
      </c>
      <c r="S67" s="96"/>
      <c r="T67" s="83">
        <f>SUM(T68:T70,Y52:Y56)</f>
        <v>63430</v>
      </c>
      <c r="U67" s="82">
        <f>SUM(U68:U70,Z52:Z56)</f>
        <v>31103</v>
      </c>
      <c r="V67" s="82">
        <f>SUM(V68:V70,AA52:AA56)</f>
        <v>32327</v>
      </c>
      <c r="W67" s="138"/>
      <c r="X67" s="90" t="s">
        <v>128</v>
      </c>
      <c r="Y67" s="89">
        <f>SUM(Z67:AA67)</f>
        <v>9627</v>
      </c>
      <c r="Z67" s="87">
        <v>4639</v>
      </c>
      <c r="AA67" s="94">
        <v>4988</v>
      </c>
      <c r="AB67" s="139" t="s">
        <v>68</v>
      </c>
      <c r="AC67" s="84"/>
      <c r="AD67" s="83">
        <f>SUM(AD68)</f>
        <v>7020</v>
      </c>
      <c r="AE67" s="82">
        <f>SUM(AE68)</f>
        <v>3314</v>
      </c>
      <c r="AF67" s="82">
        <f>SUM(AF68)</f>
        <v>3706</v>
      </c>
    </row>
    <row r="68" spans="1:32" ht="21.75" customHeight="1">
      <c r="A68" s="91"/>
      <c r="B68" s="90" t="s">
        <v>73</v>
      </c>
      <c r="C68" s="89">
        <f>SUM(D68:E68)</f>
        <v>185</v>
      </c>
      <c r="D68" s="88">
        <v>142</v>
      </c>
      <c r="E68" s="87">
        <v>43</v>
      </c>
      <c r="F68" s="93"/>
      <c r="G68" s="92" t="s">
        <v>72</v>
      </c>
      <c r="H68" s="89">
        <f>SUM(I68:J68)</f>
        <v>245</v>
      </c>
      <c r="I68" s="87">
        <v>145</v>
      </c>
      <c r="J68" s="94">
        <v>100</v>
      </c>
      <c r="K68" s="93"/>
      <c r="L68" s="92" t="s">
        <v>71</v>
      </c>
      <c r="M68" s="89">
        <f>SUM(N68:O68)</f>
        <v>109</v>
      </c>
      <c r="N68" s="88">
        <v>89</v>
      </c>
      <c r="O68" s="88">
        <v>20</v>
      </c>
      <c r="R68" s="137"/>
      <c r="S68" s="90" t="s">
        <v>111</v>
      </c>
      <c r="T68" s="89">
        <f>SUM(U68:V68)</f>
        <v>9574</v>
      </c>
      <c r="U68" s="88">
        <v>4518</v>
      </c>
      <c r="V68" s="87">
        <v>5056</v>
      </c>
      <c r="W68" s="138"/>
      <c r="X68" s="90" t="s">
        <v>127</v>
      </c>
      <c r="Y68" s="89">
        <f>SUM(Z68:AA68)</f>
        <v>19775</v>
      </c>
      <c r="Z68" s="87">
        <v>9496</v>
      </c>
      <c r="AA68" s="94">
        <v>10279</v>
      </c>
      <c r="AB68" s="87"/>
      <c r="AC68" s="92" t="s">
        <v>126</v>
      </c>
      <c r="AD68" s="89">
        <f>SUM(AE68:AF68)</f>
        <v>7020</v>
      </c>
      <c r="AE68" s="88">
        <v>3314</v>
      </c>
      <c r="AF68" s="88">
        <v>3706</v>
      </c>
    </row>
    <row r="69" spans="1:32" ht="21.75" customHeight="1">
      <c r="A69" s="91"/>
      <c r="B69" s="90" t="s">
        <v>70</v>
      </c>
      <c r="C69" s="89">
        <f>SUM(D69:E69)</f>
        <v>130</v>
      </c>
      <c r="D69" s="88">
        <v>103</v>
      </c>
      <c r="E69" s="87">
        <v>27</v>
      </c>
      <c r="F69" s="85" t="s">
        <v>69</v>
      </c>
      <c r="G69" s="84"/>
      <c r="H69" s="83">
        <f>SUM(H70,M54:M56)</f>
        <v>809</v>
      </c>
      <c r="I69" s="82">
        <f>SUM(I70,N54:N56)</f>
        <v>530</v>
      </c>
      <c r="J69" s="86">
        <f>SUM(J70,O54:O56)</f>
        <v>279</v>
      </c>
      <c r="K69" s="85" t="s">
        <v>68</v>
      </c>
      <c r="L69" s="84"/>
      <c r="M69" s="83">
        <f>SUM(M70)</f>
        <v>132</v>
      </c>
      <c r="N69" s="82">
        <f>SUM(N70)</f>
        <v>96</v>
      </c>
      <c r="O69" s="82">
        <f>SUM(O70)</f>
        <v>36</v>
      </c>
      <c r="R69" s="137"/>
      <c r="S69" s="90" t="s">
        <v>108</v>
      </c>
      <c r="T69" s="89">
        <f>SUM(U69:V69)</f>
        <v>16525</v>
      </c>
      <c r="U69" s="88">
        <v>8007</v>
      </c>
      <c r="V69" s="87">
        <v>8518</v>
      </c>
      <c r="W69" s="136" t="s">
        <v>69</v>
      </c>
      <c r="X69" s="96"/>
      <c r="Y69" s="83">
        <f>SUM(Y70,AD52:AD54)</f>
        <v>35635</v>
      </c>
      <c r="Z69" s="82">
        <f>SUM(Z70,AE52:AE54)</f>
        <v>16746</v>
      </c>
      <c r="AA69" s="86">
        <f>SUM(AA70,AF52:AF54)</f>
        <v>18889</v>
      </c>
      <c r="AB69" s="97" t="s">
        <v>125</v>
      </c>
      <c r="AC69" s="96"/>
      <c r="AD69" s="83">
        <f>SUM(Y59:Y63,Y69,AD55,AD62,AD67)</f>
        <v>280513</v>
      </c>
      <c r="AE69" s="82">
        <f>SUM(Z59:Z63,Z69,AE55,AE62,AE67)</f>
        <v>132141</v>
      </c>
      <c r="AF69" s="82">
        <f>SUM(AA59:AA63,AA69,AF55,AF62,AF67)</f>
        <v>148372</v>
      </c>
    </row>
    <row r="70" spans="1:32" ht="21.75" customHeight="1">
      <c r="A70" s="81"/>
      <c r="B70" s="80" t="s">
        <v>67</v>
      </c>
      <c r="C70" s="76">
        <f>SUM(D70:E70)</f>
        <v>81</v>
      </c>
      <c r="D70" s="75">
        <v>60</v>
      </c>
      <c r="E70" s="75">
        <v>21</v>
      </c>
      <c r="F70" s="78"/>
      <c r="G70" s="77" t="s">
        <v>66</v>
      </c>
      <c r="H70" s="76">
        <f>SUM(I70:J70)</f>
        <v>253</v>
      </c>
      <c r="I70" s="75">
        <v>146</v>
      </c>
      <c r="J70" s="79">
        <v>107</v>
      </c>
      <c r="K70" s="78"/>
      <c r="L70" s="77" t="s">
        <v>65</v>
      </c>
      <c r="M70" s="76">
        <f>SUM(N70:O70)</f>
        <v>132</v>
      </c>
      <c r="N70" s="75">
        <v>96</v>
      </c>
      <c r="O70" s="75">
        <v>36</v>
      </c>
      <c r="R70" s="81"/>
      <c r="S70" s="77" t="s">
        <v>105</v>
      </c>
      <c r="T70" s="76">
        <f>SUM(U70:V70)</f>
        <v>30834</v>
      </c>
      <c r="U70" s="75">
        <v>15532</v>
      </c>
      <c r="V70" s="75">
        <v>15302</v>
      </c>
      <c r="W70" s="135"/>
      <c r="X70" s="77" t="s">
        <v>124</v>
      </c>
      <c r="Y70" s="76">
        <f>SUM(Z70:AA70)</f>
        <v>9149</v>
      </c>
      <c r="Z70" s="75">
        <v>4225</v>
      </c>
      <c r="AA70" s="79">
        <v>4924</v>
      </c>
      <c r="AB70" s="75"/>
      <c r="AC70" s="12"/>
      <c r="AD70" s="134"/>
      <c r="AE70" s="134"/>
      <c r="AF70" s="134"/>
    </row>
    <row r="71" spans="1:32" ht="21.75" customHeight="1">
      <c r="A71" s="1" t="s">
        <v>64</v>
      </c>
      <c r="R71" s="9" t="s">
        <v>123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</sheetData>
  <sheetProtection/>
  <mergeCells count="204">
    <mergeCell ref="R28:AI28"/>
    <mergeCell ref="A3:AI3"/>
    <mergeCell ref="AB34:AC34"/>
    <mergeCell ref="AB36:AC36"/>
    <mergeCell ref="AB38:AC38"/>
    <mergeCell ref="AB40:AC40"/>
    <mergeCell ref="AH30:AH31"/>
    <mergeCell ref="AI30:AI31"/>
    <mergeCell ref="T40:U40"/>
    <mergeCell ref="T41:U41"/>
    <mergeCell ref="W30:X31"/>
    <mergeCell ref="W32:X32"/>
    <mergeCell ref="W34:X34"/>
    <mergeCell ref="W36:X36"/>
    <mergeCell ref="W38:X38"/>
    <mergeCell ref="W40:X40"/>
    <mergeCell ref="T34:U34"/>
    <mergeCell ref="T35:U35"/>
    <mergeCell ref="T36:U36"/>
    <mergeCell ref="T37:U37"/>
    <mergeCell ref="T38:U38"/>
    <mergeCell ref="T39:U39"/>
    <mergeCell ref="Z30:Z31"/>
    <mergeCell ref="AA30:AA31"/>
    <mergeCell ref="AD30:AD31"/>
    <mergeCell ref="T30:U31"/>
    <mergeCell ref="T32:U32"/>
    <mergeCell ref="T33:U33"/>
    <mergeCell ref="AB30:AC31"/>
    <mergeCell ref="AB32:AC32"/>
    <mergeCell ref="AG30:AG31"/>
    <mergeCell ref="AF30:AF31"/>
    <mergeCell ref="AE30:AE31"/>
    <mergeCell ref="V30:V31"/>
    <mergeCell ref="AB14:AC14"/>
    <mergeCell ref="AB16:AC16"/>
    <mergeCell ref="AB18:AC18"/>
    <mergeCell ref="R5:AF5"/>
    <mergeCell ref="R6:AF6"/>
    <mergeCell ref="V8:Y8"/>
    <mergeCell ref="Z8:AC8"/>
    <mergeCell ref="AD8:AF8"/>
    <mergeCell ref="AB9:AC9"/>
    <mergeCell ref="AB10:AC10"/>
    <mergeCell ref="AB12:AC12"/>
    <mergeCell ref="T18:U18"/>
    <mergeCell ref="T19:U19"/>
    <mergeCell ref="T15:U15"/>
    <mergeCell ref="W9:X9"/>
    <mergeCell ref="W10:X10"/>
    <mergeCell ref="W12:X12"/>
    <mergeCell ref="W14:X14"/>
    <mergeCell ref="W16:X16"/>
    <mergeCell ref="W18:X18"/>
    <mergeCell ref="T11:U11"/>
    <mergeCell ref="T12:U12"/>
    <mergeCell ref="T13:U13"/>
    <mergeCell ref="T14:U14"/>
    <mergeCell ref="T16:U16"/>
    <mergeCell ref="T17:U17"/>
    <mergeCell ref="Y30:Y31"/>
    <mergeCell ref="R49:AF49"/>
    <mergeCell ref="R52:S52"/>
    <mergeCell ref="R51:S51"/>
    <mergeCell ref="R54:S54"/>
    <mergeCell ref="W62:X62"/>
    <mergeCell ref="W59:X59"/>
    <mergeCell ref="R55:S55"/>
    <mergeCell ref="R57:S57"/>
    <mergeCell ref="W61:X61"/>
    <mergeCell ref="W57:X57"/>
    <mergeCell ref="W60:X60"/>
    <mergeCell ref="W63:X63"/>
    <mergeCell ref="R67:S67"/>
    <mergeCell ref="R58:S58"/>
    <mergeCell ref="R59:S59"/>
    <mergeCell ref="R60:S60"/>
    <mergeCell ref="R62:S62"/>
    <mergeCell ref="W58:X58"/>
    <mergeCell ref="K46:L46"/>
    <mergeCell ref="A15:L15"/>
    <mergeCell ref="A16:L16"/>
    <mergeCell ref="W69:X69"/>
    <mergeCell ref="W51:X51"/>
    <mergeCell ref="AB51:AC51"/>
    <mergeCell ref="AB55:AC55"/>
    <mergeCell ref="AB62:AC62"/>
    <mergeCell ref="AB67:AC67"/>
    <mergeCell ref="AB69:AC69"/>
    <mergeCell ref="K40:L40"/>
    <mergeCell ref="K41:L41"/>
    <mergeCell ref="K42:L42"/>
    <mergeCell ref="K43:L43"/>
    <mergeCell ref="K44:L44"/>
    <mergeCell ref="K45:L45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F45:G45"/>
    <mergeCell ref="F46:G46"/>
    <mergeCell ref="K18:L19"/>
    <mergeCell ref="K20:L20"/>
    <mergeCell ref="K22:L22"/>
    <mergeCell ref="K23:L23"/>
    <mergeCell ref="K24:L24"/>
    <mergeCell ref="K25:L25"/>
    <mergeCell ref="K26:L26"/>
    <mergeCell ref="K27:L27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62:B62"/>
    <mergeCell ref="F8:G8"/>
    <mergeCell ref="F9:G9"/>
    <mergeCell ref="F10:G10"/>
    <mergeCell ref="F11:G11"/>
    <mergeCell ref="F18:G19"/>
    <mergeCell ref="F20:G20"/>
    <mergeCell ref="F22:G22"/>
    <mergeCell ref="F23:G23"/>
    <mergeCell ref="F24:G24"/>
    <mergeCell ref="A61:B61"/>
    <mergeCell ref="F69:G69"/>
    <mergeCell ref="K57:L57"/>
    <mergeCell ref="K64:L64"/>
    <mergeCell ref="K69:L69"/>
    <mergeCell ref="A51:O51"/>
    <mergeCell ref="A53:B53"/>
    <mergeCell ref="A54:B54"/>
    <mergeCell ref="A56:B56"/>
    <mergeCell ref="A66:B66"/>
    <mergeCell ref="F54:G54"/>
    <mergeCell ref="A50:O50"/>
    <mergeCell ref="A63:B63"/>
    <mergeCell ref="A64:B64"/>
    <mergeCell ref="A57:B57"/>
    <mergeCell ref="A58:B58"/>
    <mergeCell ref="F63:G63"/>
    <mergeCell ref="A59:B59"/>
    <mergeCell ref="A60:B60"/>
    <mergeCell ref="A8:B8"/>
    <mergeCell ref="A9:B9"/>
    <mergeCell ref="A10:B10"/>
    <mergeCell ref="A11:B11"/>
    <mergeCell ref="A6:J6"/>
    <mergeCell ref="R27:AI27"/>
    <mergeCell ref="A38:D38"/>
    <mergeCell ref="A37:D37"/>
    <mergeCell ref="A36:D36"/>
    <mergeCell ref="A22:D22"/>
    <mergeCell ref="B23:D23"/>
    <mergeCell ref="B34:D34"/>
    <mergeCell ref="H18:I18"/>
    <mergeCell ref="F25:G25"/>
    <mergeCell ref="A46:D46"/>
    <mergeCell ref="A42:D42"/>
    <mergeCell ref="A43:D43"/>
    <mergeCell ref="A40:D40"/>
    <mergeCell ref="A45:D45"/>
    <mergeCell ref="A41:D41"/>
    <mergeCell ref="A44:D44"/>
    <mergeCell ref="A39:D39"/>
    <mergeCell ref="F26:G26"/>
    <mergeCell ref="B32:D32"/>
    <mergeCell ref="A35:D35"/>
    <mergeCell ref="B33:D33"/>
    <mergeCell ref="B29:D29"/>
    <mergeCell ref="B24:D24"/>
    <mergeCell ref="B25:D25"/>
    <mergeCell ref="B27:D27"/>
    <mergeCell ref="B28:D28"/>
    <mergeCell ref="B26:D26"/>
    <mergeCell ref="B30:D30"/>
    <mergeCell ref="B31:D31"/>
    <mergeCell ref="A20:D20"/>
    <mergeCell ref="A18:D19"/>
    <mergeCell ref="E18:E19"/>
    <mergeCell ref="A5:J5"/>
    <mergeCell ref="T8:U9"/>
    <mergeCell ref="T10:U10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yutaka-k</cp:lastModifiedBy>
  <cp:lastPrinted>2013-06-03T05:34:13Z</cp:lastPrinted>
  <dcterms:created xsi:type="dcterms:W3CDTF">1998-01-17T13:25:31Z</dcterms:created>
  <dcterms:modified xsi:type="dcterms:W3CDTF">2013-06-03T05:34:34Z</dcterms:modified>
  <cp:category/>
  <cp:version/>
  <cp:contentType/>
  <cp:contentStatus/>
</cp:coreProperties>
</file>