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50" activeTab="6"/>
  </bookViews>
  <sheets>
    <sheet name="138" sheetId="1" r:id="rId1"/>
    <sheet name="140" sheetId="2" r:id="rId2"/>
    <sheet name="142" sheetId="3" r:id="rId3"/>
    <sheet name="144" sheetId="4" r:id="rId4"/>
    <sheet name="146" sheetId="5" r:id="rId5"/>
    <sheet name="148" sheetId="6" r:id="rId6"/>
    <sheet name="150" sheetId="7" r:id="rId7"/>
  </sheets>
  <definedNames>
    <definedName name="_xlnm.Print_Area" localSheetId="0">'138'!$A$1:$O$58</definedName>
    <definedName name="_xlnm.Print_Area" localSheetId="1">'140'!$A$1:$O$56</definedName>
    <definedName name="_xlnm.Print_Area" localSheetId="2">'142'!$A$1:$S$67</definedName>
    <definedName name="_xlnm.Print_Area" localSheetId="3">'144'!$A$1:$W$63</definedName>
    <definedName name="_xlnm.Print_Area" localSheetId="4">'146'!$A$1:$O$58</definedName>
    <definedName name="_xlnm.Print_Area" localSheetId="5">'148'!$A$1:$P$57</definedName>
    <definedName name="_xlnm.Print_Area" localSheetId="6">'150'!$A$1:$P$57</definedName>
  </definedNames>
  <calcPr fullCalcOnLoad="1"/>
</workbook>
</file>

<file path=xl/comments5.xml><?xml version="1.0" encoding="utf-8"?>
<comments xmlns="http://schemas.openxmlformats.org/spreadsheetml/2006/main">
  <authors>
    <author>toukei-a</author>
  </authors>
  <commentList>
    <comment ref="B56" authorId="0">
      <text>
        <r>
          <rPr>
            <b/>
            <sz val="9"/>
            <rFont val="ＭＳ Ｐゴシック"/>
            <family val="3"/>
          </rPr>
          <t>toukei-a: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<sst xmlns="http://schemas.openxmlformats.org/spreadsheetml/2006/main" count="871" uniqueCount="422">
  <si>
    <t>（単位：百万円）</t>
  </si>
  <si>
    <t>合    計</t>
  </si>
  <si>
    <t>銀    行</t>
  </si>
  <si>
    <t>農    協</t>
  </si>
  <si>
    <t>漁    協</t>
  </si>
  <si>
    <t>年度末及び月次</t>
  </si>
  <si>
    <t>…</t>
  </si>
  <si>
    <t>第二地銀</t>
  </si>
  <si>
    <t>信用金庫</t>
  </si>
  <si>
    <t>信用組合</t>
  </si>
  <si>
    <t>労働金庫</t>
  </si>
  <si>
    <t>農林中金</t>
  </si>
  <si>
    <t>郵 便 局</t>
  </si>
  <si>
    <t>商工中金</t>
  </si>
  <si>
    <t>資料　北陸財務局、関係金融機関</t>
  </si>
  <si>
    <t>72 　金　融　機　関　別　預　金　残　高（各年度3月31日現在）</t>
  </si>
  <si>
    <t>平成6年度</t>
  </si>
  <si>
    <r>
      <t>平成10年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月末</t>
    </r>
  </si>
  <si>
    <r>
      <t>　  11年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月末</t>
    </r>
  </si>
  <si>
    <r>
      <t xml:space="preserve">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合計は、掲載分を足したものであって、金融機関全体の合計ではない。</t>
    </r>
  </si>
  <si>
    <t xml:space="preserve">    5</t>
  </si>
  <si>
    <t xml:space="preserve">    6</t>
  </si>
  <si>
    <t xml:space="preserve">    7</t>
  </si>
  <si>
    <t xml:space="preserve">   8</t>
  </si>
  <si>
    <t xml:space="preserve">   9</t>
  </si>
  <si>
    <r>
      <t xml:space="preserve">   </t>
    </r>
    <r>
      <rPr>
        <sz val="12"/>
        <rFont val="ＭＳ 明朝"/>
        <family val="1"/>
      </rPr>
      <t>10</t>
    </r>
  </si>
  <si>
    <r>
      <t xml:space="preserve">   </t>
    </r>
    <r>
      <rPr>
        <sz val="12"/>
        <rFont val="ＭＳ 明朝"/>
        <family val="1"/>
      </rPr>
      <t>11</t>
    </r>
  </si>
  <si>
    <r>
      <t xml:space="preserve">   </t>
    </r>
    <r>
      <rPr>
        <sz val="12"/>
        <rFont val="ＭＳ 明朝"/>
        <family val="1"/>
      </rPr>
      <t>12</t>
    </r>
  </si>
  <si>
    <t xml:space="preserve">   2</t>
  </si>
  <si>
    <t xml:space="preserve">   3</t>
  </si>
  <si>
    <r>
      <t>1</t>
    </r>
    <r>
      <rPr>
        <sz val="12"/>
        <rFont val="ＭＳ 明朝"/>
        <family val="1"/>
      </rPr>
      <t>38  金融及び財政</t>
    </r>
  </si>
  <si>
    <t>１２　　金　　　融　　　及　　　び　　　財　　　政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</si>
  <si>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合計は、掲載分を足したものであって、金融機関全体の合計ではない。</t>
    </r>
  </si>
  <si>
    <r>
      <t xml:space="preserve">住宅金融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公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庫</t>
    </r>
  </si>
  <si>
    <r>
      <t xml:space="preserve">日本開発     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行</t>
    </r>
  </si>
  <si>
    <t>国民金融    公    庫</t>
  </si>
  <si>
    <t>中小企業　　金融公庫</t>
  </si>
  <si>
    <t>銀　　行</t>
  </si>
  <si>
    <t>合　　計</t>
  </si>
  <si>
    <t>73 　金　融　機　関　別　貸　出　残　高（各年度3月31日現在）</t>
  </si>
  <si>
    <r>
      <t>金融及び財政　1</t>
    </r>
    <r>
      <rPr>
        <sz val="12"/>
        <rFont val="ＭＳ 明朝"/>
        <family val="1"/>
      </rPr>
      <t>39</t>
    </r>
  </si>
  <si>
    <t>140  金融及び財政</t>
  </si>
  <si>
    <t>資料　北陸財務局</t>
  </si>
  <si>
    <r>
      <t>　　11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</si>
  <si>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平成10年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</si>
  <si>
    <t>金 額（千円）</t>
  </si>
  <si>
    <t>人員（人）</t>
  </si>
  <si>
    <t>うち 取引停止処分</t>
  </si>
  <si>
    <t>枚 数（枚）</t>
  </si>
  <si>
    <t>金額（百万円）</t>
  </si>
  <si>
    <t>枚数（千枚）</t>
  </si>
  <si>
    <r>
      <t xml:space="preserve">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渡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手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形</t>
    </r>
  </si>
  <si>
    <t>交     換     高</t>
  </si>
  <si>
    <t>年度及び月次</t>
  </si>
  <si>
    <t>74　　手　形　交　換　状　況（各年度3月31日現在）</t>
  </si>
  <si>
    <t>資料　北陸郵政局</t>
  </si>
  <si>
    <t>注　本表は郵便局計数である。</t>
  </si>
  <si>
    <t>平成5年度</t>
  </si>
  <si>
    <t>金         額</t>
  </si>
  <si>
    <t>口     数</t>
  </si>
  <si>
    <t>払　　　　　渡</t>
  </si>
  <si>
    <t>振　　　　　　出</t>
  </si>
  <si>
    <r>
      <t xml:space="preserve">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別</t>
    </r>
  </si>
  <si>
    <t>（単位：千口、百万円）</t>
  </si>
  <si>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 xml:space="preserve">　郵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便　為　替　振　出、払　渡　状　況</t>
    </r>
  </si>
  <si>
    <t>75　　郵　政　関　係　状　況（各年度3月31日現在）</t>
  </si>
  <si>
    <t>資料　北陸郵政局</t>
  </si>
  <si>
    <t>注　  本表は貯金事務センター計数である。</t>
  </si>
  <si>
    <t>…</t>
  </si>
  <si>
    <t>平成5年度</t>
  </si>
  <si>
    <t>金 　額</t>
  </si>
  <si>
    <t>貯金証書数</t>
  </si>
  <si>
    <t>口　座　数</t>
  </si>
  <si>
    <t>件 　数</t>
  </si>
  <si>
    <t>（年　度）末　現　在　高</t>
  </si>
  <si>
    <r>
      <t xml:space="preserve">払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戻</t>
    </r>
  </si>
  <si>
    <r>
      <t xml:space="preserve">預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入</t>
    </r>
  </si>
  <si>
    <r>
      <t xml:space="preserve">年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別</t>
    </r>
  </si>
  <si>
    <t>（単位：千件、千口座、千枚、百万円）</t>
  </si>
  <si>
    <r>
      <t>(</t>
    </r>
    <r>
      <rPr>
        <sz val="12"/>
        <rFont val="ＭＳ 明朝"/>
        <family val="1"/>
      </rPr>
      <t xml:space="preserve">2) </t>
    </r>
    <r>
      <rPr>
        <sz val="12"/>
        <rFont val="ＭＳ 明朝"/>
        <family val="1"/>
      </rPr>
      <t>　郵　便　貯　金　預　入、払　戻　状　況</t>
    </r>
  </si>
  <si>
    <t>75　　郵 政 関 係 状 況（各年度3月31日現在）（つづき）</t>
  </si>
  <si>
    <t>資料　日本証券業協会北陸地区協会</t>
  </si>
  <si>
    <r>
      <t xml:space="preserve">       </t>
    </r>
    <r>
      <rPr>
        <sz val="12"/>
        <rFont val="ＭＳ 明朝"/>
        <family val="1"/>
      </rPr>
      <t>12</t>
    </r>
  </si>
  <si>
    <r>
      <t xml:space="preserve">       </t>
    </r>
    <r>
      <rPr>
        <sz val="12"/>
        <rFont val="ＭＳ 明朝"/>
        <family val="1"/>
      </rPr>
      <t>11</t>
    </r>
  </si>
  <si>
    <r>
      <t xml:space="preserve">       </t>
    </r>
    <r>
      <rPr>
        <sz val="12"/>
        <rFont val="ＭＳ 明朝"/>
        <family val="1"/>
      </rPr>
      <t>10</t>
    </r>
  </si>
  <si>
    <r>
      <t xml:space="preserve">       </t>
    </r>
    <r>
      <rPr>
        <sz val="12"/>
        <rFont val="ＭＳ 明朝"/>
        <family val="1"/>
      </rPr>
      <t>9</t>
    </r>
  </si>
  <si>
    <r>
      <t xml:space="preserve">       </t>
    </r>
    <r>
      <rPr>
        <sz val="12"/>
        <rFont val="ＭＳ 明朝"/>
        <family val="1"/>
      </rPr>
      <t>8</t>
    </r>
  </si>
  <si>
    <r>
      <t xml:space="preserve">       </t>
    </r>
    <r>
      <rPr>
        <sz val="12"/>
        <rFont val="ＭＳ 明朝"/>
        <family val="1"/>
      </rPr>
      <t>7</t>
    </r>
  </si>
  <si>
    <r>
      <t xml:space="preserve">       </t>
    </r>
    <r>
      <rPr>
        <sz val="12"/>
        <rFont val="ＭＳ 明朝"/>
        <family val="1"/>
      </rPr>
      <t>6</t>
    </r>
  </si>
  <si>
    <r>
      <t xml:space="preserve">       </t>
    </r>
    <r>
      <rPr>
        <sz val="12"/>
        <rFont val="ＭＳ 明朝"/>
        <family val="1"/>
      </rPr>
      <t>5</t>
    </r>
  </si>
  <si>
    <r>
      <t xml:space="preserve">       </t>
    </r>
    <r>
      <rPr>
        <sz val="12"/>
        <rFont val="ＭＳ 明朝"/>
        <family val="1"/>
      </rPr>
      <t>4</t>
    </r>
  </si>
  <si>
    <r>
      <t xml:space="preserve">       </t>
    </r>
    <r>
      <rPr>
        <sz val="12"/>
        <rFont val="ＭＳ 明朝"/>
        <family val="1"/>
      </rPr>
      <t>3</t>
    </r>
  </si>
  <si>
    <r>
      <t xml:space="preserve">       </t>
    </r>
    <r>
      <rPr>
        <sz val="12"/>
        <rFont val="ＭＳ 明朝"/>
        <family val="1"/>
      </rPr>
      <t>2</t>
    </r>
  </si>
  <si>
    <r>
      <t>平成10年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</si>
  <si>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t xml:space="preserve">    10</t>
  </si>
  <si>
    <r>
      <t xml:space="preserve">    </t>
    </r>
    <r>
      <rPr>
        <sz val="12"/>
        <rFont val="ＭＳ 明朝"/>
        <family val="1"/>
      </rPr>
      <t>9</t>
    </r>
  </si>
  <si>
    <r>
      <t xml:space="preserve">    </t>
    </r>
    <r>
      <rPr>
        <sz val="12"/>
        <rFont val="ＭＳ 明朝"/>
        <family val="1"/>
      </rPr>
      <t>8</t>
    </r>
  </si>
  <si>
    <r>
      <t xml:space="preserve">    </t>
    </r>
    <r>
      <rPr>
        <sz val="12"/>
        <rFont val="ＭＳ 明朝"/>
        <family val="1"/>
      </rPr>
      <t>7</t>
    </r>
  </si>
  <si>
    <t>平成6年</t>
  </si>
  <si>
    <t>債　　券</t>
  </si>
  <si>
    <t>金　　額</t>
  </si>
  <si>
    <t>株　　数</t>
  </si>
  <si>
    <t>取　　　　引　　　　高　</t>
  </si>
  <si>
    <t>会　員　数</t>
  </si>
  <si>
    <t>年次及び月次</t>
  </si>
  <si>
    <t>（単位：千株、百万円）</t>
  </si>
  <si>
    <t>76　　株　式　取　引　状　況</t>
  </si>
  <si>
    <t>資料　日本銀行金沢支店</t>
  </si>
  <si>
    <t>支　　払</t>
  </si>
  <si>
    <t>受　　入</t>
  </si>
  <si>
    <t>北　　陸　　三　　県</t>
  </si>
  <si>
    <t>石　　　川　　　県</t>
  </si>
  <si>
    <t>77 　日  銀  券  受  入  支  払  状  況</t>
  </si>
  <si>
    <t>金融及び財政　141</t>
  </si>
  <si>
    <t>142  金融及び財政</t>
  </si>
  <si>
    <t>資料　石川県財政課「財政のあらまし」</t>
  </si>
  <si>
    <t>―</t>
  </si>
  <si>
    <t>実 質 収 支 額</t>
  </si>
  <si>
    <t>翌年度へ繰り越しすべき財源</t>
  </si>
  <si>
    <t xml:space="preserve">歳 入 歳 出 差 引 額 </t>
  </si>
  <si>
    <t>公債費</t>
  </si>
  <si>
    <t>災害復旧費</t>
  </si>
  <si>
    <t>教育費</t>
  </si>
  <si>
    <t>警察費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</si>
  <si>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</si>
  <si>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</si>
  <si>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</si>
  <si>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</si>
  <si>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</si>
  <si>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</si>
  <si>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</si>
  <si>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</si>
  <si>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歳　出　総　額</t>
  </si>
  <si>
    <t>県債</t>
  </si>
  <si>
    <t>諸収入</t>
  </si>
  <si>
    <t>繰越金</t>
  </si>
  <si>
    <t>繰入金</t>
  </si>
  <si>
    <t>寄附金</t>
  </si>
  <si>
    <t>財産収入</t>
  </si>
  <si>
    <t>国庫支出金</t>
  </si>
  <si>
    <t>使用料および手数料</t>
  </si>
  <si>
    <t>分担金および負担金</t>
  </si>
  <si>
    <t>交通安全対策特別交付金</t>
  </si>
  <si>
    <t>地方交付税</t>
  </si>
  <si>
    <t>地方譲与税</t>
  </si>
  <si>
    <t>―</t>
  </si>
  <si>
    <t>地方消費税清算金</t>
  </si>
  <si>
    <t>県税</t>
  </si>
  <si>
    <t>歳　入　総　額</t>
  </si>
  <si>
    <r>
      <t xml:space="preserve">対前年度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</si>
  <si>
    <r>
      <t>構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比</t>
    </r>
  </si>
  <si>
    <r>
      <t>10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</si>
  <si>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9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</si>
  <si>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t>平成8年度</t>
  </si>
  <si>
    <t>（単位：千円、％）</t>
  </si>
  <si>
    <r>
      <t xml:space="preserve">(1) </t>
    </r>
    <r>
      <rPr>
        <sz val="12"/>
        <rFont val="ＭＳ 明朝"/>
        <family val="1"/>
      </rPr>
      <t>　一　般　会　計</t>
    </r>
  </si>
  <si>
    <t>78 　石 川 県 歳 入 歳 出 決 算 （各年度3月31日現在）</t>
  </si>
  <si>
    <t>項　　　　　　　　目</t>
  </si>
  <si>
    <t>育英資金</t>
  </si>
  <si>
    <t>流域下水道</t>
  </si>
  <si>
    <t>金沢西部地区土地区画整理</t>
  </si>
  <si>
    <t>中小企業近代化資金貸付金</t>
  </si>
  <si>
    <t>公営競馬</t>
  </si>
  <si>
    <t>沿岸漁業改善資金</t>
  </si>
  <si>
    <t>林業改善資金</t>
  </si>
  <si>
    <t>農業改良資金</t>
  </si>
  <si>
    <t>母子寡婦福祉資金</t>
  </si>
  <si>
    <t>土地取得</t>
  </si>
  <si>
    <t>証紙</t>
  </si>
  <si>
    <r>
      <t>10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</si>
  <si>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9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</si>
  <si>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平成8</t>
    </r>
    <r>
      <rPr>
        <sz val="12"/>
        <rFont val="ＭＳ 明朝"/>
        <family val="1"/>
      </rPr>
      <t>年度</t>
    </r>
  </si>
  <si>
    <t>平成8年度</t>
  </si>
  <si>
    <t>歳　　　　　　　　出</t>
  </si>
  <si>
    <t>歳　　　　　　　　入</t>
  </si>
  <si>
    <t>項　　　　　　　　目</t>
  </si>
  <si>
    <t>（単位：千円）</t>
  </si>
  <si>
    <r>
      <t>(</t>
    </r>
    <r>
      <rPr>
        <sz val="12"/>
        <rFont val="ＭＳ 明朝"/>
        <family val="1"/>
      </rPr>
      <t xml:space="preserve">2) </t>
    </r>
    <r>
      <rPr>
        <sz val="12"/>
        <rFont val="ＭＳ 明朝"/>
        <family val="1"/>
      </rPr>
      <t xml:space="preserve"> 　 特 　　　別　　　 会　　　 計</t>
    </r>
  </si>
  <si>
    <t>78 　石 川 県 歳 入 歳 出 決 算 （各年度3月31日現在）（つづき）</t>
  </si>
  <si>
    <t>合　　　　　　　　計</t>
  </si>
  <si>
    <t>注　収益的収支と資本的収支の合計である。</t>
  </si>
  <si>
    <t>水道用水供給事業</t>
  </si>
  <si>
    <t>電気事業</t>
  </si>
  <si>
    <t>港湾土地造成事業</t>
  </si>
  <si>
    <t>高松病院事業</t>
  </si>
  <si>
    <t>中央病院事業</t>
  </si>
  <si>
    <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</si>
  <si>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</si>
  <si>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歳　　　　　　　　　出</t>
  </si>
  <si>
    <t>歳　　　　　　　　　　入</t>
  </si>
  <si>
    <t>（単位：千円）</t>
  </si>
  <si>
    <r>
      <t>(</t>
    </r>
    <r>
      <rPr>
        <sz val="12"/>
        <rFont val="ＭＳ 明朝"/>
        <family val="1"/>
      </rPr>
      <t xml:space="preserve">3) </t>
    </r>
    <r>
      <rPr>
        <sz val="12"/>
        <rFont val="ＭＳ 明朝"/>
        <family val="1"/>
      </rPr>
      <t>　事　　　業　　　会　　　計</t>
    </r>
  </si>
  <si>
    <t>78　石 川 県 歳 入 歳 出 決 算 （各年度3月31日現在）（つづき）</t>
  </si>
  <si>
    <t>千円</t>
  </si>
  <si>
    <t>基金</t>
  </si>
  <si>
    <t>債権</t>
  </si>
  <si>
    <t>台個</t>
  </si>
  <si>
    <t>物品</t>
  </si>
  <si>
    <t>出資による権利</t>
  </si>
  <si>
    <t>有価証券</t>
  </si>
  <si>
    <t>件</t>
  </si>
  <si>
    <t>無体財産権</t>
  </si>
  <si>
    <t>-</t>
  </si>
  <si>
    <t xml:space="preserve"> 〃</t>
  </si>
  <si>
    <t>㎡</t>
  </si>
  <si>
    <t>物権</t>
  </si>
  <si>
    <t>機</t>
  </si>
  <si>
    <t>航空機</t>
  </si>
  <si>
    <t>隻</t>
  </si>
  <si>
    <t>船舶</t>
  </si>
  <si>
    <t>m3</t>
  </si>
  <si>
    <t>立木</t>
  </si>
  <si>
    <t>建物</t>
  </si>
  <si>
    <t>土地</t>
  </si>
  <si>
    <t>対前年度       増加率(%)</t>
  </si>
  <si>
    <t>79 　県　有　財　産　現　在　高（各年度3月31日現在）</t>
  </si>
  <si>
    <t>合　　　　　　　計</t>
  </si>
  <si>
    <t>計</t>
  </si>
  <si>
    <t>水道用水供給事業</t>
  </si>
  <si>
    <t>電　気　事　業</t>
  </si>
  <si>
    <t>病　院　事　業</t>
  </si>
  <si>
    <t>事　業　会　計</t>
  </si>
  <si>
    <t>中小企業近代化資金</t>
  </si>
  <si>
    <t>特　別　会　計</t>
  </si>
  <si>
    <t>その他債</t>
  </si>
  <si>
    <t>その他</t>
  </si>
  <si>
    <t>農林水産</t>
  </si>
  <si>
    <t>土木</t>
  </si>
  <si>
    <t>災害復旧債</t>
  </si>
  <si>
    <t>公営住宅</t>
  </si>
  <si>
    <t>教育</t>
  </si>
  <si>
    <t>普通債</t>
  </si>
  <si>
    <t>一　般　会　計</t>
  </si>
  <si>
    <r>
      <t xml:space="preserve">対前年度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</si>
  <si>
    <t>会　　計　　区　　分</t>
  </si>
  <si>
    <t>80 　県　債　目　的　別　現　在　高（各年度3月31日現在）</t>
  </si>
  <si>
    <t>会　　　計　　　名</t>
  </si>
  <si>
    <t>合　　　　　　計</t>
  </si>
  <si>
    <t>財     　 　　産</t>
  </si>
  <si>
    <t>単　位</t>
  </si>
  <si>
    <t>金融及び財政　143</t>
  </si>
  <si>
    <t>144  金融及び財政</t>
  </si>
  <si>
    <t>資料　石川県税務課「税務統計表」</t>
  </si>
  <si>
    <t>料理飲食等消費税</t>
  </si>
  <si>
    <t>娯楽施設利用税</t>
  </si>
  <si>
    <t>旧法に　　　　よる税</t>
  </si>
  <si>
    <t>―</t>
  </si>
  <si>
    <t>核 　燃 　料　 税</t>
  </si>
  <si>
    <t>入　　　猟　　　税</t>
  </si>
  <si>
    <t>軽  油  引  取  税</t>
  </si>
  <si>
    <t xml:space="preserve">自 動 車 取 得 税 </t>
  </si>
  <si>
    <t xml:space="preserve">狩 猟 者 登 録 税 </t>
  </si>
  <si>
    <t>鉱 　　　区　 　　税</t>
  </si>
  <si>
    <t>自  　動 　 車　  税</t>
  </si>
  <si>
    <t>特 別 地 方 消 費 税</t>
  </si>
  <si>
    <t>ゴ ル フ 場 利 用 税</t>
  </si>
  <si>
    <t>県　た　ば　こ　税</t>
  </si>
  <si>
    <t>不　動　産　取　得　税</t>
  </si>
  <si>
    <t>貨物割</t>
  </si>
  <si>
    <t>譲渡割</t>
  </si>
  <si>
    <t>地　方　　　消費税</t>
  </si>
  <si>
    <t>法人</t>
  </si>
  <si>
    <t>個人</t>
  </si>
  <si>
    <t>事業税</t>
  </si>
  <si>
    <t>利子割</t>
  </si>
  <si>
    <t>県民税</t>
  </si>
  <si>
    <t>総　　　　　　　　　数</t>
  </si>
  <si>
    <t>収 入 歩 合</t>
  </si>
  <si>
    <t>収  入  額</t>
  </si>
  <si>
    <t>調  定  額</t>
  </si>
  <si>
    <t>予  算  額</t>
  </si>
  <si>
    <t>収　入　額</t>
  </si>
  <si>
    <t>調　定　額</t>
  </si>
  <si>
    <t>予　算　額</t>
  </si>
  <si>
    <t>10　　　　　　　　年　　　　　　　　度</t>
  </si>
  <si>
    <t>9　　　　　　　　年　　　　　　　　度</t>
  </si>
  <si>
    <t>8　　　　　　　年　　　　　　　度</t>
  </si>
  <si>
    <t>7　　　　　　　　年　　　　　　　　度</t>
  </si>
  <si>
    <t>平　　　　成　　　　6　　　　年　　　　度</t>
  </si>
  <si>
    <t>税　　　　目　　　　別</t>
  </si>
  <si>
    <t>81　　県　　　税　　　税　　　目　　　別　　　決　　　算　　　額　（各年度3月31日現在）</t>
  </si>
  <si>
    <t>1人当たり県税負担額</t>
  </si>
  <si>
    <t>収入歩合</t>
  </si>
  <si>
    <t>収入未済額</t>
  </si>
  <si>
    <t>不納欠損額</t>
  </si>
  <si>
    <t xml:space="preserve">滞納処分停止額 </t>
  </si>
  <si>
    <t>収入額</t>
  </si>
  <si>
    <t>調定額</t>
  </si>
  <si>
    <r>
      <rPr>
        <sz val="12"/>
        <rFont val="ＭＳ 明朝"/>
        <family val="1"/>
      </rPr>
      <t>9</t>
    </r>
    <r>
      <rPr>
        <sz val="12"/>
        <rFont val="ＭＳ 明朝"/>
        <family val="1"/>
      </rPr>
      <t xml:space="preserve"> 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</si>
  <si>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rPr>
        <sz val="12"/>
        <rFont val="ＭＳ 明朝"/>
        <family val="1"/>
      </rPr>
      <t>8</t>
    </r>
    <r>
      <rPr>
        <sz val="12"/>
        <rFont val="ＭＳ 明朝"/>
        <family val="1"/>
      </rPr>
      <t xml:space="preserve"> 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</si>
  <si>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rPr>
        <sz val="12"/>
        <rFont val="ＭＳ 明朝"/>
        <family val="1"/>
      </rPr>
      <t>7</t>
    </r>
    <r>
      <rPr>
        <sz val="12"/>
        <rFont val="ＭＳ 明朝"/>
        <family val="1"/>
      </rPr>
      <t xml:space="preserve"> 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</si>
  <si>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（単位：千円）</t>
  </si>
  <si>
    <t>82　県　 税　 徴　 収　 状　 況（各年度3月31日現在）</t>
  </si>
  <si>
    <t>　　　　　　　　　　　　（円）</t>
  </si>
  <si>
    <t>区　　　　　　　　　分</t>
  </si>
  <si>
    <t>資料　金沢国税局</t>
  </si>
  <si>
    <t>注　消費税には地方消費税を含む。</t>
  </si>
  <si>
    <t>地価税</t>
  </si>
  <si>
    <t>法人特別税</t>
  </si>
  <si>
    <t>法人臨時特別税</t>
  </si>
  <si>
    <t>印紙収入</t>
  </si>
  <si>
    <t>航空機燃料税</t>
  </si>
  <si>
    <t>自動車重量税</t>
  </si>
  <si>
    <t>石油ガス税</t>
  </si>
  <si>
    <t>電源開発促進税</t>
  </si>
  <si>
    <t>旧税</t>
  </si>
  <si>
    <t>日本銀行券発行税</t>
  </si>
  <si>
    <t>有価証券取引税</t>
  </si>
  <si>
    <t>取引所税</t>
  </si>
  <si>
    <t>物品税</t>
  </si>
  <si>
    <t>石油税</t>
  </si>
  <si>
    <t>たばこ税</t>
  </si>
  <si>
    <t>酒税</t>
  </si>
  <si>
    <t>相続税</t>
  </si>
  <si>
    <t>消費税</t>
  </si>
  <si>
    <t>法人税</t>
  </si>
  <si>
    <t>所得税</t>
  </si>
  <si>
    <t>総額</t>
  </si>
  <si>
    <t>83 　国 税 税 目 別 徴 収 決 定 済 額（各年度3月31日現在）</t>
  </si>
  <si>
    <t>揮発油税及び地方道路税</t>
  </si>
  <si>
    <t>税　　　目　　　別</t>
  </si>
  <si>
    <r>
      <t>源　　　泉　　　</t>
    </r>
    <r>
      <rPr>
        <sz val="12"/>
        <rFont val="ＭＳ 明朝"/>
        <family val="1"/>
      </rPr>
      <t>分</t>
    </r>
  </si>
  <si>
    <r>
      <t>申　　　告　　　</t>
    </r>
    <r>
      <rPr>
        <sz val="12"/>
        <rFont val="ＭＳ 明朝"/>
        <family val="1"/>
      </rPr>
      <t>分</t>
    </r>
  </si>
  <si>
    <t>金融及び財政　145</t>
  </si>
  <si>
    <t>146  金融及び財政</t>
  </si>
  <si>
    <t>資料　石川県地方課「地方財政状況調査」</t>
  </si>
  <si>
    <t>注　財政力指数は、前後年度を含む3カ年平均である。（平成10年度は平成9年～11年度の平均）</t>
  </si>
  <si>
    <t>町 村 計</t>
  </si>
  <si>
    <t>内浦町</t>
  </si>
  <si>
    <t>柳田村</t>
  </si>
  <si>
    <t>能都町</t>
  </si>
  <si>
    <t>門前町</t>
  </si>
  <si>
    <t>穴水町</t>
  </si>
  <si>
    <t>鹿西町</t>
  </si>
  <si>
    <t>能登島町</t>
  </si>
  <si>
    <t>鹿島町</t>
  </si>
  <si>
    <t>中島町</t>
  </si>
  <si>
    <t>鳥屋町</t>
  </si>
  <si>
    <t>田鶴浜町</t>
  </si>
  <si>
    <t>押水町</t>
  </si>
  <si>
    <t>志賀町</t>
  </si>
  <si>
    <t>志雄町</t>
  </si>
  <si>
    <t>富来町</t>
  </si>
  <si>
    <t>内灘町</t>
  </si>
  <si>
    <t>宇ノ気町</t>
  </si>
  <si>
    <t>七塚町</t>
  </si>
  <si>
    <t>高松町</t>
  </si>
  <si>
    <t>津幡町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</si>
  <si>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</si>
  <si>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</si>
  <si>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</si>
  <si>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</si>
  <si>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</si>
  <si>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</si>
  <si>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</si>
  <si>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</si>
  <si>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川北町</t>
  </si>
  <si>
    <t>辰口町</t>
  </si>
  <si>
    <t>寺井町</t>
  </si>
  <si>
    <t>根上町</t>
  </si>
  <si>
    <t>山中町</t>
  </si>
  <si>
    <t>市　計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</si>
  <si>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</si>
  <si>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</si>
  <si>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</si>
  <si>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</si>
  <si>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</si>
  <si>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</si>
  <si>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</si>
  <si>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</si>
  <si>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積立金現在高</t>
  </si>
  <si>
    <t>地方債現在高</t>
  </si>
  <si>
    <r>
      <t xml:space="preserve">前年度繰上　　　充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金</t>
    </r>
  </si>
  <si>
    <t>諸支出金</t>
  </si>
  <si>
    <t>公 債 費</t>
  </si>
  <si>
    <r>
      <t>災</t>
    </r>
    <r>
      <rPr>
        <sz val="12"/>
        <rFont val="ＭＳ 明朝"/>
        <family val="1"/>
      </rPr>
      <t>害</t>
    </r>
    <r>
      <rPr>
        <sz val="12"/>
        <rFont val="ＭＳ 明朝"/>
        <family val="1"/>
      </rPr>
      <t>復</t>
    </r>
    <r>
      <rPr>
        <sz val="12"/>
        <rFont val="ＭＳ 明朝"/>
        <family val="1"/>
      </rPr>
      <t>旧</t>
    </r>
    <r>
      <rPr>
        <sz val="12"/>
        <rFont val="ＭＳ 明朝"/>
        <family val="1"/>
      </rPr>
      <t>費</t>
    </r>
  </si>
  <si>
    <t>教 育 費</t>
  </si>
  <si>
    <t>消 防 費</t>
  </si>
  <si>
    <t>土 木 費</t>
  </si>
  <si>
    <t>商 工 費</t>
  </si>
  <si>
    <r>
      <t>農</t>
    </r>
    <r>
      <rPr>
        <sz val="12"/>
        <rFont val="ＭＳ 明朝"/>
        <family val="1"/>
      </rPr>
      <t>林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>産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費</t>
    </r>
  </si>
  <si>
    <t>労 働 費</t>
  </si>
  <si>
    <t>衛 生 費</t>
  </si>
  <si>
    <t>民 生 費</t>
  </si>
  <si>
    <t>総 務 費</t>
  </si>
  <si>
    <t>議 会 費</t>
  </si>
  <si>
    <r>
      <t>地 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債</t>
    </r>
  </si>
  <si>
    <r>
      <t>諸 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</si>
  <si>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r>
      <t>繰 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</si>
  <si>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繰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</si>
  <si>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寄 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</si>
  <si>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t>財産収入</t>
  </si>
  <si>
    <r>
      <t>都道府県　　　支 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</si>
  <si>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t>国有提供施設等
所在市町村交付金</t>
  </si>
  <si>
    <t>国庫支出金</t>
  </si>
  <si>
    <t>手　数　料</t>
  </si>
  <si>
    <t>使　用　料</t>
  </si>
  <si>
    <t>分担金及び　　負　担　金</t>
  </si>
  <si>
    <t>交通安全対策　　特別交付金</t>
  </si>
  <si>
    <t>地方交付税</t>
  </si>
  <si>
    <t>自動車取得税　　　　交　 付　 金</t>
  </si>
  <si>
    <t>特別地方
消費税交付金</t>
  </si>
  <si>
    <t>ゴ ル フ 場
利用税交付金</t>
  </si>
  <si>
    <t>利子割交付金</t>
  </si>
  <si>
    <t>地  方  税</t>
  </si>
  <si>
    <t>財政力指数</t>
  </si>
  <si>
    <r>
      <t>経 常 収 支　　　　　比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率</t>
    </r>
  </si>
  <si>
    <r>
      <t>実 質 収 支　　　　比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率</t>
    </r>
  </si>
  <si>
    <t>実 質 収 支</t>
  </si>
  <si>
    <t>翌年度に繰り　　　越すべき財源</t>
  </si>
  <si>
    <t>歳 出 総 額</t>
  </si>
  <si>
    <r>
      <t>歳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</si>
  <si>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年度及び　　市町村別</t>
  </si>
  <si>
    <t>84　　　市　　　　　　　町　　　　　　　村　　　　　　　財　　　　　　　政（各年度3月31日現在）</t>
  </si>
  <si>
    <t>金融及び財政　147</t>
  </si>
  <si>
    <t>（単位：千円）</t>
  </si>
  <si>
    <t>歳 入 歳 出  　　　 　差  引  額</t>
  </si>
  <si>
    <t>148  金融及び財政</t>
  </si>
  <si>
    <t>84　　　市　　　　　　　町　　　　　　　村　　　　　　　財　　　　　　　政（各年度3月31日現在）（つづき）</t>
  </si>
  <si>
    <t>金融及び財政　149</t>
  </si>
  <si>
    <t>150  金融及び財政</t>
  </si>
  <si>
    <t>金融及び財政　151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</si>
</sst>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;\-#,##0.0"/>
    <numFmt numFmtId="179" formatCode="#,##0_ "/>
    <numFmt numFmtId="180" formatCode="0.0_ "/>
    <numFmt numFmtId="181" formatCode="#,##0.000;\-#,##0.000"/>
    <numFmt numFmtId="182" formatCode="0.000"/>
  </numFmts>
  <fonts count="5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13" xfId="0" applyFill="1" applyBorder="1" applyAlignment="1" applyProtection="1" quotePrefix="1">
      <alignment horizontal="left" vertical="center" indent="3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 quotePrefix="1">
      <alignment horizontal="left" vertical="center" indent="3"/>
      <protection/>
    </xf>
    <xf numFmtId="0" fontId="0" fillId="0" borderId="11" xfId="0" applyFont="1" applyFill="1" applyBorder="1" applyAlignment="1" applyProtection="1">
      <alignment horizontal="left" vertical="center" indent="3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7" fillId="0" borderId="10" xfId="48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8" fontId="7" fillId="0" borderId="10" xfId="48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37" fontId="26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8" fontId="26" fillId="0" borderId="0" xfId="48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26" fillId="0" borderId="0" xfId="0" applyNumberFormat="1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37" fontId="26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 quotePrefix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176" fontId="0" fillId="0" borderId="10" xfId="48" applyNumberFormat="1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horizontal="distributed" vertical="center"/>
      <protection/>
    </xf>
    <xf numFmtId="38" fontId="0" fillId="0" borderId="10" xfId="48" applyFont="1" applyFill="1" applyBorder="1" applyAlignment="1" applyProtection="1">
      <alignment horizontal="distributed" vertical="center"/>
      <protection/>
    </xf>
    <xf numFmtId="176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176" fontId="0" fillId="0" borderId="0" xfId="48" applyNumberFormat="1" applyFont="1" applyFill="1" applyAlignment="1" applyProtection="1">
      <alignment horizontal="right" vertical="center"/>
      <protection/>
    </xf>
    <xf numFmtId="38" fontId="0" fillId="0" borderId="11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>
      <alignment vertical="center"/>
    </xf>
    <xf numFmtId="176" fontId="7" fillId="0" borderId="0" xfId="48" applyNumberFormat="1" applyFont="1" applyFill="1" applyBorder="1" applyAlignment="1" applyProtection="1">
      <alignment horizontal="right" vertical="center"/>
      <protection/>
    </xf>
    <xf numFmtId="176" fontId="7" fillId="0" borderId="0" xfId="48" applyNumberFormat="1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vertical="center"/>
      <protection/>
    </xf>
    <xf numFmtId="38" fontId="7" fillId="0" borderId="11" xfId="48" applyFont="1" applyFill="1" applyBorder="1" applyAlignment="1" applyProtection="1">
      <alignment horizontal="distributed" vertical="center"/>
      <protection/>
    </xf>
    <xf numFmtId="38" fontId="7" fillId="0" borderId="0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Alignment="1">
      <alignment horizontal="right" vertical="center"/>
    </xf>
    <xf numFmtId="38" fontId="0" fillId="0" borderId="11" xfId="48" applyFont="1" applyFill="1" applyBorder="1" applyAlignment="1">
      <alignment horizontal="distributed" vertical="center"/>
    </xf>
    <xf numFmtId="38" fontId="7" fillId="0" borderId="29" xfId="48" applyFont="1" applyFill="1" applyBorder="1" applyAlignment="1" applyProtection="1">
      <alignment horizontal="distributed" vertical="center"/>
      <protection/>
    </xf>
    <xf numFmtId="38" fontId="0" fillId="0" borderId="19" xfId="48" applyFont="1" applyFill="1" applyBorder="1" applyAlignment="1">
      <alignment horizontal="center" vertical="center" wrapText="1"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 wrapText="1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6" fillId="0" borderId="0" xfId="48" applyFont="1" applyFill="1" applyBorder="1" applyAlignment="1" applyProtection="1">
      <alignment horizontal="center" vertical="center"/>
      <protection/>
    </xf>
    <xf numFmtId="176" fontId="0" fillId="0" borderId="30" xfId="48" applyNumberFormat="1" applyFont="1" applyFill="1" applyBorder="1" applyAlignment="1" applyProtection="1">
      <alignment horizontal="right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76" fontId="0" fillId="0" borderId="3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176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76" fontId="7" fillId="0" borderId="38" xfId="0" applyNumberFormat="1" applyFont="1" applyFill="1" applyBorder="1" applyAlignment="1" applyProtection="1">
      <alignment vertical="center"/>
      <protection/>
    </xf>
    <xf numFmtId="177" fontId="7" fillId="0" borderId="38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178" fontId="0" fillId="0" borderId="38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left" vertical="center" wrapText="1"/>
      <protection/>
    </xf>
    <xf numFmtId="37" fontId="0" fillId="0" borderId="0" xfId="0" applyNumberFormat="1" applyFont="1" applyFill="1" applyAlignment="1" applyProtection="1">
      <alignment horizontal="distributed" vertical="center" wrapText="1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distributed" vertical="center" wrapText="1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178" fontId="7" fillId="0" borderId="29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>
      <alignment horizontal="center" vertical="center"/>
    </xf>
    <xf numFmtId="37" fontId="7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27" xfId="0" applyNumberForma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37" fontId="27" fillId="0" borderId="0" xfId="0" applyNumberFormat="1" applyFont="1" applyFill="1" applyAlignment="1" applyProtection="1">
      <alignment vertical="top"/>
      <protection/>
    </xf>
    <xf numFmtId="18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7" fontId="2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7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37" fontId="27" fillId="0" borderId="30" xfId="0" applyNumberFormat="1" applyFont="1" applyFill="1" applyBorder="1" applyAlignment="1" applyProtection="1">
      <alignment vertical="top"/>
      <protection/>
    </xf>
    <xf numFmtId="0" fontId="0" fillId="0" borderId="25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7" fontId="7" fillId="0" borderId="29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7" fontId="7" fillId="0" borderId="38" xfId="0" applyNumberFormat="1" applyFont="1" applyFill="1" applyBorder="1" applyAlignment="1" applyProtection="1">
      <alignment vertical="center"/>
      <protection/>
    </xf>
    <xf numFmtId="37" fontId="7" fillId="0" borderId="38" xfId="0" applyNumberFormat="1" applyFont="1" applyFill="1" applyBorder="1" applyAlignment="1" applyProtection="1">
      <alignment horizontal="right" vertical="center"/>
      <protection/>
    </xf>
    <xf numFmtId="181" fontId="7" fillId="0" borderId="38" xfId="0" applyNumberFormat="1" applyFont="1" applyFill="1" applyBorder="1" applyAlignment="1" applyProtection="1">
      <alignment vertical="center"/>
      <protection/>
    </xf>
    <xf numFmtId="178" fontId="7" fillId="0" borderId="38" xfId="0" applyNumberFormat="1" applyFont="1" applyFill="1" applyBorder="1" applyAlignment="1" applyProtection="1">
      <alignment vertical="center"/>
      <protection/>
    </xf>
    <xf numFmtId="37" fontId="7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vertical="center"/>
    </xf>
    <xf numFmtId="181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37" fontId="7" fillId="0" borderId="18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8" fontId="0" fillId="0" borderId="0" xfId="48" applyFont="1" applyFill="1" applyAlignment="1" applyProtection="1">
      <alignment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distributed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distributed" vertical="center" wrapText="1"/>
      <protection/>
    </xf>
    <xf numFmtId="0" fontId="0" fillId="0" borderId="14" xfId="0" applyFill="1" applyBorder="1" applyAlignment="1" applyProtection="1">
      <alignment horizontal="distributed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29" fillId="0" borderId="15" xfId="0" applyFont="1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161925</xdr:rowOff>
    </xdr:from>
    <xdr:to>
      <xdr:col>1</xdr:col>
      <xdr:colOff>104775</xdr:colOff>
      <xdr:row>9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381125" y="21621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161925</xdr:rowOff>
    </xdr:from>
    <xdr:to>
      <xdr:col>1</xdr:col>
      <xdr:colOff>95250</xdr:colOff>
      <xdr:row>11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371600" y="301942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152400</xdr:rowOff>
    </xdr:from>
    <xdr:to>
      <xdr:col>1</xdr:col>
      <xdr:colOff>104775</xdr:colOff>
      <xdr:row>13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381125" y="3581400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161925</xdr:rowOff>
    </xdr:from>
    <xdr:to>
      <xdr:col>1</xdr:col>
      <xdr:colOff>95250</xdr:colOff>
      <xdr:row>26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371600" y="7305675"/>
          <a:ext cx="952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defaultGridColor="0" zoomScale="75" zoomScaleNormal="75" zoomScalePageLayoutView="0" colorId="27" workbookViewId="0" topLeftCell="A1">
      <selection activeCell="O1" sqref="O1"/>
    </sheetView>
  </sheetViews>
  <sheetFormatPr defaultColWidth="8.796875" defaultRowHeight="18.75" customHeight="1"/>
  <cols>
    <col min="1" max="1" width="14.8984375" style="5" customWidth="1"/>
    <col min="2" max="3" width="11.8984375" style="5" customWidth="1"/>
    <col min="4" max="4" width="10.59765625" style="5" customWidth="1"/>
    <col min="5" max="5" width="12.69921875" style="5" customWidth="1"/>
    <col min="6" max="10" width="10.59765625" style="5" customWidth="1"/>
    <col min="11" max="11" width="11.8984375" style="5" customWidth="1"/>
    <col min="12" max="12" width="10.59765625" style="5" customWidth="1"/>
    <col min="13" max="13" width="12.59765625" style="5" customWidth="1"/>
    <col min="14" max="16384" width="9" style="5" customWidth="1"/>
  </cols>
  <sheetData>
    <row r="1" spans="1:15" ht="18.75" customHeight="1">
      <c r="A1" s="36" t="s">
        <v>30</v>
      </c>
      <c r="O1" s="52" t="s">
        <v>40</v>
      </c>
    </row>
    <row r="3" spans="1:15" ht="18.75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5" spans="1:13" s="1" customFormat="1" ht="18.75" customHeight="1">
      <c r="A5" s="33" t="s">
        <v>15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13"/>
    </row>
    <row r="6" spans="2:12" s="1" customFormat="1" ht="18.75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5" t="s">
        <v>0</v>
      </c>
    </row>
    <row r="7" spans="1:12" s="1" customFormat="1" ht="18.75" customHeight="1">
      <c r="A7" s="34" t="s">
        <v>5</v>
      </c>
      <c r="B7" s="28" t="s">
        <v>1</v>
      </c>
      <c r="C7" s="28" t="s">
        <v>2</v>
      </c>
      <c r="D7" s="28" t="s">
        <v>7</v>
      </c>
      <c r="E7" s="28" t="s">
        <v>8</v>
      </c>
      <c r="F7" s="28" t="s">
        <v>9</v>
      </c>
      <c r="G7" s="28" t="s">
        <v>10</v>
      </c>
      <c r="H7" s="28" t="s">
        <v>3</v>
      </c>
      <c r="I7" s="28" t="s">
        <v>4</v>
      </c>
      <c r="J7" s="28" t="s">
        <v>11</v>
      </c>
      <c r="K7" s="28" t="s">
        <v>12</v>
      </c>
      <c r="L7" s="30" t="s">
        <v>13</v>
      </c>
    </row>
    <row r="8" spans="1:12" s="1" customFormat="1" ht="18.75" customHeight="1">
      <c r="A8" s="35"/>
      <c r="B8" s="32"/>
      <c r="C8" s="32"/>
      <c r="D8" s="29"/>
      <c r="E8" s="29"/>
      <c r="F8" s="29"/>
      <c r="G8" s="29"/>
      <c r="H8" s="29"/>
      <c r="I8" s="29"/>
      <c r="J8" s="29"/>
      <c r="K8" s="29"/>
      <c r="L8" s="31"/>
    </row>
    <row r="9" spans="1:12" s="1" customFormat="1" ht="18.75" customHeight="1">
      <c r="A9" s="18" t="s">
        <v>16</v>
      </c>
      <c r="B9" s="17">
        <v>8366998</v>
      </c>
      <c r="C9" s="2">
        <v>3105380</v>
      </c>
      <c r="D9" s="3">
        <v>406552</v>
      </c>
      <c r="E9" s="2">
        <v>1056437</v>
      </c>
      <c r="F9" s="2">
        <v>108381</v>
      </c>
      <c r="G9" s="2">
        <v>128008</v>
      </c>
      <c r="H9" s="2">
        <v>861313</v>
      </c>
      <c r="I9" s="4">
        <v>34369</v>
      </c>
      <c r="J9" s="2">
        <v>343584</v>
      </c>
      <c r="K9" s="2">
        <v>1915349</v>
      </c>
      <c r="L9" s="2">
        <v>20481</v>
      </c>
    </row>
    <row r="10" spans="1:12" s="1" customFormat="1" ht="18.75" customHeight="1">
      <c r="A10" s="20">
        <v>7</v>
      </c>
      <c r="B10" s="17">
        <v>8576139</v>
      </c>
      <c r="C10" s="2">
        <v>3098092</v>
      </c>
      <c r="D10" s="2">
        <v>432587</v>
      </c>
      <c r="E10" s="2">
        <v>1077264</v>
      </c>
      <c r="F10" s="2">
        <v>111321</v>
      </c>
      <c r="G10" s="2">
        <v>137730</v>
      </c>
      <c r="H10" s="2">
        <v>872408</v>
      </c>
      <c r="I10" s="4">
        <v>31905</v>
      </c>
      <c r="J10" s="2">
        <v>367501</v>
      </c>
      <c r="K10" s="2">
        <v>2070880</v>
      </c>
      <c r="L10" s="2">
        <v>22349</v>
      </c>
    </row>
    <row r="11" spans="1:12" s="1" customFormat="1" ht="18.75" customHeight="1">
      <c r="A11" s="20">
        <v>8</v>
      </c>
      <c r="B11" s="17">
        <v>8804420</v>
      </c>
      <c r="C11" s="2">
        <v>3208445</v>
      </c>
      <c r="D11" s="2">
        <v>450313</v>
      </c>
      <c r="E11" s="2">
        <v>1095814</v>
      </c>
      <c r="F11" s="2">
        <v>110828</v>
      </c>
      <c r="G11" s="2">
        <v>143142</v>
      </c>
      <c r="H11" s="2">
        <v>877280</v>
      </c>
      <c r="I11" s="4">
        <v>34065</v>
      </c>
      <c r="J11" s="2">
        <v>374870</v>
      </c>
      <c r="K11" s="2">
        <v>2183217</v>
      </c>
      <c r="L11" s="2">
        <v>21509</v>
      </c>
    </row>
    <row r="12" spans="1:12" s="1" customFormat="1" ht="18.75" customHeight="1">
      <c r="A12" s="20">
        <v>9</v>
      </c>
      <c r="B12" s="17">
        <v>8636840</v>
      </c>
      <c r="C12" s="2">
        <v>2926969</v>
      </c>
      <c r="D12" s="2">
        <v>461455</v>
      </c>
      <c r="E12" s="2">
        <v>1120694</v>
      </c>
      <c r="F12" s="2">
        <v>107775</v>
      </c>
      <c r="G12" s="2">
        <v>149805</v>
      </c>
      <c r="H12" s="2">
        <v>893541</v>
      </c>
      <c r="I12" s="4">
        <v>28886</v>
      </c>
      <c r="J12" s="2">
        <v>356303</v>
      </c>
      <c r="K12" s="2">
        <v>2317492</v>
      </c>
      <c r="L12" s="2">
        <v>23256</v>
      </c>
    </row>
    <row r="13" spans="1:12" ht="18.75" customHeight="1">
      <c r="A13" s="21">
        <v>10</v>
      </c>
      <c r="B13" s="23">
        <f>SUM(B28)</f>
        <v>8629478</v>
      </c>
      <c r="C13" s="23">
        <f aca="true" t="shared" si="0" ref="C13:L13">SUM(C28)</f>
        <v>3040632</v>
      </c>
      <c r="D13" s="23">
        <f t="shared" si="0"/>
        <v>454447</v>
      </c>
      <c r="E13" s="23">
        <f t="shared" si="0"/>
        <v>1137996</v>
      </c>
      <c r="F13" s="23">
        <f t="shared" si="0"/>
        <v>107493</v>
      </c>
      <c r="G13" s="23">
        <f t="shared" si="0"/>
        <v>160005</v>
      </c>
      <c r="H13" s="23">
        <f t="shared" si="0"/>
        <v>907611</v>
      </c>
      <c r="I13" s="23">
        <f t="shared" si="0"/>
        <v>20664</v>
      </c>
      <c r="J13" s="23">
        <f t="shared" si="0"/>
        <v>360120</v>
      </c>
      <c r="K13" s="23">
        <f t="shared" si="0"/>
        <v>2422075</v>
      </c>
      <c r="L13" s="23">
        <f t="shared" si="0"/>
        <v>18435</v>
      </c>
    </row>
    <row r="14" spans="1:12" ht="18.75" customHeight="1">
      <c r="A14" s="16"/>
      <c r="B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8.75" customHeight="1">
      <c r="A15" s="18" t="s">
        <v>17</v>
      </c>
      <c r="B15" s="17">
        <f>SUM(C15:L15)</f>
        <v>6076753</v>
      </c>
      <c r="C15" s="11">
        <v>2933679</v>
      </c>
      <c r="D15" s="7">
        <v>443045</v>
      </c>
      <c r="E15" s="7">
        <v>1144289</v>
      </c>
      <c r="F15" s="7">
        <v>106718</v>
      </c>
      <c r="G15" s="7">
        <v>151652</v>
      </c>
      <c r="H15" s="7">
        <v>891838</v>
      </c>
      <c r="I15" s="8">
        <v>29067</v>
      </c>
      <c r="J15" s="7">
        <v>356299</v>
      </c>
      <c r="K15" s="8" t="s">
        <v>6</v>
      </c>
      <c r="L15" s="7">
        <v>20166</v>
      </c>
    </row>
    <row r="16" spans="1:12" ht="18.75" customHeight="1">
      <c r="A16" s="20" t="s">
        <v>20</v>
      </c>
      <c r="B16" s="17">
        <f>SUM(C16:L16)</f>
        <v>6148302</v>
      </c>
      <c r="C16" s="11">
        <v>3001626</v>
      </c>
      <c r="D16" s="7">
        <v>442006</v>
      </c>
      <c r="E16" s="7">
        <v>1148774</v>
      </c>
      <c r="F16" s="7">
        <v>108101</v>
      </c>
      <c r="G16" s="7">
        <v>152194</v>
      </c>
      <c r="H16" s="7">
        <v>889892</v>
      </c>
      <c r="I16" s="8">
        <v>29181</v>
      </c>
      <c r="J16" s="7">
        <v>356092</v>
      </c>
      <c r="K16" s="8" t="s">
        <v>6</v>
      </c>
      <c r="L16" s="7">
        <v>20436</v>
      </c>
    </row>
    <row r="17" spans="1:12" ht="18.75" customHeight="1">
      <c r="A17" s="20" t="s">
        <v>21</v>
      </c>
      <c r="B17" s="17">
        <f>SUM(C17:L17)</f>
        <v>6197115</v>
      </c>
      <c r="C17" s="11">
        <v>3012527</v>
      </c>
      <c r="D17" s="7">
        <v>458819</v>
      </c>
      <c r="E17" s="7">
        <v>1157743</v>
      </c>
      <c r="F17" s="7">
        <v>107055</v>
      </c>
      <c r="G17" s="7">
        <v>156500</v>
      </c>
      <c r="H17" s="7">
        <v>899461</v>
      </c>
      <c r="I17" s="8">
        <v>29339</v>
      </c>
      <c r="J17" s="7">
        <v>356027</v>
      </c>
      <c r="K17" s="8" t="s">
        <v>6</v>
      </c>
      <c r="L17" s="7">
        <v>19644</v>
      </c>
    </row>
    <row r="18" spans="1:12" ht="18.75" customHeight="1">
      <c r="A18" s="20" t="s">
        <v>22</v>
      </c>
      <c r="B18" s="17">
        <f>SUM(C18:L18)</f>
        <v>6136711</v>
      </c>
      <c r="C18" s="11">
        <v>2963449</v>
      </c>
      <c r="D18" s="7">
        <v>456271</v>
      </c>
      <c r="E18" s="7">
        <v>1149548</v>
      </c>
      <c r="F18" s="7">
        <v>106992</v>
      </c>
      <c r="G18" s="7">
        <v>159922</v>
      </c>
      <c r="H18" s="7">
        <v>896509</v>
      </c>
      <c r="I18" s="8">
        <v>29007</v>
      </c>
      <c r="J18" s="7">
        <v>356534</v>
      </c>
      <c r="K18" s="8" t="s">
        <v>6</v>
      </c>
      <c r="L18" s="7">
        <v>18479</v>
      </c>
    </row>
    <row r="19" spans="1:12" ht="18.75" customHeight="1">
      <c r="A19" s="26"/>
      <c r="B19" s="24"/>
      <c r="C19" s="11"/>
      <c r="D19" s="6"/>
      <c r="E19" s="6"/>
      <c r="F19" s="6"/>
      <c r="G19" s="6"/>
      <c r="H19" s="6"/>
      <c r="I19" s="6"/>
      <c r="J19" s="6"/>
      <c r="K19" s="8"/>
      <c r="L19" s="6"/>
    </row>
    <row r="20" spans="1:12" ht="18.75" customHeight="1">
      <c r="A20" s="20" t="s">
        <v>23</v>
      </c>
      <c r="B20" s="17">
        <f>SUM(C20:L20)</f>
        <v>6133753</v>
      </c>
      <c r="C20" s="11">
        <v>2963731</v>
      </c>
      <c r="D20" s="7">
        <v>453356</v>
      </c>
      <c r="E20" s="7">
        <v>1152167</v>
      </c>
      <c r="F20" s="7">
        <v>106675</v>
      </c>
      <c r="G20" s="7">
        <v>157586</v>
      </c>
      <c r="H20" s="7">
        <v>898421</v>
      </c>
      <c r="I20" s="8">
        <v>26071</v>
      </c>
      <c r="J20" s="7">
        <v>357738</v>
      </c>
      <c r="K20" s="8" t="s">
        <v>6</v>
      </c>
      <c r="L20" s="7">
        <v>18008</v>
      </c>
    </row>
    <row r="21" spans="1:12" ht="18.75" customHeight="1">
      <c r="A21" s="20" t="s">
        <v>24</v>
      </c>
      <c r="B21" s="17">
        <f>SUM(C21:L21)</f>
        <v>6076063</v>
      </c>
      <c r="C21" s="11">
        <v>2918001</v>
      </c>
      <c r="D21" s="7">
        <v>458967</v>
      </c>
      <c r="E21" s="7">
        <v>1138279</v>
      </c>
      <c r="F21" s="7">
        <v>106400</v>
      </c>
      <c r="G21" s="7">
        <v>156442</v>
      </c>
      <c r="H21" s="7">
        <v>897358</v>
      </c>
      <c r="I21" s="8">
        <v>25426</v>
      </c>
      <c r="J21" s="7">
        <v>356147</v>
      </c>
      <c r="K21" s="8" t="s">
        <v>6</v>
      </c>
      <c r="L21" s="7">
        <v>19043</v>
      </c>
    </row>
    <row r="22" spans="1:12" ht="18.75" customHeight="1">
      <c r="A22" s="20" t="s">
        <v>25</v>
      </c>
      <c r="B22" s="17">
        <f>SUM(C22:L22)</f>
        <v>6089684</v>
      </c>
      <c r="C22" s="11">
        <v>2931236</v>
      </c>
      <c r="D22" s="7">
        <v>449054</v>
      </c>
      <c r="E22" s="7">
        <v>1145262</v>
      </c>
      <c r="F22" s="7">
        <v>107326</v>
      </c>
      <c r="G22" s="7">
        <v>155579</v>
      </c>
      <c r="H22" s="7">
        <v>902747</v>
      </c>
      <c r="I22" s="8">
        <v>23061</v>
      </c>
      <c r="J22" s="7">
        <v>356110</v>
      </c>
      <c r="K22" s="8" t="s">
        <v>6</v>
      </c>
      <c r="L22" s="7">
        <v>19309</v>
      </c>
    </row>
    <row r="23" spans="1:12" ht="18.75" customHeight="1">
      <c r="A23" s="20" t="s">
        <v>26</v>
      </c>
      <c r="B23" s="17">
        <f>SUM(C23:L23)</f>
        <v>6112343</v>
      </c>
      <c r="C23" s="11">
        <v>2974963</v>
      </c>
      <c r="D23" s="7">
        <v>452172</v>
      </c>
      <c r="E23" s="7">
        <v>1146881</v>
      </c>
      <c r="F23" s="7">
        <v>107070</v>
      </c>
      <c r="G23" s="7">
        <v>155117</v>
      </c>
      <c r="H23" s="7">
        <v>896942</v>
      </c>
      <c r="I23" s="8">
        <v>22537</v>
      </c>
      <c r="J23" s="7">
        <v>337182</v>
      </c>
      <c r="K23" s="8" t="s">
        <v>6</v>
      </c>
      <c r="L23" s="7">
        <v>19479</v>
      </c>
    </row>
    <row r="24" spans="1:12" ht="18.75" customHeight="1">
      <c r="A24" s="26"/>
      <c r="B24" s="24"/>
      <c r="C24" s="11"/>
      <c r="D24" s="6"/>
      <c r="E24" s="6"/>
      <c r="F24" s="6"/>
      <c r="G24" s="6"/>
      <c r="H24" s="6"/>
      <c r="I24" s="6"/>
      <c r="J24" s="6"/>
      <c r="K24" s="8"/>
      <c r="L24" s="6"/>
    </row>
    <row r="25" spans="1:12" ht="18.75" customHeight="1">
      <c r="A25" s="20" t="s">
        <v>27</v>
      </c>
      <c r="B25" s="17">
        <f>SUM(C25:L25)</f>
        <v>6231039</v>
      </c>
      <c r="C25" s="11">
        <v>3025083</v>
      </c>
      <c r="D25" s="7">
        <v>456884</v>
      </c>
      <c r="E25" s="7">
        <v>1170000</v>
      </c>
      <c r="F25" s="7">
        <v>108500</v>
      </c>
      <c r="G25" s="7">
        <v>162264</v>
      </c>
      <c r="H25" s="7">
        <v>930149</v>
      </c>
      <c r="I25" s="8">
        <v>21927</v>
      </c>
      <c r="J25" s="7">
        <v>335471</v>
      </c>
      <c r="K25" s="8" t="s">
        <v>6</v>
      </c>
      <c r="L25" s="7">
        <v>20761</v>
      </c>
    </row>
    <row r="26" spans="1:12" ht="18.75" customHeight="1">
      <c r="A26" s="19" t="s">
        <v>18</v>
      </c>
      <c r="B26" s="17">
        <f>SUM(C26:L26)</f>
        <v>6147031</v>
      </c>
      <c r="C26" s="11">
        <v>2982783</v>
      </c>
      <c r="D26" s="7">
        <v>449438</v>
      </c>
      <c r="E26" s="7">
        <v>1161395</v>
      </c>
      <c r="F26" s="7">
        <v>108311</v>
      </c>
      <c r="G26" s="7">
        <v>161754</v>
      </c>
      <c r="H26" s="8">
        <v>907185</v>
      </c>
      <c r="I26" s="8">
        <v>21174</v>
      </c>
      <c r="J26" s="7">
        <v>335041</v>
      </c>
      <c r="K26" s="8" t="s">
        <v>6</v>
      </c>
      <c r="L26" s="7">
        <v>19950</v>
      </c>
    </row>
    <row r="27" spans="1:12" ht="18.75" customHeight="1">
      <c r="A27" s="20" t="s">
        <v>28</v>
      </c>
      <c r="B27" s="17">
        <f>SUM(C27:L27)</f>
        <v>6185939</v>
      </c>
      <c r="C27" s="11">
        <v>2999771</v>
      </c>
      <c r="D27" s="7">
        <v>453830</v>
      </c>
      <c r="E27" s="7">
        <v>1164714</v>
      </c>
      <c r="F27" s="7">
        <v>108119</v>
      </c>
      <c r="G27" s="7">
        <v>163524</v>
      </c>
      <c r="H27" s="7">
        <v>912207</v>
      </c>
      <c r="I27" s="8">
        <v>20808</v>
      </c>
      <c r="J27" s="7">
        <v>345214</v>
      </c>
      <c r="K27" s="8" t="s">
        <v>6</v>
      </c>
      <c r="L27" s="7">
        <v>17752</v>
      </c>
    </row>
    <row r="28" spans="1:12" ht="18.75" customHeight="1">
      <c r="A28" s="27" t="s">
        <v>29</v>
      </c>
      <c r="B28" s="25">
        <f>SUM(C28:L28)</f>
        <v>8629478</v>
      </c>
      <c r="C28" s="12">
        <v>3040632</v>
      </c>
      <c r="D28" s="9">
        <v>454447</v>
      </c>
      <c r="E28" s="9">
        <v>1137996</v>
      </c>
      <c r="F28" s="9">
        <v>107493</v>
      </c>
      <c r="G28" s="9">
        <v>160005</v>
      </c>
      <c r="H28" s="9">
        <v>907611</v>
      </c>
      <c r="I28" s="10">
        <v>20664</v>
      </c>
      <c r="J28" s="9">
        <v>360120</v>
      </c>
      <c r="K28" s="9">
        <v>2422075</v>
      </c>
      <c r="L28" s="9">
        <v>18435</v>
      </c>
    </row>
    <row r="29" ht="18.75" customHeight="1">
      <c r="A29" s="22" t="s">
        <v>19</v>
      </c>
    </row>
    <row r="30" ht="18.75" customHeight="1">
      <c r="A30" s="5" t="s">
        <v>14</v>
      </c>
    </row>
    <row r="33" spans="1:15" ht="18.75" customHeight="1">
      <c r="A33" s="33" t="s">
        <v>39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8.75" customHeight="1" thickBot="1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49" t="s">
        <v>0</v>
      </c>
    </row>
    <row r="35" spans="1:15" ht="18.75" customHeight="1">
      <c r="A35" s="48" t="s">
        <v>5</v>
      </c>
      <c r="B35" s="47" t="s">
        <v>38</v>
      </c>
      <c r="C35" s="47" t="s">
        <v>37</v>
      </c>
      <c r="D35" s="47" t="s">
        <v>7</v>
      </c>
      <c r="E35" s="47" t="s">
        <v>8</v>
      </c>
      <c r="F35" s="47" t="s">
        <v>9</v>
      </c>
      <c r="G35" s="47" t="s">
        <v>10</v>
      </c>
      <c r="H35" s="47" t="s">
        <v>3</v>
      </c>
      <c r="I35" s="47" t="s">
        <v>4</v>
      </c>
      <c r="J35" s="47" t="s">
        <v>13</v>
      </c>
      <c r="K35" s="46" t="s">
        <v>36</v>
      </c>
      <c r="L35" s="46" t="s">
        <v>35</v>
      </c>
      <c r="M35" s="47" t="s">
        <v>11</v>
      </c>
      <c r="N35" s="46" t="s">
        <v>34</v>
      </c>
      <c r="O35" s="45" t="s">
        <v>33</v>
      </c>
    </row>
    <row r="36" spans="1:15" ht="18.75" customHeight="1">
      <c r="A36" s="44"/>
      <c r="B36" s="43"/>
      <c r="C36" s="43"/>
      <c r="D36" s="43"/>
      <c r="E36" s="43"/>
      <c r="F36" s="43"/>
      <c r="G36" s="43"/>
      <c r="H36" s="43"/>
      <c r="I36" s="43"/>
      <c r="J36" s="43"/>
      <c r="K36" s="42"/>
      <c r="L36" s="42"/>
      <c r="M36" s="43"/>
      <c r="N36" s="42"/>
      <c r="O36" s="41"/>
    </row>
    <row r="37" spans="1:15" ht="18.75" customHeight="1">
      <c r="A37" s="18" t="s">
        <v>16</v>
      </c>
      <c r="B37" s="7">
        <v>5244684</v>
      </c>
      <c r="C37" s="7">
        <v>2633201</v>
      </c>
      <c r="D37" s="7">
        <v>317761</v>
      </c>
      <c r="E37" s="7">
        <v>757197</v>
      </c>
      <c r="F37" s="7">
        <v>67866</v>
      </c>
      <c r="G37" s="7">
        <v>71531</v>
      </c>
      <c r="H37" s="7">
        <v>199233</v>
      </c>
      <c r="I37" s="8">
        <v>10316</v>
      </c>
      <c r="J37" s="7">
        <v>128488</v>
      </c>
      <c r="K37" s="7">
        <v>125960</v>
      </c>
      <c r="L37" s="7">
        <v>121898</v>
      </c>
      <c r="M37" s="7">
        <v>134512</v>
      </c>
      <c r="N37" s="7">
        <v>150294</v>
      </c>
      <c r="O37" s="7">
        <v>482644</v>
      </c>
    </row>
    <row r="38" spans="1:15" ht="18.75" customHeight="1">
      <c r="A38" s="20">
        <v>7</v>
      </c>
      <c r="B38" s="7">
        <v>5367337</v>
      </c>
      <c r="C38" s="7">
        <v>2694461</v>
      </c>
      <c r="D38" s="7">
        <v>316355</v>
      </c>
      <c r="E38" s="7">
        <v>791340</v>
      </c>
      <c r="F38" s="7">
        <v>69162</v>
      </c>
      <c r="G38" s="7">
        <v>86300</v>
      </c>
      <c r="H38" s="7">
        <v>209068</v>
      </c>
      <c r="I38" s="8">
        <v>9911</v>
      </c>
      <c r="J38" s="7">
        <v>134891</v>
      </c>
      <c r="K38" s="7">
        <v>108440</v>
      </c>
      <c r="L38" s="7">
        <v>118724</v>
      </c>
      <c r="M38" s="7">
        <v>159370</v>
      </c>
      <c r="N38" s="7">
        <v>156902</v>
      </c>
      <c r="O38" s="7">
        <v>476809</v>
      </c>
    </row>
    <row r="39" spans="1:15" ht="18.75" customHeight="1">
      <c r="A39" s="20">
        <v>8</v>
      </c>
      <c r="B39" s="7">
        <v>5473396</v>
      </c>
      <c r="C39" s="7">
        <v>2709496</v>
      </c>
      <c r="D39" s="7">
        <v>309498</v>
      </c>
      <c r="E39" s="7">
        <v>804666</v>
      </c>
      <c r="F39" s="7">
        <v>67742</v>
      </c>
      <c r="G39" s="7">
        <v>88502</v>
      </c>
      <c r="H39" s="7">
        <v>234772</v>
      </c>
      <c r="I39" s="8">
        <v>10290</v>
      </c>
      <c r="J39" s="7">
        <v>132658</v>
      </c>
      <c r="K39" s="7">
        <v>104156</v>
      </c>
      <c r="L39" s="7">
        <v>121073</v>
      </c>
      <c r="M39" s="7">
        <v>181061</v>
      </c>
      <c r="N39" s="7">
        <v>167131</v>
      </c>
      <c r="O39" s="7">
        <v>516122</v>
      </c>
    </row>
    <row r="40" spans="1:15" ht="18.75" customHeight="1">
      <c r="A40" s="20">
        <v>9</v>
      </c>
      <c r="B40" s="7">
        <v>5160386</v>
      </c>
      <c r="C40" s="7">
        <v>2342893</v>
      </c>
      <c r="D40" s="7">
        <v>299470</v>
      </c>
      <c r="E40" s="7">
        <v>837651</v>
      </c>
      <c r="F40" s="7">
        <v>64446</v>
      </c>
      <c r="G40" s="7">
        <v>90742</v>
      </c>
      <c r="H40" s="7">
        <v>251194</v>
      </c>
      <c r="I40" s="8">
        <v>9141</v>
      </c>
      <c r="J40" s="7">
        <v>130989</v>
      </c>
      <c r="K40" s="7">
        <v>105154</v>
      </c>
      <c r="L40" s="7">
        <v>120111</v>
      </c>
      <c r="M40" s="7">
        <v>179497</v>
      </c>
      <c r="N40" s="7">
        <v>173013</v>
      </c>
      <c r="O40" s="7">
        <v>532636</v>
      </c>
    </row>
    <row r="41" spans="1:15" ht="18.75" customHeight="1">
      <c r="A41" s="21">
        <v>10</v>
      </c>
      <c r="B41" s="23">
        <f>SUM(B56)</f>
        <v>5180009</v>
      </c>
      <c r="C41" s="23">
        <f>SUM(C56)</f>
        <v>2346227</v>
      </c>
      <c r="D41" s="23">
        <f>SUM(D56)</f>
        <v>285055</v>
      </c>
      <c r="E41" s="23">
        <f>SUM(E56)</f>
        <v>852046</v>
      </c>
      <c r="F41" s="23">
        <f>SUM(F56)</f>
        <v>62740</v>
      </c>
      <c r="G41" s="23">
        <f>SUM(G56)</f>
        <v>94667</v>
      </c>
      <c r="H41" s="23">
        <f>SUM(H56)</f>
        <v>260025</v>
      </c>
      <c r="I41" s="23">
        <f>SUM(I56)</f>
        <v>7060</v>
      </c>
      <c r="J41" s="23">
        <f>SUM(J56)</f>
        <v>129410</v>
      </c>
      <c r="K41" s="23">
        <f>SUM(K56)</f>
        <v>109220</v>
      </c>
      <c r="L41" s="23">
        <f>SUM(L56)</f>
        <v>125838</v>
      </c>
      <c r="M41" s="23">
        <f>SUM(M56)</f>
        <v>194587</v>
      </c>
      <c r="N41" s="23">
        <f>SUM(N56)</f>
        <v>173206</v>
      </c>
      <c r="O41" s="23">
        <f>SUM(O56)</f>
        <v>539928</v>
      </c>
    </row>
    <row r="42" spans="1:15" ht="18.75" customHeight="1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8.75" customHeight="1">
      <c r="A43" s="18" t="s">
        <v>17</v>
      </c>
      <c r="B43" s="38">
        <f>SUM(C43:O43)</f>
        <v>5083309</v>
      </c>
      <c r="C43" s="7">
        <v>2300835</v>
      </c>
      <c r="D43" s="7">
        <v>293557</v>
      </c>
      <c r="E43" s="7">
        <v>833108</v>
      </c>
      <c r="F43" s="7">
        <v>63484</v>
      </c>
      <c r="G43" s="7">
        <v>91665</v>
      </c>
      <c r="H43" s="7">
        <v>252474</v>
      </c>
      <c r="I43" s="8">
        <v>8693</v>
      </c>
      <c r="J43" s="7">
        <v>127488</v>
      </c>
      <c r="K43" s="7">
        <v>105322</v>
      </c>
      <c r="L43" s="7">
        <v>120807</v>
      </c>
      <c r="M43" s="7">
        <v>180419</v>
      </c>
      <c r="N43" s="7">
        <v>171176</v>
      </c>
      <c r="O43" s="7">
        <v>534281</v>
      </c>
    </row>
    <row r="44" spans="1:15" ht="18.75" customHeight="1">
      <c r="A44" s="20" t="s">
        <v>20</v>
      </c>
      <c r="B44" s="38">
        <f>SUM(C44:O44)</f>
        <v>5083394</v>
      </c>
      <c r="C44" s="7">
        <v>2305947</v>
      </c>
      <c r="D44" s="7">
        <v>296664</v>
      </c>
      <c r="E44" s="7">
        <v>828406</v>
      </c>
      <c r="F44" s="7">
        <v>63294</v>
      </c>
      <c r="G44" s="7">
        <v>90669</v>
      </c>
      <c r="H44" s="7">
        <v>251157</v>
      </c>
      <c r="I44" s="8">
        <v>8979</v>
      </c>
      <c r="J44" s="7">
        <v>128000</v>
      </c>
      <c r="K44" s="7">
        <v>105097</v>
      </c>
      <c r="L44" s="7">
        <v>121871</v>
      </c>
      <c r="M44" s="7">
        <v>175938</v>
      </c>
      <c r="N44" s="7">
        <v>171228</v>
      </c>
      <c r="O44" s="7">
        <v>536144</v>
      </c>
    </row>
    <row r="45" spans="1:15" ht="18.75" customHeight="1">
      <c r="A45" s="20" t="s">
        <v>21</v>
      </c>
      <c r="B45" s="38">
        <f>SUM(C45:O45)</f>
        <v>5102623</v>
      </c>
      <c r="C45" s="7">
        <v>2307953</v>
      </c>
      <c r="D45" s="7">
        <v>307872</v>
      </c>
      <c r="E45" s="7">
        <v>825878</v>
      </c>
      <c r="F45" s="7">
        <v>63345</v>
      </c>
      <c r="G45" s="7">
        <v>89054</v>
      </c>
      <c r="H45" s="7">
        <v>253584</v>
      </c>
      <c r="I45" s="8">
        <v>8910</v>
      </c>
      <c r="J45" s="7">
        <v>126836</v>
      </c>
      <c r="K45" s="7">
        <v>105916</v>
      </c>
      <c r="L45" s="7">
        <v>122861</v>
      </c>
      <c r="M45" s="7">
        <v>177819</v>
      </c>
      <c r="N45" s="7">
        <v>176704</v>
      </c>
      <c r="O45" s="7">
        <v>535891</v>
      </c>
    </row>
    <row r="46" spans="1:15" ht="18.75" customHeight="1">
      <c r="A46" s="20" t="s">
        <v>22</v>
      </c>
      <c r="B46" s="38">
        <f>SUM(C46:O46)</f>
        <v>5121681</v>
      </c>
      <c r="C46" s="7">
        <v>2316098</v>
      </c>
      <c r="D46" s="7">
        <v>309673</v>
      </c>
      <c r="E46" s="7">
        <v>831761</v>
      </c>
      <c r="F46" s="7">
        <v>63210</v>
      </c>
      <c r="G46" s="7">
        <v>89652</v>
      </c>
      <c r="H46" s="7">
        <v>254334</v>
      </c>
      <c r="I46" s="8">
        <v>8880</v>
      </c>
      <c r="J46" s="7">
        <v>126420</v>
      </c>
      <c r="K46" s="7">
        <v>106526</v>
      </c>
      <c r="L46" s="7">
        <v>122869</v>
      </c>
      <c r="M46" s="7">
        <v>177736</v>
      </c>
      <c r="N46" s="7">
        <v>178858</v>
      </c>
      <c r="O46" s="7">
        <v>535664</v>
      </c>
    </row>
    <row r="47" spans="1:15" ht="18.75" customHeight="1">
      <c r="A47" s="26"/>
      <c r="B47" s="3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8.75" customHeight="1">
      <c r="A48" s="20" t="s">
        <v>23</v>
      </c>
      <c r="B48" s="38">
        <f>SUM(C48:O48)</f>
        <v>5127388</v>
      </c>
      <c r="C48" s="7">
        <v>2318972</v>
      </c>
      <c r="D48" s="7">
        <v>307728</v>
      </c>
      <c r="E48" s="7">
        <v>833327</v>
      </c>
      <c r="F48" s="7">
        <v>63134</v>
      </c>
      <c r="G48" s="7">
        <v>90391</v>
      </c>
      <c r="H48" s="7">
        <v>256518</v>
      </c>
      <c r="I48" s="8">
        <v>8018</v>
      </c>
      <c r="J48" s="7">
        <v>124995</v>
      </c>
      <c r="K48" s="7">
        <v>106655</v>
      </c>
      <c r="L48" s="7">
        <v>123358</v>
      </c>
      <c r="M48" s="7">
        <v>179037</v>
      </c>
      <c r="N48" s="7">
        <v>179629</v>
      </c>
      <c r="O48" s="7">
        <v>535626</v>
      </c>
    </row>
    <row r="49" spans="1:15" ht="18.75" customHeight="1">
      <c r="A49" s="20" t="s">
        <v>24</v>
      </c>
      <c r="B49" s="38">
        <f>SUM(C49:O49)</f>
        <v>5123153</v>
      </c>
      <c r="C49" s="7">
        <v>2322527</v>
      </c>
      <c r="D49" s="7">
        <v>299056</v>
      </c>
      <c r="E49" s="7">
        <v>834597</v>
      </c>
      <c r="F49" s="7">
        <v>63263</v>
      </c>
      <c r="G49" s="7">
        <v>91614</v>
      </c>
      <c r="H49" s="7">
        <v>254812</v>
      </c>
      <c r="I49" s="8">
        <v>7751</v>
      </c>
      <c r="J49" s="7">
        <v>126382</v>
      </c>
      <c r="K49" s="7">
        <v>106697</v>
      </c>
      <c r="L49" s="7">
        <v>123991</v>
      </c>
      <c r="M49" s="7">
        <v>179156</v>
      </c>
      <c r="N49" s="7">
        <v>176458</v>
      </c>
      <c r="O49" s="7">
        <v>536849</v>
      </c>
    </row>
    <row r="50" spans="1:15" ht="18.75" customHeight="1">
      <c r="A50" s="20" t="s">
        <v>25</v>
      </c>
      <c r="B50" s="38">
        <f>SUM(C50:O50)</f>
        <v>5138244</v>
      </c>
      <c r="C50" s="7">
        <v>2330378</v>
      </c>
      <c r="D50" s="7">
        <v>296791</v>
      </c>
      <c r="E50" s="7">
        <v>844342</v>
      </c>
      <c r="F50" s="7">
        <v>63234</v>
      </c>
      <c r="G50" s="7">
        <v>92073</v>
      </c>
      <c r="H50" s="7">
        <v>254567</v>
      </c>
      <c r="I50" s="8">
        <v>7262</v>
      </c>
      <c r="J50" s="7">
        <v>125868</v>
      </c>
      <c r="K50" s="7">
        <v>106101</v>
      </c>
      <c r="L50" s="7">
        <v>124256</v>
      </c>
      <c r="M50" s="7">
        <v>179368</v>
      </c>
      <c r="N50" s="7">
        <v>175866</v>
      </c>
      <c r="O50" s="7">
        <v>538138</v>
      </c>
    </row>
    <row r="51" spans="1:15" ht="18.75" customHeight="1">
      <c r="A51" s="20" t="s">
        <v>26</v>
      </c>
      <c r="B51" s="38">
        <f>SUM(C51:O51)</f>
        <v>5134654</v>
      </c>
      <c r="C51" s="7">
        <v>2312863</v>
      </c>
      <c r="D51" s="7">
        <v>296720</v>
      </c>
      <c r="E51" s="7">
        <v>842219</v>
      </c>
      <c r="F51" s="7">
        <v>63315</v>
      </c>
      <c r="G51" s="7">
        <v>91722</v>
      </c>
      <c r="H51" s="7">
        <v>253880</v>
      </c>
      <c r="I51" s="8">
        <v>6998</v>
      </c>
      <c r="J51" s="7">
        <v>128072</v>
      </c>
      <c r="K51" s="7">
        <v>105963</v>
      </c>
      <c r="L51" s="7">
        <v>126066</v>
      </c>
      <c r="M51" s="7">
        <v>184627</v>
      </c>
      <c r="N51" s="7">
        <v>181043</v>
      </c>
      <c r="O51" s="7">
        <v>541166</v>
      </c>
    </row>
    <row r="52" spans="1:15" ht="18.75" customHeight="1">
      <c r="A52" s="26"/>
      <c r="B52" s="3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8.75" customHeight="1">
      <c r="A53" s="20" t="s">
        <v>27</v>
      </c>
      <c r="B53" s="38">
        <f>SUM(C53:O53)</f>
        <v>5241905</v>
      </c>
      <c r="C53" s="7">
        <v>2385819</v>
      </c>
      <c r="D53" s="7">
        <v>301006</v>
      </c>
      <c r="E53" s="7">
        <v>860466</v>
      </c>
      <c r="F53" s="7">
        <v>63822</v>
      </c>
      <c r="G53" s="7">
        <v>92802</v>
      </c>
      <c r="H53" s="7">
        <v>257266</v>
      </c>
      <c r="I53" s="8">
        <v>7159</v>
      </c>
      <c r="J53" s="7">
        <v>130615</v>
      </c>
      <c r="K53" s="7">
        <v>107600</v>
      </c>
      <c r="L53" s="7">
        <v>127650</v>
      </c>
      <c r="M53" s="7">
        <v>183514</v>
      </c>
      <c r="N53" s="7">
        <v>181022</v>
      </c>
      <c r="O53" s="7">
        <v>543164</v>
      </c>
    </row>
    <row r="54" spans="1:15" ht="18.75" customHeight="1">
      <c r="A54" s="19" t="s">
        <v>18</v>
      </c>
      <c r="B54" s="38">
        <f>SUM(C54:O54)</f>
        <v>5218724</v>
      </c>
      <c r="C54" s="7">
        <v>2372027</v>
      </c>
      <c r="D54" s="7">
        <v>298531</v>
      </c>
      <c r="E54" s="7">
        <v>864488</v>
      </c>
      <c r="F54" s="7">
        <v>63290</v>
      </c>
      <c r="G54" s="7">
        <v>93561</v>
      </c>
      <c r="H54" s="7">
        <v>254266</v>
      </c>
      <c r="I54" s="8">
        <v>7007</v>
      </c>
      <c r="J54" s="7">
        <v>129091</v>
      </c>
      <c r="K54" s="7">
        <v>108867</v>
      </c>
      <c r="L54" s="7">
        <v>125745</v>
      </c>
      <c r="M54" s="7">
        <v>182841</v>
      </c>
      <c r="N54" s="7">
        <v>177931</v>
      </c>
      <c r="O54" s="7">
        <v>541079</v>
      </c>
    </row>
    <row r="55" spans="1:15" ht="18.75" customHeight="1">
      <c r="A55" s="20" t="s">
        <v>28</v>
      </c>
      <c r="B55" s="38">
        <f>SUM(C55:O55)</f>
        <v>5223472</v>
      </c>
      <c r="C55" s="7">
        <v>2369633</v>
      </c>
      <c r="D55" s="7">
        <v>296389</v>
      </c>
      <c r="E55" s="7">
        <v>871302</v>
      </c>
      <c r="F55" s="7">
        <v>62953</v>
      </c>
      <c r="G55" s="7">
        <v>94537</v>
      </c>
      <c r="H55" s="7">
        <v>258644</v>
      </c>
      <c r="I55" s="8">
        <v>7057</v>
      </c>
      <c r="J55" s="7">
        <v>128260</v>
      </c>
      <c r="K55" s="7">
        <v>109439</v>
      </c>
      <c r="L55" s="7">
        <v>125810</v>
      </c>
      <c r="M55" s="7">
        <v>183066</v>
      </c>
      <c r="N55" s="7">
        <v>174976</v>
      </c>
      <c r="O55" s="7">
        <v>541406</v>
      </c>
    </row>
    <row r="56" spans="1:15" ht="18.75" customHeight="1">
      <c r="A56" s="27" t="s">
        <v>29</v>
      </c>
      <c r="B56" s="25">
        <f>SUM(C56:O56)</f>
        <v>5180009</v>
      </c>
      <c r="C56" s="9">
        <v>2346227</v>
      </c>
      <c r="D56" s="9">
        <v>285055</v>
      </c>
      <c r="E56" s="9">
        <v>852046</v>
      </c>
      <c r="F56" s="9">
        <v>62740</v>
      </c>
      <c r="G56" s="9">
        <v>94667</v>
      </c>
      <c r="H56" s="9">
        <v>260025</v>
      </c>
      <c r="I56" s="10">
        <v>7060</v>
      </c>
      <c r="J56" s="9">
        <v>129410</v>
      </c>
      <c r="K56" s="9">
        <v>109220</v>
      </c>
      <c r="L56" s="9">
        <v>125838</v>
      </c>
      <c r="M56" s="9">
        <v>194587</v>
      </c>
      <c r="N56" s="9">
        <v>173206</v>
      </c>
      <c r="O56" s="9">
        <v>539928</v>
      </c>
    </row>
    <row r="57" spans="1:15" ht="18.75" customHeight="1">
      <c r="A57" s="22" t="s">
        <v>32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ht="18.75" customHeight="1">
      <c r="A58" s="5" t="s">
        <v>14</v>
      </c>
    </row>
  </sheetData>
  <sheetProtection/>
  <mergeCells count="30">
    <mergeCell ref="A3:O3"/>
    <mergeCell ref="I35:I36"/>
    <mergeCell ref="J35:J36"/>
    <mergeCell ref="A35:A36"/>
    <mergeCell ref="B35:B36"/>
    <mergeCell ref="C35:C36"/>
    <mergeCell ref="D35:D36"/>
    <mergeCell ref="L35:L36"/>
    <mergeCell ref="M35:M36"/>
    <mergeCell ref="K35:K36"/>
    <mergeCell ref="A33:O33"/>
    <mergeCell ref="E35:E36"/>
    <mergeCell ref="F35:F36"/>
    <mergeCell ref="G35:G36"/>
    <mergeCell ref="H35:H36"/>
    <mergeCell ref="N35:N36"/>
    <mergeCell ref="O35:O36"/>
    <mergeCell ref="B7:B8"/>
    <mergeCell ref="C7:C8"/>
    <mergeCell ref="A5:L5"/>
    <mergeCell ref="A7:A8"/>
    <mergeCell ref="G7:G8"/>
    <mergeCell ref="J7:J8"/>
    <mergeCell ref="K7:K8"/>
    <mergeCell ref="D7:D8"/>
    <mergeCell ref="L7:L8"/>
    <mergeCell ref="E7:E8"/>
    <mergeCell ref="F7:F8"/>
    <mergeCell ref="H7:H8"/>
    <mergeCell ref="I7:I8"/>
  </mergeCells>
  <printOptions horizont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G1">
      <selection activeCell="O1" sqref="O1"/>
    </sheetView>
  </sheetViews>
  <sheetFormatPr defaultColWidth="8.796875" defaultRowHeight="18.75" customHeight="1"/>
  <cols>
    <col min="1" max="16384" width="13.69921875" style="0" customWidth="1"/>
  </cols>
  <sheetData>
    <row r="1" spans="1:15" ht="18.75" customHeight="1">
      <c r="A1" s="36" t="s">
        <v>41</v>
      </c>
      <c r="O1" s="52" t="s">
        <v>113</v>
      </c>
    </row>
    <row r="3" spans="1:15" ht="18.75" customHeight="1">
      <c r="A3" s="33" t="s">
        <v>54</v>
      </c>
      <c r="B3" s="33"/>
      <c r="C3" s="33"/>
      <c r="D3" s="33"/>
      <c r="E3" s="33"/>
      <c r="F3" s="33"/>
      <c r="G3" s="33"/>
      <c r="K3" s="33" t="s">
        <v>106</v>
      </c>
      <c r="L3" s="33"/>
      <c r="M3" s="33"/>
      <c r="N3" s="33"/>
      <c r="O3" s="33"/>
    </row>
    <row r="4" spans="1:15" ht="18.75" customHeight="1" thickBot="1">
      <c r="A4" s="54"/>
      <c r="B4" s="54"/>
      <c r="C4" s="54"/>
      <c r="D4" s="54"/>
      <c r="E4" s="54"/>
      <c r="F4" s="54"/>
      <c r="G4" s="54"/>
      <c r="K4" s="5"/>
      <c r="L4" s="50"/>
      <c r="M4" s="50"/>
      <c r="N4" s="50"/>
      <c r="O4" s="49" t="s">
        <v>105</v>
      </c>
    </row>
    <row r="5" spans="1:15" ht="18.75" customHeight="1">
      <c r="A5" s="71" t="s">
        <v>53</v>
      </c>
      <c r="B5" s="70" t="s">
        <v>52</v>
      </c>
      <c r="C5" s="69"/>
      <c r="D5" s="68" t="s">
        <v>51</v>
      </c>
      <c r="E5" s="67"/>
      <c r="F5" s="67"/>
      <c r="G5" s="67"/>
      <c r="K5" s="48" t="s">
        <v>104</v>
      </c>
      <c r="L5" s="47" t="s">
        <v>103</v>
      </c>
      <c r="M5" s="86" t="s">
        <v>102</v>
      </c>
      <c r="N5" s="67"/>
      <c r="O5" s="67"/>
    </row>
    <row r="6" spans="1:15" ht="18.75" customHeight="1">
      <c r="A6" s="66"/>
      <c r="B6" s="65" t="s">
        <v>50</v>
      </c>
      <c r="C6" s="64" t="s">
        <v>49</v>
      </c>
      <c r="D6" s="65" t="s">
        <v>48</v>
      </c>
      <c r="E6" s="64" t="s">
        <v>45</v>
      </c>
      <c r="F6" s="63" t="s">
        <v>47</v>
      </c>
      <c r="G6" s="62"/>
      <c r="K6" s="44"/>
      <c r="L6" s="43"/>
      <c r="M6" s="76" t="s">
        <v>101</v>
      </c>
      <c r="N6" s="76" t="s">
        <v>100</v>
      </c>
      <c r="O6" s="75" t="s">
        <v>99</v>
      </c>
    </row>
    <row r="7" spans="1:15" ht="18.75" customHeight="1">
      <c r="A7" s="61"/>
      <c r="B7" s="43"/>
      <c r="C7" s="43"/>
      <c r="D7" s="43"/>
      <c r="E7" s="43"/>
      <c r="F7" s="60" t="s">
        <v>46</v>
      </c>
      <c r="G7" s="59" t="s">
        <v>45</v>
      </c>
      <c r="K7" s="18" t="s">
        <v>98</v>
      </c>
      <c r="L7" s="7">
        <v>16</v>
      </c>
      <c r="M7" s="7">
        <v>405214</v>
      </c>
      <c r="N7" s="7">
        <v>380850</v>
      </c>
      <c r="O7" s="7">
        <v>3117287</v>
      </c>
    </row>
    <row r="8" spans="1:15" ht="18.75" customHeight="1">
      <c r="A8" s="58" t="s">
        <v>16</v>
      </c>
      <c r="B8" s="7">
        <v>2922</v>
      </c>
      <c r="C8" s="7">
        <v>3370784</v>
      </c>
      <c r="D8" s="7">
        <v>3086</v>
      </c>
      <c r="E8" s="7">
        <v>4231755</v>
      </c>
      <c r="F8" s="7">
        <v>124</v>
      </c>
      <c r="G8" s="7">
        <v>496018</v>
      </c>
      <c r="K8" s="20" t="s">
        <v>97</v>
      </c>
      <c r="L8" s="7">
        <v>16</v>
      </c>
      <c r="M8" s="7">
        <v>469831</v>
      </c>
      <c r="N8" s="7">
        <v>395100</v>
      </c>
      <c r="O8" s="7">
        <v>4130027</v>
      </c>
    </row>
    <row r="9" spans="1:15" ht="18.75" customHeight="1">
      <c r="A9" s="57">
        <v>7</v>
      </c>
      <c r="B9" s="7">
        <v>2824</v>
      </c>
      <c r="C9" s="7">
        <v>3239206</v>
      </c>
      <c r="D9" s="7">
        <v>4212</v>
      </c>
      <c r="E9" s="7">
        <v>6672545</v>
      </c>
      <c r="F9" s="7">
        <v>133</v>
      </c>
      <c r="G9" s="7">
        <v>804489</v>
      </c>
      <c r="K9" s="20" t="s">
        <v>96</v>
      </c>
      <c r="L9" s="54">
        <v>16</v>
      </c>
      <c r="M9" s="7">
        <v>542170</v>
      </c>
      <c r="N9" s="7">
        <v>462503</v>
      </c>
      <c r="O9" s="7">
        <v>4895373</v>
      </c>
    </row>
    <row r="10" spans="1:15" ht="18.75" customHeight="1">
      <c r="A10" s="57">
        <v>8</v>
      </c>
      <c r="B10" s="7">
        <v>3026</v>
      </c>
      <c r="C10" s="7">
        <v>3326902</v>
      </c>
      <c r="D10" s="7">
        <v>3979</v>
      </c>
      <c r="E10" s="7">
        <v>5537222</v>
      </c>
      <c r="F10" s="7">
        <v>151</v>
      </c>
      <c r="G10" s="7">
        <v>496140</v>
      </c>
      <c r="K10" s="20" t="s">
        <v>95</v>
      </c>
      <c r="L10" s="54">
        <v>15</v>
      </c>
      <c r="M10" s="7">
        <v>473735</v>
      </c>
      <c r="N10" s="7">
        <v>311969</v>
      </c>
      <c r="O10" s="84">
        <v>5658743</v>
      </c>
    </row>
    <row r="11" spans="1:15" ht="18.75" customHeight="1">
      <c r="A11" s="57">
        <v>9</v>
      </c>
      <c r="B11" s="11">
        <v>2866</v>
      </c>
      <c r="C11" s="11">
        <v>3210283</v>
      </c>
      <c r="D11" s="11">
        <v>4019</v>
      </c>
      <c r="E11" s="11">
        <v>6172164</v>
      </c>
      <c r="F11" s="11">
        <v>131</v>
      </c>
      <c r="G11" s="11">
        <v>311270</v>
      </c>
      <c r="K11" s="21" t="s">
        <v>94</v>
      </c>
      <c r="L11" s="23">
        <f>SUM(L26)</f>
        <v>13</v>
      </c>
      <c r="M11" s="23">
        <f>SUM(M13:M26)</f>
        <v>593070</v>
      </c>
      <c r="N11" s="23">
        <f>SUM(N13:N26)</f>
        <v>269844</v>
      </c>
      <c r="O11" s="23">
        <f>SUM(O13:O26)</f>
        <v>5079220</v>
      </c>
    </row>
    <row r="12" spans="1:15" ht="18.75" customHeight="1">
      <c r="A12" s="21">
        <v>10</v>
      </c>
      <c r="B12" s="23">
        <f>SUM(B14:B27)</f>
        <v>2639</v>
      </c>
      <c r="C12" s="23">
        <f>SUM(C14:C27)</f>
        <v>2864613</v>
      </c>
      <c r="D12" s="23">
        <f>SUM(D14:D27)</f>
        <v>3819</v>
      </c>
      <c r="E12" s="23">
        <f>SUM(E14:E27)</f>
        <v>4360003</v>
      </c>
      <c r="F12" s="23">
        <f>SUM(F14:F27)</f>
        <v>101</v>
      </c>
      <c r="G12" s="23">
        <f>SUM(G14:G27)</f>
        <v>333450</v>
      </c>
      <c r="K12" s="16"/>
      <c r="L12" s="6"/>
      <c r="M12" s="6"/>
      <c r="N12" s="6"/>
      <c r="O12" s="6"/>
    </row>
    <row r="13" spans="1:15" ht="18.75" customHeight="1">
      <c r="A13" s="56"/>
      <c r="B13" s="6"/>
      <c r="C13" s="6"/>
      <c r="D13" s="6"/>
      <c r="E13" s="6"/>
      <c r="F13" s="6"/>
      <c r="G13" s="6"/>
      <c r="K13" s="18" t="s">
        <v>93</v>
      </c>
      <c r="L13" s="54">
        <v>13</v>
      </c>
      <c r="M13" s="7">
        <v>71848</v>
      </c>
      <c r="N13" s="7">
        <v>26484</v>
      </c>
      <c r="O13" s="8">
        <v>394685</v>
      </c>
    </row>
    <row r="14" spans="1:15" ht="18.75" customHeight="1">
      <c r="A14" s="18" t="s">
        <v>44</v>
      </c>
      <c r="B14" s="7">
        <v>224</v>
      </c>
      <c r="C14" s="7">
        <v>263905</v>
      </c>
      <c r="D14" s="7">
        <v>252</v>
      </c>
      <c r="E14" s="7">
        <v>277654</v>
      </c>
      <c r="F14" s="7">
        <v>7</v>
      </c>
      <c r="G14" s="7">
        <v>5149</v>
      </c>
      <c r="K14" s="20" t="s">
        <v>92</v>
      </c>
      <c r="L14" s="54">
        <v>13</v>
      </c>
      <c r="M14" s="7">
        <v>60089</v>
      </c>
      <c r="N14" s="7">
        <v>28145</v>
      </c>
      <c r="O14" s="8">
        <v>374505</v>
      </c>
    </row>
    <row r="15" spans="1:15" ht="18.75" customHeight="1">
      <c r="A15" s="39">
        <v>5</v>
      </c>
      <c r="B15" s="7">
        <v>193</v>
      </c>
      <c r="C15" s="7">
        <v>198073</v>
      </c>
      <c r="D15" s="7">
        <v>160</v>
      </c>
      <c r="E15" s="7">
        <v>197530</v>
      </c>
      <c r="F15" s="7">
        <v>5</v>
      </c>
      <c r="G15" s="7">
        <v>29584</v>
      </c>
      <c r="K15" s="20" t="s">
        <v>91</v>
      </c>
      <c r="L15" s="54">
        <v>13</v>
      </c>
      <c r="M15" s="7">
        <v>55314</v>
      </c>
      <c r="N15" s="7">
        <v>29670</v>
      </c>
      <c r="O15" s="8">
        <v>468012</v>
      </c>
    </row>
    <row r="16" spans="1:15" ht="18.75" customHeight="1">
      <c r="A16" s="39">
        <v>6</v>
      </c>
      <c r="B16" s="7">
        <v>248</v>
      </c>
      <c r="C16" s="7">
        <v>302834</v>
      </c>
      <c r="D16" s="7">
        <v>433</v>
      </c>
      <c r="E16" s="7">
        <v>603057</v>
      </c>
      <c r="F16" s="7">
        <v>11</v>
      </c>
      <c r="G16" s="7">
        <v>41956</v>
      </c>
      <c r="K16" s="20" t="s">
        <v>90</v>
      </c>
      <c r="L16" s="54">
        <v>13</v>
      </c>
      <c r="M16" s="7">
        <v>34214</v>
      </c>
      <c r="N16" s="7">
        <v>15336</v>
      </c>
      <c r="O16" s="8">
        <v>330385</v>
      </c>
    </row>
    <row r="17" spans="1:15" ht="18.75" customHeight="1">
      <c r="A17" s="39">
        <v>7</v>
      </c>
      <c r="B17" s="7">
        <v>250</v>
      </c>
      <c r="C17" s="7">
        <v>242522</v>
      </c>
      <c r="D17" s="7">
        <v>363</v>
      </c>
      <c r="E17" s="7">
        <v>490161</v>
      </c>
      <c r="F17" s="7">
        <v>8</v>
      </c>
      <c r="G17" s="7">
        <v>53306</v>
      </c>
      <c r="K17" s="26"/>
      <c r="L17" s="6"/>
      <c r="M17" s="6"/>
      <c r="N17" s="6"/>
      <c r="O17" s="8"/>
    </row>
    <row r="18" spans="1:15" ht="18.75" customHeight="1">
      <c r="A18" s="40"/>
      <c r="B18" s="6"/>
      <c r="C18" s="6"/>
      <c r="D18" s="6"/>
      <c r="E18" s="6"/>
      <c r="F18" s="6"/>
      <c r="G18" s="6"/>
      <c r="K18" s="20" t="s">
        <v>89</v>
      </c>
      <c r="L18" s="54">
        <v>13</v>
      </c>
      <c r="M18" s="7">
        <v>26749</v>
      </c>
      <c r="N18" s="83">
        <v>13863</v>
      </c>
      <c r="O18" s="8">
        <v>375066</v>
      </c>
    </row>
    <row r="19" spans="1:15" ht="18.75" customHeight="1">
      <c r="A19" s="39">
        <v>8</v>
      </c>
      <c r="B19" s="7">
        <v>216</v>
      </c>
      <c r="C19" s="7">
        <v>230030</v>
      </c>
      <c r="D19" s="7">
        <v>343</v>
      </c>
      <c r="E19" s="7">
        <v>461992</v>
      </c>
      <c r="F19" s="7">
        <v>12</v>
      </c>
      <c r="G19" s="7">
        <v>18234</v>
      </c>
      <c r="K19" s="95" t="s">
        <v>88</v>
      </c>
      <c r="L19" s="91">
        <v>13</v>
      </c>
      <c r="M19" s="7">
        <v>41587</v>
      </c>
      <c r="N19" s="94">
        <v>16996</v>
      </c>
      <c r="O19" s="8">
        <v>389371</v>
      </c>
    </row>
    <row r="20" spans="1:15" ht="18.75" customHeight="1">
      <c r="A20" s="39">
        <v>9</v>
      </c>
      <c r="B20" s="7">
        <v>212</v>
      </c>
      <c r="C20" s="7">
        <v>248557</v>
      </c>
      <c r="D20" s="7">
        <v>500</v>
      </c>
      <c r="E20" s="7">
        <v>544557</v>
      </c>
      <c r="F20" s="7">
        <v>7</v>
      </c>
      <c r="G20" s="7">
        <v>15317</v>
      </c>
      <c r="K20" s="20" t="s">
        <v>87</v>
      </c>
      <c r="L20" s="91">
        <v>13</v>
      </c>
      <c r="M20" s="7">
        <v>57700</v>
      </c>
      <c r="N20" s="94">
        <v>27204</v>
      </c>
      <c r="O20" s="8">
        <v>457621</v>
      </c>
    </row>
    <row r="21" spans="1:15" ht="18.75" customHeight="1">
      <c r="A21" s="39">
        <v>10</v>
      </c>
      <c r="B21" s="7">
        <v>189</v>
      </c>
      <c r="C21" s="7">
        <v>177195</v>
      </c>
      <c r="D21" s="7">
        <v>284</v>
      </c>
      <c r="E21" s="7">
        <v>373628</v>
      </c>
      <c r="F21" s="7">
        <v>14</v>
      </c>
      <c r="G21" s="7">
        <v>77751</v>
      </c>
      <c r="K21" s="20" t="s">
        <v>86</v>
      </c>
      <c r="L21" s="91">
        <v>13</v>
      </c>
      <c r="M21" s="7">
        <v>46518</v>
      </c>
      <c r="N21" s="94">
        <v>22241</v>
      </c>
      <c r="O21" s="8">
        <v>483260</v>
      </c>
    </row>
    <row r="22" spans="1:15" ht="18.75" customHeight="1">
      <c r="A22" s="39">
        <v>11</v>
      </c>
      <c r="B22" s="7">
        <v>232</v>
      </c>
      <c r="C22" s="7">
        <v>258270</v>
      </c>
      <c r="D22" s="7">
        <v>503</v>
      </c>
      <c r="E22" s="7">
        <v>571840</v>
      </c>
      <c r="F22" s="7">
        <v>15</v>
      </c>
      <c r="G22" s="7">
        <v>50511</v>
      </c>
      <c r="K22" s="26"/>
      <c r="L22" s="6"/>
      <c r="M22" s="6"/>
      <c r="N22" s="93"/>
      <c r="O22" s="8"/>
    </row>
    <row r="23" spans="1:15" ht="18.75" customHeight="1">
      <c r="A23" s="40"/>
      <c r="B23" s="6"/>
      <c r="C23" s="6"/>
      <c r="D23" s="6"/>
      <c r="E23" s="6"/>
      <c r="F23" s="6"/>
      <c r="G23" s="6"/>
      <c r="K23" s="20" t="s">
        <v>85</v>
      </c>
      <c r="L23" s="91">
        <v>13</v>
      </c>
      <c r="M23" s="7">
        <v>62569</v>
      </c>
      <c r="N23" s="92">
        <v>26460</v>
      </c>
      <c r="O23" s="8">
        <v>481634</v>
      </c>
    </row>
    <row r="24" spans="1:15" ht="18.75" customHeight="1">
      <c r="A24" s="39">
        <v>12</v>
      </c>
      <c r="B24" s="7">
        <v>222</v>
      </c>
      <c r="C24" s="7">
        <v>216632</v>
      </c>
      <c r="D24" s="7">
        <v>185</v>
      </c>
      <c r="E24" s="7">
        <v>294230</v>
      </c>
      <c r="F24" s="7">
        <v>6</v>
      </c>
      <c r="G24" s="7">
        <v>4173</v>
      </c>
      <c r="K24" s="20" t="s">
        <v>84</v>
      </c>
      <c r="L24" s="91">
        <v>13</v>
      </c>
      <c r="M24" s="7">
        <v>49440</v>
      </c>
      <c r="N24" s="92">
        <v>20815</v>
      </c>
      <c r="O24" s="8">
        <v>491860</v>
      </c>
    </row>
    <row r="25" spans="1:15" ht="18.75" customHeight="1">
      <c r="A25" s="55" t="s">
        <v>43</v>
      </c>
      <c r="B25" s="7">
        <v>199</v>
      </c>
      <c r="C25" s="7">
        <v>219809</v>
      </c>
      <c r="D25" s="7">
        <v>216</v>
      </c>
      <c r="E25" s="7">
        <v>185993</v>
      </c>
      <c r="F25" s="7">
        <v>4</v>
      </c>
      <c r="G25" s="7">
        <v>2600</v>
      </c>
      <c r="K25" s="20" t="s">
        <v>83</v>
      </c>
      <c r="L25" s="91">
        <v>13</v>
      </c>
      <c r="M25" s="7">
        <v>46258</v>
      </c>
      <c r="N25" s="90">
        <v>20615</v>
      </c>
      <c r="O25" s="8">
        <v>393562</v>
      </c>
    </row>
    <row r="26" spans="1:15" ht="18.75" customHeight="1">
      <c r="A26" s="39">
        <v>2</v>
      </c>
      <c r="B26" s="7">
        <v>198</v>
      </c>
      <c r="C26" s="7">
        <v>211392</v>
      </c>
      <c r="D26" s="7">
        <v>181</v>
      </c>
      <c r="E26" s="7">
        <v>153226</v>
      </c>
      <c r="F26" s="7">
        <v>4</v>
      </c>
      <c r="G26" s="7">
        <v>18287</v>
      </c>
      <c r="K26" s="27" t="s">
        <v>82</v>
      </c>
      <c r="L26" s="89">
        <v>13</v>
      </c>
      <c r="M26" s="9">
        <v>40784</v>
      </c>
      <c r="N26" s="88">
        <v>22015</v>
      </c>
      <c r="O26" s="10">
        <v>439259</v>
      </c>
    </row>
    <row r="27" spans="1:15" ht="18.75" customHeight="1">
      <c r="A27" s="37">
        <v>3</v>
      </c>
      <c r="B27" s="9">
        <v>256</v>
      </c>
      <c r="C27" s="9">
        <v>295394</v>
      </c>
      <c r="D27" s="9">
        <v>399</v>
      </c>
      <c r="E27" s="9">
        <v>206135</v>
      </c>
      <c r="F27" s="9">
        <v>8</v>
      </c>
      <c r="G27" s="9">
        <v>16582</v>
      </c>
      <c r="K27" s="87" t="s">
        <v>81</v>
      </c>
      <c r="L27" s="5"/>
      <c r="M27" s="5"/>
      <c r="N27" s="5"/>
      <c r="O27" s="5"/>
    </row>
    <row r="28" spans="1:7" ht="18.75" customHeight="1">
      <c r="A28" s="54" t="s">
        <v>42</v>
      </c>
      <c r="B28" s="54"/>
      <c r="C28" s="54"/>
      <c r="D28" s="54"/>
      <c r="E28" s="54"/>
      <c r="F28" s="54"/>
      <c r="G28" s="54"/>
    </row>
    <row r="31" spans="1:5" ht="18.75" customHeight="1">
      <c r="A31" s="33" t="s">
        <v>65</v>
      </c>
      <c r="B31" s="33"/>
      <c r="C31" s="33"/>
      <c r="D31" s="33"/>
      <c r="E31" s="33"/>
    </row>
    <row r="32" spans="1:15" ht="18.75" customHeight="1">
      <c r="A32" s="80" t="s">
        <v>64</v>
      </c>
      <c r="B32" s="79"/>
      <c r="C32" s="79"/>
      <c r="D32" s="79"/>
      <c r="E32" s="79"/>
      <c r="K32" s="33" t="s">
        <v>112</v>
      </c>
      <c r="L32" s="33"/>
      <c r="M32" s="33"/>
      <c r="N32" s="33"/>
      <c r="O32" s="33"/>
    </row>
    <row r="33" spans="1:15" ht="18.75" customHeight="1" thickBot="1">
      <c r="A33" s="5"/>
      <c r="B33" s="50"/>
      <c r="C33" s="50"/>
      <c r="D33" s="50"/>
      <c r="E33" s="49" t="s">
        <v>63</v>
      </c>
      <c r="K33" s="87"/>
      <c r="L33" s="50"/>
      <c r="M33" s="50"/>
      <c r="N33" s="50"/>
      <c r="O33" s="49" t="s">
        <v>0</v>
      </c>
    </row>
    <row r="34" spans="1:15" ht="18.75" customHeight="1">
      <c r="A34" s="48" t="s">
        <v>62</v>
      </c>
      <c r="B34" s="67" t="s">
        <v>61</v>
      </c>
      <c r="C34" s="69"/>
      <c r="D34" s="70" t="s">
        <v>60</v>
      </c>
      <c r="E34" s="67"/>
      <c r="K34" s="48" t="s">
        <v>104</v>
      </c>
      <c r="L34" s="86" t="s">
        <v>111</v>
      </c>
      <c r="M34" s="69"/>
      <c r="N34" s="86" t="s">
        <v>110</v>
      </c>
      <c r="O34" s="67"/>
    </row>
    <row r="35" spans="1:15" ht="18.75" customHeight="1">
      <c r="A35" s="78"/>
      <c r="B35" s="76" t="s">
        <v>59</v>
      </c>
      <c r="C35" s="77" t="s">
        <v>58</v>
      </c>
      <c r="D35" s="76" t="s">
        <v>59</v>
      </c>
      <c r="E35" s="75" t="s">
        <v>58</v>
      </c>
      <c r="K35" s="44"/>
      <c r="L35" s="60" t="s">
        <v>109</v>
      </c>
      <c r="M35" s="60" t="s">
        <v>108</v>
      </c>
      <c r="N35" s="60" t="s">
        <v>109</v>
      </c>
      <c r="O35" s="96" t="s">
        <v>108</v>
      </c>
    </row>
    <row r="36" spans="1:15" ht="18.75" customHeight="1">
      <c r="A36" s="58" t="s">
        <v>57</v>
      </c>
      <c r="B36" s="7">
        <v>208</v>
      </c>
      <c r="C36" s="7">
        <v>5679</v>
      </c>
      <c r="D36" s="7">
        <v>229</v>
      </c>
      <c r="E36" s="7">
        <v>5215</v>
      </c>
      <c r="K36" s="18" t="s">
        <v>98</v>
      </c>
      <c r="L36" s="7">
        <v>794933</v>
      </c>
      <c r="M36" s="7">
        <v>705544</v>
      </c>
      <c r="N36" s="7">
        <v>1886333</v>
      </c>
      <c r="O36" s="7">
        <v>1848919</v>
      </c>
    </row>
    <row r="37" spans="1:15" ht="18.75" customHeight="1">
      <c r="A37" s="57">
        <v>6</v>
      </c>
      <c r="B37" s="7">
        <v>233</v>
      </c>
      <c r="C37" s="7">
        <v>5397</v>
      </c>
      <c r="D37" s="7">
        <v>222</v>
      </c>
      <c r="E37" s="7">
        <v>4982</v>
      </c>
      <c r="K37" s="20" t="s">
        <v>97</v>
      </c>
      <c r="L37" s="7">
        <v>766453</v>
      </c>
      <c r="M37" s="7">
        <v>695933</v>
      </c>
      <c r="N37" s="7">
        <v>1798512</v>
      </c>
      <c r="O37" s="7">
        <v>1809123</v>
      </c>
    </row>
    <row r="38" spans="1:15" ht="18.75" customHeight="1">
      <c r="A38" s="57">
        <v>7</v>
      </c>
      <c r="B38" s="54">
        <v>232</v>
      </c>
      <c r="C38" s="7">
        <v>4925</v>
      </c>
      <c r="D38" s="7">
        <v>235</v>
      </c>
      <c r="E38" s="7">
        <v>4470</v>
      </c>
      <c r="K38" s="20" t="s">
        <v>96</v>
      </c>
      <c r="L38" s="7">
        <v>769967</v>
      </c>
      <c r="M38" s="7">
        <v>694507</v>
      </c>
      <c r="N38" s="7">
        <v>1745190</v>
      </c>
      <c r="O38" s="7">
        <v>1795762</v>
      </c>
    </row>
    <row r="39" spans="1:15" ht="18.75" customHeight="1">
      <c r="A39" s="57">
        <v>8</v>
      </c>
      <c r="B39" s="54">
        <v>237</v>
      </c>
      <c r="C39" s="7">
        <v>4540</v>
      </c>
      <c r="D39" s="7">
        <v>258</v>
      </c>
      <c r="E39" s="7">
        <v>4591</v>
      </c>
      <c r="K39" s="20" t="s">
        <v>95</v>
      </c>
      <c r="L39" s="7">
        <v>813271</v>
      </c>
      <c r="M39" s="7">
        <v>746457</v>
      </c>
      <c r="N39" s="7">
        <v>1844770</v>
      </c>
      <c r="O39" s="7">
        <v>1946772</v>
      </c>
    </row>
    <row r="40" spans="1:15" ht="18.75" customHeight="1">
      <c r="A40" s="74">
        <v>9</v>
      </c>
      <c r="B40" s="73">
        <v>236</v>
      </c>
      <c r="C40" s="72">
        <v>4287</v>
      </c>
      <c r="D40" s="73">
        <v>271</v>
      </c>
      <c r="E40" s="72">
        <v>4031</v>
      </c>
      <c r="K40" s="21" t="s">
        <v>94</v>
      </c>
      <c r="L40" s="23">
        <f>SUM(L42:L55)</f>
        <v>809959</v>
      </c>
      <c r="M40" s="23">
        <f>SUM(M42:M55)</f>
        <v>708929</v>
      </c>
      <c r="N40" s="23">
        <f>SUM(N42:N55)</f>
        <v>1712969</v>
      </c>
      <c r="O40" s="23">
        <f>SUM(O42:O55)</f>
        <v>1699064</v>
      </c>
    </row>
    <row r="41" spans="1:15" ht="18.75" customHeight="1">
      <c r="A41" s="54" t="s">
        <v>56</v>
      </c>
      <c r="B41" s="54"/>
      <c r="C41" s="54"/>
      <c r="D41" s="54"/>
      <c r="E41" s="54"/>
      <c r="K41" s="16"/>
      <c r="L41" s="6"/>
      <c r="M41" s="6"/>
      <c r="N41" s="6"/>
      <c r="O41" s="6"/>
    </row>
    <row r="42" spans="1:15" ht="18.75" customHeight="1">
      <c r="A42" s="54" t="s">
        <v>55</v>
      </c>
      <c r="B42" s="54"/>
      <c r="C42" s="54"/>
      <c r="D42" s="54"/>
      <c r="E42" s="54"/>
      <c r="K42" s="18" t="s">
        <v>93</v>
      </c>
      <c r="L42" s="7">
        <v>115274</v>
      </c>
      <c r="M42" s="7">
        <v>39802</v>
      </c>
      <c r="N42" s="7">
        <v>289395</v>
      </c>
      <c r="O42" s="7">
        <v>90787</v>
      </c>
    </row>
    <row r="43" spans="11:15" ht="18.75" customHeight="1">
      <c r="K43" s="20" t="s">
        <v>92</v>
      </c>
      <c r="L43" s="7">
        <v>54175</v>
      </c>
      <c r="M43" s="7">
        <v>52377</v>
      </c>
      <c r="N43" s="7">
        <v>122241</v>
      </c>
      <c r="O43" s="7">
        <v>125592</v>
      </c>
    </row>
    <row r="44" spans="11:15" ht="18.75" customHeight="1">
      <c r="K44" s="20" t="s">
        <v>91</v>
      </c>
      <c r="L44" s="7">
        <v>67021</v>
      </c>
      <c r="M44" s="7">
        <v>57307</v>
      </c>
      <c r="N44" s="7">
        <v>140462</v>
      </c>
      <c r="O44" s="7">
        <v>147052</v>
      </c>
    </row>
    <row r="45" spans="1:15" ht="18.75" customHeight="1">
      <c r="A45" s="33" t="s">
        <v>80</v>
      </c>
      <c r="B45" s="33"/>
      <c r="C45" s="33"/>
      <c r="D45" s="33"/>
      <c r="E45" s="33"/>
      <c r="F45" s="33"/>
      <c r="G45" s="33"/>
      <c r="H45" s="33"/>
      <c r="K45" s="20" t="s">
        <v>90</v>
      </c>
      <c r="L45" s="7">
        <v>59477</v>
      </c>
      <c r="M45" s="7">
        <v>59531</v>
      </c>
      <c r="N45" s="7">
        <v>129534</v>
      </c>
      <c r="O45" s="7">
        <v>148066</v>
      </c>
    </row>
    <row r="46" spans="1:15" ht="18.75" customHeight="1">
      <c r="A46" s="80" t="s">
        <v>79</v>
      </c>
      <c r="B46" s="79"/>
      <c r="C46" s="79"/>
      <c r="D46" s="79"/>
      <c r="E46" s="79"/>
      <c r="F46" s="79"/>
      <c r="G46" s="79"/>
      <c r="H46" s="79"/>
      <c r="K46" s="26"/>
      <c r="L46" s="6"/>
      <c r="M46" s="6"/>
      <c r="N46" s="6"/>
      <c r="O46" s="6"/>
    </row>
    <row r="47" spans="1:15" ht="18.75" customHeight="1" thickBot="1">
      <c r="A47" s="5"/>
      <c r="B47" s="50"/>
      <c r="C47" s="50"/>
      <c r="D47" s="50"/>
      <c r="E47" s="50"/>
      <c r="F47" s="50"/>
      <c r="G47" s="50"/>
      <c r="H47" s="49" t="s">
        <v>78</v>
      </c>
      <c r="K47" s="20" t="s">
        <v>89</v>
      </c>
      <c r="L47" s="7">
        <v>67267</v>
      </c>
      <c r="M47" s="7">
        <v>41260</v>
      </c>
      <c r="N47" s="7">
        <v>154354</v>
      </c>
      <c r="O47" s="7">
        <v>102300</v>
      </c>
    </row>
    <row r="48" spans="1:15" ht="18.75" customHeight="1">
      <c r="A48" s="48" t="s">
        <v>77</v>
      </c>
      <c r="B48" s="70" t="s">
        <v>76</v>
      </c>
      <c r="C48" s="69"/>
      <c r="D48" s="70" t="s">
        <v>75</v>
      </c>
      <c r="E48" s="69"/>
      <c r="F48" s="86" t="s">
        <v>74</v>
      </c>
      <c r="G48" s="67"/>
      <c r="H48" s="67"/>
      <c r="K48" s="95" t="s">
        <v>88</v>
      </c>
      <c r="L48" s="7">
        <v>72114</v>
      </c>
      <c r="M48" s="7">
        <v>81691</v>
      </c>
      <c r="N48" s="7">
        <v>138299</v>
      </c>
      <c r="O48" s="7">
        <v>174761</v>
      </c>
    </row>
    <row r="49" spans="1:15" ht="18.75" customHeight="1">
      <c r="A49" s="44"/>
      <c r="B49" s="76" t="s">
        <v>73</v>
      </c>
      <c r="C49" s="76" t="s">
        <v>70</v>
      </c>
      <c r="D49" s="76" t="s">
        <v>73</v>
      </c>
      <c r="E49" s="76" t="s">
        <v>70</v>
      </c>
      <c r="F49" s="76" t="s">
        <v>72</v>
      </c>
      <c r="G49" s="76" t="s">
        <v>71</v>
      </c>
      <c r="H49" s="85" t="s">
        <v>70</v>
      </c>
      <c r="K49" s="20" t="s">
        <v>87</v>
      </c>
      <c r="L49" s="7">
        <v>73296</v>
      </c>
      <c r="M49" s="7">
        <v>59159</v>
      </c>
      <c r="N49" s="7">
        <v>144421</v>
      </c>
      <c r="O49" s="7">
        <v>138104</v>
      </c>
    </row>
    <row r="50" spans="1:15" ht="18.75" customHeight="1">
      <c r="A50" s="18" t="s">
        <v>69</v>
      </c>
      <c r="B50" s="7">
        <v>6111</v>
      </c>
      <c r="C50" s="7">
        <v>993820</v>
      </c>
      <c r="D50" s="7">
        <v>7848</v>
      </c>
      <c r="E50" s="7">
        <v>868069</v>
      </c>
      <c r="F50" s="7">
        <v>910</v>
      </c>
      <c r="G50" s="7">
        <v>4695</v>
      </c>
      <c r="H50" s="7">
        <v>1768433</v>
      </c>
      <c r="K50" s="20" t="s">
        <v>86</v>
      </c>
      <c r="L50" s="7">
        <v>63305</v>
      </c>
      <c r="M50" s="7">
        <v>49370</v>
      </c>
      <c r="N50" s="7">
        <v>132157</v>
      </c>
      <c r="O50" s="7">
        <v>116250</v>
      </c>
    </row>
    <row r="51" spans="1:15" ht="18.75" customHeight="1">
      <c r="A51" s="57">
        <v>6</v>
      </c>
      <c r="B51" s="7">
        <v>6610</v>
      </c>
      <c r="C51" s="7">
        <v>1127190</v>
      </c>
      <c r="D51" s="7">
        <v>9001</v>
      </c>
      <c r="E51" s="7">
        <v>980289</v>
      </c>
      <c r="F51" s="7">
        <v>949</v>
      </c>
      <c r="G51" s="7">
        <v>4930</v>
      </c>
      <c r="H51" s="7">
        <v>1915334</v>
      </c>
      <c r="K51" s="26"/>
      <c r="L51" s="6"/>
      <c r="M51" s="6"/>
      <c r="N51" s="6"/>
      <c r="O51" s="6"/>
    </row>
    <row r="52" spans="1:15" ht="18.75" customHeight="1">
      <c r="A52" s="57">
        <v>7</v>
      </c>
      <c r="B52" s="84">
        <v>6724</v>
      </c>
      <c r="C52" s="7">
        <v>1072751</v>
      </c>
      <c r="D52" s="84">
        <v>9629</v>
      </c>
      <c r="E52" s="7">
        <v>917213</v>
      </c>
      <c r="F52" s="7">
        <v>926</v>
      </c>
      <c r="G52" s="7">
        <v>5214</v>
      </c>
      <c r="H52" s="7">
        <v>2070872</v>
      </c>
      <c r="K52" s="20" t="s">
        <v>85</v>
      </c>
      <c r="L52" s="7">
        <v>60017</v>
      </c>
      <c r="M52" s="7">
        <v>47310</v>
      </c>
      <c r="N52" s="7">
        <v>118838</v>
      </c>
      <c r="O52" s="7">
        <v>107110</v>
      </c>
    </row>
    <row r="53" spans="1:15" ht="18.75" customHeight="1">
      <c r="A53" s="57">
        <v>8</v>
      </c>
      <c r="B53" s="8" t="s">
        <v>68</v>
      </c>
      <c r="C53" s="83">
        <v>1007983</v>
      </c>
      <c r="D53" s="8" t="s">
        <v>68</v>
      </c>
      <c r="E53" s="83">
        <v>947467</v>
      </c>
      <c r="F53" s="83">
        <v>953</v>
      </c>
      <c r="G53" s="83">
        <v>5403</v>
      </c>
      <c r="H53" s="83">
        <v>2183217</v>
      </c>
      <c r="K53" s="20" t="s">
        <v>84</v>
      </c>
      <c r="L53" s="7">
        <v>60105</v>
      </c>
      <c r="M53" s="7">
        <v>60483</v>
      </c>
      <c r="N53" s="7">
        <v>116893</v>
      </c>
      <c r="O53" s="7">
        <v>136588</v>
      </c>
    </row>
    <row r="54" spans="1:15" ht="18.75" customHeight="1">
      <c r="A54" s="74">
        <v>9</v>
      </c>
      <c r="B54" s="82" t="s">
        <v>68</v>
      </c>
      <c r="C54" s="72">
        <v>1104023</v>
      </c>
      <c r="D54" s="81" t="s">
        <v>68</v>
      </c>
      <c r="E54" s="72">
        <v>1055471</v>
      </c>
      <c r="F54" s="72">
        <v>996</v>
      </c>
      <c r="G54" s="72">
        <v>5533</v>
      </c>
      <c r="H54" s="72">
        <v>2317492</v>
      </c>
      <c r="K54" s="20" t="s">
        <v>83</v>
      </c>
      <c r="L54" s="7">
        <v>56888</v>
      </c>
      <c r="M54" s="7">
        <v>47751</v>
      </c>
      <c r="N54" s="7">
        <v>114390</v>
      </c>
      <c r="O54" s="7">
        <v>117891</v>
      </c>
    </row>
    <row r="55" spans="1:15" ht="18.75" customHeight="1">
      <c r="A55" s="22" t="s">
        <v>67</v>
      </c>
      <c r="B55" s="5"/>
      <c r="C55" s="5"/>
      <c r="D55" s="5"/>
      <c r="E55" s="5"/>
      <c r="F55" s="5"/>
      <c r="G55" s="5"/>
      <c r="H55" s="5"/>
      <c r="K55" s="27" t="s">
        <v>82</v>
      </c>
      <c r="L55" s="9">
        <v>61020</v>
      </c>
      <c r="M55" s="9">
        <v>112888</v>
      </c>
      <c r="N55" s="9">
        <v>111985</v>
      </c>
      <c r="O55" s="9">
        <v>294563</v>
      </c>
    </row>
    <row r="56" spans="1:15" ht="18.75" customHeight="1">
      <c r="A56" s="5" t="s">
        <v>66</v>
      </c>
      <c r="B56" s="5"/>
      <c r="C56" s="5"/>
      <c r="D56" s="5"/>
      <c r="E56" s="5"/>
      <c r="F56" s="5"/>
      <c r="G56" s="5"/>
      <c r="H56" s="5"/>
      <c r="K56" s="5" t="s">
        <v>107</v>
      </c>
      <c r="L56" s="5"/>
      <c r="M56" s="5"/>
      <c r="N56" s="5"/>
      <c r="O56" s="5"/>
    </row>
  </sheetData>
  <sheetProtection/>
  <mergeCells count="28">
    <mergeCell ref="K3:O3"/>
    <mergeCell ref="K5:K6"/>
    <mergeCell ref="L34:M34"/>
    <mergeCell ref="K34:K35"/>
    <mergeCell ref="N34:O34"/>
    <mergeCell ref="K32:O32"/>
    <mergeCell ref="A48:A49"/>
    <mergeCell ref="F48:H48"/>
    <mergeCell ref="D48:E48"/>
    <mergeCell ref="B48:C48"/>
    <mergeCell ref="L5:L6"/>
    <mergeCell ref="M5:O5"/>
    <mergeCell ref="B34:C34"/>
    <mergeCell ref="D34:E34"/>
    <mergeCell ref="A34:A35"/>
    <mergeCell ref="A31:E31"/>
    <mergeCell ref="A32:E32"/>
    <mergeCell ref="A46:H46"/>
    <mergeCell ref="A45:H45"/>
    <mergeCell ref="A3:G3"/>
    <mergeCell ref="F6:G6"/>
    <mergeCell ref="C6:C7"/>
    <mergeCell ref="D6:D7"/>
    <mergeCell ref="E6:E7"/>
    <mergeCell ref="A5:A7"/>
    <mergeCell ref="D5:G5"/>
    <mergeCell ref="B5:C5"/>
    <mergeCell ref="B6:B7"/>
  </mergeCells>
  <printOptions horizontalCentered="1"/>
  <pageMargins left="0.5118110236220472" right="0.31496062992125984" top="0.5511811023622047" bottom="0.35433070866141736" header="0" footer="0"/>
  <pageSetup fitToHeight="1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PageLayoutView="0" workbookViewId="0" topLeftCell="N1">
      <selection activeCell="S1" sqref="S1"/>
    </sheetView>
  </sheetViews>
  <sheetFormatPr defaultColWidth="8.796875" defaultRowHeight="18.75" customHeight="1"/>
  <cols>
    <col min="1" max="1" width="3.09765625" style="0" customWidth="1"/>
    <col min="2" max="2" width="25" style="0" customWidth="1"/>
    <col min="3" max="10" width="15" style="0" customWidth="1"/>
    <col min="11" max="12" width="3.09765625" style="0" customWidth="1"/>
    <col min="13" max="13" width="21.19921875" style="0" customWidth="1"/>
    <col min="14" max="16384" width="15" style="0" customWidth="1"/>
  </cols>
  <sheetData>
    <row r="1" spans="1:19" ht="18.75" customHeight="1">
      <c r="A1" s="36" t="s">
        <v>114</v>
      </c>
      <c r="S1" s="52" t="s">
        <v>240</v>
      </c>
    </row>
    <row r="3" spans="1:17" ht="18.75" customHeight="1">
      <c r="A3" s="134" t="s">
        <v>156</v>
      </c>
      <c r="B3" s="134"/>
      <c r="C3" s="134"/>
      <c r="D3" s="134"/>
      <c r="E3" s="134"/>
      <c r="F3" s="134"/>
      <c r="G3" s="134"/>
      <c r="K3" s="33" t="s">
        <v>192</v>
      </c>
      <c r="L3" s="33"/>
      <c r="M3" s="33"/>
      <c r="N3" s="33"/>
      <c r="O3" s="33"/>
      <c r="P3" s="33"/>
      <c r="Q3" s="33"/>
    </row>
    <row r="4" spans="1:17" ht="18.75" customHeight="1">
      <c r="A4" s="133" t="s">
        <v>155</v>
      </c>
      <c r="B4" s="132"/>
      <c r="C4" s="132"/>
      <c r="D4" s="132"/>
      <c r="E4" s="132"/>
      <c r="F4" s="132"/>
      <c r="G4" s="132"/>
      <c r="K4" s="160" t="s">
        <v>191</v>
      </c>
      <c r="L4" s="159"/>
      <c r="M4" s="159"/>
      <c r="N4" s="159"/>
      <c r="O4" s="159"/>
      <c r="P4" s="159"/>
      <c r="Q4" s="159"/>
    </row>
    <row r="5" spans="1:19" ht="18.75" customHeight="1" thickBot="1">
      <c r="A5" s="11"/>
      <c r="B5" s="131"/>
      <c r="C5" s="131"/>
      <c r="D5" s="131"/>
      <c r="E5" s="131"/>
      <c r="F5" s="131"/>
      <c r="G5" s="130" t="s">
        <v>154</v>
      </c>
      <c r="K5" s="54"/>
      <c r="N5" s="6"/>
      <c r="O5" s="6"/>
      <c r="P5" s="6"/>
      <c r="Q5" s="6"/>
      <c r="R5" s="6"/>
      <c r="S5" s="158" t="s">
        <v>190</v>
      </c>
    </row>
    <row r="6" spans="1:19" ht="18.75" customHeight="1">
      <c r="A6" s="136" t="s">
        <v>157</v>
      </c>
      <c r="B6" s="129"/>
      <c r="C6" s="128" t="s">
        <v>153</v>
      </c>
      <c r="D6" s="128" t="s">
        <v>152</v>
      </c>
      <c r="E6" s="128" t="s">
        <v>151</v>
      </c>
      <c r="F6" s="128" t="s">
        <v>150</v>
      </c>
      <c r="G6" s="127" t="s">
        <v>149</v>
      </c>
      <c r="K6" s="191" t="s">
        <v>236</v>
      </c>
      <c r="L6" s="191"/>
      <c r="M6" s="192"/>
      <c r="N6" s="67" t="s">
        <v>189</v>
      </c>
      <c r="O6" s="67"/>
      <c r="P6" s="69"/>
      <c r="Q6" s="70" t="s">
        <v>188</v>
      </c>
      <c r="R6" s="67"/>
      <c r="S6" s="67"/>
    </row>
    <row r="7" spans="1:19" ht="18.75" customHeight="1">
      <c r="A7" s="126"/>
      <c r="B7" s="125"/>
      <c r="C7" s="124"/>
      <c r="D7" s="124"/>
      <c r="E7" s="124"/>
      <c r="F7" s="124"/>
      <c r="G7" s="123"/>
      <c r="K7" s="193"/>
      <c r="L7" s="193"/>
      <c r="M7" s="194"/>
      <c r="N7" s="60" t="s">
        <v>172</v>
      </c>
      <c r="O7" s="60" t="s">
        <v>187</v>
      </c>
      <c r="P7" s="60" t="s">
        <v>186</v>
      </c>
      <c r="Q7" s="60" t="s">
        <v>172</v>
      </c>
      <c r="R7" s="60" t="s">
        <v>187</v>
      </c>
      <c r="S7" s="59" t="s">
        <v>186</v>
      </c>
    </row>
    <row r="8" spans="1:19" ht="18.75" customHeight="1">
      <c r="A8" s="122" t="s">
        <v>148</v>
      </c>
      <c r="B8" s="118"/>
      <c r="C8" s="117">
        <f>SUM(C9:C22)</f>
        <v>619271084</v>
      </c>
      <c r="D8" s="117">
        <f>SUM(D9:D22)</f>
        <v>625457115</v>
      </c>
      <c r="E8" s="117">
        <f>SUM(E9:E22)</f>
        <v>711273659</v>
      </c>
      <c r="F8" s="116">
        <f>100*E8/E$8</f>
        <v>100</v>
      </c>
      <c r="G8" s="115">
        <f>100*(E8-D8)/D8</f>
        <v>13.720612003910132</v>
      </c>
      <c r="K8" s="195" t="s">
        <v>185</v>
      </c>
      <c r="L8" s="195"/>
      <c r="M8" s="196"/>
      <c r="N8" s="83">
        <v>14625707</v>
      </c>
      <c r="O8" s="83">
        <v>15077405</v>
      </c>
      <c r="P8" s="83">
        <v>14647920</v>
      </c>
      <c r="Q8" s="83">
        <v>15010166</v>
      </c>
      <c r="R8" s="83">
        <v>15306644</v>
      </c>
      <c r="S8" s="83">
        <v>14962549</v>
      </c>
    </row>
    <row r="9" spans="1:19" ht="18.75" customHeight="1">
      <c r="A9" s="111"/>
      <c r="B9" s="113" t="s">
        <v>147</v>
      </c>
      <c r="C9" s="97">
        <v>138288178</v>
      </c>
      <c r="D9" s="97">
        <v>140509826</v>
      </c>
      <c r="E9" s="97">
        <v>142498620</v>
      </c>
      <c r="F9" s="112">
        <f>100*E9/E$8</f>
        <v>20.03428894025724</v>
      </c>
      <c r="G9" s="98">
        <f>100*(E9-D9)/D9</f>
        <v>1.415412755546363</v>
      </c>
      <c r="K9" s="156" t="s">
        <v>184</v>
      </c>
      <c r="L9" s="156"/>
      <c r="M9" s="157"/>
      <c r="N9" s="7">
        <v>4007178</v>
      </c>
      <c r="O9" s="7">
        <v>3512524</v>
      </c>
      <c r="P9" s="7">
        <v>3045176</v>
      </c>
      <c r="Q9" s="7">
        <v>4094727</v>
      </c>
      <c r="R9" s="7">
        <v>3608113</v>
      </c>
      <c r="S9" s="7">
        <v>2995294</v>
      </c>
    </row>
    <row r="10" spans="1:19" ht="18.75" customHeight="1">
      <c r="A10" s="114"/>
      <c r="B10" s="121" t="s">
        <v>146</v>
      </c>
      <c r="C10" s="120" t="s">
        <v>145</v>
      </c>
      <c r="D10" s="97">
        <v>5654359</v>
      </c>
      <c r="E10" s="97">
        <v>25048178</v>
      </c>
      <c r="F10" s="112">
        <f>100*E10/E$8</f>
        <v>3.5215950545976846</v>
      </c>
      <c r="G10" s="98">
        <f>100*(E10-D10)/D10</f>
        <v>342.9888162389406</v>
      </c>
      <c r="K10" s="156" t="s">
        <v>183</v>
      </c>
      <c r="L10" s="156"/>
      <c r="M10" s="157"/>
      <c r="N10" s="7">
        <v>54131</v>
      </c>
      <c r="O10" s="7">
        <v>59083</v>
      </c>
      <c r="P10" s="7">
        <v>35564</v>
      </c>
      <c r="Q10" s="7">
        <v>20016</v>
      </c>
      <c r="R10" s="7">
        <v>32084</v>
      </c>
      <c r="S10" s="7">
        <v>27540</v>
      </c>
    </row>
    <row r="11" spans="1:19" ht="18.75" customHeight="1">
      <c r="A11" s="111"/>
      <c r="B11" s="113" t="s">
        <v>144</v>
      </c>
      <c r="C11" s="97">
        <v>16715155</v>
      </c>
      <c r="D11" s="97">
        <v>6780125</v>
      </c>
      <c r="E11" s="97">
        <v>1660889</v>
      </c>
      <c r="F11" s="112">
        <f>100*E11/E$8</f>
        <v>0.23350913941268278</v>
      </c>
      <c r="G11" s="98">
        <f>100*(E11-D11)/D11</f>
        <v>-75.50356372485759</v>
      </c>
      <c r="K11" s="156" t="s">
        <v>182</v>
      </c>
      <c r="L11" s="156"/>
      <c r="M11" s="157"/>
      <c r="N11" s="7">
        <v>1870464</v>
      </c>
      <c r="O11" s="7">
        <v>1358671</v>
      </c>
      <c r="P11" s="7">
        <v>1709131</v>
      </c>
      <c r="Q11" s="7">
        <v>1871062</v>
      </c>
      <c r="R11" s="7">
        <v>1885647</v>
      </c>
      <c r="S11" s="7">
        <v>1845364</v>
      </c>
    </row>
    <row r="12" spans="1:19" ht="18.75" customHeight="1">
      <c r="A12" s="111"/>
      <c r="B12" s="113" t="s">
        <v>143</v>
      </c>
      <c r="C12" s="97">
        <v>133424033</v>
      </c>
      <c r="D12" s="97">
        <v>136892674</v>
      </c>
      <c r="E12" s="97">
        <v>146068471</v>
      </c>
      <c r="F12" s="112">
        <f>100*E12/E$8</f>
        <v>20.536184512352367</v>
      </c>
      <c r="G12" s="98">
        <f>100*(E12-D12)/D12</f>
        <v>6.702913115715747</v>
      </c>
      <c r="K12" s="156" t="s">
        <v>181</v>
      </c>
      <c r="L12" s="156"/>
      <c r="M12" s="157"/>
      <c r="N12" s="7">
        <v>10331395</v>
      </c>
      <c r="O12" s="7">
        <v>10757520</v>
      </c>
      <c r="P12" s="7">
        <v>11506229</v>
      </c>
      <c r="Q12" s="7">
        <v>13664952</v>
      </c>
      <c r="R12" s="7">
        <v>14019198</v>
      </c>
      <c r="S12" s="7">
        <v>14645986</v>
      </c>
    </row>
    <row r="13" spans="1:19" ht="18.75" customHeight="1">
      <c r="A13" s="111"/>
      <c r="B13" s="113" t="s">
        <v>142</v>
      </c>
      <c r="C13" s="97">
        <v>570316</v>
      </c>
      <c r="D13" s="97">
        <v>598610</v>
      </c>
      <c r="E13" s="97">
        <v>620549</v>
      </c>
      <c r="F13" s="112">
        <f>100*E13/E$8</f>
        <v>0.08724476045864649</v>
      </c>
      <c r="G13" s="98">
        <f>100*(E13-D13)/D13</f>
        <v>3.6649905614673997</v>
      </c>
      <c r="K13" s="152" t="s">
        <v>237</v>
      </c>
      <c r="L13" s="152"/>
      <c r="M13" s="153"/>
      <c r="N13" s="137">
        <f>SUM(N8:N12)</f>
        <v>30888875</v>
      </c>
      <c r="O13" s="137">
        <f>SUM(O8:O12)</f>
        <v>30765203</v>
      </c>
      <c r="P13" s="137">
        <f>SUM(P8:P12)</f>
        <v>30944020</v>
      </c>
      <c r="Q13" s="137">
        <f>SUM(Q8:Q12)</f>
        <v>34660923</v>
      </c>
      <c r="R13" s="137">
        <f>SUM(R8:R12)</f>
        <v>34851686</v>
      </c>
      <c r="S13" s="137">
        <f>SUM(S8:S12)</f>
        <v>34476733</v>
      </c>
    </row>
    <row r="14" spans="1:17" ht="18.75" customHeight="1">
      <c r="A14" s="111"/>
      <c r="B14" s="113" t="s">
        <v>141</v>
      </c>
      <c r="C14" s="97">
        <v>12153571</v>
      </c>
      <c r="D14" s="97">
        <v>13948743</v>
      </c>
      <c r="E14" s="97">
        <v>16007067</v>
      </c>
      <c r="F14" s="112">
        <f>100*E14/E$8</f>
        <v>2.2504793756182107</v>
      </c>
      <c r="G14" s="98">
        <f>100*(E14-D14)/D14</f>
        <v>14.756340410028345</v>
      </c>
      <c r="K14" s="5" t="s">
        <v>180</v>
      </c>
      <c r="L14" s="5"/>
      <c r="M14" s="5"/>
      <c r="N14" s="5"/>
      <c r="O14" s="5"/>
      <c r="P14" s="5"/>
      <c r="Q14" s="5"/>
    </row>
    <row r="15" spans="1:17" ht="18.75" customHeight="1">
      <c r="A15" s="111"/>
      <c r="B15" s="113" t="s">
        <v>140</v>
      </c>
      <c r="C15" s="97">
        <v>12149362</v>
      </c>
      <c r="D15" s="97">
        <v>10450471</v>
      </c>
      <c r="E15" s="97">
        <v>9769166</v>
      </c>
      <c r="F15" s="112">
        <f>100*E15/E$8</f>
        <v>1.373475015753395</v>
      </c>
      <c r="G15" s="98">
        <f>100*(E15-D15)/D15</f>
        <v>-6.519371232167431</v>
      </c>
      <c r="K15" s="5" t="s">
        <v>115</v>
      </c>
      <c r="L15" s="5"/>
      <c r="M15" s="5"/>
      <c r="N15" s="5"/>
      <c r="O15" s="5"/>
      <c r="P15" s="5"/>
      <c r="Q15" s="5"/>
    </row>
    <row r="16" spans="1:7" ht="18.75" customHeight="1">
      <c r="A16" s="111"/>
      <c r="B16" s="113" t="s">
        <v>139</v>
      </c>
      <c r="C16" s="97">
        <v>114310411</v>
      </c>
      <c r="D16" s="97">
        <v>114586166</v>
      </c>
      <c r="E16" s="97">
        <v>132103218</v>
      </c>
      <c r="F16" s="112">
        <f>100*E16/E$8</f>
        <v>18.57276961243408</v>
      </c>
      <c r="G16" s="98">
        <f>100*(E16-D16)/D16</f>
        <v>15.287231095593162</v>
      </c>
    </row>
    <row r="17" spans="1:16" ht="18.75" customHeight="1">
      <c r="A17" s="111"/>
      <c r="B17" s="113" t="s">
        <v>138</v>
      </c>
      <c r="C17" s="97">
        <v>2926795</v>
      </c>
      <c r="D17" s="97">
        <v>2769186</v>
      </c>
      <c r="E17" s="97">
        <v>3174120</v>
      </c>
      <c r="F17" s="112">
        <f>100*E17/E$8</f>
        <v>0.44625861788029464</v>
      </c>
      <c r="G17" s="98">
        <f>100*(E17-D17)/D17</f>
        <v>14.622853069457957</v>
      </c>
      <c r="K17" s="168" t="s">
        <v>215</v>
      </c>
      <c r="L17" s="168"/>
      <c r="M17" s="168"/>
      <c r="N17" s="168"/>
      <c r="O17" s="168"/>
      <c r="P17" s="168"/>
    </row>
    <row r="18" spans="1:18" ht="18.75" customHeight="1" thickBot="1">
      <c r="A18" s="111"/>
      <c r="B18" s="113" t="s">
        <v>137</v>
      </c>
      <c r="C18" s="97">
        <v>186865</v>
      </c>
      <c r="D18" s="97">
        <v>64944</v>
      </c>
      <c r="E18" s="97">
        <v>30617</v>
      </c>
      <c r="F18" s="112">
        <f>100*E18/E$8</f>
        <v>0.0043045316823689655</v>
      </c>
      <c r="G18" s="98">
        <f>100*(E18-D18)/D18</f>
        <v>-52.85630697216063</v>
      </c>
      <c r="K18" s="5"/>
      <c r="N18" s="5"/>
      <c r="O18" s="5"/>
      <c r="P18" s="5"/>
      <c r="Q18" s="5"/>
      <c r="R18" s="5"/>
    </row>
    <row r="19" spans="1:18" ht="18.75" customHeight="1">
      <c r="A19" s="111"/>
      <c r="B19" s="113" t="s">
        <v>136</v>
      </c>
      <c r="C19" s="97">
        <v>4905326</v>
      </c>
      <c r="D19" s="97">
        <v>1371205</v>
      </c>
      <c r="E19" s="97">
        <v>3666466</v>
      </c>
      <c r="F19" s="112">
        <f>100*E19/E$8</f>
        <v>0.5154789515409286</v>
      </c>
      <c r="G19" s="98">
        <f>100*(E19-D19)/D19</f>
        <v>167.39006931859205</v>
      </c>
      <c r="K19" s="198" t="s">
        <v>238</v>
      </c>
      <c r="L19" s="71"/>
      <c r="M19" s="48"/>
      <c r="N19" s="167" t="s">
        <v>239</v>
      </c>
      <c r="O19" s="167" t="s">
        <v>153</v>
      </c>
      <c r="P19" s="167" t="s">
        <v>152</v>
      </c>
      <c r="Q19" s="167" t="s">
        <v>151</v>
      </c>
      <c r="R19" s="45" t="s">
        <v>214</v>
      </c>
    </row>
    <row r="20" spans="1:18" ht="18.75" customHeight="1">
      <c r="A20" s="111"/>
      <c r="B20" s="113" t="s">
        <v>135</v>
      </c>
      <c r="C20" s="97">
        <v>11184756</v>
      </c>
      <c r="D20" s="97">
        <v>7911343</v>
      </c>
      <c r="E20" s="97">
        <v>6783599</v>
      </c>
      <c r="F20" s="112">
        <f>100*E20/E$8</f>
        <v>0.9537256039450773</v>
      </c>
      <c r="G20" s="98">
        <f>100*(E20-D20)/D20</f>
        <v>-14.254773178207543</v>
      </c>
      <c r="K20" s="188"/>
      <c r="L20" s="188"/>
      <c r="M20" s="78"/>
      <c r="N20" s="166"/>
      <c r="O20" s="166"/>
      <c r="P20" s="197"/>
      <c r="Q20" s="197"/>
      <c r="R20" s="165"/>
    </row>
    <row r="21" spans="1:18" ht="18.75" customHeight="1">
      <c r="A21" s="111"/>
      <c r="B21" s="113" t="s">
        <v>134</v>
      </c>
      <c r="C21" s="97">
        <v>78746316</v>
      </c>
      <c r="D21" s="97">
        <v>72183463</v>
      </c>
      <c r="E21" s="97">
        <v>84097699</v>
      </c>
      <c r="F21" s="112">
        <f>100*E21/E$8</f>
        <v>11.823536262854914</v>
      </c>
      <c r="G21" s="98">
        <f>100*(E21-D21)/D21</f>
        <v>16.50549240066246</v>
      </c>
      <c r="K21" s="199" t="s">
        <v>213</v>
      </c>
      <c r="L21" s="199"/>
      <c r="M21" s="200"/>
      <c r="N21" s="26" t="s">
        <v>204</v>
      </c>
      <c r="O21" s="84">
        <v>58604629</v>
      </c>
      <c r="P21" s="84">
        <v>58905045</v>
      </c>
      <c r="Q21" s="84">
        <v>60840902</v>
      </c>
      <c r="R21" s="164">
        <f>100*(Q21-P21)/P21</f>
        <v>3.2864027181373006</v>
      </c>
    </row>
    <row r="22" spans="1:18" ht="18.75" customHeight="1">
      <c r="A22" s="111"/>
      <c r="B22" s="113" t="s">
        <v>133</v>
      </c>
      <c r="C22" s="97">
        <v>93710000</v>
      </c>
      <c r="D22" s="11">
        <v>111736000</v>
      </c>
      <c r="E22" s="11">
        <v>139745000</v>
      </c>
      <c r="F22" s="112">
        <f>100*E22/E$8</f>
        <v>19.647149621212108</v>
      </c>
      <c r="G22" s="98">
        <f>100*(E22-D22)/D22</f>
        <v>25.06712250304289</v>
      </c>
      <c r="K22" s="156" t="s">
        <v>212</v>
      </c>
      <c r="L22" s="156"/>
      <c r="M22" s="176"/>
      <c r="N22" s="26" t="s">
        <v>204</v>
      </c>
      <c r="O22" s="84">
        <v>1874059</v>
      </c>
      <c r="P22" s="84">
        <v>1897304</v>
      </c>
      <c r="Q22" s="84">
        <v>1928504</v>
      </c>
      <c r="R22" s="162">
        <f>100*(Q22-P22)/P22</f>
        <v>1.6444386350316027</v>
      </c>
    </row>
    <row r="23" spans="1:18" ht="18.75" customHeight="1">
      <c r="A23" s="111"/>
      <c r="B23" s="113"/>
      <c r="C23" s="104"/>
      <c r="D23" s="104"/>
      <c r="E23" s="104"/>
      <c r="F23" s="103"/>
      <c r="G23" s="98"/>
      <c r="K23" s="156" t="s">
        <v>211</v>
      </c>
      <c r="L23" s="156"/>
      <c r="M23" s="176"/>
      <c r="N23" s="26" t="s">
        <v>210</v>
      </c>
      <c r="O23" s="84">
        <v>1441470</v>
      </c>
      <c r="P23" s="84">
        <v>1441620</v>
      </c>
      <c r="Q23" s="84">
        <v>1952433</v>
      </c>
      <c r="R23" s="162">
        <f>100*(Q23-P23)/P23</f>
        <v>35.43326257959795</v>
      </c>
    </row>
    <row r="24" spans="1:18" ht="18.75" customHeight="1">
      <c r="A24" s="119" t="s">
        <v>132</v>
      </c>
      <c r="B24" s="118"/>
      <c r="C24" s="117">
        <f>SUM(C25:C36)</f>
        <v>610902211</v>
      </c>
      <c r="D24" s="117">
        <f>SUM(D25:D36)</f>
        <v>618207945</v>
      </c>
      <c r="E24" s="117">
        <f>SUM(E25:E36)</f>
        <v>702450456</v>
      </c>
      <c r="F24" s="116">
        <f>100*E24/E$24</f>
        <v>100</v>
      </c>
      <c r="G24" s="115">
        <f>100*(E24-D24)/D24</f>
        <v>13.626889088266246</v>
      </c>
      <c r="K24" s="156" t="s">
        <v>209</v>
      </c>
      <c r="L24" s="156"/>
      <c r="M24" s="176"/>
      <c r="N24" s="26" t="s">
        <v>208</v>
      </c>
      <c r="O24" s="8">
        <v>7</v>
      </c>
      <c r="P24" s="8">
        <v>7</v>
      </c>
      <c r="Q24" s="8">
        <v>6</v>
      </c>
      <c r="R24" s="162">
        <f>100*(Q24-P24)/P24</f>
        <v>-14.285714285714286</v>
      </c>
    </row>
    <row r="25" spans="1:18" ht="18.75" customHeight="1">
      <c r="A25" s="114"/>
      <c r="B25" s="113" t="s">
        <v>131</v>
      </c>
      <c r="C25" s="97">
        <v>1328700</v>
      </c>
      <c r="D25" s="97">
        <v>1279677</v>
      </c>
      <c r="E25" s="97">
        <v>1297668</v>
      </c>
      <c r="F25" s="112">
        <f>100*E25/E$24</f>
        <v>0.18473445193407348</v>
      </c>
      <c r="G25" s="98">
        <f>100*(E25-D25)/D25</f>
        <v>1.405901645493355</v>
      </c>
      <c r="K25" s="156" t="s">
        <v>207</v>
      </c>
      <c r="L25" s="156"/>
      <c r="M25" s="176"/>
      <c r="N25" s="26" t="s">
        <v>206</v>
      </c>
      <c r="O25" s="163">
        <v>1</v>
      </c>
      <c r="P25" s="163">
        <v>1</v>
      </c>
      <c r="Q25" s="163">
        <v>1</v>
      </c>
      <c r="R25" s="162" t="s">
        <v>202</v>
      </c>
    </row>
    <row r="26" spans="1:18" ht="18.75" customHeight="1">
      <c r="A26" s="111"/>
      <c r="B26" s="113" t="s">
        <v>130</v>
      </c>
      <c r="C26" s="97">
        <v>66519606</v>
      </c>
      <c r="D26" s="97">
        <v>66036518</v>
      </c>
      <c r="E26" s="97">
        <v>83903295</v>
      </c>
      <c r="F26" s="112">
        <f>100*E26/E$24</f>
        <v>11.944371917384021</v>
      </c>
      <c r="G26" s="98">
        <f>100*(E26-D26)/D26</f>
        <v>27.055904128682254</v>
      </c>
      <c r="K26" s="156" t="s">
        <v>205</v>
      </c>
      <c r="L26" s="156"/>
      <c r="M26" s="176"/>
      <c r="N26" s="26" t="s">
        <v>204</v>
      </c>
      <c r="O26" s="84">
        <v>7487928</v>
      </c>
      <c r="P26" s="84">
        <v>7487364</v>
      </c>
      <c r="Q26" s="84">
        <v>7350223</v>
      </c>
      <c r="R26" s="162">
        <f>100*(Q26-P26)/P26</f>
        <v>-1.831632601273292</v>
      </c>
    </row>
    <row r="27" spans="1:18" ht="18.75" customHeight="1">
      <c r="A27" s="111"/>
      <c r="B27" s="113" t="s">
        <v>129</v>
      </c>
      <c r="C27" s="97">
        <v>27159905</v>
      </c>
      <c r="D27" s="97">
        <v>27883805</v>
      </c>
      <c r="E27" s="97">
        <v>29166147</v>
      </c>
      <c r="F27" s="112">
        <f>100*E27/E$24</f>
        <v>4.15205752247387</v>
      </c>
      <c r="G27" s="98">
        <f>100*(E27-D27)/D27</f>
        <v>4.598877377029426</v>
      </c>
      <c r="K27" s="145" t="s">
        <v>203</v>
      </c>
      <c r="L27" s="145"/>
      <c r="M27" s="145"/>
      <c r="N27" s="26" t="s">
        <v>200</v>
      </c>
      <c r="O27" s="84">
        <v>2</v>
      </c>
      <c r="P27" s="84">
        <v>2</v>
      </c>
      <c r="Q27" s="84">
        <v>2</v>
      </c>
      <c r="R27" s="162" t="s">
        <v>202</v>
      </c>
    </row>
    <row r="28" spans="1:18" ht="18.75" customHeight="1">
      <c r="A28" s="111"/>
      <c r="B28" s="113" t="s">
        <v>128</v>
      </c>
      <c r="C28" s="97">
        <v>26013924</v>
      </c>
      <c r="D28" s="97">
        <v>27218081</v>
      </c>
      <c r="E28" s="97">
        <v>30151453</v>
      </c>
      <c r="F28" s="112">
        <f>100*E28/E$24</f>
        <v>4.292324496690198</v>
      </c>
      <c r="G28" s="98">
        <f>100*(E28-D28)/D28</f>
        <v>10.777291756902333</v>
      </c>
      <c r="K28" s="156" t="s">
        <v>201</v>
      </c>
      <c r="L28" s="156"/>
      <c r="M28" s="176"/>
      <c r="N28" s="26" t="s">
        <v>200</v>
      </c>
      <c r="O28" s="84">
        <v>31</v>
      </c>
      <c r="P28" s="84">
        <v>31</v>
      </c>
      <c r="Q28" s="84">
        <v>38</v>
      </c>
      <c r="R28" s="162">
        <f>100*(Q28-P28)/P28</f>
        <v>22.580645161290324</v>
      </c>
    </row>
    <row r="29" spans="1:18" ht="18.75" customHeight="1">
      <c r="A29" s="111"/>
      <c r="B29" s="113" t="s">
        <v>127</v>
      </c>
      <c r="C29" s="97">
        <v>2960129</v>
      </c>
      <c r="D29" s="97">
        <v>3272065</v>
      </c>
      <c r="E29" s="97">
        <v>2676005</v>
      </c>
      <c r="F29" s="112">
        <f>100*E29/E$24</f>
        <v>0.38095284544878993</v>
      </c>
      <c r="G29" s="98">
        <f>100*(E29-D29)/D29</f>
        <v>-18.21663078209021</v>
      </c>
      <c r="K29" s="156" t="s">
        <v>199</v>
      </c>
      <c r="L29" s="156"/>
      <c r="M29" s="176"/>
      <c r="N29" s="26" t="s">
        <v>193</v>
      </c>
      <c r="O29" s="84">
        <v>1195806</v>
      </c>
      <c r="P29" s="84">
        <v>1192806</v>
      </c>
      <c r="Q29" s="84">
        <v>1238706</v>
      </c>
      <c r="R29" s="162">
        <v>3.9</v>
      </c>
    </row>
    <row r="30" spans="1:18" ht="18.75" customHeight="1">
      <c r="A30" s="111"/>
      <c r="B30" s="113" t="s">
        <v>126</v>
      </c>
      <c r="C30" s="97">
        <v>86690383</v>
      </c>
      <c r="D30" s="97">
        <v>91852825</v>
      </c>
      <c r="E30" s="97">
        <v>95721352</v>
      </c>
      <c r="F30" s="112">
        <f>100*E30/E$24</f>
        <v>13.626776263349738</v>
      </c>
      <c r="G30" s="98">
        <f>100*(E30-D30)/D30</f>
        <v>4.211658160758801</v>
      </c>
      <c r="K30" s="156" t="s">
        <v>198</v>
      </c>
      <c r="L30" s="156"/>
      <c r="M30" s="176"/>
      <c r="N30" s="26" t="s">
        <v>193</v>
      </c>
      <c r="O30" s="84">
        <v>21325078</v>
      </c>
      <c r="P30" s="84">
        <v>23158629</v>
      </c>
      <c r="Q30" s="84">
        <v>25422987</v>
      </c>
      <c r="R30" s="162">
        <f>100*(Q30-P30)/P30</f>
        <v>9.777599528884029</v>
      </c>
    </row>
    <row r="31" spans="1:18" ht="18.75" customHeight="1">
      <c r="A31" s="111"/>
      <c r="B31" s="113" t="s">
        <v>125</v>
      </c>
      <c r="C31" s="97">
        <v>46442067</v>
      </c>
      <c r="D31" s="97">
        <v>41152078</v>
      </c>
      <c r="E31" s="97">
        <v>60525436</v>
      </c>
      <c r="F31" s="112">
        <f>100*E31/E$24</f>
        <v>8.616328095884958</v>
      </c>
      <c r="G31" s="98">
        <f>100*(E31-D31)/D31</f>
        <v>47.0774720051804</v>
      </c>
      <c r="K31" s="156" t="s">
        <v>197</v>
      </c>
      <c r="L31" s="156"/>
      <c r="M31" s="176"/>
      <c r="N31" s="26" t="s">
        <v>196</v>
      </c>
      <c r="O31" s="84">
        <v>7181</v>
      </c>
      <c r="P31" s="84">
        <v>7368</v>
      </c>
      <c r="Q31" s="84">
        <v>7631</v>
      </c>
      <c r="R31" s="162">
        <f>100*(Q31-P31)/P31</f>
        <v>3.5694896851248643</v>
      </c>
    </row>
    <row r="32" spans="1:18" ht="18.75" customHeight="1">
      <c r="A32" s="111"/>
      <c r="B32" s="113" t="s">
        <v>124</v>
      </c>
      <c r="C32" s="97">
        <v>141400879</v>
      </c>
      <c r="D32" s="97">
        <v>143557123</v>
      </c>
      <c r="E32" s="97">
        <v>168516344</v>
      </c>
      <c r="F32" s="112">
        <f>100*E32/E$24</f>
        <v>23.989783558486295</v>
      </c>
      <c r="G32" s="98">
        <f>100*(E32-D32)/D32</f>
        <v>17.386264421027718</v>
      </c>
      <c r="K32" s="156" t="s">
        <v>195</v>
      </c>
      <c r="L32" s="156"/>
      <c r="M32" s="176"/>
      <c r="N32" s="26" t="s">
        <v>193</v>
      </c>
      <c r="O32" s="84">
        <v>51399541</v>
      </c>
      <c r="P32" s="84">
        <v>52658262</v>
      </c>
      <c r="Q32" s="84">
        <v>52432682</v>
      </c>
      <c r="R32" s="162">
        <f>100*(Q32-P32)/P32</f>
        <v>-0.428384818321577</v>
      </c>
    </row>
    <row r="33" spans="1:18" ht="18.75" customHeight="1">
      <c r="A33" s="111"/>
      <c r="B33" s="113" t="s">
        <v>123</v>
      </c>
      <c r="C33" s="97">
        <v>27954560</v>
      </c>
      <c r="D33" s="97">
        <v>27814925</v>
      </c>
      <c r="E33" s="97">
        <v>29260989</v>
      </c>
      <c r="F33" s="112">
        <f>100*E33/E$24</f>
        <v>4.165559115246698</v>
      </c>
      <c r="G33" s="98">
        <f>100*(E33-D33)/D33</f>
        <v>5.198877940530129</v>
      </c>
      <c r="K33" s="201" t="s">
        <v>194</v>
      </c>
      <c r="L33" s="201"/>
      <c r="M33" s="202"/>
      <c r="N33" s="76" t="s">
        <v>193</v>
      </c>
      <c r="O33" s="10">
        <v>152872794</v>
      </c>
      <c r="P33" s="10">
        <v>160027801</v>
      </c>
      <c r="Q33" s="10">
        <v>161833743</v>
      </c>
      <c r="R33" s="161">
        <f>100*(Q33-P33)/P33</f>
        <v>1.128517663002818</v>
      </c>
    </row>
    <row r="34" spans="1:16" ht="18.75" customHeight="1">
      <c r="A34" s="111"/>
      <c r="B34" s="113" t="s">
        <v>122</v>
      </c>
      <c r="C34" s="97">
        <v>120833235</v>
      </c>
      <c r="D34" s="97">
        <v>123953808</v>
      </c>
      <c r="E34" s="97">
        <v>121951790</v>
      </c>
      <c r="F34" s="112">
        <f>100*E34/E$24</f>
        <v>17.360909792049448</v>
      </c>
      <c r="G34" s="98">
        <f>100*(E34-D34)/D34</f>
        <v>-1.61513230799654</v>
      </c>
      <c r="K34" s="5" t="s">
        <v>115</v>
      </c>
      <c r="L34" s="5"/>
      <c r="M34" s="5"/>
      <c r="N34" s="5"/>
      <c r="O34" s="5"/>
      <c r="P34" s="5"/>
    </row>
    <row r="35" spans="1:7" ht="18.75" customHeight="1">
      <c r="A35" s="111"/>
      <c r="B35" s="113" t="s">
        <v>121</v>
      </c>
      <c r="C35" s="97">
        <v>6366066</v>
      </c>
      <c r="D35" s="97">
        <v>5645515</v>
      </c>
      <c r="E35" s="97">
        <v>7421520</v>
      </c>
      <c r="F35" s="112">
        <f>100*E35/E$24</f>
        <v>1.0565186393729098</v>
      </c>
      <c r="G35" s="98">
        <f>100*(E35-D35)/D35</f>
        <v>31.458688888436217</v>
      </c>
    </row>
    <row r="36" spans="1:18" ht="18.75" customHeight="1">
      <c r="A36" s="111"/>
      <c r="B36" s="113" t="s">
        <v>120</v>
      </c>
      <c r="C36" s="97">
        <v>57232757</v>
      </c>
      <c r="D36" s="97">
        <v>58541525</v>
      </c>
      <c r="E36" s="97">
        <v>71858457</v>
      </c>
      <c r="F36" s="112">
        <f>100*E36/E$24</f>
        <v>10.229683301679001</v>
      </c>
      <c r="G36" s="98">
        <f>100*(E36-D36)/D36</f>
        <v>22.747839247440172</v>
      </c>
      <c r="K36" s="190" t="s">
        <v>235</v>
      </c>
      <c r="L36" s="190"/>
      <c r="M36" s="190"/>
      <c r="N36" s="190"/>
      <c r="O36" s="190"/>
      <c r="P36" s="190"/>
      <c r="Q36" s="190"/>
      <c r="R36" s="190"/>
    </row>
    <row r="37" spans="1:18" ht="18.75" customHeight="1" thickBot="1">
      <c r="A37" s="111"/>
      <c r="B37" s="110"/>
      <c r="C37" s="104"/>
      <c r="D37" s="104"/>
      <c r="E37" s="104"/>
      <c r="F37" s="103"/>
      <c r="G37" s="98"/>
      <c r="K37" s="5"/>
      <c r="L37" s="163"/>
      <c r="M37" s="163"/>
      <c r="N37" s="163"/>
      <c r="O37" s="163"/>
      <c r="P37" s="163"/>
      <c r="Q37" s="163"/>
      <c r="R37" s="189" t="s">
        <v>154</v>
      </c>
    </row>
    <row r="38" spans="1:18" ht="18.75" customHeight="1">
      <c r="A38" s="109" t="s">
        <v>119</v>
      </c>
      <c r="B38" s="108"/>
      <c r="C38" s="97">
        <f>C8-C24</f>
        <v>8368873</v>
      </c>
      <c r="D38" s="97">
        <f>D8-D24</f>
        <v>7249170</v>
      </c>
      <c r="E38" s="97">
        <f>E8-E24</f>
        <v>8823203</v>
      </c>
      <c r="F38" s="107" t="s">
        <v>116</v>
      </c>
      <c r="G38" s="98">
        <f>100*(E38-D38)/D38</f>
        <v>21.713285796856745</v>
      </c>
      <c r="K38" s="71" t="s">
        <v>234</v>
      </c>
      <c r="L38" s="71"/>
      <c r="M38" s="48"/>
      <c r="N38" s="167" t="s">
        <v>153</v>
      </c>
      <c r="O38" s="167" t="s">
        <v>152</v>
      </c>
      <c r="P38" s="167" t="s">
        <v>151</v>
      </c>
      <c r="Q38" s="167" t="s">
        <v>150</v>
      </c>
      <c r="R38" s="45" t="s">
        <v>233</v>
      </c>
    </row>
    <row r="39" spans="1:18" ht="18.75" customHeight="1">
      <c r="A39" s="106"/>
      <c r="B39" s="105"/>
      <c r="C39" s="104"/>
      <c r="D39" s="104"/>
      <c r="E39" s="104"/>
      <c r="F39" s="103"/>
      <c r="G39" s="98"/>
      <c r="K39" s="188"/>
      <c r="L39" s="188"/>
      <c r="M39" s="78"/>
      <c r="N39" s="166"/>
      <c r="O39" s="166"/>
      <c r="P39" s="166"/>
      <c r="Q39" s="166"/>
      <c r="R39" s="165"/>
    </row>
    <row r="40" spans="1:18" ht="18.75" customHeight="1">
      <c r="A40" s="109" t="s">
        <v>118</v>
      </c>
      <c r="B40" s="108"/>
      <c r="C40" s="97">
        <v>7453814</v>
      </c>
      <c r="D40" s="97">
        <v>6318028</v>
      </c>
      <c r="E40" s="97">
        <v>7846238</v>
      </c>
      <c r="F40" s="107" t="s">
        <v>116</v>
      </c>
      <c r="G40" s="98">
        <f>100*(E40-D40)/D40</f>
        <v>24.18808526964426</v>
      </c>
      <c r="K40" s="180" t="s">
        <v>232</v>
      </c>
      <c r="L40" s="180"/>
      <c r="M40" s="179"/>
      <c r="N40" s="187"/>
      <c r="O40" s="187"/>
      <c r="P40" s="187"/>
      <c r="Q40" s="187"/>
      <c r="R40" s="187"/>
    </row>
    <row r="41" spans="1:18" ht="18.75" customHeight="1">
      <c r="A41" s="106"/>
      <c r="B41" s="105"/>
      <c r="C41" s="104"/>
      <c r="D41" s="104"/>
      <c r="E41" s="104"/>
      <c r="F41" s="103"/>
      <c r="G41" s="98"/>
      <c r="K41" s="5"/>
      <c r="L41" s="177" t="s">
        <v>231</v>
      </c>
      <c r="M41" s="176"/>
      <c r="N41" s="17">
        <f>SUM(N42:N46)</f>
        <v>574455633</v>
      </c>
      <c r="O41" s="17">
        <f>SUM(O42:O46)</f>
        <v>644240771</v>
      </c>
      <c r="P41" s="17">
        <f>SUM(P42:P46)</f>
        <v>732909913</v>
      </c>
      <c r="Q41" s="175">
        <f>100*P41/P$66</f>
        <v>82.90272887772518</v>
      </c>
      <c r="R41" s="174">
        <f>100*(P41-O41)/O41</f>
        <v>13.763354632518283</v>
      </c>
    </row>
    <row r="42" spans="1:18" ht="18.75" customHeight="1">
      <c r="A42" s="102" t="s">
        <v>117</v>
      </c>
      <c r="B42" s="101"/>
      <c r="C42" s="100">
        <f>C38-C40</f>
        <v>915059</v>
      </c>
      <c r="D42" s="100">
        <f>D38-D40</f>
        <v>931142</v>
      </c>
      <c r="E42" s="100">
        <f>E38-E40</f>
        <v>976965</v>
      </c>
      <c r="F42" s="99" t="s">
        <v>116</v>
      </c>
      <c r="G42" s="135">
        <f>100*(E42-D42)/D42</f>
        <v>4.921161326629021</v>
      </c>
      <c r="K42" s="54"/>
      <c r="L42" s="186"/>
      <c r="M42" s="139" t="s">
        <v>227</v>
      </c>
      <c r="N42" s="17">
        <v>372357176</v>
      </c>
      <c r="O42" s="17">
        <v>419733551</v>
      </c>
      <c r="P42" s="17">
        <v>478011842</v>
      </c>
      <c r="Q42" s="175">
        <f>100*P42/P$66</f>
        <v>54.07006432135406</v>
      </c>
      <c r="R42" s="174">
        <f>100*(P42-O42)/O42</f>
        <v>13.884591989645354</v>
      </c>
    </row>
    <row r="43" spans="1:18" ht="18.75" customHeight="1">
      <c r="A43" s="97" t="s">
        <v>115</v>
      </c>
      <c r="B43" s="97"/>
      <c r="C43" s="97"/>
      <c r="D43" s="97"/>
      <c r="E43" s="97"/>
      <c r="F43" s="97"/>
      <c r="G43" s="97"/>
      <c r="K43" s="54"/>
      <c r="L43" s="186"/>
      <c r="M43" s="139" t="s">
        <v>226</v>
      </c>
      <c r="N43" s="17">
        <v>94943494</v>
      </c>
      <c r="O43" s="17">
        <v>108977164</v>
      </c>
      <c r="P43" s="17">
        <v>125972200</v>
      </c>
      <c r="Q43" s="175">
        <f>100*P43/P$66</f>
        <v>14.249280788115868</v>
      </c>
      <c r="R43" s="174">
        <f>100*(P43-O43)/O43</f>
        <v>15.59504337991398</v>
      </c>
    </row>
    <row r="44" spans="11:18" ht="18.75" customHeight="1">
      <c r="K44" s="54"/>
      <c r="L44" s="186"/>
      <c r="M44" s="139" t="s">
        <v>230</v>
      </c>
      <c r="N44" s="17">
        <v>38802653</v>
      </c>
      <c r="O44" s="17">
        <v>40857010</v>
      </c>
      <c r="P44" s="17">
        <v>42135373</v>
      </c>
      <c r="Q44" s="175">
        <f>100*P44/P$66</f>
        <v>4.766121104410307</v>
      </c>
      <c r="R44" s="174">
        <f>100*(P44-O44)/O44</f>
        <v>3.1288706638102006</v>
      </c>
    </row>
    <row r="45" spans="11:18" ht="18.75" customHeight="1">
      <c r="K45" s="54"/>
      <c r="L45" s="186"/>
      <c r="M45" s="139" t="s">
        <v>229</v>
      </c>
      <c r="N45" s="17">
        <v>11934296</v>
      </c>
      <c r="O45" s="17">
        <v>11639187</v>
      </c>
      <c r="P45" s="17">
        <v>11945081</v>
      </c>
      <c r="Q45" s="175">
        <f>100*P45/P$66</f>
        <v>1.3511617103280555</v>
      </c>
      <c r="R45" s="174">
        <f>100*(P45-O45)/O45</f>
        <v>2.628138889769535</v>
      </c>
    </row>
    <row r="46" spans="1:18" ht="18.75" customHeight="1">
      <c r="A46" s="33" t="s">
        <v>178</v>
      </c>
      <c r="B46" s="33"/>
      <c r="C46" s="33"/>
      <c r="D46" s="33"/>
      <c r="E46" s="33"/>
      <c r="F46" s="33"/>
      <c r="G46" s="33"/>
      <c r="H46" s="33"/>
      <c r="K46" s="54"/>
      <c r="L46" s="186"/>
      <c r="M46" s="139" t="s">
        <v>225</v>
      </c>
      <c r="N46" s="17">
        <v>56418014</v>
      </c>
      <c r="O46" s="17">
        <v>63033859</v>
      </c>
      <c r="P46" s="17">
        <v>74845417</v>
      </c>
      <c r="Q46" s="175">
        <f>100*P46/P$66</f>
        <v>8.466100953516893</v>
      </c>
      <c r="R46" s="174">
        <f>100*(P46-O46)/O46</f>
        <v>18.73843389471046</v>
      </c>
    </row>
    <row r="47" spans="1:18" ht="18.75" customHeight="1">
      <c r="A47" s="80" t="s">
        <v>177</v>
      </c>
      <c r="B47" s="80"/>
      <c r="C47" s="80"/>
      <c r="D47" s="80"/>
      <c r="E47" s="80"/>
      <c r="F47" s="80"/>
      <c r="G47" s="80"/>
      <c r="H47" s="80"/>
      <c r="K47" s="54"/>
      <c r="L47" s="177" t="s">
        <v>228</v>
      </c>
      <c r="M47" s="176"/>
      <c r="N47" s="17">
        <f>SUM(N48:N50)</f>
        <v>10783535</v>
      </c>
      <c r="O47" s="17">
        <f>SUM(O48:O50)</f>
        <v>11017128</v>
      </c>
      <c r="P47" s="17">
        <f>SUM(P48:P50)</f>
        <v>11615638</v>
      </c>
      <c r="Q47" s="175">
        <f>100*P47/P$66</f>
        <v>1.3138969343641582</v>
      </c>
      <c r="R47" s="174">
        <f>100*(P47-O47)/O47</f>
        <v>5.432541039733767</v>
      </c>
    </row>
    <row r="48" spans="1:18" ht="18.75" customHeight="1" thickBot="1">
      <c r="A48" s="5"/>
      <c r="C48" s="6"/>
      <c r="D48" s="6"/>
      <c r="E48" s="6"/>
      <c r="F48" s="6"/>
      <c r="G48" s="6"/>
      <c r="H48" s="49" t="s">
        <v>176</v>
      </c>
      <c r="K48" s="54"/>
      <c r="L48" s="186"/>
      <c r="M48" s="139" t="s">
        <v>227</v>
      </c>
      <c r="N48" s="17">
        <v>9632980</v>
      </c>
      <c r="O48" s="17">
        <v>9881437</v>
      </c>
      <c r="P48" s="17">
        <v>10489508</v>
      </c>
      <c r="Q48" s="175">
        <f>100*P48/P$66</f>
        <v>1.1865153170396936</v>
      </c>
      <c r="R48" s="174">
        <f>100*(P48-O48)/O48</f>
        <v>6.153669754712801</v>
      </c>
    </row>
    <row r="49" spans="1:18" ht="18.75" customHeight="1">
      <c r="A49" s="148" t="s">
        <v>175</v>
      </c>
      <c r="B49" s="149"/>
      <c r="C49" s="68" t="s">
        <v>174</v>
      </c>
      <c r="D49" s="68"/>
      <c r="E49" s="143"/>
      <c r="F49" s="86" t="s">
        <v>173</v>
      </c>
      <c r="G49" s="68"/>
      <c r="H49" s="68"/>
      <c r="K49" s="54"/>
      <c r="L49" s="186"/>
      <c r="M49" s="139" t="s">
        <v>226</v>
      </c>
      <c r="N49" s="17">
        <v>1111145</v>
      </c>
      <c r="O49" s="17">
        <v>1029589</v>
      </c>
      <c r="P49" s="17">
        <v>1020661</v>
      </c>
      <c r="Q49" s="175">
        <f>100*P49/P$66</f>
        <v>0.11545154548764831</v>
      </c>
      <c r="R49" s="174">
        <f>100*(P49-O49)/O49</f>
        <v>-0.8671421314718786</v>
      </c>
    </row>
    <row r="50" spans="1:18" ht="18.75" customHeight="1">
      <c r="A50" s="150"/>
      <c r="B50" s="151"/>
      <c r="C50" s="60" t="s">
        <v>172</v>
      </c>
      <c r="D50" s="60" t="s">
        <v>170</v>
      </c>
      <c r="E50" s="60" t="s">
        <v>169</v>
      </c>
      <c r="F50" s="142" t="s">
        <v>171</v>
      </c>
      <c r="G50" s="141" t="s">
        <v>170</v>
      </c>
      <c r="H50" s="140" t="s">
        <v>169</v>
      </c>
      <c r="K50" s="54"/>
      <c r="L50" s="186"/>
      <c r="M50" s="139" t="s">
        <v>225</v>
      </c>
      <c r="N50" s="17">
        <v>39410</v>
      </c>
      <c r="O50" s="17">
        <v>106102</v>
      </c>
      <c r="P50" s="17">
        <v>105469</v>
      </c>
      <c r="Q50" s="175">
        <f>100*P50/P$66</f>
        <v>0.011930071836816318</v>
      </c>
      <c r="R50" s="174">
        <f>100*(P50-O50)/O50</f>
        <v>-0.59659572863848</v>
      </c>
    </row>
    <row r="51" spans="1:18" ht="18.75" customHeight="1">
      <c r="A51" s="154" t="s">
        <v>168</v>
      </c>
      <c r="B51" s="155"/>
      <c r="C51" s="7">
        <v>11281209</v>
      </c>
      <c r="D51" s="7">
        <v>9641719</v>
      </c>
      <c r="E51" s="7">
        <v>8732684</v>
      </c>
      <c r="F51" s="7">
        <v>10855455</v>
      </c>
      <c r="G51" s="7">
        <v>9214486</v>
      </c>
      <c r="H51" s="7">
        <v>8311474</v>
      </c>
      <c r="K51" s="54"/>
      <c r="L51" s="177" t="s">
        <v>224</v>
      </c>
      <c r="M51" s="176"/>
      <c r="N51" s="17">
        <v>16862199</v>
      </c>
      <c r="O51" s="17">
        <v>23685458</v>
      </c>
      <c r="P51" s="17">
        <v>27317108</v>
      </c>
      <c r="Q51" s="175">
        <f>100*P51/P$66</f>
        <v>3.08996065966369</v>
      </c>
      <c r="R51" s="174">
        <f>100*(P51-O51)/O51</f>
        <v>15.332825736365326</v>
      </c>
    </row>
    <row r="52" spans="1:18" ht="18.75" customHeight="1">
      <c r="A52" s="156" t="s">
        <v>167</v>
      </c>
      <c r="B52" s="157"/>
      <c r="C52" s="7">
        <v>12516438</v>
      </c>
      <c r="D52" s="7">
        <v>15444680</v>
      </c>
      <c r="E52" s="7">
        <v>8124368</v>
      </c>
      <c r="F52" s="7">
        <v>12516438</v>
      </c>
      <c r="G52" s="7">
        <v>15444680</v>
      </c>
      <c r="H52" s="7">
        <v>8124368</v>
      </c>
      <c r="K52" s="147" t="s">
        <v>217</v>
      </c>
      <c r="L52" s="147"/>
      <c r="M52" s="183"/>
      <c r="N52" s="23">
        <f>SUM(N41,N47,N51)</f>
        <v>602101367</v>
      </c>
      <c r="O52" s="23">
        <f>SUM(O41,O47,O51)</f>
        <v>678943357</v>
      </c>
      <c r="P52" s="23">
        <f>SUM(P41,P47,P51)</f>
        <v>771842659</v>
      </c>
      <c r="Q52" s="182">
        <f>100*P52/P$66</f>
        <v>87.30658647175304</v>
      </c>
      <c r="R52" s="181">
        <f>100*(P52-O52)/O52</f>
        <v>13.682923772976837</v>
      </c>
    </row>
    <row r="53" spans="1:18" ht="18.75" customHeight="1">
      <c r="A53" s="156" t="s">
        <v>166</v>
      </c>
      <c r="B53" s="157"/>
      <c r="C53" s="7">
        <v>135750</v>
      </c>
      <c r="D53" s="7">
        <v>137624</v>
      </c>
      <c r="E53" s="7">
        <v>135686</v>
      </c>
      <c r="F53" s="7">
        <v>110432</v>
      </c>
      <c r="G53" s="7">
        <v>96315</v>
      </c>
      <c r="H53" s="7">
        <v>88355</v>
      </c>
      <c r="K53" s="180" t="s">
        <v>223</v>
      </c>
      <c r="L53" s="180"/>
      <c r="M53" s="179"/>
      <c r="N53" s="178"/>
      <c r="O53" s="178"/>
      <c r="P53" s="178"/>
      <c r="Q53" s="178"/>
      <c r="R53" s="178"/>
    </row>
    <row r="54" spans="1:18" ht="18.75" customHeight="1">
      <c r="A54" s="156" t="s">
        <v>165</v>
      </c>
      <c r="B54" s="157"/>
      <c r="C54" s="7">
        <v>419551</v>
      </c>
      <c r="D54" s="7">
        <v>308985</v>
      </c>
      <c r="E54" s="7">
        <v>292499</v>
      </c>
      <c r="F54" s="7">
        <v>418264</v>
      </c>
      <c r="G54" s="7">
        <v>308805</v>
      </c>
      <c r="H54" s="7">
        <v>291938</v>
      </c>
      <c r="K54" s="5"/>
      <c r="L54" s="177" t="s">
        <v>167</v>
      </c>
      <c r="M54" s="176"/>
      <c r="N54" s="17">
        <v>19011000</v>
      </c>
      <c r="O54" s="17">
        <v>6604000</v>
      </c>
      <c r="P54" s="17">
        <v>358000</v>
      </c>
      <c r="Q54" s="175">
        <f>100*P54/P$66</f>
        <v>0.040494986371163486</v>
      </c>
      <c r="R54" s="174">
        <f>100*(P54-O54)/O54</f>
        <v>-94.57904300423985</v>
      </c>
    </row>
    <row r="55" spans="1:18" ht="18.75" customHeight="1">
      <c r="A55" s="156" t="s">
        <v>164</v>
      </c>
      <c r="B55" s="157"/>
      <c r="C55" s="7">
        <v>222755</v>
      </c>
      <c r="D55" s="7">
        <v>226282</v>
      </c>
      <c r="E55" s="7">
        <v>231982</v>
      </c>
      <c r="F55" s="7">
        <v>140824</v>
      </c>
      <c r="G55" s="7">
        <v>134781</v>
      </c>
      <c r="H55" s="7">
        <v>124672</v>
      </c>
      <c r="K55" s="5"/>
      <c r="L55" s="177" t="s">
        <v>166</v>
      </c>
      <c r="M55" s="176"/>
      <c r="N55" s="17">
        <v>557563</v>
      </c>
      <c r="O55" s="17">
        <v>386256</v>
      </c>
      <c r="P55" s="17">
        <v>390266</v>
      </c>
      <c r="Q55" s="175">
        <f>100*P55/P$66</f>
        <v>0.04414473841097343</v>
      </c>
      <c r="R55" s="174">
        <f>100*(P55-O55)/O55</f>
        <v>1.0381715753282796</v>
      </c>
    </row>
    <row r="56" spans="1:18" ht="18.75" customHeight="1">
      <c r="A56" s="156" t="s">
        <v>163</v>
      </c>
      <c r="B56" s="157"/>
      <c r="C56" s="7">
        <v>81482</v>
      </c>
      <c r="D56" s="7">
        <v>83415</v>
      </c>
      <c r="E56" s="7">
        <v>73487</v>
      </c>
      <c r="F56" s="7">
        <v>65751</v>
      </c>
      <c r="G56" s="7">
        <v>81189</v>
      </c>
      <c r="H56" s="7">
        <v>64444</v>
      </c>
      <c r="K56" s="5"/>
      <c r="L56" s="177" t="s">
        <v>222</v>
      </c>
      <c r="M56" s="176"/>
      <c r="N56" s="17">
        <v>19620054</v>
      </c>
      <c r="O56" s="17">
        <v>18798134</v>
      </c>
      <c r="P56" s="17">
        <v>18403568</v>
      </c>
      <c r="Q56" s="175">
        <f>100*P56/P$66</f>
        <v>2.0817101545831855</v>
      </c>
      <c r="R56" s="174">
        <f>100*(P56-O56)/O56</f>
        <v>-2.098963652456143</v>
      </c>
    </row>
    <row r="57" spans="1:18" ht="18.75" customHeight="1">
      <c r="A57" s="156" t="s">
        <v>162</v>
      </c>
      <c r="B57" s="157"/>
      <c r="C57" s="7">
        <v>27236305</v>
      </c>
      <c r="D57" s="7">
        <v>27149332</v>
      </c>
      <c r="E57" s="7">
        <v>24057418</v>
      </c>
      <c r="F57" s="7">
        <v>27223286</v>
      </c>
      <c r="G57" s="7">
        <v>27118627</v>
      </c>
      <c r="H57" s="7">
        <v>24017933</v>
      </c>
      <c r="K57" s="5"/>
      <c r="L57" s="177" t="s">
        <v>165</v>
      </c>
      <c r="M57" s="176"/>
      <c r="N57" s="17">
        <v>352113</v>
      </c>
      <c r="O57" s="17">
        <v>230519</v>
      </c>
      <c r="P57" s="17">
        <v>126487</v>
      </c>
      <c r="Q57" s="175">
        <f>100*P57/P$66</f>
        <v>0.014307512126059654</v>
      </c>
      <c r="R57" s="174">
        <f>100*(P57-O57)/O57</f>
        <v>-45.129468720582686</v>
      </c>
    </row>
    <row r="58" spans="1:18" ht="18.75" customHeight="1">
      <c r="A58" s="156" t="s">
        <v>161</v>
      </c>
      <c r="B58" s="157"/>
      <c r="C58" s="7">
        <v>6858438</v>
      </c>
      <c r="D58" s="7">
        <v>5327750</v>
      </c>
      <c r="E58" s="7">
        <v>5761804</v>
      </c>
      <c r="F58" s="7">
        <v>4834739</v>
      </c>
      <c r="G58" s="7">
        <v>2991213</v>
      </c>
      <c r="H58" s="7">
        <v>3098705</v>
      </c>
      <c r="K58" s="5"/>
      <c r="L58" s="185" t="s">
        <v>160</v>
      </c>
      <c r="M58" s="184"/>
      <c r="N58" s="17">
        <v>682178</v>
      </c>
      <c r="O58" s="17">
        <v>818123</v>
      </c>
      <c r="P58" s="17">
        <v>1105267</v>
      </c>
      <c r="Q58" s="175">
        <f>100*P58/P$66</f>
        <v>0.1250217097807172</v>
      </c>
      <c r="R58" s="174">
        <f>100*(P58-O58)/O58</f>
        <v>35.09790092687774</v>
      </c>
    </row>
    <row r="59" spans="1:18" ht="18.75" customHeight="1">
      <c r="A59" s="156" t="s">
        <v>160</v>
      </c>
      <c r="B59" s="157"/>
      <c r="C59" s="7">
        <v>1285324</v>
      </c>
      <c r="D59" s="7">
        <v>1269650</v>
      </c>
      <c r="E59" s="7">
        <v>2041371</v>
      </c>
      <c r="F59" s="7">
        <v>1285324</v>
      </c>
      <c r="G59" s="7">
        <v>1258333</v>
      </c>
      <c r="H59" s="7">
        <v>2041371</v>
      </c>
      <c r="K59" s="5"/>
      <c r="L59" s="177" t="s">
        <v>159</v>
      </c>
      <c r="M59" s="176"/>
      <c r="N59" s="17">
        <v>8596793</v>
      </c>
      <c r="O59" s="17">
        <v>9455499</v>
      </c>
      <c r="P59" s="17">
        <v>10447225</v>
      </c>
      <c r="Q59" s="175">
        <f>100*P59/P$66</f>
        <v>1.1817324971829006</v>
      </c>
      <c r="R59" s="174">
        <f>100*(P59-O59)/O59</f>
        <v>10.4883518045954</v>
      </c>
    </row>
    <row r="60" spans="1:18" ht="18.75" customHeight="1">
      <c r="A60" s="156" t="s">
        <v>159</v>
      </c>
      <c r="B60" s="157"/>
      <c r="C60" s="7">
        <v>8780912</v>
      </c>
      <c r="D60" s="7">
        <v>7375310</v>
      </c>
      <c r="E60" s="7">
        <v>8848726</v>
      </c>
      <c r="F60" s="7">
        <v>8773745</v>
      </c>
      <c r="G60" s="7">
        <v>7361418</v>
      </c>
      <c r="H60" s="7">
        <v>8848187</v>
      </c>
      <c r="K60" s="147" t="s">
        <v>217</v>
      </c>
      <c r="L60" s="147"/>
      <c r="M60" s="183"/>
      <c r="N60" s="23">
        <f>SUM(N54:N59)</f>
        <v>48819701</v>
      </c>
      <c r="O60" s="23">
        <f>SUM(O54:O59)</f>
        <v>36292531</v>
      </c>
      <c r="P60" s="23">
        <f>SUM(P54:P59)</f>
        <v>30830813</v>
      </c>
      <c r="Q60" s="182">
        <f>100*P60/P$66</f>
        <v>3.487411598455</v>
      </c>
      <c r="R60" s="181">
        <f>100*(P60-O60)/O60</f>
        <v>-15.049151573363677</v>
      </c>
    </row>
    <row r="61" spans="1:18" ht="18.75" customHeight="1">
      <c r="A61" s="156" t="s">
        <v>158</v>
      </c>
      <c r="B61" s="157"/>
      <c r="C61" s="7">
        <v>341740</v>
      </c>
      <c r="D61" s="7">
        <v>347170</v>
      </c>
      <c r="E61" s="7">
        <v>369036</v>
      </c>
      <c r="F61" s="7">
        <v>333874</v>
      </c>
      <c r="G61" s="7">
        <v>338985</v>
      </c>
      <c r="H61" s="7">
        <v>361102</v>
      </c>
      <c r="K61" s="180" t="s">
        <v>221</v>
      </c>
      <c r="L61" s="180"/>
      <c r="M61" s="179"/>
      <c r="N61" s="178"/>
      <c r="O61" s="178"/>
      <c r="P61" s="178"/>
      <c r="Q61" s="178"/>
      <c r="R61" s="178"/>
    </row>
    <row r="62" spans="1:18" ht="18.75" customHeight="1">
      <c r="A62" s="152" t="s">
        <v>179</v>
      </c>
      <c r="B62" s="153"/>
      <c r="C62" s="137">
        <f>SUM(C51:C61)</f>
        <v>69159904</v>
      </c>
      <c r="D62" s="137">
        <f>SUM(D51:D61)</f>
        <v>67311917</v>
      </c>
      <c r="E62" s="137">
        <f>SUM(E51:E61)</f>
        <v>58669061</v>
      </c>
      <c r="F62" s="137">
        <f>SUM(F51:F61)</f>
        <v>66558132</v>
      </c>
      <c r="G62" s="137">
        <f>SUM(G51:G61)</f>
        <v>64348832</v>
      </c>
      <c r="H62" s="137">
        <f>SUM(H51:H61)</f>
        <v>55372549</v>
      </c>
      <c r="K62" s="5"/>
      <c r="L62" s="177" t="s">
        <v>220</v>
      </c>
      <c r="M62" s="176"/>
      <c r="N62" s="17">
        <v>12708356</v>
      </c>
      <c r="O62" s="17">
        <v>13658315</v>
      </c>
      <c r="P62" s="17">
        <v>13470741</v>
      </c>
      <c r="Q62" s="175">
        <f>100*P62/P$66</f>
        <v>1.5237359586717127</v>
      </c>
      <c r="R62" s="174">
        <f>100*(P62-O62)/O62</f>
        <v>-1.3733319227152105</v>
      </c>
    </row>
    <row r="63" spans="1:18" ht="18.75" customHeight="1">
      <c r="A63" s="54" t="s">
        <v>115</v>
      </c>
      <c r="B63" s="54"/>
      <c r="C63" s="54"/>
      <c r="D63" s="54"/>
      <c r="E63" s="54"/>
      <c r="F63" s="54"/>
      <c r="G63" s="54"/>
      <c r="K63" s="5"/>
      <c r="L63" s="177" t="s">
        <v>219</v>
      </c>
      <c r="M63" s="176"/>
      <c r="N63" s="24">
        <v>2180526</v>
      </c>
      <c r="O63" s="24">
        <v>1972978</v>
      </c>
      <c r="P63" s="24">
        <v>1865805</v>
      </c>
      <c r="Q63" s="175">
        <f>100*P63/P$66</f>
        <v>0.21104957554818068</v>
      </c>
      <c r="R63" s="174">
        <f>100*(P63-O63)/O63</f>
        <v>-5.432042323837367</v>
      </c>
    </row>
    <row r="64" spans="11:18" ht="18.75" customHeight="1">
      <c r="K64" s="5"/>
      <c r="L64" s="177" t="s">
        <v>218</v>
      </c>
      <c r="M64" s="176"/>
      <c r="N64" s="24">
        <v>72029921</v>
      </c>
      <c r="O64" s="24">
        <v>69424630</v>
      </c>
      <c r="P64" s="24">
        <v>66050040</v>
      </c>
      <c r="Q64" s="175">
        <f>100*P64/P$66</f>
        <v>7.471216395572076</v>
      </c>
      <c r="R64" s="174">
        <f>100*(P64-O64)/O64</f>
        <v>-4.860796521349844</v>
      </c>
    </row>
    <row r="65" spans="11:18" ht="18.75" customHeight="1">
      <c r="K65" s="173" t="s">
        <v>217</v>
      </c>
      <c r="L65" s="173"/>
      <c r="M65" s="146"/>
      <c r="N65" s="137">
        <f>SUM(N62:N64)</f>
        <v>86918803</v>
      </c>
      <c r="O65" s="137">
        <f>SUM(O62:O64)</f>
        <v>85055923</v>
      </c>
      <c r="P65" s="137">
        <f>SUM(P62:P64)</f>
        <v>81386586</v>
      </c>
      <c r="Q65" s="170">
        <f>100*P65/P$66</f>
        <v>9.206001929791968</v>
      </c>
      <c r="R65" s="169">
        <f>100*(P65-O65)/O65</f>
        <v>-4.314028783157171</v>
      </c>
    </row>
    <row r="66" spans="11:18" ht="18.75" customHeight="1">
      <c r="K66" s="172" t="s">
        <v>216</v>
      </c>
      <c r="L66" s="172"/>
      <c r="M66" s="171"/>
      <c r="N66" s="137">
        <f>SUM(N52,N60,N65)</f>
        <v>737839871</v>
      </c>
      <c r="O66" s="137">
        <f>SUM(O52,O60,O65)</f>
        <v>800291811</v>
      </c>
      <c r="P66" s="137">
        <f>SUM(P52,P60,P65)</f>
        <v>884060058</v>
      </c>
      <c r="Q66" s="170">
        <f>100*P66/P$66</f>
        <v>100</v>
      </c>
      <c r="R66" s="169">
        <f>100*(P66-O66)/O66</f>
        <v>10.46721281520148</v>
      </c>
    </row>
    <row r="67" spans="11:18" ht="18.75" customHeight="1">
      <c r="K67" s="5" t="s">
        <v>115</v>
      </c>
      <c r="L67" s="5"/>
      <c r="M67" s="5"/>
      <c r="N67" s="5"/>
      <c r="O67" s="5"/>
      <c r="P67" s="5"/>
      <c r="Q67" s="5"/>
      <c r="R67" s="5"/>
    </row>
  </sheetData>
  <sheetProtection/>
  <mergeCells count="87">
    <mergeCell ref="K30:M30"/>
    <mergeCell ref="K31:M31"/>
    <mergeCell ref="K32:M32"/>
    <mergeCell ref="K33:M33"/>
    <mergeCell ref="K24:M24"/>
    <mergeCell ref="K25:M25"/>
    <mergeCell ref="K26:M26"/>
    <mergeCell ref="K27:M27"/>
    <mergeCell ref="K28:M28"/>
    <mergeCell ref="K29:M29"/>
    <mergeCell ref="Q19:Q20"/>
    <mergeCell ref="R19:R20"/>
    <mergeCell ref="K19:M20"/>
    <mergeCell ref="K21:M21"/>
    <mergeCell ref="K22:M22"/>
    <mergeCell ref="K23:M23"/>
    <mergeCell ref="K9:M9"/>
    <mergeCell ref="K10:M10"/>
    <mergeCell ref="K11:M11"/>
    <mergeCell ref="K12:M12"/>
    <mergeCell ref="K13:M13"/>
    <mergeCell ref="P19:P20"/>
    <mergeCell ref="P38:P39"/>
    <mergeCell ref="Q38:Q39"/>
    <mergeCell ref="R38:R39"/>
    <mergeCell ref="L58:M58"/>
    <mergeCell ref="L59:M59"/>
    <mergeCell ref="L62:M62"/>
    <mergeCell ref="K52:M52"/>
    <mergeCell ref="K38:M39"/>
    <mergeCell ref="N38:N39"/>
    <mergeCell ref="O38:O39"/>
    <mergeCell ref="L63:M63"/>
    <mergeCell ref="L54:M54"/>
    <mergeCell ref="L55:M55"/>
    <mergeCell ref="L56:M56"/>
    <mergeCell ref="L57:M57"/>
    <mergeCell ref="K53:M53"/>
    <mergeCell ref="K65:M65"/>
    <mergeCell ref="K66:M66"/>
    <mergeCell ref="K60:M60"/>
    <mergeCell ref="K61:M61"/>
    <mergeCell ref="L64:M64"/>
    <mergeCell ref="K36:R36"/>
    <mergeCell ref="K40:M40"/>
    <mergeCell ref="L41:M41"/>
    <mergeCell ref="L47:M47"/>
    <mergeCell ref="L51:M51"/>
    <mergeCell ref="N19:N20"/>
    <mergeCell ref="O19:O20"/>
    <mergeCell ref="K3:Q3"/>
    <mergeCell ref="K4:Q4"/>
    <mergeCell ref="K17:P17"/>
    <mergeCell ref="N6:P6"/>
    <mergeCell ref="Q6:S6"/>
    <mergeCell ref="K6:M7"/>
    <mergeCell ref="K8:M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C49:E49"/>
    <mergeCell ref="F49:H49"/>
    <mergeCell ref="A49:B50"/>
    <mergeCell ref="A46:H46"/>
    <mergeCell ref="A47:H47"/>
    <mergeCell ref="A38:B38"/>
    <mergeCell ref="A40:B40"/>
    <mergeCell ref="A42:B42"/>
    <mergeCell ref="A8:B8"/>
    <mergeCell ref="A24:B24"/>
    <mergeCell ref="F6:F7"/>
    <mergeCell ref="G6:G7"/>
    <mergeCell ref="A3:G3"/>
    <mergeCell ref="A4:G4"/>
    <mergeCell ref="A6:B7"/>
    <mergeCell ref="C6:C7"/>
    <mergeCell ref="D6:D7"/>
    <mergeCell ref="E6:E7"/>
  </mergeCells>
  <printOptions horizontalCentered="1"/>
  <pageMargins left="0.5118110236220472" right="0.31496062992125984" top="0.5511811023622047" bottom="0.35433070866141736" header="0" footer="0"/>
  <pageSetup fitToHeight="1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PageLayoutView="0" workbookViewId="0" topLeftCell="O1">
      <selection activeCell="W1" sqref="W1"/>
    </sheetView>
  </sheetViews>
  <sheetFormatPr defaultColWidth="8.796875" defaultRowHeight="22.5" customHeight="1"/>
  <cols>
    <col min="1" max="1" width="14.3984375" style="0" customWidth="1"/>
    <col min="2" max="2" width="1.8984375" style="0" customWidth="1"/>
    <col min="3" max="3" width="16.8984375" style="0" customWidth="1"/>
    <col min="4" max="16384" width="14.3984375" style="0" customWidth="1"/>
  </cols>
  <sheetData>
    <row r="1" spans="1:23" ht="22.5" customHeight="1">
      <c r="A1" s="36" t="s">
        <v>241</v>
      </c>
      <c r="W1" s="52" t="s">
        <v>323</v>
      </c>
    </row>
    <row r="3" spans="1:23" ht="22.5" customHeight="1">
      <c r="A3" s="235" t="s">
        <v>280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</row>
    <row r="4" spans="1:23" ht="22.5" customHeight="1" thickBot="1">
      <c r="A4" s="5"/>
      <c r="B4" s="5"/>
      <c r="C4" s="233"/>
      <c r="D4" s="233"/>
      <c r="E4" s="233"/>
      <c r="F4" s="233"/>
      <c r="G4" s="234"/>
      <c r="H4" s="233"/>
      <c r="I4" s="233"/>
      <c r="J4" s="233"/>
      <c r="K4" s="234"/>
      <c r="L4" s="233"/>
      <c r="M4" s="233"/>
      <c r="N4" s="233"/>
      <c r="O4" s="234"/>
      <c r="P4" s="233"/>
      <c r="Q4" s="233"/>
      <c r="R4" s="233"/>
      <c r="S4" s="234"/>
      <c r="T4" s="233"/>
      <c r="U4" s="233"/>
      <c r="V4" s="233"/>
      <c r="W4" s="8" t="s">
        <v>154</v>
      </c>
    </row>
    <row r="5" spans="1:23" ht="22.5" customHeight="1">
      <c r="A5" s="232" t="s">
        <v>279</v>
      </c>
      <c r="B5" s="232"/>
      <c r="C5" s="231"/>
      <c r="D5" s="229" t="s">
        <v>278</v>
      </c>
      <c r="E5" s="228"/>
      <c r="F5" s="228"/>
      <c r="G5" s="230"/>
      <c r="H5" s="229" t="s">
        <v>277</v>
      </c>
      <c r="I5" s="228"/>
      <c r="J5" s="228"/>
      <c r="K5" s="230"/>
      <c r="L5" s="229" t="s">
        <v>276</v>
      </c>
      <c r="M5" s="228"/>
      <c r="N5" s="228"/>
      <c r="O5" s="230"/>
      <c r="P5" s="229" t="s">
        <v>275</v>
      </c>
      <c r="Q5" s="228"/>
      <c r="R5" s="228"/>
      <c r="S5" s="230"/>
      <c r="T5" s="229" t="s">
        <v>274</v>
      </c>
      <c r="U5" s="228"/>
      <c r="V5" s="228"/>
      <c r="W5" s="228"/>
    </row>
    <row r="6" spans="1:23" ht="22.5" customHeight="1">
      <c r="A6" s="61"/>
      <c r="B6" s="61"/>
      <c r="C6" s="44"/>
      <c r="D6" s="227" t="s">
        <v>270</v>
      </c>
      <c r="E6" s="227" t="s">
        <v>272</v>
      </c>
      <c r="F6" s="227" t="s">
        <v>271</v>
      </c>
      <c r="G6" s="144" t="s">
        <v>267</v>
      </c>
      <c r="H6" s="227" t="s">
        <v>273</v>
      </c>
      <c r="I6" s="227" t="s">
        <v>272</v>
      </c>
      <c r="J6" s="227" t="s">
        <v>271</v>
      </c>
      <c r="K6" s="144" t="s">
        <v>267</v>
      </c>
      <c r="L6" s="227" t="s">
        <v>270</v>
      </c>
      <c r="M6" s="227" t="s">
        <v>269</v>
      </c>
      <c r="N6" s="227" t="s">
        <v>268</v>
      </c>
      <c r="O6" s="144" t="s">
        <v>267</v>
      </c>
      <c r="P6" s="227" t="s">
        <v>270</v>
      </c>
      <c r="Q6" s="227" t="s">
        <v>269</v>
      </c>
      <c r="R6" s="227" t="s">
        <v>268</v>
      </c>
      <c r="S6" s="144" t="s">
        <v>267</v>
      </c>
      <c r="T6" s="227" t="s">
        <v>270</v>
      </c>
      <c r="U6" s="227" t="s">
        <v>269</v>
      </c>
      <c r="V6" s="227" t="s">
        <v>268</v>
      </c>
      <c r="W6" s="226" t="s">
        <v>267</v>
      </c>
    </row>
    <row r="7" spans="1:23" ht="22.5" customHeight="1">
      <c r="A7" s="225" t="s">
        <v>266</v>
      </c>
      <c r="B7" s="225"/>
      <c r="C7" s="224"/>
      <c r="D7" s="23">
        <f>SUM(D8:D27)</f>
        <v>131022000</v>
      </c>
      <c r="E7" s="23">
        <f>SUM(E8:E27)</f>
        <v>135307662</v>
      </c>
      <c r="F7" s="23">
        <f>SUM(F8:F27)</f>
        <v>132306311</v>
      </c>
      <c r="G7" s="223">
        <f>100*F7/E7</f>
        <v>97.78183219217844</v>
      </c>
      <c r="H7" s="23">
        <f>SUM(H8:H27)</f>
        <v>132576000</v>
      </c>
      <c r="I7" s="23">
        <f>SUM(I8:I27)</f>
        <v>138000135</v>
      </c>
      <c r="J7" s="23">
        <f>SUM(J8:J27)</f>
        <v>134770573</v>
      </c>
      <c r="K7" s="223">
        <f>100*J7/I7</f>
        <v>97.65973997054424</v>
      </c>
      <c r="L7" s="23">
        <f>SUM(L8:L27)</f>
        <v>136564000</v>
      </c>
      <c r="M7" s="23">
        <f>SUM(M8:M27)</f>
        <v>141677653</v>
      </c>
      <c r="N7" s="23">
        <f>SUM(N8:N27)</f>
        <v>138288178</v>
      </c>
      <c r="O7" s="223">
        <f>100*N7/M7</f>
        <v>97.60761494263319</v>
      </c>
      <c r="P7" s="23">
        <f>SUM(P8:P27)</f>
        <v>139168000</v>
      </c>
      <c r="Q7" s="23">
        <f>SUM(Q8:Q27)</f>
        <v>143988332</v>
      </c>
      <c r="R7" s="23">
        <f>SUM(R8:R27)</f>
        <v>140509826</v>
      </c>
      <c r="S7" s="223">
        <f>100*R7/Q7</f>
        <v>97.58417508440893</v>
      </c>
      <c r="T7" s="23">
        <f>SUM(T8:T27)</f>
        <v>140718000</v>
      </c>
      <c r="U7" s="23">
        <f>SUM(U8:U27)</f>
        <v>146210554</v>
      </c>
      <c r="V7" s="23">
        <f>SUM(V8:V27)</f>
        <v>142498620</v>
      </c>
      <c r="W7" s="223">
        <f>100*V7/U7</f>
        <v>97.46124072548142</v>
      </c>
    </row>
    <row r="8" spans="1:23" ht="22.5" customHeight="1">
      <c r="A8" s="17"/>
      <c r="B8" s="17"/>
      <c r="C8" s="212" t="s">
        <v>262</v>
      </c>
      <c r="D8" s="17">
        <v>20229000</v>
      </c>
      <c r="E8" s="17">
        <v>21197383</v>
      </c>
      <c r="F8" s="17">
        <v>20284723</v>
      </c>
      <c r="G8" s="211">
        <f>100*F8/E8</f>
        <v>95.69446851057039</v>
      </c>
      <c r="H8" s="17">
        <v>22227000</v>
      </c>
      <c r="I8" s="17">
        <v>23449849</v>
      </c>
      <c r="J8" s="17">
        <v>22483946</v>
      </c>
      <c r="K8" s="211">
        <f>100*J8/I8</f>
        <v>95.88098413768037</v>
      </c>
      <c r="L8" s="17">
        <v>22244000</v>
      </c>
      <c r="M8" s="17">
        <v>23305175</v>
      </c>
      <c r="N8" s="17">
        <v>22304203</v>
      </c>
      <c r="O8" s="211">
        <f>100*N8/M8</f>
        <v>95.70493677906302</v>
      </c>
      <c r="P8" s="17">
        <v>24170000</v>
      </c>
      <c r="Q8" s="17">
        <v>25450977</v>
      </c>
      <c r="R8" s="17">
        <v>24399582</v>
      </c>
      <c r="S8" s="211">
        <f>100*R8/Q8</f>
        <v>95.86894051257836</v>
      </c>
      <c r="T8" s="17">
        <v>19971000</v>
      </c>
      <c r="U8" s="17">
        <v>21595026</v>
      </c>
      <c r="V8" s="17">
        <v>20564261</v>
      </c>
      <c r="W8" s="211">
        <f>100*V8/U8</f>
        <v>95.22684066228955</v>
      </c>
    </row>
    <row r="9" spans="1:23" ht="22.5" customHeight="1">
      <c r="A9" s="222" t="s">
        <v>265</v>
      </c>
      <c r="B9" s="17"/>
      <c r="C9" s="212" t="s">
        <v>261</v>
      </c>
      <c r="D9" s="17">
        <v>6939000</v>
      </c>
      <c r="E9" s="17">
        <v>7242979</v>
      </c>
      <c r="F9" s="17">
        <v>7186067</v>
      </c>
      <c r="G9" s="211">
        <f>100*F9/E9</f>
        <v>99.21424596150285</v>
      </c>
      <c r="H9" s="17">
        <v>7320000</v>
      </c>
      <c r="I9" s="17">
        <v>7634037</v>
      </c>
      <c r="J9" s="17">
        <v>7573927</v>
      </c>
      <c r="K9" s="211">
        <f>100*J9/I9</f>
        <v>99.2126053358138</v>
      </c>
      <c r="L9" s="17">
        <v>8710600</v>
      </c>
      <c r="M9" s="17">
        <v>8958903</v>
      </c>
      <c r="N9" s="17">
        <v>8898197</v>
      </c>
      <c r="O9" s="211">
        <f>100*N9/M9</f>
        <v>99.32239471729964</v>
      </c>
      <c r="P9" s="17">
        <v>8661000</v>
      </c>
      <c r="Q9" s="17">
        <v>8956926</v>
      </c>
      <c r="R9" s="17">
        <v>8893974</v>
      </c>
      <c r="S9" s="211">
        <f>100*R9/Q9</f>
        <v>99.29716958697661</v>
      </c>
      <c r="T9" s="17">
        <v>8065000</v>
      </c>
      <c r="U9" s="17">
        <v>8213626</v>
      </c>
      <c r="V9" s="17">
        <v>8138896</v>
      </c>
      <c r="W9" s="211">
        <f>100*V9/U9</f>
        <v>99.09017040707721</v>
      </c>
    </row>
    <row r="10" spans="1:23" ht="22.5" customHeight="1">
      <c r="A10" s="222"/>
      <c r="B10" s="222"/>
      <c r="C10" s="212" t="s">
        <v>264</v>
      </c>
      <c r="D10" s="17">
        <v>11643000</v>
      </c>
      <c r="E10" s="17">
        <v>11669430</v>
      </c>
      <c r="F10" s="17">
        <v>11669430</v>
      </c>
      <c r="G10" s="215">
        <f>100*F10/E10</f>
        <v>100</v>
      </c>
      <c r="H10" s="17">
        <v>8894000</v>
      </c>
      <c r="I10" s="17">
        <v>9184888</v>
      </c>
      <c r="J10" s="17">
        <v>9184888</v>
      </c>
      <c r="K10" s="215">
        <f>100*J10/I10</f>
        <v>100</v>
      </c>
      <c r="L10" s="17">
        <v>4658000</v>
      </c>
      <c r="M10" s="17">
        <v>4658396</v>
      </c>
      <c r="N10" s="17">
        <v>4658396</v>
      </c>
      <c r="O10" s="215">
        <f>100*N10/M10</f>
        <v>100</v>
      </c>
      <c r="P10" s="17">
        <v>3949000</v>
      </c>
      <c r="Q10" s="17">
        <v>3949627</v>
      </c>
      <c r="R10" s="17">
        <v>3949627</v>
      </c>
      <c r="S10" s="211">
        <f>100*R10/Q10</f>
        <v>100</v>
      </c>
      <c r="T10" s="17">
        <v>2915000</v>
      </c>
      <c r="U10" s="17">
        <v>2919655</v>
      </c>
      <c r="V10" s="17">
        <v>2919658</v>
      </c>
      <c r="W10" s="211">
        <f>100*V10/U10</f>
        <v>100.00010275186624</v>
      </c>
    </row>
    <row r="11" spans="1:23" ht="22.5" customHeight="1">
      <c r="A11" s="221" t="s">
        <v>263</v>
      </c>
      <c r="B11" s="17"/>
      <c r="C11" s="212" t="s">
        <v>262</v>
      </c>
      <c r="D11" s="17">
        <v>2192000</v>
      </c>
      <c r="E11" s="17">
        <v>2335109</v>
      </c>
      <c r="F11" s="17">
        <v>2227009</v>
      </c>
      <c r="G11" s="211">
        <f>100*F11/E11</f>
        <v>95.3706657804839</v>
      </c>
      <c r="H11" s="17">
        <v>2275000</v>
      </c>
      <c r="I11" s="17">
        <v>2441909</v>
      </c>
      <c r="J11" s="17">
        <v>2332581</v>
      </c>
      <c r="K11" s="211">
        <f>100*J11/I11</f>
        <v>95.52284708398224</v>
      </c>
      <c r="L11" s="17">
        <v>2339500</v>
      </c>
      <c r="M11" s="17">
        <v>2483694</v>
      </c>
      <c r="N11" s="17">
        <v>2360882</v>
      </c>
      <c r="O11" s="211">
        <f>100*N11/M11</f>
        <v>95.05526848315452</v>
      </c>
      <c r="P11" s="17">
        <v>2499000</v>
      </c>
      <c r="Q11" s="17">
        <v>2682635</v>
      </c>
      <c r="R11" s="17">
        <v>2532392</v>
      </c>
      <c r="S11" s="211">
        <f>100*R11/Q11</f>
        <v>94.39942444648638</v>
      </c>
      <c r="T11" s="17">
        <v>2459000</v>
      </c>
      <c r="U11" s="17">
        <v>2646446</v>
      </c>
      <c r="V11" s="17">
        <v>2471393</v>
      </c>
      <c r="W11" s="211">
        <f>100*V11/U11</f>
        <v>93.38535530292324</v>
      </c>
    </row>
    <row r="12" spans="1:23" ht="22.5" customHeight="1">
      <c r="A12" s="221"/>
      <c r="B12" s="17"/>
      <c r="C12" s="212" t="s">
        <v>261</v>
      </c>
      <c r="D12" s="17">
        <v>36850000</v>
      </c>
      <c r="E12" s="17">
        <v>37831108</v>
      </c>
      <c r="F12" s="17">
        <v>37515746</v>
      </c>
      <c r="G12" s="211">
        <f>100*F12/E12</f>
        <v>99.16639502073268</v>
      </c>
      <c r="H12" s="17">
        <v>36571000</v>
      </c>
      <c r="I12" s="17">
        <v>37415485</v>
      </c>
      <c r="J12" s="17">
        <v>37110016</v>
      </c>
      <c r="K12" s="211">
        <f>100*J12/I12</f>
        <v>99.18357599801259</v>
      </c>
      <c r="L12" s="17">
        <v>42505000</v>
      </c>
      <c r="M12" s="17">
        <v>43798549</v>
      </c>
      <c r="N12" s="17">
        <v>43577708</v>
      </c>
      <c r="O12" s="211">
        <f>100*N12/M12</f>
        <v>99.49578009992979</v>
      </c>
      <c r="P12" s="17">
        <v>41509500</v>
      </c>
      <c r="Q12" s="17">
        <v>42000737</v>
      </c>
      <c r="R12" s="17">
        <v>41744394</v>
      </c>
      <c r="S12" s="211">
        <f>100*R12/Q12</f>
        <v>99.38967023364376</v>
      </c>
      <c r="T12" s="17">
        <v>37501000</v>
      </c>
      <c r="U12" s="17">
        <v>38274850</v>
      </c>
      <c r="V12" s="17">
        <v>37995939</v>
      </c>
      <c r="W12" s="211">
        <f>100*V12/U12</f>
        <v>99.27129433557545</v>
      </c>
    </row>
    <row r="13" spans="1:23" ht="22.5" customHeight="1">
      <c r="A13" s="214" t="s">
        <v>260</v>
      </c>
      <c r="B13" s="220"/>
      <c r="C13" s="212" t="s">
        <v>259</v>
      </c>
      <c r="D13" s="216" t="s">
        <v>246</v>
      </c>
      <c r="E13" s="216" t="s">
        <v>246</v>
      </c>
      <c r="F13" s="216" t="s">
        <v>246</v>
      </c>
      <c r="G13" s="216" t="s">
        <v>246</v>
      </c>
      <c r="H13" s="216" t="s">
        <v>246</v>
      </c>
      <c r="I13" s="216" t="s">
        <v>246</v>
      </c>
      <c r="J13" s="216" t="s">
        <v>246</v>
      </c>
      <c r="K13" s="216" t="s">
        <v>246</v>
      </c>
      <c r="L13" s="216" t="s">
        <v>246</v>
      </c>
      <c r="M13" s="216" t="s">
        <v>246</v>
      </c>
      <c r="N13" s="216" t="s">
        <v>246</v>
      </c>
      <c r="O13" s="216" t="s">
        <v>246</v>
      </c>
      <c r="P13" s="216">
        <v>4720000</v>
      </c>
      <c r="Q13" s="17">
        <v>4720623</v>
      </c>
      <c r="R13" s="17">
        <v>4720623</v>
      </c>
      <c r="S13" s="215">
        <f>100*R13/Q13</f>
        <v>100</v>
      </c>
      <c r="T13" s="216">
        <v>18368500</v>
      </c>
      <c r="U13" s="17">
        <v>18368524</v>
      </c>
      <c r="V13" s="17">
        <v>18368524</v>
      </c>
      <c r="W13" s="215">
        <f>100*V13/U13</f>
        <v>100</v>
      </c>
    </row>
    <row r="14" spans="1:23" ht="22.5" customHeight="1">
      <c r="A14" s="214"/>
      <c r="B14" s="220"/>
      <c r="C14" s="212" t="s">
        <v>258</v>
      </c>
      <c r="D14" s="216" t="s">
        <v>246</v>
      </c>
      <c r="E14" s="216" t="s">
        <v>246</v>
      </c>
      <c r="F14" s="216" t="s">
        <v>246</v>
      </c>
      <c r="G14" s="216" t="s">
        <v>246</v>
      </c>
      <c r="H14" s="216" t="s">
        <v>246</v>
      </c>
      <c r="I14" s="216" t="s">
        <v>246</v>
      </c>
      <c r="J14" s="216" t="s">
        <v>246</v>
      </c>
      <c r="K14" s="216" t="s">
        <v>246</v>
      </c>
      <c r="L14" s="216" t="s">
        <v>246</v>
      </c>
      <c r="M14" s="216" t="s">
        <v>246</v>
      </c>
      <c r="N14" s="216" t="s">
        <v>246</v>
      </c>
      <c r="O14" s="216" t="s">
        <v>246</v>
      </c>
      <c r="P14" s="216">
        <v>314000</v>
      </c>
      <c r="Q14" s="17">
        <v>314335</v>
      </c>
      <c r="R14" s="17">
        <v>314335</v>
      </c>
      <c r="S14" s="215">
        <f>100*R14/Q14</f>
        <v>100</v>
      </c>
      <c r="T14" s="216">
        <v>361500</v>
      </c>
      <c r="U14" s="17">
        <v>361693</v>
      </c>
      <c r="V14" s="17">
        <v>361693</v>
      </c>
      <c r="W14" s="215">
        <f>100*V14/U14</f>
        <v>100</v>
      </c>
    </row>
    <row r="15" spans="1:23" ht="22.5" customHeight="1">
      <c r="A15" s="219" t="s">
        <v>257</v>
      </c>
      <c r="B15" s="219"/>
      <c r="C15" s="218"/>
      <c r="D15" s="17">
        <v>6532000</v>
      </c>
      <c r="E15" s="17">
        <v>7196390</v>
      </c>
      <c r="F15" s="17">
        <v>6582907</v>
      </c>
      <c r="G15" s="211">
        <f>100*F15/E15</f>
        <v>91.47512850192943</v>
      </c>
      <c r="H15" s="17">
        <v>7713000</v>
      </c>
      <c r="I15" s="17">
        <v>8715432</v>
      </c>
      <c r="J15" s="17">
        <v>8058374</v>
      </c>
      <c r="K15" s="211">
        <f>100*J15/I15</f>
        <v>92.46098185379681</v>
      </c>
      <c r="L15" s="17">
        <v>6886500</v>
      </c>
      <c r="M15" s="17">
        <v>7580370</v>
      </c>
      <c r="N15" s="17">
        <v>6970391</v>
      </c>
      <c r="O15" s="211">
        <f>100*N15/M15</f>
        <v>91.95317642806354</v>
      </c>
      <c r="P15" s="17">
        <v>6602000</v>
      </c>
      <c r="Q15" s="17">
        <v>7524614</v>
      </c>
      <c r="R15" s="17">
        <v>6872727</v>
      </c>
      <c r="S15" s="211">
        <f>100*R15/Q15</f>
        <v>91.33660543916272</v>
      </c>
      <c r="T15" s="17">
        <v>5748500</v>
      </c>
      <c r="U15" s="17">
        <v>6560879</v>
      </c>
      <c r="V15" s="17">
        <v>5967347</v>
      </c>
      <c r="W15" s="211">
        <f>100*V15/U15</f>
        <v>90.95346827764999</v>
      </c>
    </row>
    <row r="16" spans="1:23" ht="22.5" customHeight="1">
      <c r="A16" s="219" t="s">
        <v>256</v>
      </c>
      <c r="B16" s="219"/>
      <c r="C16" s="218"/>
      <c r="D16" s="17">
        <v>3572000</v>
      </c>
      <c r="E16" s="17">
        <v>3585519</v>
      </c>
      <c r="F16" s="17">
        <v>3585519</v>
      </c>
      <c r="G16" s="215">
        <f>100*F16/E16</f>
        <v>100</v>
      </c>
      <c r="H16" s="17">
        <v>3639000</v>
      </c>
      <c r="I16" s="17">
        <v>3655132</v>
      </c>
      <c r="J16" s="17">
        <v>3655132</v>
      </c>
      <c r="K16" s="215">
        <f>100*J16/I16</f>
        <v>100</v>
      </c>
      <c r="L16" s="17">
        <v>3673500</v>
      </c>
      <c r="M16" s="17">
        <v>3673925</v>
      </c>
      <c r="N16" s="17">
        <v>3673925</v>
      </c>
      <c r="O16" s="215">
        <f>100*N16/M16</f>
        <v>100</v>
      </c>
      <c r="P16" s="17">
        <v>2396000</v>
      </c>
      <c r="Q16" s="17">
        <v>2400675</v>
      </c>
      <c r="R16" s="17">
        <v>2400675</v>
      </c>
      <c r="S16" s="215">
        <f>100*R16/Q16</f>
        <v>100</v>
      </c>
      <c r="T16" s="17">
        <v>2216000</v>
      </c>
      <c r="U16" s="17">
        <v>2220548</v>
      </c>
      <c r="V16" s="17">
        <v>2220548</v>
      </c>
      <c r="W16" s="215">
        <f>100*V16/U16</f>
        <v>100</v>
      </c>
    </row>
    <row r="17" spans="1:23" ht="22.5" customHeight="1">
      <c r="A17" s="219" t="s">
        <v>255</v>
      </c>
      <c r="B17" s="219"/>
      <c r="C17" s="218"/>
      <c r="D17" s="17">
        <v>1182000</v>
      </c>
      <c r="E17" s="17">
        <v>1182969</v>
      </c>
      <c r="F17" s="17">
        <v>1182969</v>
      </c>
      <c r="G17" s="215">
        <f>100*F17/E17</f>
        <v>100</v>
      </c>
      <c r="H17" s="17">
        <v>1196000</v>
      </c>
      <c r="I17" s="17">
        <v>1197213</v>
      </c>
      <c r="J17" s="17">
        <v>1197213</v>
      </c>
      <c r="K17" s="215">
        <f>100*J17/I17</f>
        <v>100</v>
      </c>
      <c r="L17" s="17">
        <v>1250200</v>
      </c>
      <c r="M17" s="17">
        <v>1250618</v>
      </c>
      <c r="N17" s="17">
        <v>1250618</v>
      </c>
      <c r="O17" s="215">
        <f>100*N17/M17</f>
        <v>100</v>
      </c>
      <c r="P17" s="17">
        <v>1254000</v>
      </c>
      <c r="Q17" s="17">
        <v>1306546</v>
      </c>
      <c r="R17" s="17">
        <v>1306546</v>
      </c>
      <c r="S17" s="215">
        <f>100*R17/Q17</f>
        <v>100</v>
      </c>
      <c r="T17" s="17">
        <v>1185000</v>
      </c>
      <c r="U17" s="17">
        <v>1199174</v>
      </c>
      <c r="V17" s="17">
        <v>1199174</v>
      </c>
      <c r="W17" s="215">
        <f>100*V17/U17</f>
        <v>100</v>
      </c>
    </row>
    <row r="18" spans="1:23" ht="22.5" customHeight="1">
      <c r="A18" s="219" t="s">
        <v>254</v>
      </c>
      <c r="B18" s="219"/>
      <c r="C18" s="218"/>
      <c r="D18" s="17">
        <v>3155000</v>
      </c>
      <c r="E18" s="17">
        <v>3257890</v>
      </c>
      <c r="F18" s="17">
        <v>3170667</v>
      </c>
      <c r="G18" s="211">
        <f>100*F18/E18</f>
        <v>97.32271500879403</v>
      </c>
      <c r="H18" s="17">
        <v>3049000</v>
      </c>
      <c r="I18" s="17">
        <v>3185268</v>
      </c>
      <c r="J18" s="17">
        <v>3097353</v>
      </c>
      <c r="K18" s="211">
        <f>100*J18/I18</f>
        <v>97.23994966828536</v>
      </c>
      <c r="L18" s="17">
        <v>2925000</v>
      </c>
      <c r="M18" s="17">
        <v>3061077</v>
      </c>
      <c r="N18" s="17">
        <v>2944678</v>
      </c>
      <c r="O18" s="211">
        <f>100*N18/M18</f>
        <v>96.19744945978164</v>
      </c>
      <c r="P18" s="17">
        <v>2639000</v>
      </c>
      <c r="Q18" s="17">
        <v>2799214</v>
      </c>
      <c r="R18" s="17">
        <v>2670511</v>
      </c>
      <c r="S18" s="211">
        <f>100*R18/Q18</f>
        <v>95.40217361016343</v>
      </c>
      <c r="T18" s="17">
        <v>2140000</v>
      </c>
      <c r="U18" s="17">
        <v>2513660</v>
      </c>
      <c r="V18" s="17">
        <v>2360550</v>
      </c>
      <c r="W18" s="211">
        <f>100*V18/U18</f>
        <v>93.90888186946525</v>
      </c>
    </row>
    <row r="19" spans="1:23" ht="22.5" customHeight="1">
      <c r="A19" s="219" t="s">
        <v>253</v>
      </c>
      <c r="B19" s="219"/>
      <c r="C19" s="218"/>
      <c r="D19" s="17">
        <v>16278880</v>
      </c>
      <c r="E19" s="17">
        <v>16798173</v>
      </c>
      <c r="F19" s="17">
        <v>16316719</v>
      </c>
      <c r="G19" s="211">
        <f>100*F19/E19</f>
        <v>97.13389069156509</v>
      </c>
      <c r="H19" s="17">
        <v>16971980</v>
      </c>
      <c r="I19" s="17">
        <v>17531843</v>
      </c>
      <c r="J19" s="17">
        <v>17045334</v>
      </c>
      <c r="K19" s="211">
        <f>100*J19/I19</f>
        <v>97.22499796513122</v>
      </c>
      <c r="L19" s="17">
        <v>17714780</v>
      </c>
      <c r="M19" s="17">
        <v>18306058</v>
      </c>
      <c r="N19" s="17">
        <v>17762988</v>
      </c>
      <c r="O19" s="211">
        <f>100*N19/M19</f>
        <v>97.03338643415202</v>
      </c>
      <c r="P19" s="17">
        <v>18330890</v>
      </c>
      <c r="Q19" s="17">
        <v>19011878</v>
      </c>
      <c r="R19" s="17">
        <v>18356266</v>
      </c>
      <c r="S19" s="211">
        <f>100*R19/Q19</f>
        <v>96.55156634184166</v>
      </c>
      <c r="T19" s="17">
        <v>18741980</v>
      </c>
      <c r="U19" s="17">
        <v>19527394</v>
      </c>
      <c r="V19" s="17">
        <v>18771771</v>
      </c>
      <c r="W19" s="211">
        <f>100*V19/U19</f>
        <v>96.13044628484477</v>
      </c>
    </row>
    <row r="20" spans="1:23" ht="22.5" customHeight="1">
      <c r="A20" s="219" t="s">
        <v>252</v>
      </c>
      <c r="B20" s="219"/>
      <c r="C20" s="218"/>
      <c r="D20" s="17">
        <v>2100</v>
      </c>
      <c r="E20" s="17">
        <v>2306</v>
      </c>
      <c r="F20" s="17">
        <v>2306</v>
      </c>
      <c r="G20" s="215">
        <f>100*F20/E20</f>
        <v>100</v>
      </c>
      <c r="H20" s="17">
        <v>2100</v>
      </c>
      <c r="I20" s="17">
        <v>2150</v>
      </c>
      <c r="J20" s="17">
        <v>2150</v>
      </c>
      <c r="K20" s="217">
        <f>100*J20/I20</f>
        <v>100</v>
      </c>
      <c r="L20" s="17">
        <v>1500</v>
      </c>
      <c r="M20" s="17">
        <v>1606</v>
      </c>
      <c r="N20" s="17">
        <v>1606</v>
      </c>
      <c r="O20" s="215">
        <f>100*N20/M20</f>
        <v>100</v>
      </c>
      <c r="P20" s="17">
        <v>1300</v>
      </c>
      <c r="Q20" s="17">
        <v>1500</v>
      </c>
      <c r="R20" s="17">
        <v>1500</v>
      </c>
      <c r="S20" s="215">
        <f>100*R20/Q20</f>
        <v>100</v>
      </c>
      <c r="T20" s="17">
        <v>1200</v>
      </c>
      <c r="U20" s="17">
        <v>1371</v>
      </c>
      <c r="V20" s="17">
        <v>1371</v>
      </c>
      <c r="W20" s="215">
        <f>100*V20/U20</f>
        <v>100</v>
      </c>
    </row>
    <row r="21" spans="1:23" ht="22.5" customHeight="1">
      <c r="A21" s="219" t="s">
        <v>251</v>
      </c>
      <c r="B21" s="219"/>
      <c r="C21" s="218"/>
      <c r="D21" s="17">
        <v>12000</v>
      </c>
      <c r="E21" s="17">
        <v>12568</v>
      </c>
      <c r="F21" s="17">
        <v>12568</v>
      </c>
      <c r="G21" s="215">
        <f>100*F21/E21</f>
        <v>100</v>
      </c>
      <c r="H21" s="17">
        <v>12000</v>
      </c>
      <c r="I21" s="17">
        <v>12107</v>
      </c>
      <c r="J21" s="17">
        <v>12107</v>
      </c>
      <c r="K21" s="217">
        <f>100*J21/I21</f>
        <v>100</v>
      </c>
      <c r="L21" s="17">
        <v>11000</v>
      </c>
      <c r="M21" s="17">
        <v>11959</v>
      </c>
      <c r="N21" s="17">
        <v>11959</v>
      </c>
      <c r="O21" s="215">
        <f>100*N21/M21</f>
        <v>100</v>
      </c>
      <c r="P21" s="17">
        <v>11000</v>
      </c>
      <c r="Q21" s="17">
        <v>11444</v>
      </c>
      <c r="R21" s="17">
        <v>11444</v>
      </c>
      <c r="S21" s="215">
        <f>100*R21/Q21</f>
        <v>100</v>
      </c>
      <c r="T21" s="17">
        <v>10500</v>
      </c>
      <c r="U21" s="17">
        <v>10617</v>
      </c>
      <c r="V21" s="17">
        <v>10617</v>
      </c>
      <c r="W21" s="215">
        <f>100*V21/U21</f>
        <v>100</v>
      </c>
    </row>
    <row r="22" spans="1:23" ht="22.5" customHeight="1">
      <c r="A22" s="219" t="s">
        <v>250</v>
      </c>
      <c r="B22" s="219"/>
      <c r="C22" s="218"/>
      <c r="D22" s="17">
        <v>6261010</v>
      </c>
      <c r="E22" s="17">
        <v>6336649</v>
      </c>
      <c r="F22" s="17">
        <v>6336154</v>
      </c>
      <c r="G22" s="211">
        <f>100*F22/E22</f>
        <v>99.99218830015676</v>
      </c>
      <c r="H22" s="17">
        <v>6368010</v>
      </c>
      <c r="I22" s="17">
        <v>6516278</v>
      </c>
      <c r="J22" s="17">
        <v>6515821</v>
      </c>
      <c r="K22" s="211">
        <f>100*J22/I22</f>
        <v>99.99298679399497</v>
      </c>
      <c r="L22" s="17">
        <v>7063010</v>
      </c>
      <c r="M22" s="17">
        <v>7168413</v>
      </c>
      <c r="N22" s="17">
        <v>7168052</v>
      </c>
      <c r="O22" s="211">
        <f>100*N22/M22</f>
        <v>99.9949640178377</v>
      </c>
      <c r="P22" s="17">
        <v>5983000</v>
      </c>
      <c r="Q22" s="17">
        <v>5994121</v>
      </c>
      <c r="R22" s="17">
        <v>5993755</v>
      </c>
      <c r="S22" s="211">
        <f>100*R22/Q22</f>
        <v>99.99389401715447</v>
      </c>
      <c r="T22" s="17">
        <v>5259010</v>
      </c>
      <c r="U22" s="17">
        <v>5260445</v>
      </c>
      <c r="V22" s="17">
        <v>5260226</v>
      </c>
      <c r="W22" s="211">
        <f>100*V22/U22</f>
        <v>99.99583685410644</v>
      </c>
    </row>
    <row r="23" spans="1:23" ht="22.5" customHeight="1">
      <c r="A23" s="219" t="s">
        <v>249</v>
      </c>
      <c r="B23" s="219"/>
      <c r="C23" s="218"/>
      <c r="D23" s="17">
        <v>15858000</v>
      </c>
      <c r="E23" s="17">
        <v>16042364</v>
      </c>
      <c r="F23" s="17">
        <v>15916324</v>
      </c>
      <c r="G23" s="211">
        <f>100*F23/E23</f>
        <v>99.21433025706186</v>
      </c>
      <c r="H23" s="17">
        <v>16013000</v>
      </c>
      <c r="I23" s="17">
        <v>16467330</v>
      </c>
      <c r="J23" s="17">
        <v>16175970</v>
      </c>
      <c r="K23" s="211">
        <f>100*J23/I23</f>
        <v>98.23067856173405</v>
      </c>
      <c r="L23" s="17">
        <v>16185200</v>
      </c>
      <c r="M23" s="17">
        <v>16856110</v>
      </c>
      <c r="N23" s="17">
        <v>16307804</v>
      </c>
      <c r="O23" s="211">
        <f>100*N23/M23</f>
        <v>96.74713798142038</v>
      </c>
      <c r="P23" s="17">
        <v>16111000</v>
      </c>
      <c r="Q23" s="17">
        <v>16753798</v>
      </c>
      <c r="R23" s="17">
        <v>16323856</v>
      </c>
      <c r="S23" s="211">
        <f>100*R23/Q23</f>
        <v>97.43376397399562</v>
      </c>
      <c r="T23" s="17">
        <v>15444000</v>
      </c>
      <c r="U23" s="17">
        <v>16153771</v>
      </c>
      <c r="V23" s="17">
        <v>15554661</v>
      </c>
      <c r="W23" s="211">
        <f>100*V23/U23</f>
        <v>96.29120655480384</v>
      </c>
    </row>
    <row r="24" spans="1:23" ht="22.5" customHeight="1">
      <c r="A24" s="219" t="s">
        <v>248</v>
      </c>
      <c r="B24" s="219"/>
      <c r="C24" s="218"/>
      <c r="D24" s="17">
        <v>8000</v>
      </c>
      <c r="E24" s="17">
        <v>8249</v>
      </c>
      <c r="F24" s="17">
        <v>8249</v>
      </c>
      <c r="G24" s="215">
        <f>100*F24/E24</f>
        <v>100</v>
      </c>
      <c r="H24" s="17">
        <v>7900</v>
      </c>
      <c r="I24" s="17">
        <v>7935</v>
      </c>
      <c r="J24" s="17">
        <v>7935</v>
      </c>
      <c r="K24" s="217">
        <f>100*J24/I24</f>
        <v>100</v>
      </c>
      <c r="L24" s="17">
        <v>7700</v>
      </c>
      <c r="M24" s="17">
        <v>7863</v>
      </c>
      <c r="N24" s="17">
        <v>7863</v>
      </c>
      <c r="O24" s="215">
        <f>100*N24/M24</f>
        <v>100</v>
      </c>
      <c r="P24" s="17">
        <v>7300</v>
      </c>
      <c r="Q24" s="17">
        <v>7536</v>
      </c>
      <c r="R24" s="17">
        <v>7536</v>
      </c>
      <c r="S24" s="215">
        <f>100*R24/Q24</f>
        <v>100</v>
      </c>
      <c r="T24" s="17">
        <v>6800</v>
      </c>
      <c r="U24" s="17">
        <v>7016</v>
      </c>
      <c r="V24" s="17">
        <v>7016</v>
      </c>
      <c r="W24" s="215">
        <f>100*V24/U24</f>
        <v>100</v>
      </c>
    </row>
    <row r="25" spans="1:23" ht="22.5" customHeight="1">
      <c r="A25" s="219" t="s">
        <v>247</v>
      </c>
      <c r="B25" s="219"/>
      <c r="C25" s="218"/>
      <c r="D25" s="17">
        <v>293000</v>
      </c>
      <c r="E25" s="17">
        <v>293533</v>
      </c>
      <c r="F25" s="17">
        <v>293533</v>
      </c>
      <c r="G25" s="215">
        <f>100*F25/E25</f>
        <v>100</v>
      </c>
      <c r="H25" s="17">
        <v>305000</v>
      </c>
      <c r="I25" s="17">
        <v>305022</v>
      </c>
      <c r="J25" s="17">
        <v>305022</v>
      </c>
      <c r="K25" s="217">
        <f>100*J25/I25</f>
        <v>100</v>
      </c>
      <c r="L25" s="17">
        <v>328500</v>
      </c>
      <c r="M25" s="17">
        <v>328543</v>
      </c>
      <c r="N25" s="17">
        <v>328543</v>
      </c>
      <c r="O25" s="215">
        <f>100*N25/M25</f>
        <v>100</v>
      </c>
      <c r="P25" s="216" t="s">
        <v>246</v>
      </c>
      <c r="Q25" s="216" t="s">
        <v>246</v>
      </c>
      <c r="R25" s="216" t="s">
        <v>246</v>
      </c>
      <c r="S25" s="216" t="s">
        <v>246</v>
      </c>
      <c r="T25" s="216">
        <v>322000</v>
      </c>
      <c r="U25" s="216">
        <v>322867</v>
      </c>
      <c r="V25" s="216">
        <v>322867</v>
      </c>
      <c r="W25" s="215">
        <f>100*V25/U25</f>
        <v>100</v>
      </c>
    </row>
    <row r="26" spans="1:23" ht="22.5" customHeight="1">
      <c r="A26" s="214" t="s">
        <v>245</v>
      </c>
      <c r="B26" s="213"/>
      <c r="C26" s="212" t="s">
        <v>244</v>
      </c>
      <c r="D26" s="17">
        <v>10</v>
      </c>
      <c r="E26" s="17">
        <v>790</v>
      </c>
      <c r="F26" s="17">
        <v>220</v>
      </c>
      <c r="G26" s="211">
        <f>100*F26/E26</f>
        <v>27.848101265822784</v>
      </c>
      <c r="H26" s="17">
        <v>10</v>
      </c>
      <c r="I26" s="17">
        <v>518</v>
      </c>
      <c r="J26" s="17">
        <v>121</v>
      </c>
      <c r="K26" s="211">
        <f>100*J26/I26</f>
        <v>23.35907335907336</v>
      </c>
      <c r="L26" s="17">
        <v>10</v>
      </c>
      <c r="M26" s="17">
        <v>397</v>
      </c>
      <c r="N26" s="17">
        <v>70</v>
      </c>
      <c r="O26" s="211">
        <f>100*N26/M26</f>
        <v>17.632241813602015</v>
      </c>
      <c r="P26" s="17">
        <v>10</v>
      </c>
      <c r="Q26" s="17">
        <v>327</v>
      </c>
      <c r="R26" s="17">
        <v>65</v>
      </c>
      <c r="S26" s="211">
        <f>100*R26/Q26</f>
        <v>19.877675840978593</v>
      </c>
      <c r="T26" s="17">
        <v>10</v>
      </c>
      <c r="U26" s="17">
        <v>262</v>
      </c>
      <c r="V26" s="17">
        <v>25</v>
      </c>
      <c r="W26" s="211">
        <f>100*V26/U26</f>
        <v>9.541984732824428</v>
      </c>
    </row>
    <row r="27" spans="1:23" ht="22.5" customHeight="1">
      <c r="A27" s="210"/>
      <c r="B27" s="209"/>
      <c r="C27" s="208" t="s">
        <v>243</v>
      </c>
      <c r="D27" s="207">
        <v>15000</v>
      </c>
      <c r="E27" s="207">
        <v>314253</v>
      </c>
      <c r="F27" s="207">
        <v>15201</v>
      </c>
      <c r="G27" s="206">
        <f>100*F27/E27</f>
        <v>4.837185325199759</v>
      </c>
      <c r="H27" s="207">
        <v>12000</v>
      </c>
      <c r="I27" s="207">
        <v>277739</v>
      </c>
      <c r="J27" s="207">
        <v>12683</v>
      </c>
      <c r="K27" s="206">
        <f>100*J27/I27</f>
        <v>4.566517485841024</v>
      </c>
      <c r="L27" s="207">
        <v>60000</v>
      </c>
      <c r="M27" s="207">
        <v>225997</v>
      </c>
      <c r="N27" s="207">
        <v>60295</v>
      </c>
      <c r="O27" s="206">
        <f>100*N27/M27</f>
        <v>26.679557693243716</v>
      </c>
      <c r="P27" s="207">
        <v>10000</v>
      </c>
      <c r="Q27" s="207">
        <v>100819</v>
      </c>
      <c r="R27" s="207">
        <v>10018</v>
      </c>
      <c r="S27" s="206">
        <f>100*R27/Q27</f>
        <v>9.93661908965572</v>
      </c>
      <c r="T27" s="207">
        <v>2000</v>
      </c>
      <c r="U27" s="207">
        <v>52730</v>
      </c>
      <c r="V27" s="207">
        <v>2083</v>
      </c>
      <c r="W27" s="206">
        <f>100*V27/U27</f>
        <v>3.9503129148492317</v>
      </c>
    </row>
    <row r="28" spans="1:23" ht="22.5" customHeight="1">
      <c r="A28" s="203" t="s">
        <v>242</v>
      </c>
      <c r="B28" s="203"/>
      <c r="C28" s="2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5"/>
      <c r="R28" s="204"/>
      <c r="S28" s="204"/>
      <c r="T28" s="204"/>
      <c r="U28" s="204"/>
      <c r="V28" s="204"/>
      <c r="W28" s="204"/>
    </row>
    <row r="29" spans="1:23" ht="22.5" customHeight="1">
      <c r="A29" s="17"/>
      <c r="B29" s="17"/>
      <c r="C29" s="17"/>
      <c r="D29" s="17"/>
      <c r="E29" s="17"/>
      <c r="F29" s="17"/>
      <c r="G29" s="203"/>
      <c r="H29" s="17"/>
      <c r="I29" s="17"/>
      <c r="J29" s="17"/>
      <c r="K29" s="203"/>
      <c r="L29" s="17"/>
      <c r="M29" s="17"/>
      <c r="N29" s="17"/>
      <c r="O29" s="203"/>
      <c r="P29" s="17"/>
      <c r="Q29" s="17"/>
      <c r="R29" s="17"/>
      <c r="S29" s="203"/>
      <c r="T29" s="17"/>
      <c r="U29" s="17"/>
      <c r="V29" s="17"/>
      <c r="W29" s="203"/>
    </row>
    <row r="30" spans="1:23" ht="22.5" customHeight="1">
      <c r="A30" s="17"/>
      <c r="B30" s="17"/>
      <c r="C30" s="17"/>
      <c r="D30" s="17"/>
      <c r="E30" s="17"/>
      <c r="F30" s="17"/>
      <c r="G30" s="203"/>
      <c r="H30" s="17"/>
      <c r="I30" s="17"/>
      <c r="J30" s="17"/>
      <c r="K30" s="203"/>
      <c r="L30" s="17"/>
      <c r="M30" s="17"/>
      <c r="N30" s="17"/>
      <c r="O30" s="203"/>
      <c r="P30" s="17"/>
      <c r="Q30" s="17"/>
      <c r="R30" s="17"/>
      <c r="S30" s="203"/>
      <c r="T30" s="17"/>
      <c r="U30" s="17"/>
      <c r="V30" s="17"/>
      <c r="W30" s="203"/>
    </row>
    <row r="31" spans="1:23" ht="22.5" customHeight="1">
      <c r="A31" s="17"/>
      <c r="B31" s="17"/>
      <c r="C31" s="17"/>
      <c r="D31" s="17"/>
      <c r="E31" s="17"/>
      <c r="F31" s="17"/>
      <c r="G31" s="203"/>
      <c r="H31" s="17"/>
      <c r="I31" s="17"/>
      <c r="J31" s="17"/>
      <c r="K31" s="203"/>
      <c r="L31" s="17"/>
      <c r="M31" s="17"/>
      <c r="N31" s="17"/>
      <c r="O31" s="203"/>
      <c r="P31" s="17"/>
      <c r="Q31" s="17"/>
      <c r="R31" s="17"/>
      <c r="S31" s="203"/>
      <c r="T31" s="17"/>
      <c r="U31" s="17"/>
      <c r="V31" s="17"/>
      <c r="W31" s="203"/>
    </row>
    <row r="32" spans="1:23" ht="22.5" customHeight="1">
      <c r="A32" s="7"/>
      <c r="B32" s="7"/>
      <c r="C32" s="7"/>
      <c r="D32" s="7"/>
      <c r="E32" s="7"/>
      <c r="F32" s="7"/>
      <c r="G32" s="5"/>
      <c r="H32" s="7"/>
      <c r="I32" s="7"/>
      <c r="J32" s="7"/>
      <c r="K32" s="5"/>
      <c r="L32" s="7"/>
      <c r="M32" s="7"/>
      <c r="N32" s="7"/>
      <c r="O32" s="5"/>
      <c r="P32" s="7"/>
      <c r="Q32" s="7"/>
      <c r="R32" s="7"/>
      <c r="S32" s="5"/>
      <c r="T32" s="7"/>
      <c r="U32" s="7"/>
      <c r="V32" s="7"/>
      <c r="W32" s="5"/>
    </row>
    <row r="33" spans="1:23" ht="22.5" customHeight="1">
      <c r="A33" s="7"/>
      <c r="B33" s="7"/>
      <c r="C33" s="7"/>
      <c r="D33" s="7"/>
      <c r="E33" s="7"/>
      <c r="F33" s="7"/>
      <c r="G33" s="5"/>
      <c r="H33" s="7"/>
      <c r="I33" s="7"/>
      <c r="J33" s="7"/>
      <c r="K33" s="5"/>
      <c r="L33" s="7"/>
      <c r="M33" s="7"/>
      <c r="N33" s="7"/>
      <c r="O33" s="5"/>
      <c r="P33" s="7"/>
      <c r="Q33" s="7"/>
      <c r="R33" s="7"/>
      <c r="S33" s="5"/>
      <c r="T33" s="7"/>
      <c r="U33" s="7"/>
      <c r="V33" s="7"/>
      <c r="W33" s="5"/>
    </row>
    <row r="34" spans="1:23" ht="22.5" customHeight="1">
      <c r="A34" s="235" t="s">
        <v>292</v>
      </c>
      <c r="B34" s="235"/>
      <c r="C34" s="235"/>
      <c r="D34" s="235"/>
      <c r="E34" s="235"/>
      <c r="F34" s="235"/>
      <c r="G34" s="235"/>
      <c r="H34" s="235"/>
      <c r="Q34" s="274" t="s">
        <v>318</v>
      </c>
      <c r="R34" s="274"/>
      <c r="S34" s="274"/>
      <c r="T34" s="274"/>
      <c r="U34" s="274"/>
      <c r="V34" s="274"/>
      <c r="W34" s="274"/>
    </row>
    <row r="35" spans="1:23" ht="22.5" customHeight="1" thickBot="1">
      <c r="A35" s="244"/>
      <c r="D35" s="233"/>
      <c r="E35" s="233"/>
      <c r="F35" s="233"/>
      <c r="G35" s="233"/>
      <c r="H35" s="8" t="s">
        <v>291</v>
      </c>
      <c r="Q35" s="7"/>
      <c r="R35" s="5"/>
      <c r="S35" s="233"/>
      <c r="T35" s="234"/>
      <c r="U35" s="233"/>
      <c r="V35" s="233"/>
      <c r="W35" s="273" t="s">
        <v>190</v>
      </c>
    </row>
    <row r="36" spans="1:23" ht="22.5" customHeight="1">
      <c r="A36" s="255" t="s">
        <v>294</v>
      </c>
      <c r="B36" s="245"/>
      <c r="C36" s="247"/>
      <c r="D36" s="242" t="s">
        <v>16</v>
      </c>
      <c r="E36" s="242" t="s">
        <v>290</v>
      </c>
      <c r="F36" s="242" t="s">
        <v>289</v>
      </c>
      <c r="G36" s="242" t="s">
        <v>288</v>
      </c>
      <c r="H36" s="241" t="s">
        <v>186</v>
      </c>
      <c r="Q36" s="255" t="s">
        <v>320</v>
      </c>
      <c r="R36" s="247"/>
      <c r="S36" s="242" t="s">
        <v>16</v>
      </c>
      <c r="T36" s="242" t="s">
        <v>290</v>
      </c>
      <c r="U36" s="272" t="s">
        <v>289</v>
      </c>
      <c r="V36" s="271" t="s">
        <v>288</v>
      </c>
      <c r="W36" s="243" t="s">
        <v>186</v>
      </c>
    </row>
    <row r="37" spans="1:23" ht="22.5" customHeight="1">
      <c r="A37" s="256" t="s">
        <v>287</v>
      </c>
      <c r="B37" s="256"/>
      <c r="C37" s="257"/>
      <c r="D37" s="7">
        <v>135307662</v>
      </c>
      <c r="E37" s="7">
        <v>138000135</v>
      </c>
      <c r="F37" s="240">
        <v>141677653</v>
      </c>
      <c r="G37" s="7">
        <v>143998332</v>
      </c>
      <c r="H37" s="7">
        <v>146210554</v>
      </c>
      <c r="Q37" s="270" t="s">
        <v>317</v>
      </c>
      <c r="R37" s="269"/>
      <c r="S37" s="268">
        <f>SUM(S39,S42:S61)</f>
        <v>406182524</v>
      </c>
      <c r="T37" s="268">
        <v>394278086</v>
      </c>
      <c r="U37" s="268">
        <v>389761795</v>
      </c>
      <c r="V37" s="268">
        <f>SUM(V39,V42:V61)</f>
        <v>416221667</v>
      </c>
      <c r="W37" s="268">
        <v>392580173</v>
      </c>
    </row>
    <row r="38" spans="1:23" ht="22.5" customHeight="1">
      <c r="A38" s="248"/>
      <c r="B38" s="249"/>
      <c r="C38" s="250"/>
      <c r="D38" s="7"/>
      <c r="E38" s="7"/>
      <c r="F38" s="240"/>
      <c r="G38" s="7"/>
      <c r="H38" s="7"/>
      <c r="Q38" s="258"/>
      <c r="R38" s="259"/>
      <c r="S38" s="246"/>
      <c r="T38" s="246"/>
      <c r="U38" s="246"/>
      <c r="V38" s="246"/>
      <c r="W38" s="246"/>
    </row>
    <row r="39" spans="1:23" ht="22.5" customHeight="1">
      <c r="A39" s="258" t="s">
        <v>286</v>
      </c>
      <c r="B39" s="258"/>
      <c r="C39" s="259"/>
      <c r="D39" s="7">
        <v>132306311</v>
      </c>
      <c r="E39" s="7">
        <v>134770573</v>
      </c>
      <c r="F39" s="7">
        <v>138288178</v>
      </c>
      <c r="G39" s="7">
        <v>140509826</v>
      </c>
      <c r="H39" s="7">
        <v>142498620</v>
      </c>
      <c r="Q39" s="258" t="s">
        <v>316</v>
      </c>
      <c r="R39" s="259"/>
      <c r="S39" s="17">
        <f>SUM(S40:S41)</f>
        <v>177605768</v>
      </c>
      <c r="T39" s="17">
        <v>164777673</v>
      </c>
      <c r="U39" s="17">
        <f>SUM(U40:U41)</f>
        <v>157218190</v>
      </c>
      <c r="V39" s="17">
        <f>SUM(V40:V41)</f>
        <v>162103075</v>
      </c>
      <c r="W39" s="17">
        <f>SUM(W40:W41)</f>
        <v>142173943</v>
      </c>
    </row>
    <row r="40" spans="1:23" ht="22.5" customHeight="1">
      <c r="A40" s="248"/>
      <c r="B40" s="249"/>
      <c r="C40" s="250"/>
      <c r="D40" s="7"/>
      <c r="E40" s="7"/>
      <c r="F40" s="7"/>
      <c r="G40" s="7"/>
      <c r="H40" s="7"/>
      <c r="Q40" s="267" t="s">
        <v>321</v>
      </c>
      <c r="R40" s="266"/>
      <c r="S40" s="7">
        <v>144876318</v>
      </c>
      <c r="T40" s="7">
        <v>130660643</v>
      </c>
      <c r="U40" s="7">
        <v>122758150</v>
      </c>
      <c r="V40" s="7">
        <v>128238220</v>
      </c>
      <c r="W40" s="7">
        <v>113001229</v>
      </c>
    </row>
    <row r="41" spans="1:23" ht="22.5" customHeight="1">
      <c r="A41" s="258" t="s">
        <v>285</v>
      </c>
      <c r="B41" s="258"/>
      <c r="C41" s="259"/>
      <c r="D41" s="7">
        <v>148611</v>
      </c>
      <c r="E41" s="7">
        <v>187548</v>
      </c>
      <c r="F41" s="7">
        <v>138115</v>
      </c>
      <c r="G41" s="7">
        <v>75005</v>
      </c>
      <c r="H41" s="7">
        <v>103662</v>
      </c>
      <c r="Q41" s="267" t="s">
        <v>322</v>
      </c>
      <c r="R41" s="266"/>
      <c r="S41" s="7">
        <v>32729450</v>
      </c>
      <c r="T41" s="7">
        <v>34117031</v>
      </c>
      <c r="U41" s="7">
        <v>34460040</v>
      </c>
      <c r="V41" s="7">
        <v>33864855</v>
      </c>
      <c r="W41" s="7">
        <v>29172714</v>
      </c>
    </row>
    <row r="42" spans="1:23" ht="22.5" customHeight="1">
      <c r="A42" s="248"/>
      <c r="B42" s="249"/>
      <c r="C42" s="250"/>
      <c r="D42" s="7"/>
      <c r="E42" s="7"/>
      <c r="F42" s="7"/>
      <c r="G42" s="7"/>
      <c r="H42" s="7"/>
      <c r="Q42" s="258" t="s">
        <v>315</v>
      </c>
      <c r="R42" s="259"/>
      <c r="S42" s="7">
        <v>87001367</v>
      </c>
      <c r="T42" s="7">
        <v>85383912</v>
      </c>
      <c r="U42" s="7">
        <v>94330184</v>
      </c>
      <c r="V42" s="7">
        <v>88981484</v>
      </c>
      <c r="W42" s="7">
        <v>74270945</v>
      </c>
    </row>
    <row r="43" spans="1:23" ht="22.5" customHeight="1">
      <c r="A43" s="260" t="s">
        <v>284</v>
      </c>
      <c r="B43" s="260"/>
      <c r="C43" s="261"/>
      <c r="D43" s="7">
        <v>133595</v>
      </c>
      <c r="E43" s="7">
        <v>163587</v>
      </c>
      <c r="F43" s="7">
        <v>213792</v>
      </c>
      <c r="G43" s="7">
        <v>269540</v>
      </c>
      <c r="H43" s="7">
        <v>130860</v>
      </c>
      <c r="Q43" s="258" t="s">
        <v>314</v>
      </c>
      <c r="R43" s="259"/>
      <c r="S43" s="7">
        <v>54827633</v>
      </c>
      <c r="T43" s="7">
        <v>54808385</v>
      </c>
      <c r="U43" s="7">
        <v>58026699</v>
      </c>
      <c r="V43" s="7">
        <v>87885453</v>
      </c>
      <c r="W43" s="7">
        <v>102892385</v>
      </c>
    </row>
    <row r="44" spans="1:23" ht="22.5" customHeight="1">
      <c r="A44" s="248"/>
      <c r="B44" s="249"/>
      <c r="C44" s="250"/>
      <c r="D44" s="7"/>
      <c r="E44" s="7"/>
      <c r="F44" s="7"/>
      <c r="G44" s="7"/>
      <c r="H44" s="7"/>
      <c r="Q44" s="258" t="s">
        <v>313</v>
      </c>
      <c r="R44" s="259"/>
      <c r="S44" s="7">
        <v>19534503</v>
      </c>
      <c r="T44" s="7">
        <v>20508790</v>
      </c>
      <c r="U44" s="7">
        <v>17979679</v>
      </c>
      <c r="V44" s="7">
        <v>17983636</v>
      </c>
      <c r="W44" s="7">
        <v>15287975</v>
      </c>
    </row>
    <row r="45" spans="1:23" ht="22.5" customHeight="1">
      <c r="A45" s="258" t="s">
        <v>283</v>
      </c>
      <c r="B45" s="258"/>
      <c r="C45" s="259"/>
      <c r="D45" s="7">
        <v>2884558</v>
      </c>
      <c r="E45" s="7">
        <v>3080206</v>
      </c>
      <c r="F45" s="7">
        <v>3204152</v>
      </c>
      <c r="G45" s="7">
        <v>3234799</v>
      </c>
      <c r="H45" s="7">
        <v>3590241</v>
      </c>
      <c r="Q45" s="258" t="s">
        <v>312</v>
      </c>
      <c r="R45" s="259"/>
      <c r="S45" s="7">
        <v>23839990</v>
      </c>
      <c r="T45" s="7">
        <v>23079294</v>
      </c>
      <c r="U45" s="7">
        <v>22947743</v>
      </c>
      <c r="V45" s="7">
        <v>20530585</v>
      </c>
      <c r="W45" s="7">
        <v>18443722</v>
      </c>
    </row>
    <row r="46" spans="1:23" ht="22.5" customHeight="1">
      <c r="A46" s="248"/>
      <c r="B46" s="249"/>
      <c r="C46" s="250"/>
      <c r="D46" s="7"/>
      <c r="E46" s="7"/>
      <c r="F46" s="7"/>
      <c r="G46" s="7"/>
      <c r="H46" s="7"/>
      <c r="Q46" s="258" t="s">
        <v>311</v>
      </c>
      <c r="R46" s="259"/>
      <c r="S46" s="7">
        <v>14414755</v>
      </c>
      <c r="T46" s="7">
        <v>14278119</v>
      </c>
      <c r="U46" s="7">
        <v>14596683</v>
      </c>
      <c r="V46" s="7">
        <v>13888873</v>
      </c>
      <c r="W46" s="7">
        <v>14922992</v>
      </c>
    </row>
    <row r="47" spans="1:23" ht="22.5" customHeight="1">
      <c r="A47" s="258" t="s">
        <v>282</v>
      </c>
      <c r="B47" s="258"/>
      <c r="C47" s="259"/>
      <c r="D47" s="239">
        <f>100*D39/D37</f>
        <v>97.78183219217844</v>
      </c>
      <c r="E47" s="239">
        <f>100*E39/E37</f>
        <v>97.65973997054424</v>
      </c>
      <c r="F47" s="239">
        <f>100*F39/F37</f>
        <v>97.60761494263319</v>
      </c>
      <c r="G47" s="239">
        <f>100*G39/G37</f>
        <v>97.57739832708617</v>
      </c>
      <c r="H47" s="239">
        <f>100*H39/H37</f>
        <v>97.46124072548142</v>
      </c>
      <c r="Q47" s="258" t="s">
        <v>310</v>
      </c>
      <c r="R47" s="259"/>
      <c r="S47" s="84" t="s">
        <v>116</v>
      </c>
      <c r="T47" s="84" t="s">
        <v>116</v>
      </c>
      <c r="U47" s="84" t="s">
        <v>116</v>
      </c>
      <c r="V47" s="84" t="s">
        <v>116</v>
      </c>
      <c r="W47" s="84" t="s">
        <v>116</v>
      </c>
    </row>
    <row r="48" spans="1:23" ht="22.5" customHeight="1">
      <c r="A48" s="248"/>
      <c r="B48" s="249"/>
      <c r="C48" s="250"/>
      <c r="D48" s="239"/>
      <c r="E48" s="239"/>
      <c r="F48" s="239"/>
      <c r="G48" s="239"/>
      <c r="H48" s="239"/>
      <c r="Q48" s="258" t="s">
        <v>309</v>
      </c>
      <c r="R48" s="259"/>
      <c r="S48" s="7">
        <v>1847</v>
      </c>
      <c r="T48" s="7">
        <v>1163</v>
      </c>
      <c r="U48" s="84" t="s">
        <v>116</v>
      </c>
      <c r="V48" s="84" t="s">
        <v>116</v>
      </c>
      <c r="W48" s="84" t="s">
        <v>116</v>
      </c>
    </row>
    <row r="49" spans="1:23" ht="22.5" customHeight="1">
      <c r="A49" s="262" t="s">
        <v>281</v>
      </c>
      <c r="B49" s="262"/>
      <c r="C49" s="263"/>
      <c r="D49" s="7">
        <v>113108</v>
      </c>
      <c r="E49" s="7">
        <v>114993</v>
      </c>
      <c r="F49" s="7">
        <v>117193</v>
      </c>
      <c r="G49" s="7">
        <v>119020</v>
      </c>
      <c r="H49" s="7">
        <v>120671</v>
      </c>
      <c r="Q49" s="258" t="s">
        <v>308</v>
      </c>
      <c r="R49" s="259"/>
      <c r="S49" s="84" t="s">
        <v>116</v>
      </c>
      <c r="T49" s="84" t="s">
        <v>116</v>
      </c>
      <c r="U49" s="84" t="s">
        <v>116</v>
      </c>
      <c r="V49" s="84" t="s">
        <v>116</v>
      </c>
      <c r="W49" s="84" t="s">
        <v>116</v>
      </c>
    </row>
    <row r="50" spans="1:23" ht="22.5" customHeight="1">
      <c r="A50" s="251" t="s">
        <v>293</v>
      </c>
      <c r="B50" s="252"/>
      <c r="C50" s="253"/>
      <c r="D50" s="238"/>
      <c r="E50" s="238"/>
      <c r="F50" s="238"/>
      <c r="G50" s="254"/>
      <c r="H50" s="254"/>
      <c r="Q50" s="258" t="s">
        <v>307</v>
      </c>
      <c r="R50" s="259"/>
      <c r="S50" s="7">
        <v>373031</v>
      </c>
      <c r="T50" s="7">
        <v>512420</v>
      </c>
      <c r="U50" s="7">
        <v>308853</v>
      </c>
      <c r="V50" s="7">
        <v>290733</v>
      </c>
      <c r="W50" s="7">
        <v>138716</v>
      </c>
    </row>
    <row r="51" spans="1:23" ht="22.5" customHeight="1">
      <c r="A51" s="237" t="s">
        <v>242</v>
      </c>
      <c r="B51" s="236"/>
      <c r="C51" s="236"/>
      <c r="D51" s="236"/>
      <c r="E51" s="236"/>
      <c r="F51" s="236"/>
      <c r="Q51" s="258" t="s">
        <v>306</v>
      </c>
      <c r="R51" s="259"/>
      <c r="S51" s="84" t="s">
        <v>116</v>
      </c>
      <c r="T51" s="84" t="s">
        <v>116</v>
      </c>
      <c r="U51" s="84" t="s">
        <v>116</v>
      </c>
      <c r="V51" s="84" t="s">
        <v>116</v>
      </c>
      <c r="W51" s="84" t="s">
        <v>116</v>
      </c>
    </row>
    <row r="52" spans="17:23" ht="22.5" customHeight="1">
      <c r="Q52" s="258" t="s">
        <v>305</v>
      </c>
      <c r="R52" s="259"/>
      <c r="S52" s="84" t="s">
        <v>116</v>
      </c>
      <c r="T52" s="84" t="s">
        <v>116</v>
      </c>
      <c r="U52" s="84" t="s">
        <v>116</v>
      </c>
      <c r="V52" s="84" t="s">
        <v>116</v>
      </c>
      <c r="W52" s="84" t="s">
        <v>116</v>
      </c>
    </row>
    <row r="53" spans="17:23" ht="22.5" customHeight="1">
      <c r="Q53" s="258" t="s">
        <v>304</v>
      </c>
      <c r="R53" s="259"/>
      <c r="S53" s="84" t="s">
        <v>116</v>
      </c>
      <c r="T53" s="84" t="s">
        <v>116</v>
      </c>
      <c r="U53" s="84" t="s">
        <v>116</v>
      </c>
      <c r="V53" s="84" t="s">
        <v>116</v>
      </c>
      <c r="W53" s="84" t="s">
        <v>116</v>
      </c>
    </row>
    <row r="54" spans="17:23" ht="22.5" customHeight="1">
      <c r="Q54" s="262" t="s">
        <v>319</v>
      </c>
      <c r="R54" s="259"/>
      <c r="S54" s="7">
        <v>25050221</v>
      </c>
      <c r="T54" s="7">
        <v>27397336</v>
      </c>
      <c r="U54" s="7">
        <v>21543938</v>
      </c>
      <c r="V54" s="7">
        <v>21521193</v>
      </c>
      <c r="W54" s="7">
        <v>22111992</v>
      </c>
    </row>
    <row r="55" spans="17:23" ht="22.5" customHeight="1">
      <c r="Q55" s="258" t="s">
        <v>303</v>
      </c>
      <c r="R55" s="259"/>
      <c r="S55" s="7">
        <v>220543</v>
      </c>
      <c r="T55" s="7">
        <v>221727</v>
      </c>
      <c r="U55" s="7">
        <v>216223</v>
      </c>
      <c r="V55" s="7">
        <v>208365</v>
      </c>
      <c r="W55" s="7">
        <v>206136</v>
      </c>
    </row>
    <row r="56" spans="17:23" ht="22.5" customHeight="1">
      <c r="Q56" s="258" t="s">
        <v>302</v>
      </c>
      <c r="R56" s="259"/>
      <c r="S56" s="84" t="s">
        <v>116</v>
      </c>
      <c r="T56" s="84" t="s">
        <v>116</v>
      </c>
      <c r="U56" s="84" t="s">
        <v>116</v>
      </c>
      <c r="V56" s="84" t="s">
        <v>116</v>
      </c>
      <c r="W56" s="84" t="s">
        <v>116</v>
      </c>
    </row>
    <row r="57" spans="17:23" ht="22.5" customHeight="1">
      <c r="Q57" s="258" t="s">
        <v>301</v>
      </c>
      <c r="R57" s="259"/>
      <c r="S57" s="7">
        <v>727187</v>
      </c>
      <c r="T57" s="7">
        <v>736811</v>
      </c>
      <c r="U57" s="7">
        <v>708897</v>
      </c>
      <c r="V57" s="7">
        <v>769596</v>
      </c>
      <c r="W57" s="7">
        <v>785891</v>
      </c>
    </row>
    <row r="58" spans="17:23" ht="22.5" customHeight="1">
      <c r="Q58" s="258" t="s">
        <v>300</v>
      </c>
      <c r="R58" s="259"/>
      <c r="S58" s="7">
        <v>1153379</v>
      </c>
      <c r="T58" s="7">
        <v>1327892</v>
      </c>
      <c r="U58" s="7">
        <v>1290686</v>
      </c>
      <c r="V58" s="7">
        <v>1512168</v>
      </c>
      <c r="W58" s="7">
        <v>1312629</v>
      </c>
    </row>
    <row r="59" spans="17:23" ht="22.5" customHeight="1">
      <c r="Q59" s="258" t="s">
        <v>299</v>
      </c>
      <c r="R59" s="259"/>
      <c r="S59" s="7">
        <v>7582</v>
      </c>
      <c r="T59" s="7">
        <v>2667</v>
      </c>
      <c r="U59" s="7">
        <v>2108</v>
      </c>
      <c r="V59" s="7">
        <v>561</v>
      </c>
      <c r="W59" s="7">
        <v>366</v>
      </c>
    </row>
    <row r="60" spans="17:23" ht="22.5" customHeight="1">
      <c r="Q60" s="258" t="s">
        <v>298</v>
      </c>
      <c r="R60" s="259"/>
      <c r="S60" s="7">
        <v>137239</v>
      </c>
      <c r="T60" s="7">
        <v>21455</v>
      </c>
      <c r="U60" s="7">
        <v>10962</v>
      </c>
      <c r="V60" s="7">
        <v>3439</v>
      </c>
      <c r="W60" s="7">
        <v>1212</v>
      </c>
    </row>
    <row r="61" spans="17:23" ht="22.5" customHeight="1">
      <c r="Q61" s="265" t="s">
        <v>297</v>
      </c>
      <c r="R61" s="264"/>
      <c r="S61" s="9">
        <v>1287479</v>
      </c>
      <c r="T61" s="9">
        <v>1220441</v>
      </c>
      <c r="U61" s="9">
        <v>580771</v>
      </c>
      <c r="V61" s="9">
        <v>542506</v>
      </c>
      <c r="W61" s="9">
        <v>31273</v>
      </c>
    </row>
    <row r="62" spans="17:23" ht="22.5" customHeight="1">
      <c r="Q62" s="5" t="s">
        <v>296</v>
      </c>
      <c r="R62" s="5"/>
      <c r="S62" s="5"/>
      <c r="T62" s="5"/>
      <c r="U62" s="5"/>
      <c r="V62" s="5"/>
      <c r="W62" s="5"/>
    </row>
    <row r="63" spans="17:23" ht="22.5" customHeight="1">
      <c r="Q63" s="5" t="s">
        <v>295</v>
      </c>
      <c r="R63" s="5"/>
      <c r="S63" s="7"/>
      <c r="T63" s="5"/>
      <c r="U63" s="7"/>
      <c r="V63" s="7"/>
      <c r="W63" s="5"/>
    </row>
  </sheetData>
  <sheetProtection/>
  <mergeCells count="58">
    <mergeCell ref="Q58:R58"/>
    <mergeCell ref="Q59:R59"/>
    <mergeCell ref="Q60:R60"/>
    <mergeCell ref="Q61:R61"/>
    <mergeCell ref="Q54:R54"/>
    <mergeCell ref="Q55:R55"/>
    <mergeCell ref="Q56:R56"/>
    <mergeCell ref="Q57:R57"/>
    <mergeCell ref="Q51:R51"/>
    <mergeCell ref="Q52:R52"/>
    <mergeCell ref="Q53:R53"/>
    <mergeCell ref="Q46:R46"/>
    <mergeCell ref="Q47:R47"/>
    <mergeCell ref="Q48:R48"/>
    <mergeCell ref="Q49:R49"/>
    <mergeCell ref="Q40:R40"/>
    <mergeCell ref="Q41:R41"/>
    <mergeCell ref="Q45:R45"/>
    <mergeCell ref="Q38:R38"/>
    <mergeCell ref="Q39:R39"/>
    <mergeCell ref="Q50:R50"/>
    <mergeCell ref="A43:C43"/>
    <mergeCell ref="A45:C45"/>
    <mergeCell ref="A47:C47"/>
    <mergeCell ref="A49:C49"/>
    <mergeCell ref="Q34:W34"/>
    <mergeCell ref="Q36:R36"/>
    <mergeCell ref="Q37:R37"/>
    <mergeCell ref="Q42:R42"/>
    <mergeCell ref="Q43:R43"/>
    <mergeCell ref="Q44:R44"/>
    <mergeCell ref="A34:H34"/>
    <mergeCell ref="A36:C36"/>
    <mergeCell ref="A37:C37"/>
    <mergeCell ref="A39:C39"/>
    <mergeCell ref="A41:C41"/>
    <mergeCell ref="A7:C7"/>
    <mergeCell ref="A13:A14"/>
    <mergeCell ref="A11:A12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6:A27"/>
    <mergeCell ref="A5:C6"/>
    <mergeCell ref="A3:W3"/>
    <mergeCell ref="D5:G5"/>
    <mergeCell ref="H5:K5"/>
    <mergeCell ref="L5:O5"/>
    <mergeCell ref="P5:S5"/>
    <mergeCell ref="T5:W5"/>
    <mergeCell ref="A25:C25"/>
    <mergeCell ref="A20:C20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N1">
      <selection activeCell="O1" sqref="O1"/>
    </sheetView>
  </sheetViews>
  <sheetFormatPr defaultColWidth="8.796875" defaultRowHeight="18.75" customHeight="1"/>
  <cols>
    <col min="1" max="16384" width="14.3984375" style="0" customWidth="1"/>
  </cols>
  <sheetData>
    <row r="1" spans="1:15" ht="18.75" customHeight="1">
      <c r="A1" s="36" t="s">
        <v>324</v>
      </c>
      <c r="O1" s="52" t="s">
        <v>414</v>
      </c>
    </row>
    <row r="3" spans="1:15" ht="18.75" customHeight="1">
      <c r="A3" s="33" t="s">
        <v>413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8.75" customHeight="1" thickBot="1">
      <c r="A4" s="5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13" t="s">
        <v>415</v>
      </c>
    </row>
    <row r="5" spans="1:15" ht="18.75" customHeight="1">
      <c r="A5" s="310" t="s">
        <v>412</v>
      </c>
      <c r="B5" s="47" t="s">
        <v>411</v>
      </c>
      <c r="C5" s="47" t="s">
        <v>410</v>
      </c>
      <c r="D5" s="308" t="s">
        <v>416</v>
      </c>
      <c r="E5" s="309" t="s">
        <v>409</v>
      </c>
      <c r="F5" s="47" t="s">
        <v>408</v>
      </c>
      <c r="G5" s="46" t="s">
        <v>407</v>
      </c>
      <c r="H5" s="46" t="s">
        <v>406</v>
      </c>
      <c r="I5" s="47" t="s">
        <v>405</v>
      </c>
      <c r="J5" s="47" t="s">
        <v>404</v>
      </c>
      <c r="K5" s="47" t="s">
        <v>144</v>
      </c>
      <c r="L5" s="47" t="s">
        <v>403</v>
      </c>
      <c r="M5" s="308" t="s">
        <v>402</v>
      </c>
      <c r="N5" s="307" t="s">
        <v>401</v>
      </c>
      <c r="O5" s="45" t="s">
        <v>400</v>
      </c>
    </row>
    <row r="6" spans="1:15" ht="18.75" customHeight="1">
      <c r="A6" s="302"/>
      <c r="B6" s="43"/>
      <c r="C6" s="43"/>
      <c r="D6" s="314"/>
      <c r="E6" s="301"/>
      <c r="F6" s="43"/>
      <c r="G6" s="42"/>
      <c r="H6" s="42"/>
      <c r="I6" s="43"/>
      <c r="J6" s="43"/>
      <c r="K6" s="43"/>
      <c r="L6" s="43"/>
      <c r="M6" s="42"/>
      <c r="N6" s="300"/>
      <c r="O6" s="165"/>
    </row>
    <row r="7" spans="1:15" ht="18.75" customHeight="1">
      <c r="A7" s="18" t="s">
        <v>16</v>
      </c>
      <c r="B7" s="17">
        <v>523745556</v>
      </c>
      <c r="C7" s="296">
        <v>511183660</v>
      </c>
      <c r="D7" s="17">
        <v>12561896</v>
      </c>
      <c r="E7" s="17">
        <v>5593910</v>
      </c>
      <c r="F7" s="17">
        <v>6967986</v>
      </c>
      <c r="G7" s="293">
        <v>2.7</v>
      </c>
      <c r="H7" s="293">
        <v>74.7</v>
      </c>
      <c r="I7" s="293">
        <v>0.429</v>
      </c>
      <c r="J7" s="17">
        <v>160001515</v>
      </c>
      <c r="K7" s="17">
        <v>10288542</v>
      </c>
      <c r="L7" s="17">
        <v>5950014</v>
      </c>
      <c r="M7" s="17">
        <v>822408</v>
      </c>
      <c r="N7" s="17">
        <v>637679</v>
      </c>
      <c r="O7" s="17">
        <v>4325589</v>
      </c>
    </row>
    <row r="8" spans="1:15" ht="18.75" customHeight="1">
      <c r="A8" s="57">
        <v>7</v>
      </c>
      <c r="B8" s="17">
        <f>SUM(J8:O8)</f>
        <v>188893448</v>
      </c>
      <c r="C8" s="24">
        <v>525980085</v>
      </c>
      <c r="D8" s="17">
        <v>13345229</v>
      </c>
      <c r="E8" s="17">
        <v>5955099</v>
      </c>
      <c r="F8" s="17">
        <v>7390130</v>
      </c>
      <c r="G8" s="293">
        <v>2.8</v>
      </c>
      <c r="H8" s="293">
        <v>75.1</v>
      </c>
      <c r="I8" s="291">
        <v>0.43</v>
      </c>
      <c r="J8" s="17">
        <v>167863336</v>
      </c>
      <c r="K8" s="17">
        <v>10503837</v>
      </c>
      <c r="L8" s="17">
        <v>4685536</v>
      </c>
      <c r="M8" s="17">
        <v>840654</v>
      </c>
      <c r="N8" s="17">
        <v>616341</v>
      </c>
      <c r="O8" s="17">
        <v>4383744</v>
      </c>
    </row>
    <row r="9" spans="1:15" ht="18.75" customHeight="1">
      <c r="A9" s="57">
        <v>8</v>
      </c>
      <c r="B9" s="17">
        <f>SUM(J9:O9)</f>
        <v>194777842</v>
      </c>
      <c r="C9" s="24">
        <v>541635370</v>
      </c>
      <c r="D9" s="17">
        <v>13807949</v>
      </c>
      <c r="E9" s="17">
        <v>5658330</v>
      </c>
      <c r="F9" s="17">
        <v>8149619</v>
      </c>
      <c r="G9" s="292">
        <v>2.9</v>
      </c>
      <c r="H9" s="292">
        <v>79.8</v>
      </c>
      <c r="I9" s="291">
        <v>0.424</v>
      </c>
      <c r="J9" s="17">
        <v>175029005</v>
      </c>
      <c r="K9" s="17">
        <v>10898737</v>
      </c>
      <c r="L9" s="17">
        <v>2423540</v>
      </c>
      <c r="M9" s="17">
        <v>874065</v>
      </c>
      <c r="N9" s="17">
        <v>596202</v>
      </c>
      <c r="O9" s="17">
        <v>4956293</v>
      </c>
    </row>
    <row r="10" spans="1:15" ht="18.75" customHeight="1">
      <c r="A10" s="57">
        <v>9</v>
      </c>
      <c r="B10" s="17">
        <v>562853106</v>
      </c>
      <c r="C10" s="24">
        <v>550811022</v>
      </c>
      <c r="D10" s="17">
        <v>12042084</v>
      </c>
      <c r="E10" s="17">
        <v>4615328</v>
      </c>
      <c r="F10" s="17">
        <v>7426756</v>
      </c>
      <c r="G10" s="292">
        <v>2.6</v>
      </c>
      <c r="H10" s="292">
        <v>81</v>
      </c>
      <c r="I10" s="291">
        <v>0.423</v>
      </c>
      <c r="J10" s="17">
        <v>181947813</v>
      </c>
      <c r="K10" s="17">
        <v>6803557</v>
      </c>
      <c r="L10" s="17">
        <v>2043642</v>
      </c>
      <c r="M10" s="17">
        <v>909185</v>
      </c>
      <c r="N10" s="17">
        <v>1105780</v>
      </c>
      <c r="O10" s="17">
        <v>3970453</v>
      </c>
    </row>
    <row r="11" spans="1:15" ht="18.75" customHeight="1">
      <c r="A11" s="21">
        <v>10</v>
      </c>
      <c r="B11" s="289">
        <v>615816425</v>
      </c>
      <c r="C11" s="23">
        <v>597588123</v>
      </c>
      <c r="D11" s="23">
        <v>18228302</v>
      </c>
      <c r="E11" s="23">
        <v>11142687</v>
      </c>
      <c r="F11" s="23">
        <v>7085615</v>
      </c>
      <c r="G11" s="288">
        <v>2.4</v>
      </c>
      <c r="H11" s="288">
        <v>80.9</v>
      </c>
      <c r="I11" s="287">
        <v>0.412</v>
      </c>
      <c r="J11" s="23">
        <f>SUM(J21,J56)</f>
        <v>176640767</v>
      </c>
      <c r="K11" s="23">
        <f>SUM(K21,K56)</f>
        <v>4613868</v>
      </c>
      <c r="L11" s="23">
        <f>SUM(L21,L56)</f>
        <v>1504642</v>
      </c>
      <c r="M11" s="23">
        <f>SUM(M21,M56)</f>
        <v>831820</v>
      </c>
      <c r="N11" s="23">
        <f>SUM(N21,N56)</f>
        <v>1200599</v>
      </c>
      <c r="O11" s="23">
        <f>SUM(O21,O56)</f>
        <v>3272551</v>
      </c>
    </row>
    <row r="12" spans="1:15" ht="18.75" customHeight="1">
      <c r="A12" s="16"/>
      <c r="B12" s="178"/>
      <c r="C12" s="178"/>
      <c r="D12" s="178"/>
      <c r="E12" s="178"/>
      <c r="F12" s="178"/>
      <c r="G12" s="285"/>
      <c r="H12" s="285"/>
      <c r="I12" s="284"/>
      <c r="J12" s="178"/>
      <c r="K12" s="178"/>
      <c r="L12" s="178"/>
      <c r="M12" s="178"/>
      <c r="N12" s="178"/>
      <c r="O12" s="178"/>
    </row>
    <row r="13" spans="1:15" ht="18.75" customHeight="1">
      <c r="A13" s="139" t="s">
        <v>369</v>
      </c>
      <c r="B13" s="38">
        <v>222181706</v>
      </c>
      <c r="C13" s="24">
        <v>215897613</v>
      </c>
      <c r="D13" s="24">
        <v>6284093</v>
      </c>
      <c r="E13" s="24">
        <v>4941451</v>
      </c>
      <c r="F13" s="24">
        <v>1342642</v>
      </c>
      <c r="G13" s="211">
        <v>1.3</v>
      </c>
      <c r="H13" s="211">
        <v>73.3</v>
      </c>
      <c r="I13" s="282">
        <v>0.794</v>
      </c>
      <c r="J13" s="24">
        <v>80646716</v>
      </c>
      <c r="K13" s="24">
        <v>1252146</v>
      </c>
      <c r="L13" s="24">
        <v>682841</v>
      </c>
      <c r="M13" s="24">
        <v>101376</v>
      </c>
      <c r="N13" s="24">
        <v>274543</v>
      </c>
      <c r="O13" s="24">
        <v>889934</v>
      </c>
    </row>
    <row r="14" spans="1:15" ht="18.75" customHeight="1">
      <c r="A14" s="139" t="s">
        <v>368</v>
      </c>
      <c r="B14" s="38">
        <v>23883468</v>
      </c>
      <c r="C14" s="24">
        <v>23443435</v>
      </c>
      <c r="D14" s="24">
        <v>440033</v>
      </c>
      <c r="E14" s="24">
        <v>318746</v>
      </c>
      <c r="F14" s="24">
        <v>121287</v>
      </c>
      <c r="G14" s="211">
        <v>1</v>
      </c>
      <c r="H14" s="211">
        <v>95.9</v>
      </c>
      <c r="I14" s="282">
        <v>0.737</v>
      </c>
      <c r="J14" s="24">
        <v>8639919</v>
      </c>
      <c r="K14" s="24">
        <v>216638</v>
      </c>
      <c r="L14" s="24">
        <v>53851</v>
      </c>
      <c r="M14" s="24">
        <v>16959</v>
      </c>
      <c r="N14" s="24">
        <v>255445</v>
      </c>
      <c r="O14" s="24">
        <v>140888</v>
      </c>
    </row>
    <row r="15" spans="1:15" ht="18.75" customHeight="1">
      <c r="A15" s="139" t="s">
        <v>367</v>
      </c>
      <c r="B15" s="38">
        <v>50218826</v>
      </c>
      <c r="C15" s="24">
        <v>48631448</v>
      </c>
      <c r="D15" s="24">
        <v>1587378</v>
      </c>
      <c r="E15" s="24">
        <v>1162713</v>
      </c>
      <c r="F15" s="24">
        <v>424665</v>
      </c>
      <c r="G15" s="211">
        <v>1.8</v>
      </c>
      <c r="H15" s="211">
        <v>88.7</v>
      </c>
      <c r="I15" s="282">
        <v>0.74</v>
      </c>
      <c r="J15" s="24">
        <v>16393343</v>
      </c>
      <c r="K15" s="24">
        <v>391721</v>
      </c>
      <c r="L15" s="24">
        <v>134131</v>
      </c>
      <c r="M15" s="24">
        <v>125372</v>
      </c>
      <c r="N15" s="24">
        <v>83153</v>
      </c>
      <c r="O15" s="24">
        <v>270421</v>
      </c>
    </row>
    <row r="16" spans="1:15" ht="18.75" customHeight="1">
      <c r="A16" s="139" t="s">
        <v>366</v>
      </c>
      <c r="B16" s="38">
        <v>18332350</v>
      </c>
      <c r="C16" s="24">
        <v>17981577</v>
      </c>
      <c r="D16" s="24">
        <v>350773</v>
      </c>
      <c r="E16" s="24">
        <v>346038</v>
      </c>
      <c r="F16" s="24">
        <v>4735</v>
      </c>
      <c r="G16" s="211">
        <v>0.1</v>
      </c>
      <c r="H16" s="211">
        <v>85.1</v>
      </c>
      <c r="I16" s="282">
        <v>0.317</v>
      </c>
      <c r="J16" s="24">
        <v>2622890</v>
      </c>
      <c r="K16" s="24">
        <v>135301</v>
      </c>
      <c r="L16" s="24">
        <v>23719</v>
      </c>
      <c r="M16" s="280" t="s">
        <v>246</v>
      </c>
      <c r="N16" s="24">
        <v>32712</v>
      </c>
      <c r="O16" s="24">
        <v>97091</v>
      </c>
    </row>
    <row r="17" spans="1:15" ht="18.75" customHeight="1">
      <c r="A17" s="139" t="s">
        <v>365</v>
      </c>
      <c r="B17" s="38">
        <v>14244044</v>
      </c>
      <c r="C17" s="24">
        <v>14066797</v>
      </c>
      <c r="D17" s="24">
        <v>177247</v>
      </c>
      <c r="E17" s="24">
        <v>16099</v>
      </c>
      <c r="F17" s="24">
        <v>161148</v>
      </c>
      <c r="G17" s="211">
        <v>2</v>
      </c>
      <c r="H17" s="211">
        <v>89.6</v>
      </c>
      <c r="I17" s="282">
        <v>0.238</v>
      </c>
      <c r="J17" s="24">
        <v>2013303</v>
      </c>
      <c r="K17" s="24">
        <v>128908</v>
      </c>
      <c r="L17" s="24">
        <v>19482</v>
      </c>
      <c r="M17" s="280" t="s">
        <v>246</v>
      </c>
      <c r="N17" s="24">
        <v>6980</v>
      </c>
      <c r="O17" s="24">
        <v>92599</v>
      </c>
    </row>
    <row r="18" spans="1:15" ht="18.75" customHeight="1">
      <c r="A18" s="139" t="s">
        <v>364</v>
      </c>
      <c r="B18" s="38">
        <v>29808293</v>
      </c>
      <c r="C18" s="24">
        <v>29052573</v>
      </c>
      <c r="D18" s="24">
        <v>755720</v>
      </c>
      <c r="E18" s="24">
        <v>375620</v>
      </c>
      <c r="F18" s="24">
        <v>380100</v>
      </c>
      <c r="G18" s="211">
        <v>2.5</v>
      </c>
      <c r="H18" s="211">
        <v>88.9</v>
      </c>
      <c r="I18" s="282">
        <v>0.708</v>
      </c>
      <c r="J18" s="24">
        <v>9930109</v>
      </c>
      <c r="K18" s="24">
        <v>264476</v>
      </c>
      <c r="L18" s="24">
        <v>78747</v>
      </c>
      <c r="M18" s="24">
        <v>206243</v>
      </c>
      <c r="N18" s="24">
        <v>398016</v>
      </c>
      <c r="O18" s="24">
        <v>188644</v>
      </c>
    </row>
    <row r="19" spans="1:15" ht="18.75" customHeight="1">
      <c r="A19" s="139" t="s">
        <v>363</v>
      </c>
      <c r="B19" s="38">
        <v>11488219</v>
      </c>
      <c r="C19" s="24">
        <v>11404229</v>
      </c>
      <c r="D19" s="24">
        <v>83990</v>
      </c>
      <c r="E19" s="24">
        <v>40208</v>
      </c>
      <c r="F19" s="24">
        <v>43782</v>
      </c>
      <c r="G19" s="211">
        <v>0.1</v>
      </c>
      <c r="H19" s="211">
        <v>98.7</v>
      </c>
      <c r="I19" s="282">
        <v>0.465</v>
      </c>
      <c r="J19" s="24">
        <v>3063399</v>
      </c>
      <c r="K19" s="24">
        <v>121608</v>
      </c>
      <c r="L19" s="24">
        <v>28463</v>
      </c>
      <c r="M19" s="24">
        <v>28224</v>
      </c>
      <c r="N19" s="24">
        <v>2773</v>
      </c>
      <c r="O19" s="24">
        <v>87063</v>
      </c>
    </row>
    <row r="20" spans="1:15" ht="18.75" customHeight="1">
      <c r="A20" s="139" t="s">
        <v>362</v>
      </c>
      <c r="B20" s="38">
        <v>31286960</v>
      </c>
      <c r="C20" s="24">
        <v>30356847</v>
      </c>
      <c r="D20" s="24">
        <v>930113</v>
      </c>
      <c r="E20" s="24">
        <v>488529</v>
      </c>
      <c r="F20" s="24">
        <v>441584</v>
      </c>
      <c r="G20" s="211">
        <v>3.2</v>
      </c>
      <c r="H20" s="211">
        <v>87.5</v>
      </c>
      <c r="I20" s="282">
        <v>0.722</v>
      </c>
      <c r="J20" s="24">
        <v>9588769</v>
      </c>
      <c r="K20" s="24">
        <v>232268</v>
      </c>
      <c r="L20" s="24">
        <v>85389</v>
      </c>
      <c r="M20" s="280" t="s">
        <v>246</v>
      </c>
      <c r="N20" s="24">
        <v>5254</v>
      </c>
      <c r="O20" s="24">
        <v>165477</v>
      </c>
    </row>
    <row r="21" spans="1:15" ht="18.75" customHeight="1">
      <c r="A21" s="290" t="s">
        <v>361</v>
      </c>
      <c r="B21" s="289">
        <f>SUM(B13:B20)</f>
        <v>401443866</v>
      </c>
      <c r="C21" s="23">
        <v>390834519</v>
      </c>
      <c r="D21" s="23">
        <v>10609347</v>
      </c>
      <c r="E21" s="23">
        <v>7689404</v>
      </c>
      <c r="F21" s="23">
        <v>2919943</v>
      </c>
      <c r="G21" s="288">
        <v>1.5</v>
      </c>
      <c r="H21" s="288">
        <v>81</v>
      </c>
      <c r="I21" s="287">
        <v>0.59</v>
      </c>
      <c r="J21" s="23">
        <f>SUM(J13:J20)</f>
        <v>132898448</v>
      </c>
      <c r="K21" s="23">
        <f>SUM(K13:K20)</f>
        <v>2743066</v>
      </c>
      <c r="L21" s="23">
        <f>SUM(L13:L20)</f>
        <v>1106623</v>
      </c>
      <c r="M21" s="23">
        <f>SUM(M13:M20)</f>
        <v>478174</v>
      </c>
      <c r="N21" s="23">
        <f>SUM(N13:N20)</f>
        <v>1058876</v>
      </c>
      <c r="O21" s="23">
        <f>SUM(O13:O20)</f>
        <v>1932117</v>
      </c>
    </row>
    <row r="22" spans="1:15" ht="18.75" customHeight="1">
      <c r="A22" s="139"/>
      <c r="B22" s="178"/>
      <c r="C22" s="178"/>
      <c r="D22" s="178"/>
      <c r="E22" s="178"/>
      <c r="F22" s="178"/>
      <c r="G22" s="285"/>
      <c r="H22" s="285"/>
      <c r="I22" s="284"/>
      <c r="J22" s="178"/>
      <c r="K22" s="178"/>
      <c r="L22" s="178"/>
      <c r="M22" s="178"/>
      <c r="N22" s="178"/>
      <c r="O22" s="178"/>
    </row>
    <row r="23" spans="1:15" ht="18.75" customHeight="1">
      <c r="A23" s="139" t="s">
        <v>360</v>
      </c>
      <c r="B23" s="38">
        <f>SUM(C23:D23)</f>
        <v>6177484</v>
      </c>
      <c r="C23" s="24">
        <v>6027270</v>
      </c>
      <c r="D23" s="24">
        <v>150214</v>
      </c>
      <c r="E23" s="24">
        <v>106972</v>
      </c>
      <c r="F23" s="24">
        <v>43242</v>
      </c>
      <c r="G23" s="283">
        <v>1.3</v>
      </c>
      <c r="H23" s="211">
        <v>81.6</v>
      </c>
      <c r="I23" s="282">
        <v>0.409</v>
      </c>
      <c r="J23" s="24">
        <v>1432825</v>
      </c>
      <c r="K23" s="24">
        <v>43396</v>
      </c>
      <c r="L23" s="24">
        <v>11237</v>
      </c>
      <c r="M23" s="280" t="s">
        <v>246</v>
      </c>
      <c r="N23" s="24">
        <v>93308</v>
      </c>
      <c r="O23" s="24">
        <v>31078</v>
      </c>
    </row>
    <row r="24" spans="1:15" ht="18.75" customHeight="1">
      <c r="A24" s="139" t="s">
        <v>359</v>
      </c>
      <c r="B24" s="38">
        <f>SUM(C24:D24)</f>
        <v>7859395</v>
      </c>
      <c r="C24" s="24">
        <v>7559440</v>
      </c>
      <c r="D24" s="24">
        <v>299955</v>
      </c>
      <c r="E24" s="24">
        <v>138660</v>
      </c>
      <c r="F24" s="24">
        <v>161295</v>
      </c>
      <c r="G24" s="211">
        <v>4.2</v>
      </c>
      <c r="H24" s="211">
        <v>74.5</v>
      </c>
      <c r="I24" s="282">
        <v>0.605</v>
      </c>
      <c r="J24" s="24">
        <v>2531062</v>
      </c>
      <c r="K24" s="24">
        <v>64758</v>
      </c>
      <c r="L24" s="24">
        <v>18802</v>
      </c>
      <c r="M24" s="280" t="s">
        <v>246</v>
      </c>
      <c r="N24" s="24">
        <v>5646</v>
      </c>
      <c r="O24" s="24">
        <v>46220</v>
      </c>
    </row>
    <row r="25" spans="1:15" ht="18.75" customHeight="1">
      <c r="A25" s="139" t="s">
        <v>358</v>
      </c>
      <c r="B25" s="38">
        <f>SUM(C25:D25)</f>
        <v>7010037</v>
      </c>
      <c r="C25" s="24">
        <v>6739833</v>
      </c>
      <c r="D25" s="24">
        <v>270204</v>
      </c>
      <c r="E25" s="24">
        <v>91527</v>
      </c>
      <c r="F25" s="24">
        <v>178677</v>
      </c>
      <c r="G25" s="211">
        <v>5</v>
      </c>
      <c r="H25" s="211">
        <v>75.4</v>
      </c>
      <c r="I25" s="282">
        <v>0.543</v>
      </c>
      <c r="J25" s="24">
        <v>1960022</v>
      </c>
      <c r="K25" s="24">
        <v>64503</v>
      </c>
      <c r="L25" s="24">
        <v>17894</v>
      </c>
      <c r="M25" s="280" t="s">
        <v>246</v>
      </c>
      <c r="N25" s="24">
        <v>335</v>
      </c>
      <c r="O25" s="24">
        <v>46124</v>
      </c>
    </row>
    <row r="26" spans="1:15" ht="18.75" customHeight="1">
      <c r="A26" s="139" t="s">
        <v>357</v>
      </c>
      <c r="B26" s="38">
        <f>SUM(C26:D26)</f>
        <v>8226839</v>
      </c>
      <c r="C26" s="24">
        <v>7879149</v>
      </c>
      <c r="D26" s="24">
        <v>347690</v>
      </c>
      <c r="E26" s="24">
        <v>147336</v>
      </c>
      <c r="F26" s="24">
        <v>200354</v>
      </c>
      <c r="G26" s="211">
        <v>5.2</v>
      </c>
      <c r="H26" s="211">
        <v>66.4</v>
      </c>
      <c r="I26" s="282">
        <v>0.554</v>
      </c>
      <c r="J26" s="24">
        <v>1959022</v>
      </c>
      <c r="K26" s="24">
        <v>92209</v>
      </c>
      <c r="L26" s="24">
        <v>15591</v>
      </c>
      <c r="M26" s="24">
        <v>81403</v>
      </c>
      <c r="N26" s="24">
        <v>14873</v>
      </c>
      <c r="O26" s="24">
        <v>66129</v>
      </c>
    </row>
    <row r="27" spans="1:15" ht="18.75" customHeight="1">
      <c r="A27" s="139" t="s">
        <v>356</v>
      </c>
      <c r="B27" s="38">
        <f>SUM(C27:D27)</f>
        <v>4354449</v>
      </c>
      <c r="C27" s="24">
        <v>4045414</v>
      </c>
      <c r="D27" s="24">
        <v>309035</v>
      </c>
      <c r="E27" s="24">
        <v>37250</v>
      </c>
      <c r="F27" s="24">
        <v>271785</v>
      </c>
      <c r="G27" s="211">
        <v>13.7</v>
      </c>
      <c r="H27" s="211">
        <v>84.8</v>
      </c>
      <c r="I27" s="282">
        <v>0.57</v>
      </c>
      <c r="J27" s="24">
        <v>1278147</v>
      </c>
      <c r="K27" s="24">
        <v>16710</v>
      </c>
      <c r="L27" s="24">
        <v>5435</v>
      </c>
      <c r="M27" s="280" t="s">
        <v>246</v>
      </c>
      <c r="N27" s="24">
        <v>2429</v>
      </c>
      <c r="O27" s="24">
        <v>11889</v>
      </c>
    </row>
    <row r="28" spans="1:15" ht="18.75" customHeight="1">
      <c r="A28" s="139" t="s">
        <v>355</v>
      </c>
      <c r="B28" s="38">
        <f>SUM(C28:D28)</f>
        <v>5995947</v>
      </c>
      <c r="C28" s="24">
        <v>5803342</v>
      </c>
      <c r="D28" s="24">
        <v>192605</v>
      </c>
      <c r="E28" s="24">
        <v>30993</v>
      </c>
      <c r="F28" s="24">
        <v>161612</v>
      </c>
      <c r="G28" s="211">
        <v>4.9</v>
      </c>
      <c r="H28" s="211">
        <v>82.9</v>
      </c>
      <c r="I28" s="282">
        <v>0.386</v>
      </c>
      <c r="J28" s="24">
        <v>1310944</v>
      </c>
      <c r="K28" s="24">
        <v>45072</v>
      </c>
      <c r="L28" s="24">
        <v>13318</v>
      </c>
      <c r="M28" s="280" t="s">
        <v>246</v>
      </c>
      <c r="N28" s="24">
        <v>239</v>
      </c>
      <c r="O28" s="24">
        <v>32155</v>
      </c>
    </row>
    <row r="29" spans="1:15" ht="18.75" customHeight="1">
      <c r="A29" s="139" t="s">
        <v>354</v>
      </c>
      <c r="B29" s="38">
        <f>SUM(C29:D29)</f>
        <v>8934928</v>
      </c>
      <c r="C29" s="24">
        <v>8623270</v>
      </c>
      <c r="D29" s="24">
        <v>311658</v>
      </c>
      <c r="E29" s="24">
        <v>140984</v>
      </c>
      <c r="F29" s="24">
        <v>170674</v>
      </c>
      <c r="G29" s="211">
        <v>3.5</v>
      </c>
      <c r="H29" s="211">
        <v>74.8</v>
      </c>
      <c r="I29" s="282">
        <v>0.543</v>
      </c>
      <c r="J29" s="24">
        <v>2727505</v>
      </c>
      <c r="K29" s="24">
        <v>91021</v>
      </c>
      <c r="L29" s="24">
        <v>27318</v>
      </c>
      <c r="M29" s="280" t="s">
        <v>246</v>
      </c>
      <c r="N29" s="24">
        <v>3144</v>
      </c>
      <c r="O29" s="24">
        <v>65450</v>
      </c>
    </row>
    <row r="30" spans="1:15" ht="18.75" customHeight="1">
      <c r="A30" s="139" t="s">
        <v>353</v>
      </c>
      <c r="B30" s="38">
        <f>SUM(C30:D30)</f>
        <v>14255269</v>
      </c>
      <c r="C30" s="24">
        <v>13638103</v>
      </c>
      <c r="D30" s="24">
        <v>617166</v>
      </c>
      <c r="E30" s="24">
        <v>385538</v>
      </c>
      <c r="F30" s="24">
        <v>231628</v>
      </c>
      <c r="G30" s="211">
        <v>2.8</v>
      </c>
      <c r="H30" s="211">
        <v>78.5</v>
      </c>
      <c r="I30" s="282">
        <v>0.728</v>
      </c>
      <c r="J30" s="24">
        <v>5548934</v>
      </c>
      <c r="K30" s="24">
        <v>141113</v>
      </c>
      <c r="L30" s="24">
        <v>54019</v>
      </c>
      <c r="M30" s="280" t="s">
        <v>246</v>
      </c>
      <c r="N30" s="24">
        <v>456</v>
      </c>
      <c r="O30" s="24">
        <v>100726</v>
      </c>
    </row>
    <row r="31" spans="1:15" ht="18.75" customHeight="1">
      <c r="A31" s="139" t="s">
        <v>352</v>
      </c>
      <c r="B31" s="38">
        <f>SUM(C31:D31)</f>
        <v>1946190</v>
      </c>
      <c r="C31" s="24">
        <v>1903453</v>
      </c>
      <c r="D31" s="24">
        <v>42737</v>
      </c>
      <c r="E31" s="24">
        <v>6060</v>
      </c>
      <c r="F31" s="24">
        <v>36677</v>
      </c>
      <c r="G31" s="211">
        <v>3.4</v>
      </c>
      <c r="H31" s="211">
        <v>84.8</v>
      </c>
      <c r="I31" s="282">
        <v>0.181</v>
      </c>
      <c r="J31" s="24">
        <v>233508</v>
      </c>
      <c r="K31" s="24">
        <v>9486</v>
      </c>
      <c r="L31" s="24">
        <v>1470</v>
      </c>
      <c r="M31" s="280" t="s">
        <v>246</v>
      </c>
      <c r="N31" s="280">
        <v>167</v>
      </c>
      <c r="O31" s="24">
        <v>6791</v>
      </c>
    </row>
    <row r="32" spans="1:15" ht="18.75" customHeight="1">
      <c r="A32" s="139" t="s">
        <v>351</v>
      </c>
      <c r="B32" s="38">
        <f>SUM(C32:D32)</f>
        <v>2730436</v>
      </c>
      <c r="C32" s="24">
        <v>2593380</v>
      </c>
      <c r="D32" s="24">
        <v>137056</v>
      </c>
      <c r="E32" s="280">
        <v>13253</v>
      </c>
      <c r="F32" s="24">
        <v>123803</v>
      </c>
      <c r="G32" s="211">
        <v>9.1</v>
      </c>
      <c r="H32" s="211">
        <v>84.3</v>
      </c>
      <c r="I32" s="282">
        <v>0.188</v>
      </c>
      <c r="J32" s="24">
        <v>325505</v>
      </c>
      <c r="K32" s="24">
        <v>10335</v>
      </c>
      <c r="L32" s="24">
        <v>1652</v>
      </c>
      <c r="M32" s="280" t="s">
        <v>246</v>
      </c>
      <c r="N32" s="24">
        <v>271</v>
      </c>
      <c r="O32" s="24">
        <v>7393</v>
      </c>
    </row>
    <row r="33" spans="1:15" ht="18.75" customHeight="1">
      <c r="A33" s="139" t="s">
        <v>350</v>
      </c>
      <c r="B33" s="38">
        <f>SUM(C33:D33)</f>
        <v>3322031</v>
      </c>
      <c r="C33" s="24">
        <v>3271315</v>
      </c>
      <c r="D33" s="24">
        <v>50716</v>
      </c>
      <c r="E33" s="24">
        <v>21216</v>
      </c>
      <c r="F33" s="24">
        <v>29500</v>
      </c>
      <c r="G33" s="211">
        <v>1.6</v>
      </c>
      <c r="H33" s="211">
        <v>84.5</v>
      </c>
      <c r="I33" s="282">
        <v>0.141</v>
      </c>
      <c r="J33" s="24">
        <v>253732</v>
      </c>
      <c r="K33" s="24">
        <v>26036</v>
      </c>
      <c r="L33" s="24">
        <v>3288</v>
      </c>
      <c r="M33" s="280" t="s">
        <v>246</v>
      </c>
      <c r="N33" s="280" t="s">
        <v>246</v>
      </c>
      <c r="O33" s="24">
        <v>18656</v>
      </c>
    </row>
    <row r="34" spans="1:15" ht="18.75" customHeight="1">
      <c r="A34" s="139" t="s">
        <v>349</v>
      </c>
      <c r="B34" s="38">
        <f>SUM(C34:D34)</f>
        <v>2631596</v>
      </c>
      <c r="C34" s="24">
        <v>2607192</v>
      </c>
      <c r="D34" s="24">
        <v>24404</v>
      </c>
      <c r="E34" s="24">
        <v>5035</v>
      </c>
      <c r="F34" s="24">
        <v>19369</v>
      </c>
      <c r="G34" s="211">
        <v>1.8</v>
      </c>
      <c r="H34" s="211">
        <v>87.1</v>
      </c>
      <c r="I34" s="282">
        <v>0.48</v>
      </c>
      <c r="J34" s="24">
        <v>659935</v>
      </c>
      <c r="K34" s="24">
        <v>7359</v>
      </c>
      <c r="L34" s="24">
        <v>1003</v>
      </c>
      <c r="M34" s="280" t="s">
        <v>246</v>
      </c>
      <c r="N34" s="24">
        <v>407</v>
      </c>
      <c r="O34" s="24">
        <v>5239</v>
      </c>
    </row>
    <row r="35" spans="1:15" ht="18.75" customHeight="1">
      <c r="A35" s="139" t="s">
        <v>348</v>
      </c>
      <c r="B35" s="38">
        <f>SUM(C35:D35)</f>
        <v>3356312</v>
      </c>
      <c r="C35" s="24">
        <v>3232877</v>
      </c>
      <c r="D35" s="24">
        <v>123435</v>
      </c>
      <c r="E35" s="24">
        <v>57238</v>
      </c>
      <c r="F35" s="24">
        <v>66197</v>
      </c>
      <c r="G35" s="211">
        <v>5</v>
      </c>
      <c r="H35" s="211">
        <v>87.9</v>
      </c>
      <c r="I35" s="282">
        <v>0.128</v>
      </c>
      <c r="J35" s="24">
        <v>183370</v>
      </c>
      <c r="K35" s="24">
        <v>13596</v>
      </c>
      <c r="L35" s="24">
        <v>1475</v>
      </c>
      <c r="M35" s="280" t="s">
        <v>246</v>
      </c>
      <c r="N35" s="24">
        <v>725</v>
      </c>
      <c r="O35" s="24">
        <v>9660</v>
      </c>
    </row>
    <row r="36" spans="1:15" ht="18.75" customHeight="1">
      <c r="A36" s="139" t="s">
        <v>347</v>
      </c>
      <c r="B36" s="38">
        <f>SUM(C36:D36)</f>
        <v>14393147</v>
      </c>
      <c r="C36" s="24">
        <v>14055851</v>
      </c>
      <c r="D36" s="24">
        <v>337296</v>
      </c>
      <c r="E36" s="24">
        <v>181358</v>
      </c>
      <c r="F36" s="24">
        <v>155938</v>
      </c>
      <c r="G36" s="211">
        <v>2.1</v>
      </c>
      <c r="H36" s="211">
        <v>70.9</v>
      </c>
      <c r="I36" s="282">
        <v>0.437</v>
      </c>
      <c r="J36" s="24">
        <v>3102438</v>
      </c>
      <c r="K36" s="24">
        <v>132838</v>
      </c>
      <c r="L36" s="24">
        <v>35152</v>
      </c>
      <c r="M36" s="24">
        <v>20769</v>
      </c>
      <c r="N36" s="24">
        <v>437</v>
      </c>
      <c r="O36" s="24">
        <v>94976</v>
      </c>
    </row>
    <row r="37" spans="1:15" ht="18.75" customHeight="1">
      <c r="A37" s="139" t="s">
        <v>346</v>
      </c>
      <c r="B37" s="38">
        <f>SUM(C37:D37)</f>
        <v>4934194</v>
      </c>
      <c r="C37" s="24">
        <v>4794867</v>
      </c>
      <c r="D37" s="24">
        <v>139327</v>
      </c>
      <c r="E37" s="280">
        <v>42755</v>
      </c>
      <c r="F37" s="24">
        <v>96572</v>
      </c>
      <c r="G37" s="211">
        <v>3.4</v>
      </c>
      <c r="H37" s="211">
        <v>79.9</v>
      </c>
      <c r="I37" s="282">
        <v>0.407</v>
      </c>
      <c r="J37" s="24">
        <v>1155922</v>
      </c>
      <c r="K37" s="24">
        <v>43773</v>
      </c>
      <c r="L37" s="24">
        <v>13431</v>
      </c>
      <c r="M37" s="280" t="s">
        <v>246</v>
      </c>
      <c r="N37" s="280">
        <v>124</v>
      </c>
      <c r="O37" s="24">
        <v>31348</v>
      </c>
    </row>
    <row r="38" spans="1:15" ht="18.75" customHeight="1">
      <c r="A38" s="139" t="s">
        <v>345</v>
      </c>
      <c r="B38" s="38">
        <f>SUM(C38:D38)</f>
        <v>5334971</v>
      </c>
      <c r="C38" s="24">
        <v>5056910</v>
      </c>
      <c r="D38" s="24">
        <v>278061</v>
      </c>
      <c r="E38" s="24">
        <v>159748</v>
      </c>
      <c r="F38" s="24">
        <v>118313</v>
      </c>
      <c r="G38" s="211">
        <v>4.4</v>
      </c>
      <c r="H38" s="211">
        <v>80.9</v>
      </c>
      <c r="I38" s="282">
        <v>0.417</v>
      </c>
      <c r="J38" s="24">
        <v>1152190</v>
      </c>
      <c r="K38" s="24">
        <v>36662</v>
      </c>
      <c r="L38" s="24">
        <v>13498</v>
      </c>
      <c r="M38" s="280" t="s">
        <v>246</v>
      </c>
      <c r="N38" s="24">
        <v>243</v>
      </c>
      <c r="O38" s="24">
        <v>26308</v>
      </c>
    </row>
    <row r="39" spans="1:15" ht="18.75" customHeight="1">
      <c r="A39" s="139" t="s">
        <v>344</v>
      </c>
      <c r="B39" s="38">
        <f>SUM(C39:D39)</f>
        <v>4977867</v>
      </c>
      <c r="C39" s="24">
        <v>4710993</v>
      </c>
      <c r="D39" s="24">
        <v>266874</v>
      </c>
      <c r="E39" s="24">
        <v>61586</v>
      </c>
      <c r="F39" s="24">
        <v>205288</v>
      </c>
      <c r="G39" s="211">
        <v>6.7</v>
      </c>
      <c r="H39" s="211">
        <v>78</v>
      </c>
      <c r="I39" s="282">
        <v>0.548</v>
      </c>
      <c r="J39" s="24">
        <v>1589693</v>
      </c>
      <c r="K39" s="24">
        <v>51126</v>
      </c>
      <c r="L39" s="24">
        <v>15100</v>
      </c>
      <c r="M39" s="24">
        <v>83072</v>
      </c>
      <c r="N39" s="24">
        <v>267</v>
      </c>
      <c r="O39" s="24">
        <v>36511</v>
      </c>
    </row>
    <row r="40" spans="1:15" ht="18.75" customHeight="1">
      <c r="A40" s="139" t="s">
        <v>343</v>
      </c>
      <c r="B40" s="38">
        <f>SUM(C40:D40)</f>
        <v>12477785</v>
      </c>
      <c r="C40" s="24">
        <v>11942587</v>
      </c>
      <c r="D40" s="24">
        <v>535198</v>
      </c>
      <c r="E40" s="24">
        <v>433099</v>
      </c>
      <c r="F40" s="24">
        <v>102099</v>
      </c>
      <c r="G40" s="211">
        <v>2</v>
      </c>
      <c r="H40" s="211">
        <v>81.3</v>
      </c>
      <c r="I40" s="282">
        <v>0.498</v>
      </c>
      <c r="J40" s="24">
        <v>2457332</v>
      </c>
      <c r="K40" s="24">
        <v>87106</v>
      </c>
      <c r="L40" s="24">
        <v>34333</v>
      </c>
      <c r="M40" s="280" t="s">
        <v>246</v>
      </c>
      <c r="N40" s="24">
        <v>579</v>
      </c>
      <c r="O40" s="24">
        <v>62188</v>
      </c>
    </row>
    <row r="41" spans="1:15" ht="18.75" customHeight="1">
      <c r="A41" s="139" t="s">
        <v>342</v>
      </c>
      <c r="B41" s="38">
        <f>SUM(C41:D41)</f>
        <v>8510355</v>
      </c>
      <c r="C41" s="24">
        <v>8297083</v>
      </c>
      <c r="D41" s="24">
        <v>213272</v>
      </c>
      <c r="E41" s="24">
        <v>57778</v>
      </c>
      <c r="F41" s="24">
        <v>155494</v>
      </c>
      <c r="G41" s="211">
        <v>4.2</v>
      </c>
      <c r="H41" s="211">
        <v>90.4</v>
      </c>
      <c r="I41" s="282">
        <v>0.246</v>
      </c>
      <c r="J41" s="24">
        <v>825166</v>
      </c>
      <c r="K41" s="24">
        <v>78142</v>
      </c>
      <c r="L41" s="24">
        <v>9059</v>
      </c>
      <c r="M41" s="280" t="s">
        <v>246</v>
      </c>
      <c r="N41" s="24">
        <v>857</v>
      </c>
      <c r="O41" s="24">
        <v>56366</v>
      </c>
    </row>
    <row r="42" spans="1:15" ht="18.75" customHeight="1">
      <c r="A42" s="139" t="s">
        <v>341</v>
      </c>
      <c r="B42" s="38">
        <f>SUM(C42:D42)</f>
        <v>4574905</v>
      </c>
      <c r="C42" s="24">
        <v>4463733</v>
      </c>
      <c r="D42" s="24">
        <v>111172</v>
      </c>
      <c r="E42" s="24">
        <v>32135</v>
      </c>
      <c r="F42" s="24">
        <v>79037</v>
      </c>
      <c r="G42" s="211">
        <v>3.1</v>
      </c>
      <c r="H42" s="211">
        <v>89.7</v>
      </c>
      <c r="I42" s="282">
        <v>0.371</v>
      </c>
      <c r="J42" s="24">
        <v>907020</v>
      </c>
      <c r="K42" s="24">
        <v>48134</v>
      </c>
      <c r="L42" s="24">
        <v>7105</v>
      </c>
      <c r="M42" s="24">
        <v>9902</v>
      </c>
      <c r="N42" s="24">
        <v>381</v>
      </c>
      <c r="O42" s="24">
        <v>34524</v>
      </c>
    </row>
    <row r="43" spans="1:15" ht="18.75" customHeight="1">
      <c r="A43" s="139" t="s">
        <v>340</v>
      </c>
      <c r="B43" s="38">
        <f>SUM(C43:D43)</f>
        <v>12394879</v>
      </c>
      <c r="C43" s="24">
        <v>12193837</v>
      </c>
      <c r="D43" s="24">
        <v>201042</v>
      </c>
      <c r="E43" s="24">
        <v>162647</v>
      </c>
      <c r="F43" s="24">
        <v>38395</v>
      </c>
      <c r="G43" s="211">
        <v>0.7</v>
      </c>
      <c r="H43" s="211">
        <v>79.6</v>
      </c>
      <c r="I43" s="282">
        <v>0.916</v>
      </c>
      <c r="J43" s="24">
        <v>4243080</v>
      </c>
      <c r="K43" s="24">
        <v>120101</v>
      </c>
      <c r="L43" s="24">
        <v>15849</v>
      </c>
      <c r="M43" s="24">
        <v>47537</v>
      </c>
      <c r="N43" s="24">
        <v>10244</v>
      </c>
      <c r="O43" s="24">
        <v>86275</v>
      </c>
    </row>
    <row r="44" spans="1:15" ht="18.75" customHeight="1">
      <c r="A44" s="139" t="s">
        <v>339</v>
      </c>
      <c r="B44" s="38">
        <f>SUM(C44:D44)</f>
        <v>4110380</v>
      </c>
      <c r="C44" s="24">
        <v>4012194</v>
      </c>
      <c r="D44" s="24">
        <v>98186</v>
      </c>
      <c r="E44" s="24">
        <v>6073</v>
      </c>
      <c r="F44" s="24">
        <v>92113</v>
      </c>
      <c r="G44" s="211">
        <v>3.6</v>
      </c>
      <c r="H44" s="211">
        <v>85.8</v>
      </c>
      <c r="I44" s="282">
        <v>0.372</v>
      </c>
      <c r="J44" s="24">
        <v>827980</v>
      </c>
      <c r="K44" s="24">
        <v>49923</v>
      </c>
      <c r="L44" s="24">
        <v>9032</v>
      </c>
      <c r="M44" s="24">
        <v>68315</v>
      </c>
      <c r="N44" s="24">
        <v>698</v>
      </c>
      <c r="O44" s="24">
        <v>35821</v>
      </c>
    </row>
    <row r="45" spans="1:15" ht="18.75" customHeight="1">
      <c r="A45" s="139" t="s">
        <v>338</v>
      </c>
      <c r="B45" s="38">
        <f>SUM(C45:D45)</f>
        <v>4656829</v>
      </c>
      <c r="C45" s="24">
        <v>4607653</v>
      </c>
      <c r="D45" s="24">
        <v>49176</v>
      </c>
      <c r="E45" s="24">
        <v>20733</v>
      </c>
      <c r="F45" s="24">
        <v>28443</v>
      </c>
      <c r="G45" s="211">
        <v>1.4</v>
      </c>
      <c r="H45" s="211">
        <v>84.9</v>
      </c>
      <c r="I45" s="282">
        <v>0.242</v>
      </c>
      <c r="J45" s="24">
        <v>466713</v>
      </c>
      <c r="K45" s="24">
        <v>36667</v>
      </c>
      <c r="L45" s="24">
        <v>5107</v>
      </c>
      <c r="M45" s="24">
        <v>6827</v>
      </c>
      <c r="N45" s="280">
        <v>177</v>
      </c>
      <c r="O45" s="24">
        <v>26366</v>
      </c>
    </row>
    <row r="46" spans="1:15" ht="18.75" customHeight="1">
      <c r="A46" s="139" t="s">
        <v>337</v>
      </c>
      <c r="B46" s="38">
        <f>SUM(C46:D46)</f>
        <v>4099636</v>
      </c>
      <c r="C46" s="24">
        <v>3893117</v>
      </c>
      <c r="D46" s="24">
        <v>206519</v>
      </c>
      <c r="E46" s="24">
        <v>18354</v>
      </c>
      <c r="F46" s="24">
        <v>188165</v>
      </c>
      <c r="G46" s="211">
        <v>9.8</v>
      </c>
      <c r="H46" s="211">
        <v>73.3</v>
      </c>
      <c r="I46" s="282">
        <v>0.26</v>
      </c>
      <c r="J46" s="24">
        <v>459402</v>
      </c>
      <c r="K46" s="24">
        <v>42878</v>
      </c>
      <c r="L46" s="24">
        <v>4714</v>
      </c>
      <c r="M46" s="280" t="s">
        <v>246</v>
      </c>
      <c r="N46" s="280" t="s">
        <v>246</v>
      </c>
      <c r="O46" s="24">
        <v>30822</v>
      </c>
    </row>
    <row r="47" spans="1:15" ht="18.75" customHeight="1">
      <c r="A47" s="139" t="s">
        <v>336</v>
      </c>
      <c r="B47" s="38">
        <f>SUM(C47:D47)</f>
        <v>6990689</v>
      </c>
      <c r="C47" s="24">
        <v>6735106</v>
      </c>
      <c r="D47" s="24">
        <v>255583</v>
      </c>
      <c r="E47" s="24">
        <v>70539</v>
      </c>
      <c r="F47" s="24">
        <v>185044</v>
      </c>
      <c r="G47" s="211">
        <v>5.7</v>
      </c>
      <c r="H47" s="211">
        <v>89.6</v>
      </c>
      <c r="I47" s="282">
        <v>0.217</v>
      </c>
      <c r="J47" s="24">
        <v>690553</v>
      </c>
      <c r="K47" s="24">
        <v>58246</v>
      </c>
      <c r="L47" s="24">
        <v>7233</v>
      </c>
      <c r="M47" s="280" t="s">
        <v>246</v>
      </c>
      <c r="N47" s="24">
        <v>528</v>
      </c>
      <c r="O47" s="24">
        <v>41933</v>
      </c>
    </row>
    <row r="48" spans="1:15" ht="18.75" customHeight="1">
      <c r="A48" s="139" t="s">
        <v>335</v>
      </c>
      <c r="B48" s="38">
        <f>SUM(C48:D48)</f>
        <v>4908766</v>
      </c>
      <c r="C48" s="24">
        <v>4848713</v>
      </c>
      <c r="D48" s="24">
        <v>60053</v>
      </c>
      <c r="E48" s="24">
        <v>34520</v>
      </c>
      <c r="F48" s="24">
        <v>25533</v>
      </c>
      <c r="G48" s="211">
        <v>0.9</v>
      </c>
      <c r="H48" s="211">
        <v>80.7</v>
      </c>
      <c r="I48" s="282">
        <v>0.319</v>
      </c>
      <c r="J48" s="24">
        <v>871781</v>
      </c>
      <c r="K48" s="24">
        <v>57719</v>
      </c>
      <c r="L48" s="24">
        <v>7951</v>
      </c>
      <c r="M48" s="280" t="s">
        <v>246</v>
      </c>
      <c r="N48" s="24">
        <v>212</v>
      </c>
      <c r="O48" s="24">
        <v>41338</v>
      </c>
    </row>
    <row r="49" spans="1:15" ht="18.75" customHeight="1">
      <c r="A49" s="139" t="s">
        <v>334</v>
      </c>
      <c r="B49" s="38">
        <f>SUM(C49:D49)</f>
        <v>4688201</v>
      </c>
      <c r="C49" s="24">
        <v>4462102</v>
      </c>
      <c r="D49" s="24">
        <v>226099</v>
      </c>
      <c r="E49" s="24">
        <v>32722</v>
      </c>
      <c r="F49" s="24">
        <v>193377</v>
      </c>
      <c r="G49" s="211">
        <v>9</v>
      </c>
      <c r="H49" s="211">
        <v>82.3</v>
      </c>
      <c r="I49" s="282">
        <v>0.157</v>
      </c>
      <c r="J49" s="24">
        <v>280652</v>
      </c>
      <c r="K49" s="24">
        <v>29985</v>
      </c>
      <c r="L49" s="24">
        <v>2445</v>
      </c>
      <c r="M49" s="24">
        <v>26440</v>
      </c>
      <c r="N49" s="24">
        <v>892</v>
      </c>
      <c r="O49" s="24">
        <v>21411</v>
      </c>
    </row>
    <row r="50" spans="1:15" ht="18.75" customHeight="1">
      <c r="A50" s="139" t="s">
        <v>333</v>
      </c>
      <c r="B50" s="38">
        <f>SUM(C50:D50)</f>
        <v>3757011</v>
      </c>
      <c r="C50" s="24">
        <v>3379557</v>
      </c>
      <c r="D50" s="24">
        <v>377454</v>
      </c>
      <c r="E50" s="24">
        <v>325018</v>
      </c>
      <c r="F50" s="24">
        <v>52436</v>
      </c>
      <c r="G50" s="211">
        <v>2.9</v>
      </c>
      <c r="H50" s="211">
        <v>76.1</v>
      </c>
      <c r="I50" s="282">
        <v>0.251</v>
      </c>
      <c r="J50" s="24">
        <v>412220</v>
      </c>
      <c r="K50" s="24">
        <v>27949</v>
      </c>
      <c r="L50" s="24">
        <v>4763</v>
      </c>
      <c r="M50" s="280" t="s">
        <v>246</v>
      </c>
      <c r="N50" s="280" t="s">
        <v>246</v>
      </c>
      <c r="O50" s="24">
        <v>20098</v>
      </c>
    </row>
    <row r="51" spans="1:15" ht="18.75" customHeight="1">
      <c r="A51" s="139" t="s">
        <v>332</v>
      </c>
      <c r="B51" s="38">
        <f>SUM(C51:D51)</f>
        <v>8514400</v>
      </c>
      <c r="C51" s="24">
        <v>8364826</v>
      </c>
      <c r="D51" s="24">
        <v>149574</v>
      </c>
      <c r="E51" s="24">
        <v>96634</v>
      </c>
      <c r="F51" s="24">
        <v>52940</v>
      </c>
      <c r="G51" s="211">
        <v>1.2</v>
      </c>
      <c r="H51" s="211">
        <v>90.2</v>
      </c>
      <c r="I51" s="282">
        <v>0.27</v>
      </c>
      <c r="J51" s="24">
        <v>1187515</v>
      </c>
      <c r="K51" s="24">
        <v>89620</v>
      </c>
      <c r="L51" s="24">
        <v>10665</v>
      </c>
      <c r="M51" s="24">
        <v>9381</v>
      </c>
      <c r="N51" s="24">
        <v>955</v>
      </c>
      <c r="O51" s="24">
        <v>64290</v>
      </c>
    </row>
    <row r="52" spans="1:15" ht="18.75" customHeight="1">
      <c r="A52" s="139" t="s">
        <v>331</v>
      </c>
      <c r="B52" s="38">
        <f>SUM(C52:D52)</f>
        <v>8343148</v>
      </c>
      <c r="C52" s="24">
        <v>7807284</v>
      </c>
      <c r="D52" s="24">
        <v>535864</v>
      </c>
      <c r="E52" s="24">
        <v>265634</v>
      </c>
      <c r="F52" s="24">
        <v>270230</v>
      </c>
      <c r="G52" s="211">
        <v>6.9</v>
      </c>
      <c r="H52" s="211">
        <v>71.2</v>
      </c>
      <c r="I52" s="282">
        <v>0.192</v>
      </c>
      <c r="J52" s="24">
        <v>685780</v>
      </c>
      <c r="K52" s="24">
        <v>73682</v>
      </c>
      <c r="L52" s="24">
        <v>8077</v>
      </c>
      <c r="M52" s="280" t="s">
        <v>246</v>
      </c>
      <c r="N52" s="24">
        <v>490</v>
      </c>
      <c r="O52" s="24">
        <v>52819</v>
      </c>
    </row>
    <row r="53" spans="1:15" ht="18.75" customHeight="1">
      <c r="A53" s="139" t="s">
        <v>330</v>
      </c>
      <c r="B53" s="38">
        <f>SUM(C53:D53)</f>
        <v>8898749</v>
      </c>
      <c r="C53" s="24">
        <v>8457003</v>
      </c>
      <c r="D53" s="24">
        <v>441746</v>
      </c>
      <c r="E53" s="24">
        <v>210797</v>
      </c>
      <c r="F53" s="24">
        <v>230949</v>
      </c>
      <c r="G53" s="211">
        <v>5.2</v>
      </c>
      <c r="H53" s="211">
        <v>86.5</v>
      </c>
      <c r="I53" s="282">
        <v>0.222</v>
      </c>
      <c r="J53" s="24">
        <v>970482</v>
      </c>
      <c r="K53" s="24">
        <v>87630</v>
      </c>
      <c r="L53" s="24">
        <v>10502</v>
      </c>
      <c r="M53" s="280" t="s">
        <v>246</v>
      </c>
      <c r="N53" s="24">
        <v>515</v>
      </c>
      <c r="O53" s="24">
        <v>62993</v>
      </c>
    </row>
    <row r="54" spans="1:15" ht="18.75" customHeight="1">
      <c r="A54" s="139" t="s">
        <v>329</v>
      </c>
      <c r="B54" s="38">
        <f>SUM(C54:D54)</f>
        <v>5520870</v>
      </c>
      <c r="C54" s="24">
        <v>5401242</v>
      </c>
      <c r="D54" s="24">
        <v>119628</v>
      </c>
      <c r="E54" s="24">
        <v>37741</v>
      </c>
      <c r="F54" s="24">
        <v>81887</v>
      </c>
      <c r="G54" s="211">
        <v>3.1</v>
      </c>
      <c r="H54" s="211">
        <v>84.8</v>
      </c>
      <c r="I54" s="282">
        <v>0.139</v>
      </c>
      <c r="J54" s="24">
        <v>336053</v>
      </c>
      <c r="K54" s="24">
        <v>43496</v>
      </c>
      <c r="L54" s="24">
        <v>3875</v>
      </c>
      <c r="M54" s="280" t="s">
        <v>246</v>
      </c>
      <c r="N54" s="24">
        <v>120</v>
      </c>
      <c r="O54" s="24">
        <v>31048</v>
      </c>
    </row>
    <row r="55" spans="1:15" ht="18.75" customHeight="1">
      <c r="A55" s="139" t="s">
        <v>328</v>
      </c>
      <c r="B55" s="38">
        <f>SUM(C55:D55)</f>
        <v>5484864</v>
      </c>
      <c r="C55" s="24">
        <v>5344908</v>
      </c>
      <c r="D55" s="24">
        <v>139956</v>
      </c>
      <c r="E55" s="24">
        <v>21350</v>
      </c>
      <c r="F55" s="24">
        <v>118606</v>
      </c>
      <c r="G55" s="211">
        <v>4.2</v>
      </c>
      <c r="H55" s="211">
        <v>90</v>
      </c>
      <c r="I55" s="282">
        <v>0.25</v>
      </c>
      <c r="J55" s="281">
        <v>715836</v>
      </c>
      <c r="K55" s="24">
        <v>49531</v>
      </c>
      <c r="L55" s="24">
        <v>7626</v>
      </c>
      <c r="M55" s="280" t="s">
        <v>246</v>
      </c>
      <c r="N55" s="24">
        <v>2004</v>
      </c>
      <c r="O55" s="24">
        <v>35489</v>
      </c>
    </row>
    <row r="56" spans="1:15" ht="18.75" customHeight="1">
      <c r="A56" s="138" t="s">
        <v>327</v>
      </c>
      <c r="B56" s="279">
        <f>SUM(B23:B55)</f>
        <v>214372559</v>
      </c>
      <c r="C56" s="275">
        <v>206753604</v>
      </c>
      <c r="D56" s="275">
        <v>7618955</v>
      </c>
      <c r="E56" s="275">
        <v>3453283</v>
      </c>
      <c r="F56" s="275">
        <v>4165672</v>
      </c>
      <c r="G56" s="278">
        <v>3.9</v>
      </c>
      <c r="H56" s="278">
        <v>80.6</v>
      </c>
      <c r="I56" s="277">
        <f>AVERAGE(I23:I55)</f>
        <v>0.3693030303030303</v>
      </c>
      <c r="J56" s="275">
        <f>SUM(J23:J55)</f>
        <v>43742319</v>
      </c>
      <c r="K56" s="275">
        <f>SUM(K23:K55)</f>
        <v>1870802</v>
      </c>
      <c r="L56" s="275">
        <f>SUM(L23:L55)</f>
        <v>398019</v>
      </c>
      <c r="M56" s="275">
        <f>SUM(M23:M55)</f>
        <v>353646</v>
      </c>
      <c r="N56" s="275">
        <f>SUM(N23:N55)</f>
        <v>141723</v>
      </c>
      <c r="O56" s="275">
        <f>SUM(O23:O55)</f>
        <v>1340434</v>
      </c>
    </row>
    <row r="57" spans="1:15" ht="18.75" customHeight="1">
      <c r="A57" s="22" t="s">
        <v>326</v>
      </c>
      <c r="B57" s="7"/>
      <c r="C57" s="7"/>
      <c r="D57" s="7"/>
      <c r="E57" s="7"/>
      <c r="F57" s="7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>
      <c r="A58" s="54" t="s">
        <v>325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sheetProtection/>
  <mergeCells count="16">
    <mergeCell ref="A3:O3"/>
    <mergeCell ref="N5:N6"/>
    <mergeCell ref="C5:C6"/>
    <mergeCell ref="I5:I6"/>
    <mergeCell ref="H5:H6"/>
    <mergeCell ref="M5:M6"/>
    <mergeCell ref="F5:F6"/>
    <mergeCell ref="O5:O6"/>
    <mergeCell ref="J5:J6"/>
    <mergeCell ref="K5:K6"/>
    <mergeCell ref="L5:L6"/>
    <mergeCell ref="A5:A6"/>
    <mergeCell ref="D5:D6"/>
    <mergeCell ref="E5:E6"/>
    <mergeCell ref="G5:G6"/>
    <mergeCell ref="B5:B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M1">
      <selection activeCell="P1" sqref="P1"/>
    </sheetView>
  </sheetViews>
  <sheetFormatPr defaultColWidth="8.796875" defaultRowHeight="18.75" customHeight="1"/>
  <cols>
    <col min="1" max="7" width="14.3984375" style="0" customWidth="1"/>
    <col min="8" max="8" width="15" style="0" customWidth="1"/>
    <col min="9" max="16384" width="14.3984375" style="0" customWidth="1"/>
  </cols>
  <sheetData>
    <row r="1" spans="1:16" ht="18.75" customHeight="1">
      <c r="A1" s="36" t="s">
        <v>417</v>
      </c>
      <c r="P1" s="52" t="s">
        <v>419</v>
      </c>
    </row>
    <row r="3" spans="1:16" ht="18.75" customHeight="1">
      <c r="A3" s="33" t="s">
        <v>418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1" t="s">
        <v>415</v>
      </c>
    </row>
    <row r="5" spans="1:16" ht="18.75" customHeight="1">
      <c r="A5" s="310" t="s">
        <v>412</v>
      </c>
      <c r="B5" s="47" t="s">
        <v>399</v>
      </c>
      <c r="C5" s="307" t="s">
        <v>398</v>
      </c>
      <c r="D5" s="46" t="s">
        <v>397</v>
      </c>
      <c r="E5" s="46" t="s">
        <v>396</v>
      </c>
      <c r="F5" s="47" t="s">
        <v>395</v>
      </c>
      <c r="G5" s="46" t="s">
        <v>394</v>
      </c>
      <c r="H5" s="306" t="s">
        <v>393</v>
      </c>
      <c r="I5" s="46" t="s">
        <v>392</v>
      </c>
      <c r="J5" s="47" t="s">
        <v>391</v>
      </c>
      <c r="K5" s="47" t="s">
        <v>390</v>
      </c>
      <c r="L5" s="47" t="s">
        <v>389</v>
      </c>
      <c r="M5" s="46" t="s">
        <v>388</v>
      </c>
      <c r="N5" s="46" t="s">
        <v>387</v>
      </c>
      <c r="O5" s="46" t="s">
        <v>386</v>
      </c>
      <c r="P5" s="305" t="s">
        <v>385</v>
      </c>
    </row>
    <row r="6" spans="1:16" ht="18.75" customHeight="1">
      <c r="A6" s="302"/>
      <c r="B6" s="166"/>
      <c r="C6" s="312"/>
      <c r="D6" s="299"/>
      <c r="E6" s="299"/>
      <c r="F6" s="166"/>
      <c r="G6" s="299"/>
      <c r="H6" s="311"/>
      <c r="I6" s="299"/>
      <c r="J6" s="166"/>
      <c r="K6" s="166"/>
      <c r="L6" s="166"/>
      <c r="M6" s="299"/>
      <c r="N6" s="299"/>
      <c r="O6" s="299"/>
      <c r="P6" s="315"/>
    </row>
    <row r="7" spans="1:16" ht="18.75" customHeight="1">
      <c r="A7" s="18" t="s">
        <v>16</v>
      </c>
      <c r="B7" s="17">
        <v>91649134</v>
      </c>
      <c r="C7" s="17">
        <v>273334</v>
      </c>
      <c r="D7" s="17">
        <v>8060969</v>
      </c>
      <c r="E7" s="17">
        <v>10395771</v>
      </c>
      <c r="F7" s="17">
        <v>1838640</v>
      </c>
      <c r="G7" s="17">
        <v>44493677</v>
      </c>
      <c r="H7" s="17">
        <v>315348</v>
      </c>
      <c r="I7" s="17">
        <v>26746729</v>
      </c>
      <c r="J7" s="17">
        <v>8189810</v>
      </c>
      <c r="K7" s="17">
        <v>2262925</v>
      </c>
      <c r="L7" s="17">
        <v>12977350</v>
      </c>
      <c r="M7" s="17">
        <v>14501985</v>
      </c>
      <c r="N7" s="17">
        <v>41783862</v>
      </c>
      <c r="O7" s="17">
        <v>78230365</v>
      </c>
      <c r="P7" s="17">
        <v>5228216</v>
      </c>
    </row>
    <row r="8" spans="1:16" ht="18.75" customHeight="1">
      <c r="A8" s="57">
        <v>7</v>
      </c>
      <c r="B8" s="17">
        <v>98419501</v>
      </c>
      <c r="C8" s="17">
        <v>273725</v>
      </c>
      <c r="D8" s="17">
        <v>8512089</v>
      </c>
      <c r="E8" s="17">
        <v>10507793</v>
      </c>
      <c r="F8" s="17">
        <v>1937071</v>
      </c>
      <c r="G8" s="17">
        <v>40251369</v>
      </c>
      <c r="H8" s="17">
        <v>322068</v>
      </c>
      <c r="I8" s="17">
        <v>28321626</v>
      </c>
      <c r="J8" s="17">
        <v>4938630</v>
      </c>
      <c r="K8" s="17">
        <v>1157618</v>
      </c>
      <c r="L8" s="17">
        <v>13094230</v>
      </c>
      <c r="M8" s="17">
        <v>10344769</v>
      </c>
      <c r="N8" s="17">
        <v>42556126</v>
      </c>
      <c r="O8" s="17">
        <v>89795251</v>
      </c>
      <c r="P8" s="17">
        <v>5360048</v>
      </c>
    </row>
    <row r="9" spans="1:16" ht="18.75" customHeight="1">
      <c r="A9" s="57">
        <v>8</v>
      </c>
      <c r="B9" s="17">
        <v>102531743</v>
      </c>
      <c r="C9" s="17">
        <v>283715</v>
      </c>
      <c r="D9" s="17">
        <v>8740036</v>
      </c>
      <c r="E9" s="17">
        <v>10650177</v>
      </c>
      <c r="F9" s="17">
        <v>2149158</v>
      </c>
      <c r="G9" s="17">
        <v>43932532</v>
      </c>
      <c r="H9" s="17">
        <v>328191</v>
      </c>
      <c r="I9" s="17">
        <v>27065106</v>
      </c>
      <c r="J9" s="17">
        <v>5359822</v>
      </c>
      <c r="K9" s="17">
        <v>1049887</v>
      </c>
      <c r="L9" s="17">
        <v>11594997</v>
      </c>
      <c r="M9" s="17">
        <v>10973288</v>
      </c>
      <c r="N9" s="17">
        <v>43750632</v>
      </c>
      <c r="O9" s="17">
        <v>92256193</v>
      </c>
      <c r="P9" s="17">
        <v>5515018</v>
      </c>
    </row>
    <row r="10" spans="1:16" ht="18.75" customHeight="1">
      <c r="A10" s="57">
        <v>9</v>
      </c>
      <c r="B10" s="17">
        <v>103986021</v>
      </c>
      <c r="C10" s="17">
        <v>297847</v>
      </c>
      <c r="D10" s="17">
        <v>9356428</v>
      </c>
      <c r="E10" s="17">
        <v>10618801</v>
      </c>
      <c r="F10" s="17">
        <v>1920792</v>
      </c>
      <c r="G10" s="17">
        <v>43375788</v>
      </c>
      <c r="H10" s="17">
        <v>300766</v>
      </c>
      <c r="I10" s="17">
        <v>27288255</v>
      </c>
      <c r="J10" s="17">
        <v>3957990</v>
      </c>
      <c r="K10" s="17">
        <v>1646249</v>
      </c>
      <c r="L10" s="17">
        <v>12491330</v>
      </c>
      <c r="M10" s="17">
        <v>10975463</v>
      </c>
      <c r="N10" s="17">
        <v>51637959</v>
      </c>
      <c r="O10" s="17">
        <v>85372252</v>
      </c>
      <c r="P10" s="17">
        <v>5508453</v>
      </c>
    </row>
    <row r="11" spans="1:16" ht="18.75" customHeight="1">
      <c r="A11" s="21">
        <v>10</v>
      </c>
      <c r="B11" s="23">
        <f>SUM(B21,B56)</f>
        <v>112791204</v>
      </c>
      <c r="C11" s="23">
        <f>SUM(C21,C56)</f>
        <v>308683</v>
      </c>
      <c r="D11" s="23">
        <f>SUM(D21,D56)</f>
        <v>9621311</v>
      </c>
      <c r="E11" s="23">
        <f>SUM(E21,E56)</f>
        <v>10556059</v>
      </c>
      <c r="F11" s="23">
        <f>SUM(F21,F56)</f>
        <v>1896271</v>
      </c>
      <c r="G11" s="23">
        <f>SUM(G21,G56)</f>
        <v>56222819</v>
      </c>
      <c r="H11" s="23">
        <f>SUM(H21,H56)</f>
        <v>301891</v>
      </c>
      <c r="I11" s="23">
        <f>SUM(I21,I56)</f>
        <v>28990867</v>
      </c>
      <c r="J11" s="23">
        <f>SUM(J21,J56)</f>
        <v>4023186</v>
      </c>
      <c r="K11" s="23">
        <f>SUM(K21,K56)</f>
        <v>1058735</v>
      </c>
      <c r="L11" s="23">
        <f>SUM(L21,L56)</f>
        <v>19444824</v>
      </c>
      <c r="M11" s="23">
        <f>SUM(M21,M56)</f>
        <v>9628423</v>
      </c>
      <c r="N11" s="23">
        <f>SUM(N21,N56)</f>
        <v>44444643</v>
      </c>
      <c r="O11" s="23">
        <f>SUM(O21,O56)</f>
        <v>115851401</v>
      </c>
      <c r="P11" s="23">
        <f>SUM(P21,P56)</f>
        <v>5507695</v>
      </c>
    </row>
    <row r="12" spans="1:16" ht="18.75" customHeight="1">
      <c r="A12" s="16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</row>
    <row r="13" spans="1:16" ht="18.75" customHeight="1">
      <c r="A13" s="139" t="s">
        <v>369</v>
      </c>
      <c r="B13" s="24">
        <v>17509821</v>
      </c>
      <c r="C13" s="24">
        <v>145475</v>
      </c>
      <c r="D13" s="24">
        <v>3409551</v>
      </c>
      <c r="E13" s="24">
        <v>2692704</v>
      </c>
      <c r="F13" s="24">
        <v>1321576</v>
      </c>
      <c r="G13" s="24">
        <v>23213737</v>
      </c>
      <c r="H13" s="24">
        <v>19560</v>
      </c>
      <c r="I13" s="24">
        <v>3829602</v>
      </c>
      <c r="J13" s="24">
        <v>1308995</v>
      </c>
      <c r="K13" s="24">
        <v>41310</v>
      </c>
      <c r="L13" s="24">
        <v>854802</v>
      </c>
      <c r="M13" s="24">
        <v>4119958</v>
      </c>
      <c r="N13" s="24">
        <v>18346048</v>
      </c>
      <c r="O13" s="24">
        <v>56271100</v>
      </c>
      <c r="P13" s="24">
        <v>925389</v>
      </c>
    </row>
    <row r="14" spans="1:16" ht="18.75" customHeight="1">
      <c r="A14" s="139" t="s">
        <v>368</v>
      </c>
      <c r="B14" s="24">
        <v>3558073</v>
      </c>
      <c r="C14" s="24">
        <v>9393</v>
      </c>
      <c r="D14" s="24">
        <v>803777</v>
      </c>
      <c r="E14" s="24">
        <v>300276</v>
      </c>
      <c r="F14" s="24">
        <v>29968</v>
      </c>
      <c r="G14" s="24">
        <v>1941144</v>
      </c>
      <c r="H14" s="280" t="s">
        <v>246</v>
      </c>
      <c r="I14" s="24">
        <v>1371770</v>
      </c>
      <c r="J14" s="24">
        <v>16094</v>
      </c>
      <c r="K14" s="24">
        <v>167883</v>
      </c>
      <c r="L14" s="24">
        <v>562104</v>
      </c>
      <c r="M14" s="24">
        <v>349038</v>
      </c>
      <c r="N14" s="24">
        <v>1634747</v>
      </c>
      <c r="O14" s="24">
        <v>3244800</v>
      </c>
      <c r="P14" s="24">
        <v>254441</v>
      </c>
    </row>
    <row r="15" spans="1:16" ht="18.75" customHeight="1">
      <c r="A15" s="139" t="s">
        <v>367</v>
      </c>
      <c r="B15" s="24">
        <v>5329254</v>
      </c>
      <c r="C15" s="24">
        <v>25158</v>
      </c>
      <c r="D15" s="24">
        <v>1207246</v>
      </c>
      <c r="E15" s="24">
        <v>806837</v>
      </c>
      <c r="F15" s="24">
        <v>141203</v>
      </c>
      <c r="G15" s="24">
        <v>7100737</v>
      </c>
      <c r="H15" s="24">
        <v>282331</v>
      </c>
      <c r="I15" s="24">
        <v>3537754</v>
      </c>
      <c r="J15" s="24">
        <v>385230</v>
      </c>
      <c r="K15" s="24">
        <v>99806</v>
      </c>
      <c r="L15" s="24">
        <v>464993</v>
      </c>
      <c r="M15" s="24">
        <v>760307</v>
      </c>
      <c r="N15" s="24">
        <v>3471177</v>
      </c>
      <c r="O15" s="24">
        <v>8039800</v>
      </c>
      <c r="P15" s="24">
        <v>381942</v>
      </c>
    </row>
    <row r="16" spans="1:16" ht="18.75" customHeight="1">
      <c r="A16" s="139" t="s">
        <v>366</v>
      </c>
      <c r="B16" s="24">
        <v>5825344</v>
      </c>
      <c r="C16" s="24">
        <v>5677</v>
      </c>
      <c r="D16" s="24">
        <v>174456</v>
      </c>
      <c r="E16" s="24">
        <v>256864</v>
      </c>
      <c r="F16" s="24">
        <v>30510</v>
      </c>
      <c r="G16" s="24">
        <v>1931527</v>
      </c>
      <c r="H16" s="280" t="s">
        <v>246</v>
      </c>
      <c r="I16" s="24">
        <v>1195855</v>
      </c>
      <c r="J16" s="24">
        <v>289282</v>
      </c>
      <c r="K16" s="24">
        <v>18399</v>
      </c>
      <c r="L16" s="24">
        <v>471737</v>
      </c>
      <c r="M16" s="24">
        <v>94096</v>
      </c>
      <c r="N16" s="24">
        <v>612641</v>
      </c>
      <c r="O16" s="24">
        <v>4242100</v>
      </c>
      <c r="P16" s="24">
        <v>208319</v>
      </c>
    </row>
    <row r="17" spans="1:16" ht="18.75" customHeight="1">
      <c r="A17" s="139" t="s">
        <v>365</v>
      </c>
      <c r="B17" s="24">
        <v>6593555</v>
      </c>
      <c r="C17" s="24">
        <v>3641</v>
      </c>
      <c r="D17" s="24">
        <v>154994</v>
      </c>
      <c r="E17" s="24">
        <v>227282</v>
      </c>
      <c r="F17" s="24">
        <v>50488</v>
      </c>
      <c r="G17" s="24">
        <v>1078281</v>
      </c>
      <c r="H17" s="280" t="s">
        <v>246</v>
      </c>
      <c r="I17" s="24">
        <v>1640929</v>
      </c>
      <c r="J17" s="24">
        <v>87010</v>
      </c>
      <c r="K17" s="24">
        <v>4531</v>
      </c>
      <c r="L17" s="24">
        <v>53630</v>
      </c>
      <c r="M17" s="24">
        <v>94740</v>
      </c>
      <c r="N17" s="24">
        <v>324127</v>
      </c>
      <c r="O17" s="24">
        <v>1457500</v>
      </c>
      <c r="P17" s="24">
        <v>182860</v>
      </c>
    </row>
    <row r="18" spans="1:16" ht="18.75" customHeight="1">
      <c r="A18" s="139" t="s">
        <v>364</v>
      </c>
      <c r="B18" s="24">
        <v>4058878</v>
      </c>
      <c r="C18" s="24">
        <v>18944</v>
      </c>
      <c r="D18" s="24">
        <v>584037</v>
      </c>
      <c r="E18" s="24">
        <v>469757</v>
      </c>
      <c r="F18" s="24">
        <v>82042</v>
      </c>
      <c r="G18" s="24">
        <v>3078709</v>
      </c>
      <c r="H18" s="280" t="s">
        <v>246</v>
      </c>
      <c r="I18" s="24">
        <v>1048617</v>
      </c>
      <c r="J18" s="24">
        <v>208234</v>
      </c>
      <c r="K18" s="24">
        <v>10131</v>
      </c>
      <c r="L18" s="24">
        <v>511319</v>
      </c>
      <c r="M18" s="24">
        <v>322182</v>
      </c>
      <c r="N18" s="24">
        <v>3166954</v>
      </c>
      <c r="O18" s="24">
        <v>4455300</v>
      </c>
      <c r="P18" s="24">
        <v>281932</v>
      </c>
    </row>
    <row r="19" spans="1:16" ht="18.75" customHeight="1">
      <c r="A19" s="139" t="s">
        <v>363</v>
      </c>
      <c r="B19" s="24">
        <v>3596084</v>
      </c>
      <c r="C19" s="24">
        <v>6221</v>
      </c>
      <c r="D19" s="24">
        <v>214361</v>
      </c>
      <c r="E19" s="24">
        <v>284219</v>
      </c>
      <c r="F19" s="24">
        <v>22992</v>
      </c>
      <c r="G19" s="24">
        <v>911909</v>
      </c>
      <c r="H19" s="280" t="s">
        <v>246</v>
      </c>
      <c r="I19" s="24">
        <v>684284</v>
      </c>
      <c r="J19" s="24">
        <v>32270</v>
      </c>
      <c r="K19" s="24">
        <v>218709</v>
      </c>
      <c r="L19" s="24">
        <v>244045</v>
      </c>
      <c r="M19" s="24">
        <v>58114</v>
      </c>
      <c r="N19" s="24">
        <v>486758</v>
      </c>
      <c r="O19" s="24">
        <v>1125900</v>
      </c>
      <c r="P19" s="24">
        <v>178383</v>
      </c>
    </row>
    <row r="20" spans="1:16" ht="18.75" customHeight="1">
      <c r="A20" s="139" t="s">
        <v>362</v>
      </c>
      <c r="B20" s="24">
        <v>3736532</v>
      </c>
      <c r="C20" s="24">
        <v>17540</v>
      </c>
      <c r="D20" s="24">
        <v>402141</v>
      </c>
      <c r="E20" s="24">
        <v>802169</v>
      </c>
      <c r="F20" s="24">
        <v>33527</v>
      </c>
      <c r="G20" s="24">
        <v>1788454</v>
      </c>
      <c r="H20" s="280" t="s">
        <v>246</v>
      </c>
      <c r="I20" s="24">
        <v>1601064</v>
      </c>
      <c r="J20" s="24">
        <v>53618</v>
      </c>
      <c r="K20" s="24">
        <v>7467</v>
      </c>
      <c r="L20" s="24">
        <v>2409037</v>
      </c>
      <c r="M20" s="24">
        <v>610195</v>
      </c>
      <c r="N20" s="24">
        <v>4399621</v>
      </c>
      <c r="O20" s="24">
        <v>4670300</v>
      </c>
      <c r="P20" s="24">
        <v>254802</v>
      </c>
    </row>
    <row r="21" spans="1:16" ht="18.75" customHeight="1">
      <c r="A21" s="290" t="s">
        <v>361</v>
      </c>
      <c r="B21" s="23">
        <f>SUM(B13:B20)</f>
        <v>50207541</v>
      </c>
      <c r="C21" s="23">
        <f>SUM(C13:C20)</f>
        <v>232049</v>
      </c>
      <c r="D21" s="23">
        <f>SUM(D13:D20)</f>
        <v>6950563</v>
      </c>
      <c r="E21" s="23">
        <f>SUM(E13:E20)</f>
        <v>5840108</v>
      </c>
      <c r="F21" s="23">
        <f>SUM(F13:F20)</f>
        <v>1712306</v>
      </c>
      <c r="G21" s="23">
        <f>SUM(G13:G20)</f>
        <v>41044498</v>
      </c>
      <c r="H21" s="23">
        <f>SUM(H13:H20)</f>
        <v>301891</v>
      </c>
      <c r="I21" s="23">
        <f>SUM(I13:I20)</f>
        <v>14909875</v>
      </c>
      <c r="J21" s="23">
        <f>SUM(J13:J20)</f>
        <v>2380733</v>
      </c>
      <c r="K21" s="23">
        <f>SUM(K13:K20)</f>
        <v>568236</v>
      </c>
      <c r="L21" s="23">
        <f>SUM(L13:L20)</f>
        <v>5571667</v>
      </c>
      <c r="M21" s="23">
        <f>SUM(M13:M20)</f>
        <v>6408630</v>
      </c>
      <c r="N21" s="23">
        <f>SUM(N13:N20)</f>
        <v>32442073</v>
      </c>
      <c r="O21" s="23">
        <f>SUM(O13:O20)</f>
        <v>83506800</v>
      </c>
      <c r="P21" s="23">
        <f>SUM(P13:P20)</f>
        <v>2668068</v>
      </c>
    </row>
    <row r="22" spans="1:16" ht="18.75" customHeight="1">
      <c r="A22" s="139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</row>
    <row r="23" spans="1:16" ht="18.75" customHeight="1">
      <c r="A23" s="139" t="s">
        <v>360</v>
      </c>
      <c r="B23" s="24">
        <v>2046225</v>
      </c>
      <c r="C23" s="24">
        <v>1981</v>
      </c>
      <c r="D23" s="24">
        <v>127619</v>
      </c>
      <c r="E23" s="24">
        <v>200001</v>
      </c>
      <c r="F23" s="24">
        <v>5396</v>
      </c>
      <c r="G23" s="24">
        <v>428335</v>
      </c>
      <c r="H23" s="280" t="s">
        <v>246</v>
      </c>
      <c r="I23" s="24">
        <v>292618</v>
      </c>
      <c r="J23" s="24">
        <v>35170</v>
      </c>
      <c r="K23" s="24">
        <v>14832</v>
      </c>
      <c r="L23" s="24">
        <v>115967</v>
      </c>
      <c r="M23" s="24">
        <v>75323</v>
      </c>
      <c r="N23" s="24">
        <v>312189</v>
      </c>
      <c r="O23" s="24">
        <v>794500</v>
      </c>
      <c r="P23" s="24">
        <v>87800</v>
      </c>
    </row>
    <row r="24" spans="1:16" ht="18.75" customHeight="1">
      <c r="A24" s="139" t="s">
        <v>359</v>
      </c>
      <c r="B24" s="24">
        <v>1450731</v>
      </c>
      <c r="C24" s="24">
        <v>3539</v>
      </c>
      <c r="D24" s="24">
        <v>133616</v>
      </c>
      <c r="E24" s="24">
        <v>248444</v>
      </c>
      <c r="F24" s="24">
        <v>6331</v>
      </c>
      <c r="G24" s="24">
        <v>733632</v>
      </c>
      <c r="H24" s="280" t="s">
        <v>246</v>
      </c>
      <c r="I24" s="24">
        <v>404744</v>
      </c>
      <c r="J24" s="24">
        <v>25852</v>
      </c>
      <c r="K24" s="24">
        <v>18878</v>
      </c>
      <c r="L24" s="24">
        <v>267179</v>
      </c>
      <c r="M24" s="24">
        <v>135092</v>
      </c>
      <c r="N24" s="24">
        <v>806552</v>
      </c>
      <c r="O24" s="24">
        <v>799500</v>
      </c>
      <c r="P24" s="24">
        <v>110127</v>
      </c>
    </row>
    <row r="25" spans="1:16" ht="18.75" customHeight="1">
      <c r="A25" s="139" t="s">
        <v>358</v>
      </c>
      <c r="B25" s="24">
        <v>1530913</v>
      </c>
      <c r="C25" s="24">
        <v>2567</v>
      </c>
      <c r="D25" s="24">
        <v>74167</v>
      </c>
      <c r="E25" s="24">
        <v>474868</v>
      </c>
      <c r="F25" s="24">
        <v>5991</v>
      </c>
      <c r="G25" s="24">
        <v>608057</v>
      </c>
      <c r="H25" s="280" t="s">
        <v>246</v>
      </c>
      <c r="I25" s="24">
        <v>287390</v>
      </c>
      <c r="J25" s="24">
        <v>20685</v>
      </c>
      <c r="K25" s="24">
        <v>54722</v>
      </c>
      <c r="L25" s="24">
        <v>173596</v>
      </c>
      <c r="M25" s="24">
        <v>136362</v>
      </c>
      <c r="N25" s="24">
        <v>416038</v>
      </c>
      <c r="O25" s="24">
        <v>990300</v>
      </c>
      <c r="P25" s="24">
        <v>89654</v>
      </c>
    </row>
    <row r="26" spans="1:16" ht="18.75" customHeight="1">
      <c r="A26" s="139" t="s">
        <v>357</v>
      </c>
      <c r="B26" s="24">
        <v>1634023</v>
      </c>
      <c r="C26" s="24">
        <v>2957</v>
      </c>
      <c r="D26" s="24">
        <v>169644</v>
      </c>
      <c r="E26" s="24">
        <v>144357</v>
      </c>
      <c r="F26" s="24">
        <v>5903</v>
      </c>
      <c r="G26" s="24">
        <v>646625</v>
      </c>
      <c r="H26" s="280" t="s">
        <v>246</v>
      </c>
      <c r="I26" s="24">
        <v>424164</v>
      </c>
      <c r="J26" s="24">
        <v>143917</v>
      </c>
      <c r="K26" s="24">
        <v>11041</v>
      </c>
      <c r="L26" s="24">
        <v>869340</v>
      </c>
      <c r="M26" s="24">
        <v>227803</v>
      </c>
      <c r="N26" s="24">
        <v>210497</v>
      </c>
      <c r="O26" s="24">
        <v>1373500</v>
      </c>
      <c r="P26" s="24">
        <v>86931</v>
      </c>
    </row>
    <row r="27" spans="1:16" ht="18.75" customHeight="1">
      <c r="A27" s="139" t="s">
        <v>356</v>
      </c>
      <c r="B27" s="24">
        <v>758571</v>
      </c>
      <c r="C27" s="24">
        <v>812</v>
      </c>
      <c r="D27" s="24">
        <v>13313</v>
      </c>
      <c r="E27" s="24">
        <v>119038</v>
      </c>
      <c r="F27" s="24">
        <v>1407</v>
      </c>
      <c r="G27" s="24">
        <v>197385</v>
      </c>
      <c r="H27" s="280" t="s">
        <v>246</v>
      </c>
      <c r="I27" s="24">
        <v>188510</v>
      </c>
      <c r="J27" s="24">
        <v>10313</v>
      </c>
      <c r="K27" s="24">
        <v>22983</v>
      </c>
      <c r="L27" s="24">
        <v>344835</v>
      </c>
      <c r="M27" s="24">
        <v>237908</v>
      </c>
      <c r="N27" s="24">
        <v>134859</v>
      </c>
      <c r="O27" s="24">
        <v>957600</v>
      </c>
      <c r="P27" s="24">
        <v>64656</v>
      </c>
    </row>
    <row r="28" spans="1:16" ht="18.75" customHeight="1">
      <c r="A28" s="139" t="s">
        <v>355</v>
      </c>
      <c r="B28" s="24">
        <v>1936511</v>
      </c>
      <c r="C28" s="24">
        <v>2429</v>
      </c>
      <c r="D28" s="24">
        <v>29771</v>
      </c>
      <c r="E28" s="24">
        <v>122844</v>
      </c>
      <c r="F28" s="24">
        <v>5423</v>
      </c>
      <c r="G28" s="24">
        <v>511984</v>
      </c>
      <c r="H28" s="280" t="s">
        <v>246</v>
      </c>
      <c r="I28" s="24">
        <v>201879</v>
      </c>
      <c r="J28" s="24">
        <v>9661</v>
      </c>
      <c r="K28" s="24">
        <v>1015</v>
      </c>
      <c r="L28" s="24">
        <v>500036</v>
      </c>
      <c r="M28" s="24">
        <v>252918</v>
      </c>
      <c r="N28" s="24">
        <v>319942</v>
      </c>
      <c r="O28" s="24">
        <v>590000</v>
      </c>
      <c r="P28" s="24">
        <v>103098</v>
      </c>
    </row>
    <row r="29" spans="1:16" ht="18.75" customHeight="1">
      <c r="A29" s="139" t="s">
        <v>354</v>
      </c>
      <c r="B29" s="24">
        <v>2183966</v>
      </c>
      <c r="C29" s="24">
        <v>3675</v>
      </c>
      <c r="D29" s="24">
        <v>92905</v>
      </c>
      <c r="E29" s="24">
        <v>132019</v>
      </c>
      <c r="F29" s="24">
        <v>7040</v>
      </c>
      <c r="G29" s="24">
        <v>387021</v>
      </c>
      <c r="H29" s="280" t="s">
        <v>246</v>
      </c>
      <c r="I29" s="24">
        <v>274344</v>
      </c>
      <c r="J29" s="24">
        <v>178957</v>
      </c>
      <c r="K29" s="24">
        <v>22883</v>
      </c>
      <c r="L29" s="24">
        <v>260090</v>
      </c>
      <c r="M29" s="24">
        <v>87525</v>
      </c>
      <c r="N29" s="24">
        <v>313986</v>
      </c>
      <c r="O29" s="24">
        <v>1869200</v>
      </c>
      <c r="P29" s="24">
        <v>109024</v>
      </c>
    </row>
    <row r="30" spans="1:16" ht="18.75" customHeight="1">
      <c r="A30" s="139" t="s">
        <v>353</v>
      </c>
      <c r="B30" s="24">
        <v>2050998</v>
      </c>
      <c r="C30" s="24">
        <v>15139</v>
      </c>
      <c r="D30" s="24">
        <v>161135</v>
      </c>
      <c r="E30" s="24">
        <v>280557</v>
      </c>
      <c r="F30" s="24">
        <v>15663</v>
      </c>
      <c r="G30" s="24">
        <v>1147388</v>
      </c>
      <c r="H30" s="280" t="s">
        <v>246</v>
      </c>
      <c r="I30" s="24">
        <v>571914</v>
      </c>
      <c r="J30" s="24">
        <v>168016</v>
      </c>
      <c r="K30" s="24">
        <v>6254</v>
      </c>
      <c r="L30" s="24">
        <v>471911</v>
      </c>
      <c r="M30" s="24">
        <v>137188</v>
      </c>
      <c r="N30" s="24">
        <v>1058363</v>
      </c>
      <c r="O30" s="24">
        <v>1887200</v>
      </c>
      <c r="P30" s="24">
        <v>150686</v>
      </c>
    </row>
    <row r="31" spans="1:16" ht="18.75" customHeight="1">
      <c r="A31" s="139" t="s">
        <v>352</v>
      </c>
      <c r="B31" s="24">
        <v>984199</v>
      </c>
      <c r="C31" s="280" t="s">
        <v>246</v>
      </c>
      <c r="D31" s="24">
        <v>6938</v>
      </c>
      <c r="E31" s="24">
        <v>30483</v>
      </c>
      <c r="F31" s="24">
        <v>580</v>
      </c>
      <c r="G31" s="24">
        <v>69810</v>
      </c>
      <c r="H31" s="280" t="s">
        <v>246</v>
      </c>
      <c r="I31" s="24">
        <v>59189</v>
      </c>
      <c r="J31" s="24">
        <v>46405</v>
      </c>
      <c r="K31" s="24">
        <v>8200</v>
      </c>
      <c r="L31" s="24">
        <v>171738</v>
      </c>
      <c r="M31" s="24">
        <v>33257</v>
      </c>
      <c r="N31" s="24">
        <v>43920</v>
      </c>
      <c r="O31" s="24">
        <v>229100</v>
      </c>
      <c r="P31" s="24">
        <v>33567</v>
      </c>
    </row>
    <row r="32" spans="1:16" ht="18.75" customHeight="1">
      <c r="A32" s="139" t="s">
        <v>351</v>
      </c>
      <c r="B32" s="24">
        <v>1221012</v>
      </c>
      <c r="C32" s="280" t="s">
        <v>246</v>
      </c>
      <c r="D32" s="24">
        <v>18460</v>
      </c>
      <c r="E32" s="24">
        <v>28127</v>
      </c>
      <c r="F32" s="24">
        <v>603</v>
      </c>
      <c r="G32" s="24">
        <v>179801</v>
      </c>
      <c r="H32" s="280" t="s">
        <v>246</v>
      </c>
      <c r="I32" s="24">
        <v>308371</v>
      </c>
      <c r="J32" s="24">
        <v>6278</v>
      </c>
      <c r="K32" s="24">
        <v>650</v>
      </c>
      <c r="L32" s="24">
        <v>122600</v>
      </c>
      <c r="M32" s="24">
        <v>101976</v>
      </c>
      <c r="N32" s="24">
        <v>49492</v>
      </c>
      <c r="O32" s="24">
        <v>332500</v>
      </c>
      <c r="P32" s="24">
        <v>39729</v>
      </c>
    </row>
    <row r="33" spans="1:16" ht="18.75" customHeight="1">
      <c r="A33" s="139" t="s">
        <v>350</v>
      </c>
      <c r="B33" s="24">
        <v>1754766</v>
      </c>
      <c r="C33" s="24">
        <v>682</v>
      </c>
      <c r="D33" s="24">
        <v>20326</v>
      </c>
      <c r="E33" s="24">
        <v>39936</v>
      </c>
      <c r="F33" s="24">
        <v>1452</v>
      </c>
      <c r="G33" s="24">
        <v>307064</v>
      </c>
      <c r="H33" s="280" t="s">
        <v>246</v>
      </c>
      <c r="I33" s="24">
        <v>158224</v>
      </c>
      <c r="J33" s="24">
        <v>6823</v>
      </c>
      <c r="K33" s="24">
        <v>2680</v>
      </c>
      <c r="L33" s="24">
        <v>75417</v>
      </c>
      <c r="M33" s="24">
        <v>21917</v>
      </c>
      <c r="N33" s="24">
        <v>26080</v>
      </c>
      <c r="O33" s="24">
        <v>578600</v>
      </c>
      <c r="P33" s="24">
        <v>54502</v>
      </c>
    </row>
    <row r="34" spans="1:16" ht="18.75" customHeight="1">
      <c r="A34" s="139" t="s">
        <v>349</v>
      </c>
      <c r="B34" s="24">
        <v>574674</v>
      </c>
      <c r="C34" s="280" t="s">
        <v>246</v>
      </c>
      <c r="D34" s="24">
        <v>5558</v>
      </c>
      <c r="E34" s="24">
        <v>13620</v>
      </c>
      <c r="F34" s="24">
        <v>352</v>
      </c>
      <c r="G34" s="24">
        <v>85303</v>
      </c>
      <c r="H34" s="280" t="s">
        <v>246</v>
      </c>
      <c r="I34" s="24">
        <v>230672</v>
      </c>
      <c r="J34" s="24">
        <v>22601</v>
      </c>
      <c r="K34" s="24">
        <v>250</v>
      </c>
      <c r="L34" s="24">
        <v>397682</v>
      </c>
      <c r="M34" s="24">
        <v>89314</v>
      </c>
      <c r="N34" s="24">
        <v>200168</v>
      </c>
      <c r="O34" s="24">
        <v>327500</v>
      </c>
      <c r="P34" s="24">
        <v>35925</v>
      </c>
    </row>
    <row r="35" spans="1:16" ht="18.75" customHeight="1">
      <c r="A35" s="139" t="s">
        <v>348</v>
      </c>
      <c r="B35" s="24">
        <v>1299856</v>
      </c>
      <c r="C35" s="280" t="s">
        <v>246</v>
      </c>
      <c r="D35" s="24">
        <v>69401</v>
      </c>
      <c r="E35" s="24">
        <v>122605</v>
      </c>
      <c r="F35" s="24">
        <v>596</v>
      </c>
      <c r="G35" s="24">
        <v>138329</v>
      </c>
      <c r="H35" s="280" t="s">
        <v>246</v>
      </c>
      <c r="I35" s="24">
        <v>296870</v>
      </c>
      <c r="J35" s="24">
        <v>46451</v>
      </c>
      <c r="K35" s="24">
        <v>425</v>
      </c>
      <c r="L35" s="24">
        <v>267572</v>
      </c>
      <c r="M35" s="24">
        <v>31906</v>
      </c>
      <c r="N35" s="24">
        <v>123938</v>
      </c>
      <c r="O35" s="24">
        <v>734500</v>
      </c>
      <c r="P35" s="24">
        <v>41113</v>
      </c>
    </row>
    <row r="36" spans="1:16" ht="18.75" customHeight="1">
      <c r="A36" s="139" t="s">
        <v>347</v>
      </c>
      <c r="B36" s="24">
        <v>3895275</v>
      </c>
      <c r="C36" s="24">
        <v>6288</v>
      </c>
      <c r="D36" s="24">
        <v>201559</v>
      </c>
      <c r="E36" s="24">
        <v>467736</v>
      </c>
      <c r="F36" s="24">
        <v>14453</v>
      </c>
      <c r="G36" s="24">
        <v>1817378</v>
      </c>
      <c r="H36" s="280" t="s">
        <v>246</v>
      </c>
      <c r="I36" s="24">
        <v>759047</v>
      </c>
      <c r="J36" s="24">
        <v>126351</v>
      </c>
      <c r="K36" s="24">
        <v>6549</v>
      </c>
      <c r="L36" s="24">
        <v>505875</v>
      </c>
      <c r="M36" s="24">
        <v>83669</v>
      </c>
      <c r="N36" s="24">
        <v>555938</v>
      </c>
      <c r="O36" s="24">
        <v>2310654</v>
      </c>
      <c r="P36" s="24">
        <v>133189</v>
      </c>
    </row>
    <row r="37" spans="1:16" ht="18.75" customHeight="1">
      <c r="A37" s="139" t="s">
        <v>346</v>
      </c>
      <c r="B37" s="24">
        <v>1648941</v>
      </c>
      <c r="C37" s="24">
        <v>1472</v>
      </c>
      <c r="D37" s="24">
        <v>39050</v>
      </c>
      <c r="E37" s="24">
        <v>130464</v>
      </c>
      <c r="F37" s="24">
        <v>5887</v>
      </c>
      <c r="G37" s="24">
        <v>389763</v>
      </c>
      <c r="H37" s="280" t="s">
        <v>246</v>
      </c>
      <c r="I37" s="24">
        <v>260358</v>
      </c>
      <c r="J37" s="24">
        <v>13178</v>
      </c>
      <c r="K37" s="24">
        <v>5346</v>
      </c>
      <c r="L37" s="24">
        <v>59591</v>
      </c>
      <c r="M37" s="24">
        <v>41573</v>
      </c>
      <c r="N37" s="24">
        <v>487312</v>
      </c>
      <c r="O37" s="24">
        <v>493500</v>
      </c>
      <c r="P37" s="24">
        <v>86630</v>
      </c>
    </row>
    <row r="38" spans="1:16" ht="18.75" customHeight="1">
      <c r="A38" s="139" t="s">
        <v>345</v>
      </c>
      <c r="B38" s="24">
        <v>1612992</v>
      </c>
      <c r="C38" s="24">
        <v>1412</v>
      </c>
      <c r="D38" s="24">
        <v>33792</v>
      </c>
      <c r="E38" s="24">
        <v>118654</v>
      </c>
      <c r="F38" s="24">
        <v>6434</v>
      </c>
      <c r="G38" s="24">
        <v>337050</v>
      </c>
      <c r="H38" s="280" t="s">
        <v>246</v>
      </c>
      <c r="I38" s="24">
        <v>399779</v>
      </c>
      <c r="J38" s="24">
        <v>122039</v>
      </c>
      <c r="K38" s="24">
        <v>30144</v>
      </c>
      <c r="L38" s="24">
        <v>149200</v>
      </c>
      <c r="M38" s="24">
        <v>20508</v>
      </c>
      <c r="N38" s="24">
        <v>300532</v>
      </c>
      <c r="O38" s="24">
        <v>866700</v>
      </c>
      <c r="P38" s="24">
        <v>91233</v>
      </c>
    </row>
    <row r="39" spans="1:16" ht="18.75" customHeight="1">
      <c r="A39" s="139" t="s">
        <v>344</v>
      </c>
      <c r="B39" s="24">
        <v>1339129</v>
      </c>
      <c r="C39" s="24">
        <v>1900</v>
      </c>
      <c r="D39" s="24">
        <v>62124</v>
      </c>
      <c r="E39" s="24">
        <v>122860</v>
      </c>
      <c r="F39" s="24">
        <v>5957</v>
      </c>
      <c r="G39" s="24">
        <v>238521</v>
      </c>
      <c r="H39" s="280" t="s">
        <v>246</v>
      </c>
      <c r="I39" s="24">
        <v>169106</v>
      </c>
      <c r="J39" s="24">
        <v>39919</v>
      </c>
      <c r="K39" s="24">
        <v>6181</v>
      </c>
      <c r="L39" s="280" t="s">
        <v>246</v>
      </c>
      <c r="M39" s="24">
        <v>91473</v>
      </c>
      <c r="N39" s="24">
        <v>258236</v>
      </c>
      <c r="O39" s="24">
        <v>716900</v>
      </c>
      <c r="P39" s="24">
        <v>87282</v>
      </c>
    </row>
    <row r="40" spans="1:16" ht="18.75" customHeight="1">
      <c r="A40" s="139" t="s">
        <v>343</v>
      </c>
      <c r="B40" s="24">
        <v>2439088</v>
      </c>
      <c r="C40" s="24">
        <v>6721</v>
      </c>
      <c r="D40" s="24">
        <v>27456</v>
      </c>
      <c r="E40" s="24">
        <v>343889</v>
      </c>
      <c r="F40" s="24">
        <v>8918</v>
      </c>
      <c r="G40" s="24">
        <v>478308</v>
      </c>
      <c r="H40" s="280" t="s">
        <v>246</v>
      </c>
      <c r="I40" s="24">
        <v>259535</v>
      </c>
      <c r="J40" s="24">
        <v>85659</v>
      </c>
      <c r="K40" s="24">
        <v>100512</v>
      </c>
      <c r="L40" s="24">
        <v>2553436</v>
      </c>
      <c r="M40" s="24">
        <v>174808</v>
      </c>
      <c r="N40" s="24">
        <v>1114587</v>
      </c>
      <c r="O40" s="24">
        <v>2032600</v>
      </c>
      <c r="P40" s="24">
        <v>140305</v>
      </c>
    </row>
    <row r="41" spans="1:16" ht="18.75" customHeight="1">
      <c r="A41" s="139" t="s">
        <v>342</v>
      </c>
      <c r="B41" s="24">
        <v>2766938</v>
      </c>
      <c r="C41" s="24">
        <v>1007</v>
      </c>
      <c r="D41" s="24">
        <v>83694</v>
      </c>
      <c r="E41" s="24">
        <v>128035</v>
      </c>
      <c r="F41" s="24">
        <v>10473</v>
      </c>
      <c r="G41" s="24">
        <v>333764</v>
      </c>
      <c r="H41" s="280" t="s">
        <v>246</v>
      </c>
      <c r="I41" s="24">
        <v>718461</v>
      </c>
      <c r="J41" s="24">
        <v>95979</v>
      </c>
      <c r="K41" s="24">
        <v>17367</v>
      </c>
      <c r="L41" s="24">
        <v>1245916</v>
      </c>
      <c r="M41" s="24">
        <v>74554</v>
      </c>
      <c r="N41" s="24">
        <v>703842</v>
      </c>
      <c r="O41" s="24">
        <v>1266200</v>
      </c>
      <c r="P41" s="24">
        <v>96036</v>
      </c>
    </row>
    <row r="42" spans="1:16" ht="18.75" customHeight="1">
      <c r="A42" s="139" t="s">
        <v>341</v>
      </c>
      <c r="B42" s="24">
        <v>1582165</v>
      </c>
      <c r="C42" s="24">
        <v>1447</v>
      </c>
      <c r="D42" s="24">
        <v>36157</v>
      </c>
      <c r="E42" s="24">
        <v>69857</v>
      </c>
      <c r="F42" s="24">
        <v>3338</v>
      </c>
      <c r="G42" s="24">
        <v>300817</v>
      </c>
      <c r="H42" s="280" t="s">
        <v>246</v>
      </c>
      <c r="I42" s="24">
        <v>450920</v>
      </c>
      <c r="J42" s="24">
        <v>40314</v>
      </c>
      <c r="K42" s="24">
        <v>3962</v>
      </c>
      <c r="L42" s="24">
        <v>188696</v>
      </c>
      <c r="M42" s="24">
        <v>109206</v>
      </c>
      <c r="N42" s="24">
        <v>136154</v>
      </c>
      <c r="O42" s="24">
        <v>574300</v>
      </c>
      <c r="P42" s="24">
        <v>86224</v>
      </c>
    </row>
    <row r="43" spans="1:16" ht="18.75" customHeight="1">
      <c r="A43" s="139" t="s">
        <v>340</v>
      </c>
      <c r="B43" s="24">
        <v>440434</v>
      </c>
      <c r="C43" s="24">
        <v>2661</v>
      </c>
      <c r="D43" s="24">
        <v>162165</v>
      </c>
      <c r="E43" s="24">
        <v>149190</v>
      </c>
      <c r="F43" s="24">
        <v>8125</v>
      </c>
      <c r="G43" s="24">
        <v>998939</v>
      </c>
      <c r="H43" s="280" t="s">
        <v>246</v>
      </c>
      <c r="I43" s="24">
        <v>562124</v>
      </c>
      <c r="J43" s="24">
        <v>45375</v>
      </c>
      <c r="K43" s="24">
        <v>9943</v>
      </c>
      <c r="L43" s="24">
        <v>1722620</v>
      </c>
      <c r="M43" s="24">
        <v>46595</v>
      </c>
      <c r="N43" s="24">
        <v>2238008</v>
      </c>
      <c r="O43" s="24">
        <v>1320700</v>
      </c>
      <c r="P43" s="24">
        <v>113922</v>
      </c>
    </row>
    <row r="44" spans="1:16" ht="18.75" customHeight="1">
      <c r="A44" s="139" t="s">
        <v>339</v>
      </c>
      <c r="B44" s="24">
        <v>1634972</v>
      </c>
      <c r="C44" s="24">
        <v>1444</v>
      </c>
      <c r="D44" s="24">
        <v>43139</v>
      </c>
      <c r="E44" s="24">
        <v>77060</v>
      </c>
      <c r="F44" s="24">
        <v>4109</v>
      </c>
      <c r="G44" s="24">
        <v>189060</v>
      </c>
      <c r="H44" s="280" t="s">
        <v>246</v>
      </c>
      <c r="I44" s="24">
        <v>213168</v>
      </c>
      <c r="J44" s="24">
        <v>13593</v>
      </c>
      <c r="K44" s="24">
        <v>12405</v>
      </c>
      <c r="L44" s="24">
        <v>175500</v>
      </c>
      <c r="M44" s="24">
        <v>115372</v>
      </c>
      <c r="N44" s="24">
        <v>175938</v>
      </c>
      <c r="O44" s="24">
        <v>384700</v>
      </c>
      <c r="P44" s="24">
        <v>88026</v>
      </c>
    </row>
    <row r="45" spans="1:16" ht="18.75" customHeight="1">
      <c r="A45" s="139" t="s">
        <v>338</v>
      </c>
      <c r="B45" s="24">
        <v>1634120</v>
      </c>
      <c r="C45" s="24">
        <v>810</v>
      </c>
      <c r="D45" s="24">
        <v>232614</v>
      </c>
      <c r="E45" s="24">
        <v>71766</v>
      </c>
      <c r="F45" s="24">
        <v>3527</v>
      </c>
      <c r="G45" s="24">
        <v>250060</v>
      </c>
      <c r="H45" s="280" t="s">
        <v>246</v>
      </c>
      <c r="I45" s="24">
        <v>298197</v>
      </c>
      <c r="J45" s="24">
        <v>8581</v>
      </c>
      <c r="K45" s="24">
        <v>4108</v>
      </c>
      <c r="L45" s="24">
        <v>190240</v>
      </c>
      <c r="M45" s="24">
        <v>53335</v>
      </c>
      <c r="N45" s="24">
        <v>102870</v>
      </c>
      <c r="O45" s="24">
        <v>1208400</v>
      </c>
      <c r="P45" s="24">
        <v>77950</v>
      </c>
    </row>
    <row r="46" spans="1:16" ht="18.75" customHeight="1">
      <c r="A46" s="139" t="s">
        <v>337</v>
      </c>
      <c r="B46" s="24">
        <v>1448204</v>
      </c>
      <c r="C46" s="24">
        <v>1361</v>
      </c>
      <c r="D46" s="24">
        <v>130780</v>
      </c>
      <c r="E46" s="24">
        <v>67345</v>
      </c>
      <c r="F46" s="24">
        <v>3164</v>
      </c>
      <c r="G46" s="24">
        <v>322573</v>
      </c>
      <c r="H46" s="280" t="s">
        <v>246</v>
      </c>
      <c r="I46" s="24">
        <v>582952</v>
      </c>
      <c r="J46" s="24">
        <v>46201</v>
      </c>
      <c r="K46" s="24">
        <v>2180</v>
      </c>
      <c r="L46" s="24">
        <v>155130</v>
      </c>
      <c r="M46" s="24">
        <v>88138</v>
      </c>
      <c r="N46" s="24">
        <v>169085</v>
      </c>
      <c r="O46" s="24">
        <v>492520</v>
      </c>
      <c r="P46" s="24">
        <v>65896</v>
      </c>
    </row>
    <row r="47" spans="1:16" ht="18.75" customHeight="1">
      <c r="A47" s="139" t="s">
        <v>336</v>
      </c>
      <c r="B47" s="24">
        <v>2580801</v>
      </c>
      <c r="C47" s="24">
        <v>1734</v>
      </c>
      <c r="D47" s="24">
        <v>113927</v>
      </c>
      <c r="E47" s="24">
        <v>191260</v>
      </c>
      <c r="F47" s="24">
        <v>5590</v>
      </c>
      <c r="G47" s="24">
        <v>475387</v>
      </c>
      <c r="H47" s="280" t="s">
        <v>246</v>
      </c>
      <c r="I47" s="24">
        <v>560673</v>
      </c>
      <c r="J47" s="24">
        <v>20287</v>
      </c>
      <c r="K47" s="24">
        <v>43080</v>
      </c>
      <c r="L47" s="24">
        <v>386778</v>
      </c>
      <c r="M47" s="24">
        <v>92216</v>
      </c>
      <c r="N47" s="24">
        <v>334559</v>
      </c>
      <c r="O47" s="24">
        <v>1317627</v>
      </c>
      <c r="P47" s="24">
        <v>93451</v>
      </c>
    </row>
    <row r="48" spans="1:16" ht="18.75" customHeight="1">
      <c r="A48" s="139" t="s">
        <v>335</v>
      </c>
      <c r="B48" s="24">
        <v>2008337</v>
      </c>
      <c r="C48" s="24">
        <v>1830</v>
      </c>
      <c r="D48" s="24">
        <v>88291</v>
      </c>
      <c r="E48" s="24">
        <v>111020</v>
      </c>
      <c r="F48" s="24">
        <v>3911</v>
      </c>
      <c r="G48" s="24">
        <v>415458</v>
      </c>
      <c r="H48" s="280" t="s">
        <v>246</v>
      </c>
      <c r="I48" s="24">
        <v>309785</v>
      </c>
      <c r="J48" s="24">
        <v>12825</v>
      </c>
      <c r="K48" s="24">
        <v>14472</v>
      </c>
      <c r="L48" s="280" t="s">
        <v>246</v>
      </c>
      <c r="M48" s="24">
        <v>50654</v>
      </c>
      <c r="N48" s="24">
        <v>224922</v>
      </c>
      <c r="O48" s="24">
        <v>603800</v>
      </c>
      <c r="P48" s="24">
        <v>89994</v>
      </c>
    </row>
    <row r="49" spans="1:16" ht="18.75" customHeight="1">
      <c r="A49" s="139" t="s">
        <v>334</v>
      </c>
      <c r="B49" s="24">
        <v>1940067</v>
      </c>
      <c r="C49" s="24">
        <v>876</v>
      </c>
      <c r="D49" s="24">
        <v>85920</v>
      </c>
      <c r="E49" s="24">
        <v>146099</v>
      </c>
      <c r="F49" s="24">
        <v>3030</v>
      </c>
      <c r="G49" s="24">
        <v>402320</v>
      </c>
      <c r="H49" s="280" t="s">
        <v>246</v>
      </c>
      <c r="I49" s="24">
        <v>527621</v>
      </c>
      <c r="J49" s="24">
        <v>6931</v>
      </c>
      <c r="K49" s="24">
        <v>11230</v>
      </c>
      <c r="L49" s="280">
        <v>2019</v>
      </c>
      <c r="M49" s="24">
        <v>91666</v>
      </c>
      <c r="N49" s="24">
        <v>76596</v>
      </c>
      <c r="O49" s="24">
        <v>1001300</v>
      </c>
      <c r="P49" s="24">
        <v>63752</v>
      </c>
    </row>
    <row r="50" spans="1:16" ht="18.75" customHeight="1">
      <c r="A50" s="139" t="s">
        <v>333</v>
      </c>
      <c r="B50" s="24">
        <v>1441628</v>
      </c>
      <c r="C50" s="24">
        <v>905</v>
      </c>
      <c r="D50" s="24">
        <v>38551</v>
      </c>
      <c r="E50" s="24">
        <v>50476</v>
      </c>
      <c r="F50" s="24">
        <v>3030</v>
      </c>
      <c r="G50" s="24">
        <v>160755</v>
      </c>
      <c r="H50" s="280" t="s">
        <v>246</v>
      </c>
      <c r="I50" s="24">
        <v>132994</v>
      </c>
      <c r="J50" s="24">
        <v>44590</v>
      </c>
      <c r="K50" s="24">
        <v>17516</v>
      </c>
      <c r="L50" s="24">
        <v>1058857</v>
      </c>
      <c r="M50" s="24">
        <v>60317</v>
      </c>
      <c r="N50" s="24">
        <v>116897</v>
      </c>
      <c r="O50" s="24">
        <v>117400</v>
      </c>
      <c r="P50" s="24">
        <v>56050</v>
      </c>
    </row>
    <row r="51" spans="1:16" ht="18.75" customHeight="1">
      <c r="A51" s="139" t="s">
        <v>332</v>
      </c>
      <c r="B51" s="24">
        <v>3362052</v>
      </c>
      <c r="C51" s="24">
        <v>3562</v>
      </c>
      <c r="D51" s="24">
        <v>153552</v>
      </c>
      <c r="E51" s="24">
        <v>71459</v>
      </c>
      <c r="F51" s="24">
        <v>6570</v>
      </c>
      <c r="G51" s="24">
        <v>616672</v>
      </c>
      <c r="H51" s="280" t="s">
        <v>246</v>
      </c>
      <c r="I51" s="24">
        <v>938602</v>
      </c>
      <c r="J51" s="24">
        <v>48935</v>
      </c>
      <c r="K51" s="24">
        <v>2491</v>
      </c>
      <c r="L51" s="24">
        <v>237052</v>
      </c>
      <c r="M51" s="24">
        <v>50602</v>
      </c>
      <c r="N51" s="24">
        <v>220486</v>
      </c>
      <c r="O51" s="24">
        <v>1324300</v>
      </c>
      <c r="P51" s="24">
        <v>94126</v>
      </c>
    </row>
    <row r="52" spans="1:16" ht="18.75" customHeight="1">
      <c r="A52" s="139" t="s">
        <v>331</v>
      </c>
      <c r="B52" s="24">
        <v>3218349</v>
      </c>
      <c r="C52" s="24">
        <v>2259</v>
      </c>
      <c r="D52" s="24">
        <v>46562</v>
      </c>
      <c r="E52" s="24">
        <v>152935</v>
      </c>
      <c r="F52" s="24">
        <v>5250</v>
      </c>
      <c r="G52" s="24">
        <v>740963</v>
      </c>
      <c r="H52" s="280" t="s">
        <v>246</v>
      </c>
      <c r="I52" s="24">
        <v>991025</v>
      </c>
      <c r="J52" s="24">
        <v>9216</v>
      </c>
      <c r="K52" s="24">
        <v>30957</v>
      </c>
      <c r="L52" s="24">
        <v>432700</v>
      </c>
      <c r="M52" s="24">
        <v>154673</v>
      </c>
      <c r="N52" s="24">
        <v>136264</v>
      </c>
      <c r="O52" s="24">
        <v>1520600</v>
      </c>
      <c r="P52" s="24">
        <v>101137</v>
      </c>
    </row>
    <row r="53" spans="1:16" ht="18.75" customHeight="1">
      <c r="A53" s="139" t="s">
        <v>330</v>
      </c>
      <c r="B53" s="24">
        <v>3526435</v>
      </c>
      <c r="C53" s="24">
        <v>2335</v>
      </c>
      <c r="D53" s="24">
        <v>62342</v>
      </c>
      <c r="E53" s="24">
        <v>160110</v>
      </c>
      <c r="F53" s="24">
        <v>8350</v>
      </c>
      <c r="G53" s="24">
        <v>467515</v>
      </c>
      <c r="H53" s="280" t="s">
        <v>246</v>
      </c>
      <c r="I53" s="24">
        <v>989439</v>
      </c>
      <c r="J53" s="24">
        <v>55019</v>
      </c>
      <c r="K53" s="24">
        <v>200</v>
      </c>
      <c r="L53" s="24">
        <v>472730</v>
      </c>
      <c r="M53" s="24">
        <v>137041</v>
      </c>
      <c r="N53" s="24">
        <v>406295</v>
      </c>
      <c r="O53" s="24">
        <v>1360100</v>
      </c>
      <c r="P53" s="24">
        <v>91420</v>
      </c>
    </row>
    <row r="54" spans="1:16" ht="18.75" customHeight="1">
      <c r="A54" s="139" t="s">
        <v>329</v>
      </c>
      <c r="B54" s="24">
        <v>2465987</v>
      </c>
      <c r="C54" s="24">
        <v>1623</v>
      </c>
      <c r="D54" s="24">
        <v>32002</v>
      </c>
      <c r="E54" s="24">
        <v>67092</v>
      </c>
      <c r="F54" s="24">
        <v>2889</v>
      </c>
      <c r="G54" s="24">
        <v>493932</v>
      </c>
      <c r="H54" s="280" t="s">
        <v>246</v>
      </c>
      <c r="I54" s="24">
        <v>732518</v>
      </c>
      <c r="J54" s="24">
        <v>49599</v>
      </c>
      <c r="K54" s="24">
        <v>1051</v>
      </c>
      <c r="L54" s="24">
        <v>135390</v>
      </c>
      <c r="M54" s="24">
        <v>28432</v>
      </c>
      <c r="N54" s="24">
        <v>105848</v>
      </c>
      <c r="O54" s="24">
        <v>944300</v>
      </c>
      <c r="P54" s="24">
        <v>83546</v>
      </c>
    </row>
    <row r="55" spans="1:16" ht="18.75" customHeight="1">
      <c r="A55" s="139" t="s">
        <v>328</v>
      </c>
      <c r="B55" s="24">
        <v>2171304</v>
      </c>
      <c r="C55" s="24">
        <v>1206</v>
      </c>
      <c r="D55" s="24">
        <v>74218</v>
      </c>
      <c r="E55" s="24">
        <v>61745</v>
      </c>
      <c r="F55" s="24">
        <v>14223</v>
      </c>
      <c r="G55" s="24">
        <v>308352</v>
      </c>
      <c r="H55" s="280" t="s">
        <v>246</v>
      </c>
      <c r="I55" s="24">
        <v>525799</v>
      </c>
      <c r="J55" s="24">
        <v>36733</v>
      </c>
      <c r="K55" s="24">
        <v>5992</v>
      </c>
      <c r="L55" s="24">
        <v>163464</v>
      </c>
      <c r="M55" s="24">
        <v>86472</v>
      </c>
      <c r="N55" s="24">
        <v>122177</v>
      </c>
      <c r="O55" s="24">
        <v>1024000</v>
      </c>
      <c r="P55" s="24">
        <v>92646</v>
      </c>
    </row>
    <row r="56" spans="1:16" ht="18.75" customHeight="1">
      <c r="A56" s="138" t="s">
        <v>327</v>
      </c>
      <c r="B56" s="275">
        <f>SUM(B23:B55)</f>
        <v>62583663</v>
      </c>
      <c r="C56" s="275">
        <f>SUM(C23:C55)</f>
        <v>76634</v>
      </c>
      <c r="D56" s="275">
        <f>SUM(D23:D55)</f>
        <v>2670748</v>
      </c>
      <c r="E56" s="275">
        <f>SUM(E23:E55)</f>
        <v>4715951</v>
      </c>
      <c r="F56" s="275">
        <f>SUM(F23:F55)</f>
        <v>183965</v>
      </c>
      <c r="G56" s="275">
        <f>SUM(G23:G55)</f>
        <v>15178321</v>
      </c>
      <c r="H56" s="276" t="s">
        <v>116</v>
      </c>
      <c r="I56" s="275">
        <f>SUM(I23:I55)</f>
        <v>14080992</v>
      </c>
      <c r="J56" s="275">
        <f>SUM(J23:J55)</f>
        <v>1642453</v>
      </c>
      <c r="K56" s="275">
        <f>SUM(K23:K55)</f>
        <v>490499</v>
      </c>
      <c r="L56" s="275">
        <f>SUM(L23:L55)</f>
        <v>13873157</v>
      </c>
      <c r="M56" s="275">
        <f>SUM(M23:M55)</f>
        <v>3219793</v>
      </c>
      <c r="N56" s="275">
        <f>SUM(N23:N55)</f>
        <v>12002570</v>
      </c>
      <c r="O56" s="275">
        <f>SUM(O23:O55)</f>
        <v>32344601</v>
      </c>
      <c r="P56" s="275">
        <f>SUM(P23:P55)</f>
        <v>2839627</v>
      </c>
    </row>
    <row r="57" spans="1:16" ht="18.75" customHeight="1">
      <c r="A57" s="54" t="s">
        <v>325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</sheetData>
  <sheetProtection/>
  <mergeCells count="17">
    <mergeCell ref="A3:P3"/>
    <mergeCell ref="K5:K6"/>
    <mergeCell ref="L5:L6"/>
    <mergeCell ref="M5:M6"/>
    <mergeCell ref="N5:N6"/>
    <mergeCell ref="O5:O6"/>
    <mergeCell ref="P5:P6"/>
    <mergeCell ref="E5:E6"/>
    <mergeCell ref="F5:F6"/>
    <mergeCell ref="G5:G6"/>
    <mergeCell ref="H5:H6"/>
    <mergeCell ref="I5:I6"/>
    <mergeCell ref="J5:J6"/>
    <mergeCell ref="B5:B6"/>
    <mergeCell ref="C5:C6"/>
    <mergeCell ref="D5:D6"/>
    <mergeCell ref="A5:A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B2" sqref="B2"/>
    </sheetView>
  </sheetViews>
  <sheetFormatPr defaultColWidth="8.796875" defaultRowHeight="18.75" customHeight="1"/>
  <cols>
    <col min="1" max="16384" width="14.3984375" style="0" customWidth="1"/>
  </cols>
  <sheetData>
    <row r="1" spans="1:16" ht="18.75" customHeight="1">
      <c r="A1" s="36" t="s">
        <v>420</v>
      </c>
      <c r="P1" s="52" t="s">
        <v>421</v>
      </c>
    </row>
    <row r="3" spans="1:16" ht="18.75" customHeight="1">
      <c r="A3" s="33" t="s">
        <v>418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 customHeight="1" thickBot="1">
      <c r="A4" s="5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49" t="s">
        <v>190</v>
      </c>
    </row>
    <row r="5" spans="1:16" ht="18.75" customHeight="1">
      <c r="A5" s="310" t="s">
        <v>412</v>
      </c>
      <c r="B5" s="47" t="s">
        <v>384</v>
      </c>
      <c r="C5" s="47" t="s">
        <v>383</v>
      </c>
      <c r="D5" s="47" t="s">
        <v>382</v>
      </c>
      <c r="E5" s="47" t="s">
        <v>381</v>
      </c>
      <c r="F5" s="47" t="s">
        <v>380</v>
      </c>
      <c r="G5" s="47" t="s">
        <v>379</v>
      </c>
      <c r="H5" s="47" t="s">
        <v>378</v>
      </c>
      <c r="I5" s="47" t="s">
        <v>377</v>
      </c>
      <c r="J5" s="47" t="s">
        <v>376</v>
      </c>
      <c r="K5" s="47" t="s">
        <v>375</v>
      </c>
      <c r="L5" s="47" t="s">
        <v>374</v>
      </c>
      <c r="M5" s="47" t="s">
        <v>373</v>
      </c>
      <c r="N5" s="46" t="s">
        <v>372</v>
      </c>
      <c r="O5" s="304" t="s">
        <v>371</v>
      </c>
      <c r="P5" s="303" t="s">
        <v>370</v>
      </c>
    </row>
    <row r="6" spans="1:16" ht="18.75" customHeight="1">
      <c r="A6" s="30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299"/>
      <c r="O6" s="298"/>
      <c r="P6" s="297"/>
    </row>
    <row r="7" spans="1:16" ht="18.75" customHeight="1">
      <c r="A7" s="18" t="s">
        <v>16</v>
      </c>
      <c r="B7" s="294">
        <v>57796804</v>
      </c>
      <c r="C7" s="294">
        <v>78459966</v>
      </c>
      <c r="D7" s="294">
        <v>46204341</v>
      </c>
      <c r="E7" s="294">
        <v>4100675</v>
      </c>
      <c r="F7" s="294">
        <v>39248460</v>
      </c>
      <c r="G7" s="294">
        <v>42013772</v>
      </c>
      <c r="H7" s="294">
        <v>105621146</v>
      </c>
      <c r="I7" s="294">
        <v>14874381</v>
      </c>
      <c r="J7" s="294">
        <v>66262994</v>
      </c>
      <c r="K7" s="294">
        <v>1845996</v>
      </c>
      <c r="L7" s="294">
        <v>48478198</v>
      </c>
      <c r="M7" s="294">
        <v>1048711</v>
      </c>
      <c r="N7" s="295" t="s">
        <v>116</v>
      </c>
      <c r="O7" s="294">
        <v>391700512</v>
      </c>
      <c r="P7" s="294">
        <v>98030228</v>
      </c>
    </row>
    <row r="8" spans="1:16" ht="18.75" customHeight="1">
      <c r="A8" s="57">
        <v>7</v>
      </c>
      <c r="B8" s="17">
        <v>67220128</v>
      </c>
      <c r="C8" s="17">
        <v>83184668</v>
      </c>
      <c r="D8" s="17">
        <v>41443780</v>
      </c>
      <c r="E8" s="17">
        <v>4211044</v>
      </c>
      <c r="F8" s="17">
        <v>40818129</v>
      </c>
      <c r="G8" s="17">
        <v>43809014</v>
      </c>
      <c r="H8" s="17">
        <v>111358515</v>
      </c>
      <c r="I8" s="17">
        <v>15439709</v>
      </c>
      <c r="J8" s="17">
        <v>60786630</v>
      </c>
      <c r="K8" s="17">
        <v>3820699</v>
      </c>
      <c r="L8" s="17">
        <v>46712763</v>
      </c>
      <c r="M8" s="17">
        <v>1814958</v>
      </c>
      <c r="N8" s="216" t="s">
        <v>116</v>
      </c>
      <c r="O8" s="17">
        <v>454488729</v>
      </c>
      <c r="P8" s="17">
        <v>97532966</v>
      </c>
    </row>
    <row r="9" spans="1:16" ht="18.75" customHeight="1">
      <c r="A9" s="57">
        <v>8</v>
      </c>
      <c r="B9" s="17">
        <v>64464963</v>
      </c>
      <c r="C9" s="17">
        <v>88593338</v>
      </c>
      <c r="D9" s="17">
        <v>37503179</v>
      </c>
      <c r="E9" s="17">
        <v>4305853</v>
      </c>
      <c r="F9" s="17">
        <v>43212970</v>
      </c>
      <c r="G9" s="17">
        <v>43365321</v>
      </c>
      <c r="H9" s="17">
        <v>118219798</v>
      </c>
      <c r="I9" s="17">
        <v>16221233</v>
      </c>
      <c r="J9" s="17">
        <v>63163338</v>
      </c>
      <c r="K9" s="17">
        <v>4282480</v>
      </c>
      <c r="L9" s="17">
        <v>51790679</v>
      </c>
      <c r="M9" s="17">
        <v>997200</v>
      </c>
      <c r="N9" s="216" t="s">
        <v>116</v>
      </c>
      <c r="O9" s="17">
        <v>516056533</v>
      </c>
      <c r="P9" s="17">
        <v>99607699</v>
      </c>
    </row>
    <row r="10" spans="1:16" ht="18.75" customHeight="1">
      <c r="A10" s="57">
        <v>9</v>
      </c>
      <c r="B10" s="17">
        <v>63012256</v>
      </c>
      <c r="C10" s="17">
        <v>93568994</v>
      </c>
      <c r="D10" s="17">
        <v>38110763</v>
      </c>
      <c r="E10" s="17">
        <v>4471279</v>
      </c>
      <c r="F10" s="17">
        <v>43540760</v>
      </c>
      <c r="G10" s="17">
        <v>41558792</v>
      </c>
      <c r="H10" s="17">
        <v>114382021</v>
      </c>
      <c r="I10" s="17">
        <v>16514055</v>
      </c>
      <c r="J10" s="17">
        <v>62569204</v>
      </c>
      <c r="K10" s="17">
        <v>3805013</v>
      </c>
      <c r="L10" s="17">
        <v>62700036</v>
      </c>
      <c r="M10" s="17">
        <v>1069396</v>
      </c>
      <c r="N10" s="216" t="s">
        <v>116</v>
      </c>
      <c r="O10" s="17">
        <v>560347258</v>
      </c>
      <c r="P10" s="17">
        <v>101835585</v>
      </c>
    </row>
    <row r="11" spans="1:16" ht="18.75" customHeight="1">
      <c r="A11" s="21">
        <v>10</v>
      </c>
      <c r="B11" s="23">
        <f>SUM(B21,B56)</f>
        <v>69874821</v>
      </c>
      <c r="C11" s="23">
        <f>SUM(C21,C56)</f>
        <v>103101771</v>
      </c>
      <c r="D11" s="23">
        <f>SUM(D21,D56)</f>
        <v>39263807</v>
      </c>
      <c r="E11" s="23">
        <f>SUM(E21,E56)</f>
        <v>4514415</v>
      </c>
      <c r="F11" s="23">
        <f>SUM(F21,F56)</f>
        <v>39817200</v>
      </c>
      <c r="G11" s="23">
        <f>SUM(G21,G56)</f>
        <v>43432807</v>
      </c>
      <c r="H11" s="23">
        <f>SUM(H21,H56)</f>
        <v>126090539</v>
      </c>
      <c r="I11" s="23">
        <f>SUM(I21,I56)</f>
        <v>17618917</v>
      </c>
      <c r="J11" s="23">
        <f>SUM(J21,J56)</f>
        <v>72956175</v>
      </c>
      <c r="K11" s="23">
        <f>SUM(K21,K56)</f>
        <v>6352476</v>
      </c>
      <c r="L11" s="23">
        <f>SUM(L21,L56)</f>
        <v>68311256</v>
      </c>
      <c r="M11" s="23">
        <f>SUM(M21,M56)</f>
        <v>746244</v>
      </c>
      <c r="N11" s="286" t="s">
        <v>116</v>
      </c>
      <c r="O11" s="23">
        <f>SUM(O21,O56)</f>
        <v>629072548</v>
      </c>
      <c r="P11" s="23">
        <f>SUM(P21,P56)</f>
        <v>95392277</v>
      </c>
    </row>
    <row r="12" spans="1:16" ht="18.75" customHeight="1">
      <c r="A12" s="16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</row>
    <row r="13" spans="1:16" ht="18.75" customHeight="1">
      <c r="A13" s="139" t="s">
        <v>369</v>
      </c>
      <c r="B13" s="24">
        <v>15773815</v>
      </c>
      <c r="C13" s="24">
        <v>34814309</v>
      </c>
      <c r="D13" s="24">
        <v>13446285</v>
      </c>
      <c r="E13" s="24">
        <v>1218328</v>
      </c>
      <c r="F13" s="24">
        <v>7269592</v>
      </c>
      <c r="G13" s="24">
        <v>20693316</v>
      </c>
      <c r="H13" s="24">
        <v>61394735</v>
      </c>
      <c r="I13" s="24">
        <v>5344918</v>
      </c>
      <c r="J13" s="24">
        <v>30414966</v>
      </c>
      <c r="K13" s="24">
        <v>659682</v>
      </c>
      <c r="L13" s="24">
        <v>23287239</v>
      </c>
      <c r="M13" s="24">
        <v>655039</v>
      </c>
      <c r="N13" s="216" t="s">
        <v>116</v>
      </c>
      <c r="O13" s="24">
        <v>228451376</v>
      </c>
      <c r="P13" s="24">
        <v>16514071</v>
      </c>
    </row>
    <row r="14" spans="1:16" ht="18.75" customHeight="1">
      <c r="A14" s="139" t="s">
        <v>368</v>
      </c>
      <c r="B14" s="24">
        <v>2969232</v>
      </c>
      <c r="C14" s="24">
        <v>4754058</v>
      </c>
      <c r="D14" s="24">
        <v>1761964</v>
      </c>
      <c r="E14" s="24">
        <v>229949</v>
      </c>
      <c r="F14" s="24">
        <v>1282292</v>
      </c>
      <c r="G14" s="24">
        <v>1434357</v>
      </c>
      <c r="H14" s="24">
        <v>3487194</v>
      </c>
      <c r="I14" s="24">
        <v>998795</v>
      </c>
      <c r="J14" s="24">
        <v>2942030</v>
      </c>
      <c r="K14" s="24">
        <v>356799</v>
      </c>
      <c r="L14" s="24">
        <v>2972324</v>
      </c>
      <c r="M14" s="280" t="s">
        <v>246</v>
      </c>
      <c r="N14" s="216" t="s">
        <v>116</v>
      </c>
      <c r="O14" s="24">
        <v>25927427</v>
      </c>
      <c r="P14" s="24">
        <v>2303102</v>
      </c>
    </row>
    <row r="15" spans="1:16" ht="18.75" customHeight="1">
      <c r="A15" s="139" t="s">
        <v>367</v>
      </c>
      <c r="B15" s="24">
        <v>3884944</v>
      </c>
      <c r="C15" s="24">
        <v>9150185</v>
      </c>
      <c r="D15" s="24">
        <v>3189498</v>
      </c>
      <c r="E15" s="24">
        <v>456774</v>
      </c>
      <c r="F15" s="24">
        <v>3382577</v>
      </c>
      <c r="G15" s="24">
        <v>3087830</v>
      </c>
      <c r="H15" s="24">
        <v>12314417</v>
      </c>
      <c r="I15" s="24">
        <v>2474639</v>
      </c>
      <c r="J15" s="24">
        <v>4973169</v>
      </c>
      <c r="K15" s="24">
        <v>93546</v>
      </c>
      <c r="L15" s="24">
        <v>5241927</v>
      </c>
      <c r="M15" s="280" t="s">
        <v>246</v>
      </c>
      <c r="N15" s="216" t="s">
        <v>116</v>
      </c>
      <c r="O15" s="24">
        <v>58166552</v>
      </c>
      <c r="P15" s="24">
        <v>3340165</v>
      </c>
    </row>
    <row r="16" spans="1:16" ht="18.75" customHeight="1">
      <c r="A16" s="139" t="s">
        <v>366</v>
      </c>
      <c r="B16" s="24">
        <v>2128052</v>
      </c>
      <c r="C16" s="24">
        <v>2647320</v>
      </c>
      <c r="D16" s="24">
        <v>1539263</v>
      </c>
      <c r="E16" s="24">
        <v>105498</v>
      </c>
      <c r="F16" s="24">
        <v>1183406</v>
      </c>
      <c r="G16" s="24">
        <v>633754</v>
      </c>
      <c r="H16" s="24">
        <v>4968711</v>
      </c>
      <c r="I16" s="24">
        <v>497079</v>
      </c>
      <c r="J16" s="24">
        <v>1290955</v>
      </c>
      <c r="K16" s="24">
        <v>979475</v>
      </c>
      <c r="L16" s="24">
        <v>1799745</v>
      </c>
      <c r="M16" s="280" t="s">
        <v>246</v>
      </c>
      <c r="N16" s="216" t="s">
        <v>116</v>
      </c>
      <c r="O16" s="24">
        <v>18850239</v>
      </c>
      <c r="P16" s="24">
        <v>3751084</v>
      </c>
    </row>
    <row r="17" spans="1:16" ht="18.75" customHeight="1">
      <c r="A17" s="139" t="s">
        <v>365</v>
      </c>
      <c r="B17" s="24">
        <v>1499456</v>
      </c>
      <c r="C17" s="24">
        <v>2642899</v>
      </c>
      <c r="D17" s="24">
        <v>1337480</v>
      </c>
      <c r="E17" s="24">
        <v>84063</v>
      </c>
      <c r="F17" s="24">
        <v>1729159</v>
      </c>
      <c r="G17" s="24">
        <v>501298</v>
      </c>
      <c r="H17" s="24">
        <v>1153528</v>
      </c>
      <c r="I17" s="24">
        <v>482151</v>
      </c>
      <c r="J17" s="24">
        <v>980912</v>
      </c>
      <c r="K17" s="24">
        <v>1034062</v>
      </c>
      <c r="L17" s="24">
        <v>2434436</v>
      </c>
      <c r="M17" s="24">
        <v>4493</v>
      </c>
      <c r="N17" s="216" t="s">
        <v>116</v>
      </c>
      <c r="O17" s="24">
        <v>15901548</v>
      </c>
      <c r="P17" s="24">
        <v>2618109</v>
      </c>
    </row>
    <row r="18" spans="1:16" ht="18.75" customHeight="1">
      <c r="A18" s="139" t="s">
        <v>364</v>
      </c>
      <c r="B18" s="24">
        <v>3023327</v>
      </c>
      <c r="C18" s="24">
        <v>6647174</v>
      </c>
      <c r="D18" s="24">
        <v>2640033</v>
      </c>
      <c r="E18" s="24">
        <v>334361</v>
      </c>
      <c r="F18" s="24">
        <v>1028347</v>
      </c>
      <c r="G18" s="24">
        <v>2900893</v>
      </c>
      <c r="H18" s="24">
        <v>4479698</v>
      </c>
      <c r="I18" s="24">
        <v>1044404</v>
      </c>
      <c r="J18" s="24">
        <v>3236209</v>
      </c>
      <c r="K18" s="24">
        <v>127393</v>
      </c>
      <c r="L18" s="24">
        <v>3308802</v>
      </c>
      <c r="M18" s="280" t="s">
        <v>246</v>
      </c>
      <c r="N18" s="216" t="s">
        <v>116</v>
      </c>
      <c r="O18" s="24">
        <v>34647375</v>
      </c>
      <c r="P18" s="24">
        <v>1407364</v>
      </c>
    </row>
    <row r="19" spans="1:16" ht="18.75" customHeight="1">
      <c r="A19" s="139" t="s">
        <v>363</v>
      </c>
      <c r="B19" s="24">
        <v>1664207</v>
      </c>
      <c r="C19" s="24">
        <v>2507729</v>
      </c>
      <c r="D19" s="24">
        <v>721355</v>
      </c>
      <c r="E19" s="24">
        <v>150011</v>
      </c>
      <c r="F19" s="24">
        <v>714242</v>
      </c>
      <c r="G19" s="24">
        <v>486810</v>
      </c>
      <c r="H19" s="24">
        <v>1424671</v>
      </c>
      <c r="I19" s="24">
        <v>373909</v>
      </c>
      <c r="J19" s="24">
        <v>1360144</v>
      </c>
      <c r="K19" s="24">
        <v>138126</v>
      </c>
      <c r="L19" s="24">
        <v>1684642</v>
      </c>
      <c r="M19" s="280" t="s">
        <v>246</v>
      </c>
      <c r="N19" s="216" t="s">
        <v>116</v>
      </c>
      <c r="O19" s="24">
        <v>15140334</v>
      </c>
      <c r="P19" s="24">
        <v>2529295</v>
      </c>
    </row>
    <row r="20" spans="1:16" ht="18.75" customHeight="1">
      <c r="A20" s="139" t="s">
        <v>362</v>
      </c>
      <c r="B20" s="24">
        <v>6672427</v>
      </c>
      <c r="C20" s="24">
        <v>4708838</v>
      </c>
      <c r="D20" s="24">
        <v>1973614</v>
      </c>
      <c r="E20" s="24">
        <v>405208</v>
      </c>
      <c r="F20" s="24">
        <v>2073665</v>
      </c>
      <c r="G20" s="24">
        <v>2868949</v>
      </c>
      <c r="H20" s="24">
        <v>5532476</v>
      </c>
      <c r="I20" s="24">
        <v>636081</v>
      </c>
      <c r="J20" s="24">
        <v>2409039</v>
      </c>
      <c r="K20" s="280" t="s">
        <v>246</v>
      </c>
      <c r="L20" s="24">
        <v>2821748</v>
      </c>
      <c r="M20" s="280" t="s">
        <v>246</v>
      </c>
      <c r="N20" s="216" t="s">
        <v>116</v>
      </c>
      <c r="O20" s="24">
        <v>29922928</v>
      </c>
      <c r="P20" s="24">
        <v>3989520</v>
      </c>
    </row>
    <row r="21" spans="1:16" ht="18.75" customHeight="1">
      <c r="A21" s="290" t="s">
        <v>361</v>
      </c>
      <c r="B21" s="23">
        <f>SUM(B13:B20)</f>
        <v>37615460</v>
      </c>
      <c r="C21" s="23">
        <f>SUM(C13:C20)</f>
        <v>67872512</v>
      </c>
      <c r="D21" s="23">
        <f>SUM(D13:D20)</f>
        <v>26609492</v>
      </c>
      <c r="E21" s="23">
        <f>SUM(E13:E20)</f>
        <v>2984192</v>
      </c>
      <c r="F21" s="23">
        <f>SUM(F13:F20)</f>
        <v>18663280</v>
      </c>
      <c r="G21" s="23">
        <f>SUM(G13:G20)</f>
        <v>32607207</v>
      </c>
      <c r="H21" s="23">
        <f>SUM(H13:H20)</f>
        <v>94755430</v>
      </c>
      <c r="I21" s="23">
        <f>SUM(I13:I20)</f>
        <v>11851976</v>
      </c>
      <c r="J21" s="23">
        <f>SUM(J13:J20)</f>
        <v>47607424</v>
      </c>
      <c r="K21" s="23">
        <f>SUM(K13:K20)</f>
        <v>3389083</v>
      </c>
      <c r="L21" s="23">
        <f>SUM(L13:L20)</f>
        <v>43550863</v>
      </c>
      <c r="M21" s="23">
        <f>SUM(M13:M20)</f>
        <v>659532</v>
      </c>
      <c r="N21" s="286" t="s">
        <v>116</v>
      </c>
      <c r="O21" s="23">
        <f>SUM(O13:O20)</f>
        <v>427007779</v>
      </c>
      <c r="P21" s="23">
        <f>SUM(P13:P20)</f>
        <v>36452710</v>
      </c>
    </row>
    <row r="22" spans="1:16" ht="18.75" customHeight="1">
      <c r="A22" s="139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</row>
    <row r="23" spans="1:16" ht="18.75" customHeight="1">
      <c r="A23" s="139" t="s">
        <v>360</v>
      </c>
      <c r="B23" s="24">
        <v>915955</v>
      </c>
      <c r="C23" s="24">
        <v>1374550</v>
      </c>
      <c r="D23" s="24">
        <v>524844</v>
      </c>
      <c r="E23" s="24">
        <v>43450</v>
      </c>
      <c r="F23" s="24">
        <v>145760</v>
      </c>
      <c r="G23" s="24">
        <v>433206</v>
      </c>
      <c r="H23" s="24">
        <v>887007</v>
      </c>
      <c r="I23" s="24">
        <v>254905</v>
      </c>
      <c r="J23" s="24">
        <v>551290</v>
      </c>
      <c r="K23" s="24">
        <v>70772</v>
      </c>
      <c r="L23" s="24">
        <v>734049</v>
      </c>
      <c r="M23" s="24">
        <v>3682</v>
      </c>
      <c r="N23" s="216" t="s">
        <v>116</v>
      </c>
      <c r="O23" s="24">
        <v>7672872</v>
      </c>
      <c r="P23" s="24">
        <v>2194806</v>
      </c>
    </row>
    <row r="24" spans="1:16" ht="18.75" customHeight="1">
      <c r="A24" s="139" t="s">
        <v>359</v>
      </c>
      <c r="B24" s="24">
        <v>881414</v>
      </c>
      <c r="C24" s="24">
        <v>1233223</v>
      </c>
      <c r="D24" s="24">
        <v>693095</v>
      </c>
      <c r="E24" s="24">
        <v>92903</v>
      </c>
      <c r="F24" s="24">
        <v>444492</v>
      </c>
      <c r="G24" s="24">
        <v>337011</v>
      </c>
      <c r="H24" s="24">
        <v>1672339</v>
      </c>
      <c r="I24" s="24">
        <v>247953</v>
      </c>
      <c r="J24" s="24">
        <v>1144479</v>
      </c>
      <c r="K24" s="280" t="s">
        <v>246</v>
      </c>
      <c r="L24" s="24">
        <v>702404</v>
      </c>
      <c r="M24" s="280" t="s">
        <v>246</v>
      </c>
      <c r="N24" s="216" t="s">
        <v>116</v>
      </c>
      <c r="O24" s="24">
        <v>5251522</v>
      </c>
      <c r="P24" s="24">
        <v>2917366</v>
      </c>
    </row>
    <row r="25" spans="1:16" ht="18.75" customHeight="1">
      <c r="A25" s="139" t="s">
        <v>358</v>
      </c>
      <c r="B25" s="24">
        <v>583490</v>
      </c>
      <c r="C25" s="24">
        <v>1369470</v>
      </c>
      <c r="D25" s="24">
        <v>357231</v>
      </c>
      <c r="E25" s="24">
        <v>62309</v>
      </c>
      <c r="F25" s="24">
        <v>354518</v>
      </c>
      <c r="G25" s="24">
        <v>627857</v>
      </c>
      <c r="H25" s="24">
        <v>1507141</v>
      </c>
      <c r="I25" s="24">
        <v>163316</v>
      </c>
      <c r="J25" s="24">
        <v>961604</v>
      </c>
      <c r="K25" s="280" t="s">
        <v>246</v>
      </c>
      <c r="L25" s="24">
        <v>663243</v>
      </c>
      <c r="M25" s="280" t="s">
        <v>246</v>
      </c>
      <c r="N25" s="216" t="s">
        <v>116</v>
      </c>
      <c r="O25" s="24">
        <v>5291753</v>
      </c>
      <c r="P25" s="24">
        <v>1440194</v>
      </c>
    </row>
    <row r="26" spans="1:16" ht="18.75" customHeight="1">
      <c r="A26" s="139" t="s">
        <v>357</v>
      </c>
      <c r="B26" s="24">
        <v>1949937</v>
      </c>
      <c r="C26" s="24">
        <v>1183758</v>
      </c>
      <c r="D26" s="24">
        <v>328480</v>
      </c>
      <c r="E26" s="24">
        <v>57195</v>
      </c>
      <c r="F26" s="24">
        <v>718535</v>
      </c>
      <c r="G26" s="24">
        <v>116148</v>
      </c>
      <c r="H26" s="24">
        <v>1578097</v>
      </c>
      <c r="I26" s="24">
        <v>134386</v>
      </c>
      <c r="J26" s="24">
        <v>699892</v>
      </c>
      <c r="K26" s="24">
        <v>20445</v>
      </c>
      <c r="L26" s="24">
        <v>1005345</v>
      </c>
      <c r="M26" s="280" t="s">
        <v>246</v>
      </c>
      <c r="N26" s="216" t="s">
        <v>116</v>
      </c>
      <c r="O26" s="24">
        <v>6423036</v>
      </c>
      <c r="P26" s="24">
        <v>2893896</v>
      </c>
    </row>
    <row r="27" spans="1:16" ht="18.75" customHeight="1">
      <c r="A27" s="139" t="s">
        <v>356</v>
      </c>
      <c r="B27" s="24">
        <v>438762</v>
      </c>
      <c r="C27" s="24">
        <v>584679</v>
      </c>
      <c r="D27" s="24">
        <v>374279</v>
      </c>
      <c r="E27" s="24">
        <v>57136</v>
      </c>
      <c r="F27" s="24">
        <v>330307</v>
      </c>
      <c r="G27" s="24">
        <v>33586</v>
      </c>
      <c r="H27" s="24">
        <v>294259</v>
      </c>
      <c r="I27" s="24">
        <v>77181</v>
      </c>
      <c r="J27" s="24">
        <v>1135957</v>
      </c>
      <c r="K27" s="280" t="s">
        <v>246</v>
      </c>
      <c r="L27" s="24">
        <v>654612</v>
      </c>
      <c r="M27" s="280" t="s">
        <v>246</v>
      </c>
      <c r="N27" s="216" t="s">
        <v>116</v>
      </c>
      <c r="O27" s="24">
        <v>4112337</v>
      </c>
      <c r="P27" s="24">
        <v>1093999</v>
      </c>
    </row>
    <row r="28" spans="1:16" ht="18.75" customHeight="1">
      <c r="A28" s="139" t="s">
        <v>355</v>
      </c>
      <c r="B28" s="24">
        <v>713920</v>
      </c>
      <c r="C28" s="24">
        <v>1289304</v>
      </c>
      <c r="D28" s="24">
        <v>311883</v>
      </c>
      <c r="E28" s="24">
        <v>44066</v>
      </c>
      <c r="F28" s="24">
        <v>137201</v>
      </c>
      <c r="G28" s="24">
        <v>338296</v>
      </c>
      <c r="H28" s="24">
        <v>956436</v>
      </c>
      <c r="I28" s="24">
        <v>169636</v>
      </c>
      <c r="J28" s="24">
        <v>958652</v>
      </c>
      <c r="K28" s="280">
        <v>8667</v>
      </c>
      <c r="L28" s="24">
        <v>772183</v>
      </c>
      <c r="M28" s="280" t="s">
        <v>246</v>
      </c>
      <c r="N28" s="216" t="s">
        <v>116</v>
      </c>
      <c r="O28" s="24">
        <v>5453364</v>
      </c>
      <c r="P28" s="24">
        <v>542543</v>
      </c>
    </row>
    <row r="29" spans="1:16" ht="18.75" customHeight="1">
      <c r="A29" s="139" t="s">
        <v>354</v>
      </c>
      <c r="B29" s="24">
        <v>3030369</v>
      </c>
      <c r="C29" s="24">
        <v>1305622</v>
      </c>
      <c r="D29" s="24">
        <v>592232</v>
      </c>
      <c r="E29" s="281">
        <v>75604</v>
      </c>
      <c r="F29" s="24">
        <v>377466</v>
      </c>
      <c r="G29" s="24">
        <v>398066</v>
      </c>
      <c r="H29" s="24">
        <v>905427</v>
      </c>
      <c r="I29" s="24">
        <v>250385</v>
      </c>
      <c r="J29" s="24">
        <v>648447</v>
      </c>
      <c r="K29" s="24">
        <v>74394</v>
      </c>
      <c r="L29" s="24">
        <v>856234</v>
      </c>
      <c r="M29" s="280" t="s">
        <v>246</v>
      </c>
      <c r="N29" s="216" t="s">
        <v>116</v>
      </c>
      <c r="O29" s="24">
        <v>8485859</v>
      </c>
      <c r="P29" s="24">
        <v>3588109</v>
      </c>
    </row>
    <row r="30" spans="1:16" ht="18.75" customHeight="1">
      <c r="A30" s="139" t="s">
        <v>353</v>
      </c>
      <c r="B30" s="24">
        <v>1634582</v>
      </c>
      <c r="C30" s="24">
        <v>2923575</v>
      </c>
      <c r="D30" s="24">
        <v>736623</v>
      </c>
      <c r="E30" s="24">
        <v>181484</v>
      </c>
      <c r="F30" s="24">
        <v>268468</v>
      </c>
      <c r="G30" s="24">
        <v>887341</v>
      </c>
      <c r="H30" s="24">
        <v>3166541</v>
      </c>
      <c r="I30" s="24">
        <v>401929</v>
      </c>
      <c r="J30" s="24">
        <v>1476479</v>
      </c>
      <c r="K30" s="280" t="s">
        <v>246</v>
      </c>
      <c r="L30" s="24">
        <v>1810395</v>
      </c>
      <c r="M30" s="280" t="s">
        <v>246</v>
      </c>
      <c r="N30" s="216" t="s">
        <v>116</v>
      </c>
      <c r="O30" s="24">
        <v>12947496</v>
      </c>
      <c r="P30" s="24">
        <v>4682500</v>
      </c>
    </row>
    <row r="31" spans="1:16" ht="18.75" customHeight="1">
      <c r="A31" s="139" t="s">
        <v>352</v>
      </c>
      <c r="B31" s="24">
        <v>222849</v>
      </c>
      <c r="C31" s="24">
        <v>180503</v>
      </c>
      <c r="D31" s="24">
        <v>106762</v>
      </c>
      <c r="E31" s="280" t="s">
        <v>246</v>
      </c>
      <c r="F31" s="24">
        <v>136610</v>
      </c>
      <c r="G31" s="24">
        <v>491896</v>
      </c>
      <c r="H31" s="24">
        <v>279334</v>
      </c>
      <c r="I31" s="24">
        <v>38817</v>
      </c>
      <c r="J31" s="24">
        <v>111574</v>
      </c>
      <c r="K31" s="24">
        <v>30761</v>
      </c>
      <c r="L31" s="24">
        <v>270780</v>
      </c>
      <c r="M31" s="280" t="s">
        <v>246</v>
      </c>
      <c r="N31" s="216" t="s">
        <v>116</v>
      </c>
      <c r="O31" s="24">
        <v>2167137</v>
      </c>
      <c r="P31" s="24">
        <v>611340</v>
      </c>
    </row>
    <row r="32" spans="1:16" ht="18.75" customHeight="1">
      <c r="A32" s="139" t="s">
        <v>351</v>
      </c>
      <c r="B32" s="24">
        <v>292810</v>
      </c>
      <c r="C32" s="24">
        <v>648321</v>
      </c>
      <c r="D32" s="24">
        <v>99624</v>
      </c>
      <c r="E32" s="280">
        <v>6270</v>
      </c>
      <c r="F32" s="24">
        <v>291440</v>
      </c>
      <c r="G32" s="24">
        <v>263042</v>
      </c>
      <c r="H32" s="24">
        <v>188161</v>
      </c>
      <c r="I32" s="24">
        <v>36679</v>
      </c>
      <c r="J32" s="24">
        <v>196864</v>
      </c>
      <c r="K32" s="24">
        <v>39227</v>
      </c>
      <c r="L32" s="24">
        <v>491213</v>
      </c>
      <c r="M32" s="280" t="s">
        <v>246</v>
      </c>
      <c r="N32" s="216" t="s">
        <v>116</v>
      </c>
      <c r="O32" s="24">
        <v>2829139</v>
      </c>
      <c r="P32" s="24">
        <v>666893</v>
      </c>
    </row>
    <row r="33" spans="1:16" ht="18.75" customHeight="1">
      <c r="A33" s="139" t="s">
        <v>350</v>
      </c>
      <c r="B33" s="24">
        <v>271280</v>
      </c>
      <c r="C33" s="24">
        <v>375416</v>
      </c>
      <c r="D33" s="281">
        <v>135720</v>
      </c>
      <c r="E33" s="24">
        <v>7370</v>
      </c>
      <c r="F33" s="24">
        <v>225317</v>
      </c>
      <c r="G33" s="24">
        <v>255983</v>
      </c>
      <c r="H33" s="24">
        <v>431279</v>
      </c>
      <c r="I33" s="24">
        <v>69690</v>
      </c>
      <c r="J33" s="24">
        <v>887852</v>
      </c>
      <c r="K33" s="24">
        <v>43948</v>
      </c>
      <c r="L33" s="24">
        <v>512958</v>
      </c>
      <c r="M33" s="280" t="s">
        <v>246</v>
      </c>
      <c r="N33" s="216" t="s">
        <v>116</v>
      </c>
      <c r="O33" s="24">
        <v>3500447</v>
      </c>
      <c r="P33" s="24">
        <v>1091564</v>
      </c>
    </row>
    <row r="34" spans="1:16" ht="18.75" customHeight="1">
      <c r="A34" s="139" t="s">
        <v>349</v>
      </c>
      <c r="B34" s="24">
        <v>365200</v>
      </c>
      <c r="C34" s="24">
        <v>141766</v>
      </c>
      <c r="D34" s="281">
        <v>86790</v>
      </c>
      <c r="E34" s="24">
        <v>3270</v>
      </c>
      <c r="F34" s="24">
        <v>396406</v>
      </c>
      <c r="G34" s="24">
        <v>719836</v>
      </c>
      <c r="H34" s="24">
        <v>326478</v>
      </c>
      <c r="I34" s="24">
        <v>27797</v>
      </c>
      <c r="J34" s="24">
        <v>151719</v>
      </c>
      <c r="K34" s="280">
        <v>24591</v>
      </c>
      <c r="L34" s="24">
        <v>327414</v>
      </c>
      <c r="M34" s="280" t="s">
        <v>246</v>
      </c>
      <c r="N34" s="216" t="s">
        <v>116</v>
      </c>
      <c r="O34" s="24">
        <v>2072347</v>
      </c>
      <c r="P34" s="24">
        <v>897157</v>
      </c>
    </row>
    <row r="35" spans="1:16" ht="18.75" customHeight="1">
      <c r="A35" s="139" t="s">
        <v>348</v>
      </c>
      <c r="B35" s="24">
        <v>577236</v>
      </c>
      <c r="C35" s="24">
        <v>221299</v>
      </c>
      <c r="D35" s="24">
        <v>172652</v>
      </c>
      <c r="E35" s="24">
        <v>4262</v>
      </c>
      <c r="F35" s="24">
        <v>436761</v>
      </c>
      <c r="G35" s="24">
        <v>512224</v>
      </c>
      <c r="H35" s="24">
        <v>338942</v>
      </c>
      <c r="I35" s="24">
        <v>45827</v>
      </c>
      <c r="J35" s="24">
        <v>380828</v>
      </c>
      <c r="K35" s="24">
        <v>45949</v>
      </c>
      <c r="L35" s="24">
        <v>444619</v>
      </c>
      <c r="M35" s="24">
        <v>11165</v>
      </c>
      <c r="N35" s="216" t="s">
        <v>116</v>
      </c>
      <c r="O35" s="24">
        <v>3802776</v>
      </c>
      <c r="P35" s="24">
        <v>896902</v>
      </c>
    </row>
    <row r="36" spans="1:16" ht="18.75" customHeight="1">
      <c r="A36" s="139" t="s">
        <v>347</v>
      </c>
      <c r="B36" s="24">
        <v>1096170</v>
      </c>
      <c r="C36" s="24">
        <v>2065179</v>
      </c>
      <c r="D36" s="24">
        <v>859358</v>
      </c>
      <c r="E36" s="24">
        <v>101061</v>
      </c>
      <c r="F36" s="24">
        <v>1215990</v>
      </c>
      <c r="G36" s="24">
        <v>359141</v>
      </c>
      <c r="H36" s="24">
        <v>1823456</v>
      </c>
      <c r="I36" s="24">
        <v>436301</v>
      </c>
      <c r="J36" s="24">
        <v>4028847</v>
      </c>
      <c r="K36" s="24">
        <v>672428</v>
      </c>
      <c r="L36" s="24">
        <v>1230465</v>
      </c>
      <c r="M36" s="24">
        <v>34266</v>
      </c>
      <c r="N36" s="216" t="s">
        <v>116</v>
      </c>
      <c r="O36" s="24">
        <v>14298547</v>
      </c>
      <c r="P36" s="24">
        <v>3215012</v>
      </c>
    </row>
    <row r="37" spans="1:16" ht="18.75" customHeight="1">
      <c r="A37" s="139" t="s">
        <v>346</v>
      </c>
      <c r="B37" s="24">
        <v>679782</v>
      </c>
      <c r="C37" s="24">
        <v>889130</v>
      </c>
      <c r="D37" s="24">
        <v>199043</v>
      </c>
      <c r="E37" s="24">
        <v>84388</v>
      </c>
      <c r="F37" s="24">
        <v>190844</v>
      </c>
      <c r="G37" s="24">
        <v>432136</v>
      </c>
      <c r="H37" s="24">
        <v>1038656</v>
      </c>
      <c r="I37" s="24">
        <v>195655</v>
      </c>
      <c r="J37" s="24">
        <v>400870</v>
      </c>
      <c r="K37" s="24">
        <v>76833</v>
      </c>
      <c r="L37" s="24">
        <v>520900</v>
      </c>
      <c r="M37" s="280" t="s">
        <v>246</v>
      </c>
      <c r="N37" s="216" t="s">
        <v>116</v>
      </c>
      <c r="O37" s="24">
        <v>4226194</v>
      </c>
      <c r="P37" s="24">
        <v>1375662</v>
      </c>
    </row>
    <row r="38" spans="1:16" ht="18.75" customHeight="1">
      <c r="A38" s="139" t="s">
        <v>345</v>
      </c>
      <c r="B38" s="24">
        <v>444200</v>
      </c>
      <c r="C38" s="24">
        <v>968111</v>
      </c>
      <c r="D38" s="24">
        <v>265296</v>
      </c>
      <c r="E38" s="24">
        <v>29703</v>
      </c>
      <c r="F38" s="24">
        <v>685911</v>
      </c>
      <c r="G38" s="24">
        <v>454477</v>
      </c>
      <c r="H38" s="24">
        <v>1032408</v>
      </c>
      <c r="I38" s="24">
        <v>197309</v>
      </c>
      <c r="J38" s="24">
        <v>464926</v>
      </c>
      <c r="K38" s="280" t="s">
        <v>246</v>
      </c>
      <c r="L38" s="24">
        <v>407276</v>
      </c>
      <c r="M38" s="24">
        <v>16060</v>
      </c>
      <c r="N38" s="216" t="s">
        <v>116</v>
      </c>
      <c r="O38" s="24">
        <v>3804045</v>
      </c>
      <c r="P38" s="24">
        <v>1027002</v>
      </c>
    </row>
    <row r="39" spans="1:16" ht="18.75" customHeight="1">
      <c r="A39" s="139" t="s">
        <v>344</v>
      </c>
      <c r="B39" s="24">
        <v>614562</v>
      </c>
      <c r="C39" s="24">
        <v>1101613</v>
      </c>
      <c r="D39" s="24">
        <v>255128</v>
      </c>
      <c r="E39" s="24">
        <v>42876</v>
      </c>
      <c r="F39" s="24">
        <v>391056</v>
      </c>
      <c r="G39" s="24">
        <v>193123</v>
      </c>
      <c r="H39" s="24">
        <v>620253</v>
      </c>
      <c r="I39" s="24">
        <v>188302</v>
      </c>
      <c r="J39" s="24">
        <v>759817</v>
      </c>
      <c r="K39" s="24">
        <v>54930</v>
      </c>
      <c r="L39" s="24">
        <v>402051</v>
      </c>
      <c r="M39" s="280" t="s">
        <v>246</v>
      </c>
      <c r="N39" s="216" t="s">
        <v>116</v>
      </c>
      <c r="O39" s="24">
        <v>4092412</v>
      </c>
      <c r="P39" s="24">
        <v>1108738</v>
      </c>
    </row>
    <row r="40" spans="1:16" ht="18.75" customHeight="1">
      <c r="A40" s="139" t="s">
        <v>343</v>
      </c>
      <c r="B40" s="24">
        <v>4247970</v>
      </c>
      <c r="C40" s="24">
        <v>1785737</v>
      </c>
      <c r="D40" s="24">
        <v>489096</v>
      </c>
      <c r="E40" s="24">
        <v>133795</v>
      </c>
      <c r="F40" s="24">
        <v>236907</v>
      </c>
      <c r="G40" s="24">
        <v>182105</v>
      </c>
      <c r="H40" s="24">
        <v>2702272</v>
      </c>
      <c r="I40" s="24">
        <v>285545</v>
      </c>
      <c r="J40" s="24">
        <v>1055203</v>
      </c>
      <c r="K40" s="280" t="s">
        <v>246</v>
      </c>
      <c r="L40" s="24">
        <v>683652</v>
      </c>
      <c r="M40" s="280" t="s">
        <v>246</v>
      </c>
      <c r="N40" s="216" t="s">
        <v>116</v>
      </c>
      <c r="O40" s="24">
        <v>7875782</v>
      </c>
      <c r="P40" s="24">
        <v>2074064</v>
      </c>
    </row>
    <row r="41" spans="1:16" ht="18.75" customHeight="1">
      <c r="A41" s="139" t="s">
        <v>342</v>
      </c>
      <c r="B41" s="24">
        <v>1145507</v>
      </c>
      <c r="C41" s="24">
        <v>1056249</v>
      </c>
      <c r="D41" s="24">
        <v>654676</v>
      </c>
      <c r="E41" s="24">
        <v>42002</v>
      </c>
      <c r="F41" s="24">
        <v>1812642</v>
      </c>
      <c r="G41" s="24">
        <v>209902</v>
      </c>
      <c r="H41" s="24">
        <v>680264</v>
      </c>
      <c r="I41" s="24">
        <v>192559</v>
      </c>
      <c r="J41" s="24">
        <v>909240</v>
      </c>
      <c r="K41" s="24">
        <v>175140</v>
      </c>
      <c r="L41" s="24">
        <v>1322866</v>
      </c>
      <c r="M41" s="280" t="s">
        <v>246</v>
      </c>
      <c r="N41" s="216" t="s">
        <v>116</v>
      </c>
      <c r="O41" s="24">
        <v>9245889</v>
      </c>
      <c r="P41" s="24">
        <v>2960016</v>
      </c>
    </row>
    <row r="42" spans="1:16" ht="18.75" customHeight="1">
      <c r="A42" s="139" t="s">
        <v>341</v>
      </c>
      <c r="B42" s="24">
        <v>590202</v>
      </c>
      <c r="C42" s="24">
        <v>655701</v>
      </c>
      <c r="D42" s="24">
        <v>389526</v>
      </c>
      <c r="E42" s="24">
        <v>20528</v>
      </c>
      <c r="F42" s="24">
        <v>594046</v>
      </c>
      <c r="G42" s="24">
        <v>222140</v>
      </c>
      <c r="H42" s="24">
        <v>622089</v>
      </c>
      <c r="I42" s="24">
        <v>126622</v>
      </c>
      <c r="J42" s="24">
        <v>323515</v>
      </c>
      <c r="K42" s="24">
        <v>126962</v>
      </c>
      <c r="L42" s="24">
        <v>706178</v>
      </c>
      <c r="M42" s="280" t="s">
        <v>246</v>
      </c>
      <c r="N42" s="216" t="s">
        <v>116</v>
      </c>
      <c r="O42" s="24">
        <v>6778724</v>
      </c>
      <c r="P42" s="24">
        <v>1480815</v>
      </c>
    </row>
    <row r="43" spans="1:16" ht="18.75" customHeight="1">
      <c r="A43" s="139" t="s">
        <v>340</v>
      </c>
      <c r="B43" s="24">
        <v>3410803</v>
      </c>
      <c r="C43" s="24">
        <v>1645839</v>
      </c>
      <c r="D43" s="24">
        <v>666796</v>
      </c>
      <c r="E43" s="24">
        <v>99769</v>
      </c>
      <c r="F43" s="24">
        <v>1305729</v>
      </c>
      <c r="G43" s="24">
        <v>311107</v>
      </c>
      <c r="H43" s="24">
        <v>2070969</v>
      </c>
      <c r="I43" s="24">
        <v>284007</v>
      </c>
      <c r="J43" s="24">
        <v>1301833</v>
      </c>
      <c r="K43" s="24">
        <v>141967</v>
      </c>
      <c r="L43" s="24">
        <v>841096</v>
      </c>
      <c r="M43" s="280" t="s">
        <v>246</v>
      </c>
      <c r="N43" s="216" t="s">
        <v>116</v>
      </c>
      <c r="O43" s="24">
        <v>9081222</v>
      </c>
      <c r="P43" s="24">
        <v>5720680</v>
      </c>
    </row>
    <row r="44" spans="1:16" ht="18.75" customHeight="1">
      <c r="A44" s="139" t="s">
        <v>339</v>
      </c>
      <c r="B44" s="24">
        <v>585669</v>
      </c>
      <c r="C44" s="24">
        <v>921020</v>
      </c>
      <c r="D44" s="24">
        <v>330758</v>
      </c>
      <c r="E44" s="24">
        <v>43297</v>
      </c>
      <c r="F44" s="24">
        <v>462458</v>
      </c>
      <c r="G44" s="24">
        <v>189951</v>
      </c>
      <c r="H44" s="24">
        <v>257107</v>
      </c>
      <c r="I44" s="24">
        <v>125285</v>
      </c>
      <c r="J44" s="24">
        <v>557886</v>
      </c>
      <c r="K44" s="24">
        <v>51511</v>
      </c>
      <c r="L44" s="24">
        <v>399226</v>
      </c>
      <c r="M44" s="280" t="s">
        <v>246</v>
      </c>
      <c r="N44" s="216" t="s">
        <v>116</v>
      </c>
      <c r="O44" s="24">
        <v>3640324</v>
      </c>
      <c r="P44" s="24">
        <v>1183924</v>
      </c>
    </row>
    <row r="45" spans="1:16" ht="18.75" customHeight="1">
      <c r="A45" s="139" t="s">
        <v>338</v>
      </c>
      <c r="B45" s="24">
        <v>1611287</v>
      </c>
      <c r="C45" s="24">
        <v>677930</v>
      </c>
      <c r="D45" s="24">
        <v>150443</v>
      </c>
      <c r="E45" s="24">
        <v>24516</v>
      </c>
      <c r="F45" s="24">
        <v>580380</v>
      </c>
      <c r="G45" s="24">
        <v>66011</v>
      </c>
      <c r="H45" s="24">
        <v>392305</v>
      </c>
      <c r="I45" s="24">
        <v>123252</v>
      </c>
      <c r="J45" s="24">
        <v>472322</v>
      </c>
      <c r="K45" s="24">
        <v>22385</v>
      </c>
      <c r="L45" s="24">
        <v>408305</v>
      </c>
      <c r="M45" s="24">
        <v>567</v>
      </c>
      <c r="N45" s="216" t="s">
        <v>116</v>
      </c>
      <c r="O45" s="24">
        <v>4124478</v>
      </c>
      <c r="P45" s="24">
        <v>349755</v>
      </c>
    </row>
    <row r="46" spans="1:16" ht="18.75" customHeight="1">
      <c r="A46" s="139" t="s">
        <v>337</v>
      </c>
      <c r="B46" s="24">
        <v>363343</v>
      </c>
      <c r="C46" s="24">
        <v>1104318</v>
      </c>
      <c r="D46" s="24">
        <v>399898</v>
      </c>
      <c r="E46" s="24">
        <v>15867</v>
      </c>
      <c r="F46" s="24">
        <v>502418</v>
      </c>
      <c r="G46" s="24">
        <v>138319</v>
      </c>
      <c r="H46" s="24">
        <v>505666</v>
      </c>
      <c r="I46" s="24">
        <v>84940</v>
      </c>
      <c r="J46" s="24">
        <v>304554</v>
      </c>
      <c r="K46" s="24">
        <v>14894</v>
      </c>
      <c r="L46" s="24">
        <v>393004</v>
      </c>
      <c r="M46" s="280" t="s">
        <v>246</v>
      </c>
      <c r="N46" s="216" t="s">
        <v>116</v>
      </c>
      <c r="O46" s="24">
        <v>2310626</v>
      </c>
      <c r="P46" s="24">
        <v>1367352</v>
      </c>
    </row>
    <row r="47" spans="1:16" ht="18.75" customHeight="1">
      <c r="A47" s="139" t="s">
        <v>336</v>
      </c>
      <c r="B47" s="24">
        <v>605069</v>
      </c>
      <c r="C47" s="24">
        <v>1341267</v>
      </c>
      <c r="D47" s="24">
        <v>229418</v>
      </c>
      <c r="E47" s="24">
        <v>25093</v>
      </c>
      <c r="F47" s="24">
        <v>1189032</v>
      </c>
      <c r="G47" s="24">
        <v>369333</v>
      </c>
      <c r="H47" s="24">
        <v>590503</v>
      </c>
      <c r="I47" s="24">
        <v>170747</v>
      </c>
      <c r="J47" s="24">
        <v>728007</v>
      </c>
      <c r="K47" s="24">
        <v>55760</v>
      </c>
      <c r="L47" s="24">
        <v>1337426</v>
      </c>
      <c r="M47" s="280" t="s">
        <v>246</v>
      </c>
      <c r="N47" s="216" t="s">
        <v>116</v>
      </c>
      <c r="O47" s="24">
        <v>9632526</v>
      </c>
      <c r="P47" s="24">
        <v>1612384</v>
      </c>
    </row>
    <row r="48" spans="1:16" ht="18.75" customHeight="1">
      <c r="A48" s="139" t="s">
        <v>335</v>
      </c>
      <c r="B48" s="24">
        <v>603807</v>
      </c>
      <c r="C48" s="24">
        <v>1625749</v>
      </c>
      <c r="D48" s="24">
        <v>165426</v>
      </c>
      <c r="E48" s="24">
        <v>20891</v>
      </c>
      <c r="F48" s="24">
        <v>281868</v>
      </c>
      <c r="G48" s="24">
        <v>167523</v>
      </c>
      <c r="H48" s="24">
        <v>581572</v>
      </c>
      <c r="I48" s="24">
        <v>119012</v>
      </c>
      <c r="J48" s="24">
        <v>656870</v>
      </c>
      <c r="K48" s="280">
        <v>10406</v>
      </c>
      <c r="L48" s="24">
        <v>525595</v>
      </c>
      <c r="M48" s="280" t="s">
        <v>246</v>
      </c>
      <c r="N48" s="216" t="s">
        <v>116</v>
      </c>
      <c r="O48" s="24">
        <v>3809672</v>
      </c>
      <c r="P48" s="24">
        <v>1826383</v>
      </c>
    </row>
    <row r="49" spans="1:16" ht="18.75" customHeight="1">
      <c r="A49" s="139" t="s">
        <v>334</v>
      </c>
      <c r="B49" s="24">
        <v>415861</v>
      </c>
      <c r="C49" s="24">
        <v>666084</v>
      </c>
      <c r="D49" s="24">
        <v>207960</v>
      </c>
      <c r="E49" s="24">
        <v>9772</v>
      </c>
      <c r="F49" s="24">
        <v>1121699</v>
      </c>
      <c r="G49" s="24">
        <v>155718</v>
      </c>
      <c r="H49" s="24">
        <v>702386</v>
      </c>
      <c r="I49" s="24">
        <v>103512</v>
      </c>
      <c r="J49" s="24">
        <v>352381</v>
      </c>
      <c r="K49" s="280">
        <v>112657</v>
      </c>
      <c r="L49" s="24">
        <v>550320</v>
      </c>
      <c r="M49" s="280" t="s">
        <v>246</v>
      </c>
      <c r="N49" s="216" t="s">
        <v>116</v>
      </c>
      <c r="O49" s="24">
        <v>5586673</v>
      </c>
      <c r="P49" s="24">
        <v>1027370</v>
      </c>
    </row>
    <row r="50" spans="1:16" ht="18.75" customHeight="1">
      <c r="A50" s="139" t="s">
        <v>333</v>
      </c>
      <c r="B50" s="24">
        <v>626821</v>
      </c>
      <c r="C50" s="24">
        <v>578362</v>
      </c>
      <c r="D50" s="24">
        <v>131428</v>
      </c>
      <c r="E50" s="24">
        <v>10269</v>
      </c>
      <c r="F50" s="24">
        <v>167593</v>
      </c>
      <c r="G50" s="24">
        <v>85069</v>
      </c>
      <c r="H50" s="24">
        <v>281410</v>
      </c>
      <c r="I50" s="24">
        <v>76360</v>
      </c>
      <c r="J50" s="24">
        <v>331873</v>
      </c>
      <c r="K50" s="24">
        <v>17297</v>
      </c>
      <c r="L50" s="24">
        <v>1017025</v>
      </c>
      <c r="M50" s="280" t="s">
        <v>246</v>
      </c>
      <c r="N50" s="216" t="s">
        <v>116</v>
      </c>
      <c r="O50" s="24">
        <v>1821501</v>
      </c>
      <c r="P50" s="24">
        <v>1020698</v>
      </c>
    </row>
    <row r="51" spans="1:16" ht="18.75" customHeight="1">
      <c r="A51" s="139" t="s">
        <v>332</v>
      </c>
      <c r="B51" s="24">
        <v>902981</v>
      </c>
      <c r="C51" s="24">
        <v>1138794</v>
      </c>
      <c r="D51" s="24">
        <v>787271</v>
      </c>
      <c r="E51" s="24">
        <v>31763</v>
      </c>
      <c r="F51" s="24">
        <v>1449680</v>
      </c>
      <c r="G51" s="24">
        <v>209304</v>
      </c>
      <c r="H51" s="24">
        <v>1231414</v>
      </c>
      <c r="I51" s="24">
        <v>233856</v>
      </c>
      <c r="J51" s="24">
        <v>957247</v>
      </c>
      <c r="K51" s="24">
        <v>38731</v>
      </c>
      <c r="L51" s="24">
        <v>1268687</v>
      </c>
      <c r="M51" s="24">
        <v>20972</v>
      </c>
      <c r="N51" s="216" t="s">
        <v>116</v>
      </c>
      <c r="O51" s="24">
        <v>10445248</v>
      </c>
      <c r="P51" s="24">
        <v>900698</v>
      </c>
    </row>
    <row r="52" spans="1:16" ht="18.75" customHeight="1">
      <c r="A52" s="139" t="s">
        <v>331</v>
      </c>
      <c r="B52" s="24">
        <v>797506</v>
      </c>
      <c r="C52" s="24">
        <v>1263936</v>
      </c>
      <c r="D52" s="24">
        <v>532919</v>
      </c>
      <c r="E52" s="24">
        <v>44090</v>
      </c>
      <c r="F52" s="24">
        <v>1549125</v>
      </c>
      <c r="G52" s="24">
        <v>584158</v>
      </c>
      <c r="H52" s="24">
        <v>1175225</v>
      </c>
      <c r="I52" s="24">
        <v>235214</v>
      </c>
      <c r="J52" s="24">
        <v>469206</v>
      </c>
      <c r="K52" s="24">
        <v>322983</v>
      </c>
      <c r="L52" s="24">
        <v>731785</v>
      </c>
      <c r="M52" s="280" t="s">
        <v>246</v>
      </c>
      <c r="N52" s="216" t="s">
        <v>116</v>
      </c>
      <c r="O52" s="24">
        <v>6743395</v>
      </c>
      <c r="P52" s="24">
        <v>2116407</v>
      </c>
    </row>
    <row r="53" spans="1:16" ht="18.75" customHeight="1">
      <c r="A53" s="139" t="s">
        <v>330</v>
      </c>
      <c r="B53" s="24">
        <v>779258</v>
      </c>
      <c r="C53" s="24">
        <v>1313843</v>
      </c>
      <c r="D53" s="24">
        <v>765620</v>
      </c>
      <c r="E53" s="24">
        <v>46068</v>
      </c>
      <c r="F53" s="24">
        <v>1554918</v>
      </c>
      <c r="G53" s="24">
        <v>382286</v>
      </c>
      <c r="H53" s="24">
        <v>995354</v>
      </c>
      <c r="I53" s="24">
        <v>258888</v>
      </c>
      <c r="J53" s="24">
        <v>869900</v>
      </c>
      <c r="K53" s="24">
        <v>115510</v>
      </c>
      <c r="L53" s="24">
        <v>1283938</v>
      </c>
      <c r="M53" s="280" t="s">
        <v>246</v>
      </c>
      <c r="N53" s="216" t="s">
        <v>116</v>
      </c>
      <c r="O53" s="24">
        <v>11429516</v>
      </c>
      <c r="P53" s="24">
        <v>2595901</v>
      </c>
    </row>
    <row r="54" spans="1:16" ht="18.75" customHeight="1">
      <c r="A54" s="139" t="s">
        <v>329</v>
      </c>
      <c r="B54" s="24">
        <v>335284</v>
      </c>
      <c r="C54" s="24">
        <v>660549</v>
      </c>
      <c r="D54" s="24">
        <v>296083</v>
      </c>
      <c r="E54" s="24">
        <v>22502</v>
      </c>
      <c r="F54" s="24">
        <v>916940</v>
      </c>
      <c r="G54" s="281">
        <v>314233</v>
      </c>
      <c r="H54" s="24">
        <v>793393</v>
      </c>
      <c r="I54" s="24">
        <v>200147</v>
      </c>
      <c r="J54" s="24">
        <v>465788</v>
      </c>
      <c r="K54" s="24">
        <v>527685</v>
      </c>
      <c r="L54" s="24">
        <v>785092</v>
      </c>
      <c r="M54" s="280" t="s">
        <v>246</v>
      </c>
      <c r="N54" s="216" t="s">
        <v>116</v>
      </c>
      <c r="O54" s="24">
        <v>6038231</v>
      </c>
      <c r="P54" s="24">
        <v>1149282</v>
      </c>
    </row>
    <row r="55" spans="1:16" ht="18.75" customHeight="1">
      <c r="A55" s="139" t="s">
        <v>328</v>
      </c>
      <c r="B55" s="24">
        <v>525475</v>
      </c>
      <c r="C55" s="24">
        <v>938362</v>
      </c>
      <c r="D55" s="24">
        <v>357957</v>
      </c>
      <c r="E55" s="24">
        <v>46654</v>
      </c>
      <c r="F55" s="24">
        <v>681403</v>
      </c>
      <c r="G55" s="281">
        <v>385072</v>
      </c>
      <c r="H55" s="24">
        <v>706966</v>
      </c>
      <c r="I55" s="24">
        <v>210927</v>
      </c>
      <c r="J55" s="24">
        <v>632829</v>
      </c>
      <c r="K55" s="24">
        <v>66560</v>
      </c>
      <c r="L55" s="24">
        <v>700057</v>
      </c>
      <c r="M55" s="280" t="s">
        <v>246</v>
      </c>
      <c r="N55" s="216" t="s">
        <v>116</v>
      </c>
      <c r="O55" s="24">
        <v>7069679</v>
      </c>
      <c r="P55" s="24">
        <v>1310155</v>
      </c>
    </row>
    <row r="56" spans="1:16" ht="18.75" customHeight="1">
      <c r="A56" s="138" t="s">
        <v>327</v>
      </c>
      <c r="B56" s="275">
        <f>SUM(B23:B55)</f>
        <v>32259361</v>
      </c>
      <c r="C56" s="275">
        <f>SUM(C23:C55)</f>
        <v>35229259</v>
      </c>
      <c r="D56" s="275">
        <f>SUM(D23:D55)</f>
        <v>12654315</v>
      </c>
      <c r="E56" s="275">
        <f>SUM(E23:E55)</f>
        <v>1530223</v>
      </c>
      <c r="F56" s="275">
        <f>SUM(F23:F55)</f>
        <v>21153920</v>
      </c>
      <c r="G56" s="275">
        <f>SUM(G23:G55)</f>
        <v>10825600</v>
      </c>
      <c r="H56" s="275">
        <f>SUM(H23:H55)</f>
        <v>31335109</v>
      </c>
      <c r="I56" s="275">
        <f>SUM(I23:I55)</f>
        <v>5766941</v>
      </c>
      <c r="J56" s="275">
        <f>SUM(J23:J55)</f>
        <v>25348751</v>
      </c>
      <c r="K56" s="275">
        <f>SUM(K23:K55)</f>
        <v>2963393</v>
      </c>
      <c r="L56" s="275">
        <f>SUM(L23:L55)</f>
        <v>24760393</v>
      </c>
      <c r="M56" s="275">
        <f>SUM(M23:M55)</f>
        <v>86712</v>
      </c>
      <c r="N56" s="276" t="s">
        <v>116</v>
      </c>
      <c r="O56" s="275">
        <f>SUM(O23:O55)</f>
        <v>202064769</v>
      </c>
      <c r="P56" s="275">
        <f>SUM(P23:P55)</f>
        <v>58939567</v>
      </c>
    </row>
    <row r="57" spans="1:16" ht="18.75" customHeight="1">
      <c r="A57" s="54" t="s">
        <v>325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</sheetData>
  <sheetProtection/>
  <mergeCells count="17">
    <mergeCell ref="N5:N6"/>
    <mergeCell ref="O5:O6"/>
    <mergeCell ref="P5:P6"/>
    <mergeCell ref="A3:P3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A5:A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2013-05-22T02:23:47Z</cp:lastPrinted>
  <dcterms:created xsi:type="dcterms:W3CDTF">1998-01-13T23:50:51Z</dcterms:created>
  <dcterms:modified xsi:type="dcterms:W3CDTF">2013-05-22T02:23:50Z</dcterms:modified>
  <cp:category/>
  <cp:version/>
  <cp:contentType/>
  <cp:contentStatus/>
</cp:coreProperties>
</file>