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690" windowHeight="6270" activeTab="0"/>
  </bookViews>
  <sheets>
    <sheet name="202" sheetId="1" r:id="rId1"/>
  </sheets>
  <definedNames>
    <definedName name="_xlnm.Print_Area" localSheetId="0">'202'!$A$1:$AE$73</definedName>
  </definedNames>
  <calcPr fullCalcOnLoad="1"/>
</workbook>
</file>

<file path=xl/sharedStrings.xml><?xml version="1.0" encoding="utf-8"?>
<sst xmlns="http://schemas.openxmlformats.org/spreadsheetml/2006/main" count="329" uniqueCount="190">
  <si>
    <t>（単位：人）</t>
  </si>
  <si>
    <t>運  輸  省</t>
  </si>
  <si>
    <t>労  働  省</t>
  </si>
  <si>
    <t>農林水産省</t>
  </si>
  <si>
    <t>通商産業省</t>
  </si>
  <si>
    <t>建  設  省</t>
  </si>
  <si>
    <t>郵  政  省</t>
  </si>
  <si>
    <t>注　警察、自衛官、高等検察庁関係不明</t>
  </si>
  <si>
    <t>職　員　数</t>
  </si>
  <si>
    <r>
      <t>資料　石川行政監察事務所「平成1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年版行政機関等ガイドブック」</t>
    </r>
  </si>
  <si>
    <t>総理府</t>
  </si>
  <si>
    <t>法務省</t>
  </si>
  <si>
    <t>大蔵省</t>
  </si>
  <si>
    <t>厚生省</t>
  </si>
  <si>
    <t>文部省</t>
  </si>
  <si>
    <r>
      <t xml:space="preserve">省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庁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名</t>
    </r>
  </si>
  <si>
    <t>区　　　　　　　　　分</t>
  </si>
  <si>
    <t>課・所数</t>
  </si>
  <si>
    <t>職員総数</t>
  </si>
  <si>
    <t>教  員</t>
  </si>
  <si>
    <t>事  務</t>
  </si>
  <si>
    <t>その他</t>
  </si>
  <si>
    <t>総　　　　　　　数</t>
  </si>
  <si>
    <t>知事部局（出先を含む）</t>
  </si>
  <si>
    <t>総 　務　 部</t>
  </si>
  <si>
    <t>県庁舎建設局</t>
  </si>
  <si>
    <t>企画開発部</t>
  </si>
  <si>
    <t>県民文化局</t>
  </si>
  <si>
    <t>厚  生  部</t>
  </si>
  <si>
    <t>環境安全部</t>
  </si>
  <si>
    <t>商工労働部</t>
  </si>
  <si>
    <t>農林水産部</t>
  </si>
  <si>
    <t>競馬事業局</t>
  </si>
  <si>
    <t>土  木  部</t>
  </si>
  <si>
    <t>出  納  課</t>
  </si>
  <si>
    <t>地方労働委員会事務局</t>
  </si>
  <si>
    <t>企  業  局</t>
  </si>
  <si>
    <t>県 立 病 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</si>
  <si>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</si>
  <si>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</si>
  <si>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</si>
  <si>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</si>
  <si>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</si>
  <si>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農業短期大学</t>
  </si>
  <si>
    <t>教育委員会事務局</t>
  </si>
  <si>
    <t>教育委員会の所管する学校</t>
  </si>
  <si>
    <t>教育委員会の所管する学校以外の教育機関等</t>
  </si>
  <si>
    <t>警  察  職  員</t>
  </si>
  <si>
    <t>一　般　職　員</t>
  </si>
  <si>
    <r>
      <t>警 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官</t>
    </r>
  </si>
  <si>
    <t>―</t>
  </si>
  <si>
    <t>―</t>
  </si>
  <si>
    <t>…</t>
  </si>
  <si>
    <t>資料　石川県人事課、石川県教育委員会庶務課、石川県警察本部警務課</t>
  </si>
  <si>
    <t>市町村別</t>
  </si>
  <si>
    <t>合計</t>
  </si>
  <si>
    <t>石川郡</t>
  </si>
  <si>
    <t>志雄町</t>
  </si>
  <si>
    <t>美川町</t>
  </si>
  <si>
    <t>志賀町</t>
  </si>
  <si>
    <t>金沢市</t>
  </si>
  <si>
    <t>鶴来町</t>
  </si>
  <si>
    <t>押水町</t>
  </si>
  <si>
    <t>七尾市</t>
  </si>
  <si>
    <t>野々市町</t>
  </si>
  <si>
    <t>鹿島郡</t>
  </si>
  <si>
    <t>小松市</t>
  </si>
  <si>
    <t>河内村</t>
  </si>
  <si>
    <t>田鶴浜町</t>
  </si>
  <si>
    <t>輪島市</t>
  </si>
  <si>
    <t>吉野谷村</t>
  </si>
  <si>
    <t>鳥屋町</t>
  </si>
  <si>
    <t>珠洲市</t>
  </si>
  <si>
    <t>鳥越村</t>
  </si>
  <si>
    <t>中島町</t>
  </si>
  <si>
    <t>加賀市</t>
  </si>
  <si>
    <t>尾口村</t>
  </si>
  <si>
    <t>鹿島町</t>
  </si>
  <si>
    <t>羽咋市</t>
  </si>
  <si>
    <t>白峰村</t>
  </si>
  <si>
    <t>能登島町</t>
  </si>
  <si>
    <t>松任市</t>
  </si>
  <si>
    <t>河北郡</t>
  </si>
  <si>
    <t>鹿西町</t>
  </si>
  <si>
    <t>江沼郡</t>
  </si>
  <si>
    <t>津幡町</t>
  </si>
  <si>
    <t>鳳至郡</t>
  </si>
  <si>
    <t>山中町</t>
  </si>
  <si>
    <t>高松町</t>
  </si>
  <si>
    <t>穴水町</t>
  </si>
  <si>
    <t>能美郡</t>
  </si>
  <si>
    <t>七塚町</t>
  </si>
  <si>
    <t>門前町</t>
  </si>
  <si>
    <t>根上町</t>
  </si>
  <si>
    <t>宇ノ気町</t>
  </si>
  <si>
    <t>能都町</t>
  </si>
  <si>
    <t>寺井町</t>
  </si>
  <si>
    <t>内灘町</t>
  </si>
  <si>
    <t>柳田村</t>
  </si>
  <si>
    <t>辰口町</t>
  </si>
  <si>
    <t>羽咋郡</t>
  </si>
  <si>
    <t>珠洲郡</t>
  </si>
  <si>
    <t>川北町</t>
  </si>
  <si>
    <t>富来町</t>
  </si>
  <si>
    <t>内浦町</t>
  </si>
  <si>
    <t>資料　石川県地方課</t>
  </si>
  <si>
    <t>109　　公　　　　  　　　務　　　　  　　　員</t>
  </si>
  <si>
    <r>
      <t>(</t>
    </r>
    <r>
      <rPr>
        <sz val="12"/>
        <rFont val="ＭＳ 明朝"/>
        <family val="1"/>
      </rPr>
      <t xml:space="preserve">1) </t>
    </r>
    <r>
      <rPr>
        <sz val="12"/>
        <rFont val="ＭＳ 明朝"/>
        <family val="1"/>
      </rPr>
      <t>　国　　　　職　　　　員　（平成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</si>
  <si>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　県　　　　職　　　　員（平成11年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</si>
  <si>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一般行
政職員</t>
  </si>
  <si>
    <t>その他
の職員</t>
  </si>
  <si>
    <t>総　数</t>
  </si>
  <si>
    <t>総　数</t>
  </si>
  <si>
    <r>
      <t>一般行
政職</t>
    </r>
    <r>
      <rPr>
        <sz val="12"/>
        <rFont val="ＭＳ 明朝"/>
        <family val="1"/>
      </rPr>
      <t>員</t>
    </r>
  </si>
  <si>
    <t>109　　　公　　　　　務　　　　　員（つづき）</t>
  </si>
  <si>
    <r>
      <t xml:space="preserve">(3) </t>
    </r>
    <r>
      <rPr>
        <sz val="12"/>
        <rFont val="ＭＳ 明朝"/>
        <family val="1"/>
      </rPr>
      <t>　市　町　村　職　員（平成11年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</si>
  <si>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r>
      <t>2</t>
    </r>
    <r>
      <rPr>
        <sz val="12"/>
        <rFont val="ＭＳ 明朝"/>
        <family val="1"/>
      </rPr>
      <t>02  公務員及び選挙</t>
    </r>
  </si>
  <si>
    <t>１８　　　公　　　務　　　員　　　及　　　び　　　選　　　挙</t>
  </si>
  <si>
    <t>資料　石川県選挙管理委員会</t>
  </si>
  <si>
    <t>資料　石川県選挙管理委員会</t>
  </si>
  <si>
    <t>注　県議会議員選挙については、無競争当選区を除いた数値である。</t>
  </si>
  <si>
    <t>県議会議員</t>
  </si>
  <si>
    <t>（選挙区）</t>
  </si>
  <si>
    <t>参議院議員</t>
  </si>
  <si>
    <t>(比例代表区)</t>
  </si>
  <si>
    <t>知事</t>
  </si>
  <si>
    <t>女</t>
  </si>
  <si>
    <t>男</t>
  </si>
  <si>
    <t>総　数</t>
  </si>
  <si>
    <r>
      <t>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票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率（％）</t>
    </r>
  </si>
  <si>
    <t>投 票 者 数（人）</t>
  </si>
  <si>
    <t>選挙当日の有権者数（人）</t>
  </si>
  <si>
    <r>
      <t xml:space="preserve">選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名</t>
    </r>
  </si>
  <si>
    <r>
      <t>選 挙 執 行　　　　年　月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日</t>
    </r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</si>
  <si>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当日有権者、投票者数及び投票率</t>
    </r>
  </si>
  <si>
    <t>110 　　主　 要　 選　 挙　 投　 票　 状　 況</t>
  </si>
  <si>
    <t>富来町</t>
  </si>
  <si>
    <t>第三区計</t>
  </si>
  <si>
    <t>内浦町</t>
  </si>
  <si>
    <t>内灘町</t>
  </si>
  <si>
    <t>宇ノ気町</t>
  </si>
  <si>
    <t>柳田村</t>
  </si>
  <si>
    <t>七塚町</t>
  </si>
  <si>
    <t>能都町</t>
  </si>
  <si>
    <t>高松町</t>
  </si>
  <si>
    <t>門前町</t>
  </si>
  <si>
    <t>津幡町</t>
  </si>
  <si>
    <t>穴水町</t>
  </si>
  <si>
    <t>鹿西町</t>
  </si>
  <si>
    <t>能登島町</t>
  </si>
  <si>
    <t>鹿島町</t>
  </si>
  <si>
    <t>中島町</t>
  </si>
  <si>
    <t>鳥屋町</t>
  </si>
  <si>
    <t>第二区計</t>
  </si>
  <si>
    <t>田鶴浜町</t>
  </si>
  <si>
    <t>白峰村</t>
  </si>
  <si>
    <t>尾口村</t>
  </si>
  <si>
    <t>第一区計</t>
  </si>
  <si>
    <t>押水町</t>
  </si>
  <si>
    <t>鳥越村</t>
  </si>
  <si>
    <t>志賀町</t>
  </si>
  <si>
    <t>吉野谷村</t>
  </si>
  <si>
    <t>志雄町</t>
  </si>
  <si>
    <t>河内村</t>
  </si>
  <si>
    <t>111 　市町村別選挙人名簿登録者数（平成11年9月1日現在）</t>
  </si>
  <si>
    <t>11.  4. 11</t>
  </si>
  <si>
    <t>.466</t>
  </si>
  <si>
    <t>.072</t>
  </si>
  <si>
    <t>.358</t>
  </si>
  <si>
    <t>.533</t>
  </si>
  <si>
    <t>.559</t>
  </si>
  <si>
    <t>.988</t>
  </si>
  <si>
    <t>―</t>
  </si>
  <si>
    <t>10.  7. 12</t>
  </si>
  <si>
    <t>10.  3. 15</t>
  </si>
  <si>
    <t>無所属</t>
  </si>
  <si>
    <t>その他</t>
  </si>
  <si>
    <t>共　産</t>
  </si>
  <si>
    <t>公　明</t>
  </si>
  <si>
    <t>自　由</t>
  </si>
  <si>
    <t>民　主</t>
  </si>
  <si>
    <t>新　進</t>
  </si>
  <si>
    <t>社会民主</t>
  </si>
  <si>
    <t>自  民</t>
  </si>
  <si>
    <t>総  数</t>
  </si>
  <si>
    <t>選 挙 名</t>
  </si>
  <si>
    <t>選挙執行　　　　　　年 月 日</t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</si>
  <si>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　党　派　別　得　票　数</t>
    </r>
  </si>
  <si>
    <t>110　　主　要　選　挙　投　票　状　況（つづき）</t>
  </si>
  <si>
    <r>
      <t>公務員及び選挙　2</t>
    </r>
    <r>
      <rPr>
        <sz val="12"/>
        <rFont val="ＭＳ 明朝"/>
        <family val="1"/>
      </rPr>
      <t>03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</si>
</sst>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7" fillId="0" borderId="24" xfId="0" applyFont="1" applyFill="1" applyBorder="1" applyAlignment="1">
      <alignment vertical="center"/>
    </xf>
    <xf numFmtId="37" fontId="7" fillId="0" borderId="20" xfId="0" applyNumberFormat="1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37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 applyProtection="1">
      <alignment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10" fillId="0" borderId="0" xfId="48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10" fillId="0" borderId="2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10" fillId="0" borderId="28" xfId="0" applyNumberFormat="1" applyFont="1" applyFill="1" applyBorder="1" applyAlignment="1" applyProtection="1">
      <alignment vertical="center"/>
      <protection/>
    </xf>
    <xf numFmtId="37" fontId="10" fillId="0" borderId="29" xfId="0" applyNumberFormat="1" applyFont="1" applyFill="1" applyBorder="1" applyAlignment="1" applyProtection="1">
      <alignment vertical="center"/>
      <protection/>
    </xf>
    <xf numFmtId="37" fontId="10" fillId="0" borderId="3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37" fontId="10" fillId="0" borderId="24" xfId="0" applyNumberFormat="1" applyFont="1" applyFill="1" applyBorder="1" applyAlignment="1" applyProtection="1">
      <alignment horizontal="distributed" vertical="center"/>
      <protection/>
    </xf>
    <xf numFmtId="37" fontId="10" fillId="0" borderId="20" xfId="0" applyNumberFormat="1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20" xfId="0" applyFont="1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38" fontId="0" fillId="0" borderId="44" xfId="48" applyFont="1" applyFill="1" applyBorder="1" applyAlignment="1" applyProtection="1">
      <alignment horizontal="right" vertical="center"/>
      <protection/>
    </xf>
    <xf numFmtId="38" fontId="0" fillId="0" borderId="44" xfId="48" applyFont="1" applyFill="1" applyBorder="1" applyAlignment="1" applyProtection="1">
      <alignment vertical="center"/>
      <protection/>
    </xf>
    <xf numFmtId="37" fontId="0" fillId="0" borderId="44" xfId="0" applyNumberFormat="1" applyFont="1" applyFill="1" applyBorder="1" applyAlignment="1" applyProtection="1">
      <alignment horizontal="right" vertical="center"/>
      <protection/>
    </xf>
    <xf numFmtId="37" fontId="0" fillId="0" borderId="44" xfId="0" applyNumberFormat="1" applyFont="1" applyFill="1" applyBorder="1" applyAlignment="1" applyProtection="1">
      <alignment horizontal="right" vertical="center"/>
      <protection/>
    </xf>
    <xf numFmtId="2" fontId="0" fillId="0" borderId="44" xfId="0" applyNumberFormat="1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7" fontId="0" fillId="0" borderId="44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distributed" vertical="top"/>
      <protection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50" xfId="0" applyFont="1" applyFill="1" applyBorder="1" applyAlignment="1" applyProtection="1">
      <alignment horizontal="center" vertical="top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ill="1" applyBorder="1" applyAlignment="1" applyProtection="1">
      <alignment horizontal="center" vertical="center" wrapText="1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distributed" vertical="center"/>
      <protection/>
    </xf>
    <xf numFmtId="37" fontId="7" fillId="0" borderId="24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7" fillId="0" borderId="47" xfId="0" applyNumberFormat="1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>
      <alignment vertical="center"/>
    </xf>
    <xf numFmtId="38" fontId="0" fillId="0" borderId="12" xfId="48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0" fontId="8" fillId="0" borderId="5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50" xfId="0" applyFont="1" applyFill="1" applyBorder="1" applyAlignment="1" applyProtection="1">
      <alignment horizontal="left" vertical="top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top"/>
    </xf>
    <xf numFmtId="0" fontId="27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73"/>
  <sheetViews>
    <sheetView showGridLines="0" tabSelected="1" defaultGridColor="0" zoomScale="80" zoomScaleNormal="80" zoomScalePageLayoutView="0" colorId="27" workbookViewId="0" topLeftCell="A1">
      <selection activeCell="B1" sqref="B1"/>
    </sheetView>
  </sheetViews>
  <sheetFormatPr defaultColWidth="10.59765625" defaultRowHeight="18.75" customHeight="1"/>
  <cols>
    <col min="1" max="1" width="3.09765625" style="8" customWidth="1"/>
    <col min="2" max="5" width="12.59765625" style="8" customWidth="1"/>
    <col min="6" max="6" width="3.09765625" style="8" customWidth="1"/>
    <col min="7" max="8" width="12.59765625" style="8" customWidth="1"/>
    <col min="9" max="9" width="8.59765625" style="8" customWidth="1"/>
    <col min="10" max="10" width="8.09765625" style="8" customWidth="1"/>
    <col min="11" max="11" width="3.09765625" style="8" customWidth="1"/>
    <col min="12" max="16" width="10.59765625" style="8" customWidth="1"/>
    <col min="17" max="18" width="14.3984375" style="8" customWidth="1"/>
    <col min="19" max="16384" width="10.59765625" style="8" customWidth="1"/>
  </cols>
  <sheetData>
    <row r="1" spans="1:31" ht="18.75" customHeight="1">
      <c r="A1" s="95" t="s">
        <v>116</v>
      </c>
      <c r="AE1" s="174" t="s">
        <v>189</v>
      </c>
    </row>
    <row r="3" spans="1:31" ht="18.75" customHeight="1">
      <c r="A3" s="175" t="s">
        <v>117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</row>
    <row r="5" spans="1:27" s="1" customFormat="1" ht="18.75" customHeight="1">
      <c r="A5" s="62" t="s">
        <v>106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Q5" s="62" t="s">
        <v>135</v>
      </c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s="1" customFormat="1" ht="18.75" customHeight="1">
      <c r="A6" s="63" t="s">
        <v>107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Q6" s="63" t="s">
        <v>134</v>
      </c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3:12" s="1" customFormat="1" ht="18.75" customHeight="1" thickBot="1">
      <c r="C7" s="15"/>
      <c r="D7" s="15"/>
      <c r="E7" s="15"/>
      <c r="F7" s="15"/>
      <c r="H7" s="15"/>
      <c r="I7" s="15"/>
      <c r="L7" s="16" t="s">
        <v>0</v>
      </c>
    </row>
    <row r="8" spans="1:27" s="1" customFormat="1" ht="18.75" customHeight="1">
      <c r="A8" s="97" t="s">
        <v>15</v>
      </c>
      <c r="B8" s="98"/>
      <c r="C8" s="18" t="s">
        <v>8</v>
      </c>
      <c r="D8" s="17" t="s">
        <v>15</v>
      </c>
      <c r="E8" s="18" t="s">
        <v>8</v>
      </c>
      <c r="F8" s="104" t="s">
        <v>15</v>
      </c>
      <c r="G8" s="74"/>
      <c r="H8" s="18" t="s">
        <v>8</v>
      </c>
      <c r="I8" s="104" t="s">
        <v>15</v>
      </c>
      <c r="J8" s="109"/>
      <c r="K8" s="74"/>
      <c r="L8" s="19" t="s">
        <v>8</v>
      </c>
      <c r="Q8" s="140" t="s">
        <v>133</v>
      </c>
      <c r="R8" s="66" t="s">
        <v>132</v>
      </c>
      <c r="S8" s="73" t="s">
        <v>131</v>
      </c>
      <c r="T8" s="109"/>
      <c r="U8" s="74"/>
      <c r="V8" s="73" t="s">
        <v>130</v>
      </c>
      <c r="W8" s="109"/>
      <c r="X8" s="74"/>
      <c r="Y8" s="109" t="s">
        <v>129</v>
      </c>
      <c r="Z8" s="109"/>
      <c r="AA8" s="109"/>
    </row>
    <row r="9" spans="1:27" s="1" customFormat="1" ht="18.75" customHeight="1">
      <c r="A9" s="99" t="s">
        <v>10</v>
      </c>
      <c r="B9" s="100"/>
      <c r="C9" s="3">
        <v>27</v>
      </c>
      <c r="D9" s="21" t="s">
        <v>13</v>
      </c>
      <c r="E9" s="4">
        <v>1082</v>
      </c>
      <c r="F9" s="105" t="s">
        <v>1</v>
      </c>
      <c r="G9" s="106"/>
      <c r="H9" s="9">
        <v>249</v>
      </c>
      <c r="I9" s="105" t="s">
        <v>2</v>
      </c>
      <c r="J9" s="110"/>
      <c r="K9" s="106"/>
      <c r="L9" s="2">
        <v>245</v>
      </c>
      <c r="Q9" s="139"/>
      <c r="R9" s="67"/>
      <c r="S9" s="48" t="s">
        <v>128</v>
      </c>
      <c r="T9" s="48" t="s">
        <v>127</v>
      </c>
      <c r="U9" s="138" t="s">
        <v>126</v>
      </c>
      <c r="V9" s="111" t="s">
        <v>128</v>
      </c>
      <c r="W9" s="137" t="s">
        <v>127</v>
      </c>
      <c r="X9" s="137" t="s">
        <v>126</v>
      </c>
      <c r="Y9" s="111" t="s">
        <v>128</v>
      </c>
      <c r="Z9" s="48" t="s">
        <v>127</v>
      </c>
      <c r="AA9" s="49" t="s">
        <v>126</v>
      </c>
    </row>
    <row r="10" spans="1:27" s="1" customFormat="1" ht="18.75" customHeight="1">
      <c r="A10" s="70" t="s">
        <v>11</v>
      </c>
      <c r="B10" s="101"/>
      <c r="C10" s="3">
        <v>503</v>
      </c>
      <c r="D10" s="23" t="s">
        <v>3</v>
      </c>
      <c r="E10" s="4">
        <v>729</v>
      </c>
      <c r="F10" s="107" t="s">
        <v>4</v>
      </c>
      <c r="G10" s="71"/>
      <c r="H10" s="9">
        <v>29</v>
      </c>
      <c r="I10" s="107" t="s">
        <v>5</v>
      </c>
      <c r="J10" s="70"/>
      <c r="K10" s="71"/>
      <c r="L10" s="2">
        <v>174</v>
      </c>
      <c r="Q10" s="172" t="s">
        <v>174</v>
      </c>
      <c r="R10" s="132" t="s">
        <v>125</v>
      </c>
      <c r="S10" s="53">
        <f>SUM(T10:U10)</f>
        <v>914246</v>
      </c>
      <c r="T10" s="53">
        <v>435016</v>
      </c>
      <c r="U10" s="53">
        <v>479230</v>
      </c>
      <c r="V10" s="53">
        <f>SUM(W10:X10)</f>
        <v>452662</v>
      </c>
      <c r="W10" s="53">
        <v>211129</v>
      </c>
      <c r="X10" s="53">
        <v>241533</v>
      </c>
      <c r="Y10" s="130">
        <v>48.53</v>
      </c>
      <c r="Z10" s="130">
        <v>50.4</v>
      </c>
      <c r="AA10" s="130">
        <f>100*X10/U10</f>
        <v>50.400225361517435</v>
      </c>
    </row>
    <row r="11" spans="1:27" s="1" customFormat="1" ht="18.75" customHeight="1">
      <c r="A11" s="102" t="s">
        <v>12</v>
      </c>
      <c r="B11" s="103"/>
      <c r="C11" s="5">
        <v>846</v>
      </c>
      <c r="D11" s="25" t="s">
        <v>14</v>
      </c>
      <c r="E11" s="6">
        <v>2649</v>
      </c>
      <c r="F11" s="108" t="s">
        <v>6</v>
      </c>
      <c r="G11" s="78"/>
      <c r="H11" s="10">
        <v>3472</v>
      </c>
      <c r="I11" s="91"/>
      <c r="J11" s="88"/>
      <c r="K11" s="89"/>
      <c r="L11" s="7"/>
      <c r="Q11" s="26"/>
      <c r="R11" s="132"/>
      <c r="S11" s="53"/>
      <c r="T11" s="53"/>
      <c r="U11" s="53"/>
      <c r="V11" s="53"/>
      <c r="W11" s="53"/>
      <c r="X11" s="53"/>
      <c r="Y11" s="130"/>
      <c r="Z11" s="130"/>
      <c r="AA11" s="130"/>
    </row>
    <row r="12" spans="1:27" s="1" customFormat="1" ht="18.75" customHeight="1">
      <c r="A12" s="2" t="s">
        <v>7</v>
      </c>
      <c r="B12" s="2"/>
      <c r="C12" s="2"/>
      <c r="D12" s="2"/>
      <c r="E12" s="2"/>
      <c r="F12" s="2"/>
      <c r="G12" s="2"/>
      <c r="H12" s="2"/>
      <c r="Q12" s="47" t="s">
        <v>173</v>
      </c>
      <c r="R12" s="132" t="s">
        <v>123</v>
      </c>
      <c r="S12" s="53">
        <f>SUM(T12:U12)</f>
        <v>924622</v>
      </c>
      <c r="T12" s="136">
        <v>440393</v>
      </c>
      <c r="U12" s="136">
        <v>484229</v>
      </c>
      <c r="V12" s="53">
        <f>SUM(W12:X12)</f>
        <v>584139</v>
      </c>
      <c r="W12" s="136">
        <v>278194</v>
      </c>
      <c r="X12" s="136">
        <v>305945</v>
      </c>
      <c r="Y12" s="130">
        <f>100*V12/S12</f>
        <v>63.175978940583285</v>
      </c>
      <c r="Z12" s="130">
        <f>100*W12/T12</f>
        <v>63.16948725343046</v>
      </c>
      <c r="AA12" s="130">
        <f>100*X12/U12</f>
        <v>63.181882952074325</v>
      </c>
    </row>
    <row r="13" spans="1:27" s="1" customFormat="1" ht="18.75" customHeight="1">
      <c r="A13" s="2" t="s">
        <v>9</v>
      </c>
      <c r="B13" s="2"/>
      <c r="C13" s="2"/>
      <c r="D13" s="2"/>
      <c r="E13" s="2"/>
      <c r="F13" s="2"/>
      <c r="G13" s="2"/>
      <c r="H13" s="2"/>
      <c r="R13" s="135" t="s">
        <v>124</v>
      </c>
      <c r="S13" s="134"/>
      <c r="T13" s="134"/>
      <c r="U13" s="134"/>
      <c r="V13" s="134"/>
      <c r="W13" s="134"/>
      <c r="X13" s="134"/>
      <c r="Y13" s="133"/>
      <c r="Z13" s="133"/>
      <c r="AA13" s="133"/>
    </row>
    <row r="14" spans="17:27" ht="18.75" customHeight="1">
      <c r="Q14" s="47" t="s">
        <v>173</v>
      </c>
      <c r="R14" s="132" t="s">
        <v>123</v>
      </c>
      <c r="S14" s="53">
        <f>SUM(T14:U14)</f>
        <v>924622</v>
      </c>
      <c r="T14" s="131">
        <v>440393</v>
      </c>
      <c r="U14" s="131">
        <v>484229</v>
      </c>
      <c r="V14" s="53">
        <f>SUM(W14:X14)</f>
        <v>584269</v>
      </c>
      <c r="W14" s="131">
        <v>278254</v>
      </c>
      <c r="X14" s="131">
        <v>306015</v>
      </c>
      <c r="Y14" s="130">
        <f>100*V14/S14</f>
        <v>63.19003874015544</v>
      </c>
      <c r="Z14" s="130">
        <f>100*W14/T14</f>
        <v>63.18311144818378</v>
      </c>
      <c r="AA14" s="130">
        <f>100*X14/U14</f>
        <v>63.19633892228677</v>
      </c>
    </row>
    <row r="15" spans="17:27" ht="18.75" customHeight="1">
      <c r="Q15" s="129"/>
      <c r="R15" s="128" t="s">
        <v>122</v>
      </c>
      <c r="S15" s="127"/>
      <c r="T15" s="127"/>
      <c r="U15" s="127"/>
      <c r="V15" s="127"/>
      <c r="W15" s="127"/>
      <c r="X15" s="127"/>
      <c r="Y15" s="126"/>
      <c r="Z15" s="126"/>
      <c r="AA15" s="126"/>
    </row>
    <row r="16" spans="1:27" ht="18.75" customHeight="1">
      <c r="A16" s="62" t="s">
        <v>114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Q16" s="173" t="s">
        <v>165</v>
      </c>
      <c r="R16" s="125" t="s">
        <v>121</v>
      </c>
      <c r="S16" s="124">
        <f>SUM(T16:U16)</f>
        <v>789408</v>
      </c>
      <c r="T16" s="123">
        <v>375785</v>
      </c>
      <c r="U16" s="123">
        <v>413623</v>
      </c>
      <c r="V16" s="124">
        <f>SUM(W16:X16)</f>
        <v>536721</v>
      </c>
      <c r="W16" s="123">
        <v>249719</v>
      </c>
      <c r="X16" s="123">
        <v>287002</v>
      </c>
      <c r="Y16" s="122">
        <f>100*V16/S16</f>
        <v>67.99031679435728</v>
      </c>
      <c r="Z16" s="122">
        <f>100*W16/T16</f>
        <v>66.45262583658209</v>
      </c>
      <c r="AA16" s="122">
        <f>100*X16/U16</f>
        <v>69.38734064595054</v>
      </c>
    </row>
    <row r="17" spans="1:27" ht="18.75" customHeight="1">
      <c r="A17" s="63" t="s">
        <v>108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Q17" s="1" t="s">
        <v>120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.75" customHeight="1" thickBot="1">
      <c r="A18" s="1"/>
      <c r="B18" s="15"/>
      <c r="E18" s="15"/>
      <c r="F18" s="15"/>
      <c r="H18" s="11"/>
      <c r="I18" s="11"/>
      <c r="J18" s="11"/>
      <c r="L18" s="16" t="s">
        <v>0</v>
      </c>
      <c r="Q18" s="2" t="s">
        <v>119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12" ht="18.75" customHeight="1">
      <c r="A19" s="65" t="s">
        <v>16</v>
      </c>
      <c r="B19" s="65"/>
      <c r="C19" s="65"/>
      <c r="D19" s="87"/>
      <c r="E19" s="66" t="s">
        <v>17</v>
      </c>
      <c r="F19" s="75" t="s">
        <v>18</v>
      </c>
      <c r="G19" s="87"/>
      <c r="H19" s="109" t="s">
        <v>48</v>
      </c>
      <c r="I19" s="74"/>
      <c r="J19" s="66" t="s">
        <v>19</v>
      </c>
      <c r="K19" s="75" t="s">
        <v>49</v>
      </c>
      <c r="L19" s="65"/>
    </row>
    <row r="20" spans="1:12" ht="18.75" customHeight="1">
      <c r="A20" s="88"/>
      <c r="B20" s="88"/>
      <c r="C20" s="88"/>
      <c r="D20" s="89"/>
      <c r="E20" s="67"/>
      <c r="F20" s="117"/>
      <c r="G20" s="89"/>
      <c r="H20" s="48" t="s">
        <v>20</v>
      </c>
      <c r="I20" s="111" t="s">
        <v>21</v>
      </c>
      <c r="J20" s="72"/>
      <c r="K20" s="117"/>
      <c r="L20" s="88"/>
    </row>
    <row r="21" spans="1:12" ht="18.75" customHeight="1">
      <c r="A21" s="68" t="s">
        <v>22</v>
      </c>
      <c r="B21" s="68"/>
      <c r="C21" s="68"/>
      <c r="D21" s="69"/>
      <c r="E21" s="50">
        <f>SUM(E23,E36:E47)</f>
        <v>707</v>
      </c>
      <c r="F21" s="114">
        <f>SUM(F23,F36:F47)</f>
        <v>18062</v>
      </c>
      <c r="G21" s="114"/>
      <c r="H21" s="50">
        <f>SUM(H23,H36:H47)</f>
        <v>3044</v>
      </c>
      <c r="I21" s="50">
        <f>SUM(I23,I36:I47)</f>
        <v>3814</v>
      </c>
      <c r="J21" s="50">
        <f>SUM(J23,J36:J47)</f>
        <v>9405</v>
      </c>
      <c r="K21" s="114">
        <f>SUM(K23,K36:K47)</f>
        <v>1799</v>
      </c>
      <c r="L21" s="114"/>
    </row>
    <row r="22" spans="1:11" ht="18.75" customHeight="1">
      <c r="A22" s="26"/>
      <c r="B22" s="96"/>
      <c r="C22" s="96"/>
      <c r="D22" s="96"/>
      <c r="E22" s="43"/>
      <c r="F22" s="43"/>
      <c r="H22" s="43"/>
      <c r="I22" s="43"/>
      <c r="J22" s="12"/>
      <c r="K22" s="11"/>
    </row>
    <row r="23" spans="1:12" ht="18.75" customHeight="1">
      <c r="A23" s="70" t="s">
        <v>23</v>
      </c>
      <c r="B23" s="70"/>
      <c r="C23" s="70"/>
      <c r="D23" s="71"/>
      <c r="E23" s="44">
        <f>SUM(E24:E35)</f>
        <v>171</v>
      </c>
      <c r="F23" s="115">
        <f>SUM(F24:F35)</f>
        <v>4253</v>
      </c>
      <c r="G23" s="115"/>
      <c r="H23" s="44">
        <f>SUM(H24:H35)</f>
        <v>1844</v>
      </c>
      <c r="I23" s="44">
        <f>SUM(I24:I35)</f>
        <v>2409</v>
      </c>
      <c r="J23" s="13" t="s">
        <v>50</v>
      </c>
      <c r="K23" s="116" t="s">
        <v>50</v>
      </c>
      <c r="L23" s="116"/>
    </row>
    <row r="24" spans="1:12" ht="18.75" customHeight="1">
      <c r="A24" s="26"/>
      <c r="B24" s="70" t="s">
        <v>24</v>
      </c>
      <c r="C24" s="70"/>
      <c r="D24" s="71"/>
      <c r="E24" s="44">
        <v>13</v>
      </c>
      <c r="F24" s="115">
        <v>428</v>
      </c>
      <c r="G24" s="115"/>
      <c r="H24" s="44">
        <v>363</v>
      </c>
      <c r="I24" s="44">
        <v>65</v>
      </c>
      <c r="J24" s="13" t="s">
        <v>50</v>
      </c>
      <c r="K24" s="116" t="s">
        <v>50</v>
      </c>
      <c r="L24" s="116"/>
    </row>
    <row r="25" spans="1:12" ht="18.75" customHeight="1">
      <c r="A25" s="26"/>
      <c r="B25" s="70" t="s">
        <v>25</v>
      </c>
      <c r="C25" s="70"/>
      <c r="D25" s="71"/>
      <c r="E25" s="44">
        <v>2</v>
      </c>
      <c r="F25" s="115">
        <v>15</v>
      </c>
      <c r="G25" s="115"/>
      <c r="H25" s="44">
        <v>7</v>
      </c>
      <c r="I25" s="44">
        <v>8</v>
      </c>
      <c r="J25" s="13" t="s">
        <v>50</v>
      </c>
      <c r="K25" s="116" t="s">
        <v>50</v>
      </c>
      <c r="L25" s="116"/>
    </row>
    <row r="26" spans="1:12" ht="18.75" customHeight="1">
      <c r="A26" s="26"/>
      <c r="B26" s="70" t="s">
        <v>26</v>
      </c>
      <c r="C26" s="70"/>
      <c r="D26" s="71"/>
      <c r="E26" s="44">
        <v>6</v>
      </c>
      <c r="F26" s="115">
        <v>141</v>
      </c>
      <c r="G26" s="115"/>
      <c r="H26" s="44">
        <v>132</v>
      </c>
      <c r="I26" s="44">
        <v>9</v>
      </c>
      <c r="J26" s="13" t="s">
        <v>50</v>
      </c>
      <c r="K26" s="116" t="s">
        <v>50</v>
      </c>
      <c r="L26" s="116"/>
    </row>
    <row r="27" spans="1:28" ht="18.75" customHeight="1">
      <c r="A27" s="26"/>
      <c r="B27" s="70" t="s">
        <v>27</v>
      </c>
      <c r="C27" s="70"/>
      <c r="D27" s="71"/>
      <c r="E27" s="44">
        <v>12</v>
      </c>
      <c r="F27" s="115">
        <v>196</v>
      </c>
      <c r="G27" s="115"/>
      <c r="H27" s="44">
        <v>160</v>
      </c>
      <c r="I27" s="44">
        <v>36</v>
      </c>
      <c r="J27" s="13" t="s">
        <v>50</v>
      </c>
      <c r="K27" s="116" t="s">
        <v>50</v>
      </c>
      <c r="L27" s="116"/>
      <c r="Q27" s="62" t="s">
        <v>188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1:28" ht="18.75" customHeight="1">
      <c r="A28" s="26"/>
      <c r="B28" s="70" t="s">
        <v>28</v>
      </c>
      <c r="C28" s="70"/>
      <c r="D28" s="71"/>
      <c r="E28" s="44">
        <v>32</v>
      </c>
      <c r="F28" s="115">
        <v>771</v>
      </c>
      <c r="G28" s="115"/>
      <c r="H28" s="44">
        <v>387</v>
      </c>
      <c r="I28" s="44">
        <v>384</v>
      </c>
      <c r="J28" s="13" t="s">
        <v>50</v>
      </c>
      <c r="K28" s="116" t="s">
        <v>50</v>
      </c>
      <c r="L28" s="116"/>
      <c r="Q28" s="63" t="s">
        <v>187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8.75" customHeight="1" thickBot="1">
      <c r="A29" s="26"/>
      <c r="B29" s="70" t="s">
        <v>29</v>
      </c>
      <c r="C29" s="70"/>
      <c r="D29" s="71"/>
      <c r="E29" s="44">
        <v>8</v>
      </c>
      <c r="F29" s="115">
        <v>153</v>
      </c>
      <c r="G29" s="115"/>
      <c r="H29" s="44">
        <v>82</v>
      </c>
      <c r="I29" s="44">
        <v>71</v>
      </c>
      <c r="J29" s="13" t="s">
        <v>51</v>
      </c>
      <c r="K29" s="116" t="s">
        <v>50</v>
      </c>
      <c r="L29" s="11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.75" customHeight="1">
      <c r="A30" s="26"/>
      <c r="B30" s="70" t="s">
        <v>30</v>
      </c>
      <c r="C30" s="70"/>
      <c r="D30" s="71"/>
      <c r="E30" s="44">
        <v>19</v>
      </c>
      <c r="F30" s="115">
        <v>304</v>
      </c>
      <c r="G30" s="115"/>
      <c r="H30" s="44">
        <v>164</v>
      </c>
      <c r="I30" s="44">
        <v>140</v>
      </c>
      <c r="J30" s="13" t="s">
        <v>51</v>
      </c>
      <c r="K30" s="116" t="s">
        <v>50</v>
      </c>
      <c r="L30" s="116"/>
      <c r="Q30" s="171" t="s">
        <v>186</v>
      </c>
      <c r="R30" s="66" t="s">
        <v>185</v>
      </c>
      <c r="S30" s="66" t="s">
        <v>184</v>
      </c>
      <c r="T30" s="66" t="s">
        <v>183</v>
      </c>
      <c r="U30" s="66" t="s">
        <v>182</v>
      </c>
      <c r="V30" s="66" t="s">
        <v>181</v>
      </c>
      <c r="W30" s="66" t="s">
        <v>180</v>
      </c>
      <c r="X30" s="66" t="s">
        <v>179</v>
      </c>
      <c r="Y30" s="170" t="s">
        <v>178</v>
      </c>
      <c r="Z30" s="66" t="s">
        <v>177</v>
      </c>
      <c r="AA30" s="66" t="s">
        <v>176</v>
      </c>
      <c r="AB30" s="75" t="s">
        <v>175</v>
      </c>
    </row>
    <row r="31" spans="1:28" ht="18.75" customHeight="1">
      <c r="A31" s="26"/>
      <c r="B31" s="70" t="s">
        <v>31</v>
      </c>
      <c r="C31" s="70"/>
      <c r="D31" s="71"/>
      <c r="E31" s="44">
        <v>37</v>
      </c>
      <c r="F31" s="115">
        <v>1085</v>
      </c>
      <c r="G31" s="115"/>
      <c r="H31" s="44">
        <v>199</v>
      </c>
      <c r="I31" s="44">
        <v>886</v>
      </c>
      <c r="J31" s="13" t="s">
        <v>51</v>
      </c>
      <c r="K31" s="116" t="s">
        <v>50</v>
      </c>
      <c r="L31" s="116"/>
      <c r="Q31" s="139"/>
      <c r="R31" s="67"/>
      <c r="S31" s="67"/>
      <c r="T31" s="67"/>
      <c r="U31" s="72"/>
      <c r="V31" s="67"/>
      <c r="W31" s="67"/>
      <c r="X31" s="67"/>
      <c r="Y31" s="67"/>
      <c r="Z31" s="67"/>
      <c r="AA31" s="67"/>
      <c r="AB31" s="76"/>
    </row>
    <row r="32" spans="1:28" ht="18.75" customHeight="1">
      <c r="A32" s="26"/>
      <c r="B32" s="70" t="s">
        <v>32</v>
      </c>
      <c r="C32" s="70"/>
      <c r="D32" s="71"/>
      <c r="E32" s="44">
        <v>2</v>
      </c>
      <c r="F32" s="115">
        <v>33</v>
      </c>
      <c r="G32" s="115"/>
      <c r="H32" s="44">
        <v>15</v>
      </c>
      <c r="I32" s="44">
        <v>18</v>
      </c>
      <c r="J32" s="13" t="s">
        <v>51</v>
      </c>
      <c r="K32" s="116" t="s">
        <v>50</v>
      </c>
      <c r="L32" s="116"/>
      <c r="Q32" s="172" t="s">
        <v>174</v>
      </c>
      <c r="R32" s="132" t="s">
        <v>125</v>
      </c>
      <c r="S32" s="53">
        <f>SUM(T32:AB32)</f>
        <v>440163</v>
      </c>
      <c r="T32" s="13" t="s">
        <v>172</v>
      </c>
      <c r="U32" s="13" t="s">
        <v>172</v>
      </c>
      <c r="V32" s="13" t="s">
        <v>172</v>
      </c>
      <c r="W32" s="13" t="s">
        <v>172</v>
      </c>
      <c r="X32" s="13" t="s">
        <v>172</v>
      </c>
      <c r="Y32" s="13" t="s">
        <v>172</v>
      </c>
      <c r="Z32" s="13" t="s">
        <v>172</v>
      </c>
      <c r="AA32" s="13" t="s">
        <v>172</v>
      </c>
      <c r="AB32" s="13">
        <v>440163</v>
      </c>
    </row>
    <row r="33" spans="1:28" ht="18.75" customHeight="1">
      <c r="A33" s="26"/>
      <c r="B33" s="70" t="s">
        <v>33</v>
      </c>
      <c r="C33" s="70"/>
      <c r="D33" s="71"/>
      <c r="E33" s="44">
        <v>37</v>
      </c>
      <c r="F33" s="115">
        <v>1081</v>
      </c>
      <c r="G33" s="115"/>
      <c r="H33" s="44">
        <v>291</v>
      </c>
      <c r="I33" s="44">
        <v>790</v>
      </c>
      <c r="J33" s="13" t="s">
        <v>51</v>
      </c>
      <c r="K33" s="116" t="s">
        <v>50</v>
      </c>
      <c r="L33" s="116"/>
      <c r="Q33" s="1"/>
      <c r="R33" s="169"/>
      <c r="S33" s="126"/>
      <c r="T33" s="11"/>
      <c r="U33" s="11"/>
      <c r="V33" s="11"/>
      <c r="W33" s="11"/>
      <c r="X33" s="11"/>
      <c r="Y33" s="1"/>
      <c r="Z33" s="11"/>
      <c r="AA33" s="11"/>
      <c r="AB33" s="11"/>
    </row>
    <row r="34" spans="1:28" ht="18.75" customHeight="1">
      <c r="A34" s="26"/>
      <c r="B34" s="70" t="s">
        <v>34</v>
      </c>
      <c r="C34" s="70"/>
      <c r="D34" s="71"/>
      <c r="E34" s="44">
        <v>1</v>
      </c>
      <c r="F34" s="115">
        <v>39</v>
      </c>
      <c r="G34" s="115"/>
      <c r="H34" s="44">
        <v>37</v>
      </c>
      <c r="I34" s="44">
        <v>2</v>
      </c>
      <c r="J34" s="13" t="s">
        <v>51</v>
      </c>
      <c r="K34" s="116" t="s">
        <v>50</v>
      </c>
      <c r="L34" s="116"/>
      <c r="Q34" s="11" t="s">
        <v>173</v>
      </c>
      <c r="R34" s="132" t="s">
        <v>123</v>
      </c>
      <c r="S34" s="53">
        <f>SUM(T34:AB34)</f>
        <v>543342</v>
      </c>
      <c r="T34" s="145">
        <v>188008</v>
      </c>
      <c r="U34" s="168">
        <v>35022</v>
      </c>
      <c r="V34" s="13" t="s">
        <v>172</v>
      </c>
      <c r="W34" s="145">
        <v>128296</v>
      </c>
      <c r="X34" s="168">
        <v>68994</v>
      </c>
      <c r="Y34" s="166">
        <v>47066</v>
      </c>
      <c r="Z34" s="145">
        <v>49508</v>
      </c>
      <c r="AA34" s="168">
        <v>26448</v>
      </c>
      <c r="AB34" s="13" t="s">
        <v>172</v>
      </c>
    </row>
    <row r="35" spans="1:28" ht="18.75" customHeight="1">
      <c r="A35" s="26"/>
      <c r="B35" s="70" t="s">
        <v>35</v>
      </c>
      <c r="C35" s="70"/>
      <c r="D35" s="71"/>
      <c r="E35" s="44">
        <v>2</v>
      </c>
      <c r="F35" s="115">
        <v>7</v>
      </c>
      <c r="G35" s="115"/>
      <c r="H35" s="44">
        <v>7</v>
      </c>
      <c r="I35" s="45" t="s">
        <v>51</v>
      </c>
      <c r="J35" s="13" t="s">
        <v>51</v>
      </c>
      <c r="K35" s="116" t="s">
        <v>50</v>
      </c>
      <c r="L35" s="116"/>
      <c r="Q35" s="1"/>
      <c r="R35" s="167" t="s">
        <v>124</v>
      </c>
      <c r="S35" s="126"/>
      <c r="T35" s="11"/>
      <c r="U35" s="11"/>
      <c r="V35" s="11"/>
      <c r="W35" s="11"/>
      <c r="X35" s="11"/>
      <c r="Y35" s="1"/>
      <c r="Z35" s="11"/>
      <c r="AA35" s="11"/>
      <c r="AB35" s="1"/>
    </row>
    <row r="36" spans="1:28" ht="18.75" customHeight="1">
      <c r="A36" s="70" t="s">
        <v>36</v>
      </c>
      <c r="B36" s="70"/>
      <c r="C36" s="70"/>
      <c r="D36" s="71"/>
      <c r="E36" s="44">
        <v>5</v>
      </c>
      <c r="F36" s="115">
        <v>103</v>
      </c>
      <c r="G36" s="115"/>
      <c r="H36" s="44">
        <v>20</v>
      </c>
      <c r="I36" s="44">
        <v>83</v>
      </c>
      <c r="J36" s="13" t="s">
        <v>51</v>
      </c>
      <c r="K36" s="116" t="s">
        <v>50</v>
      </c>
      <c r="L36" s="116"/>
      <c r="Q36" s="11" t="s">
        <v>173</v>
      </c>
      <c r="R36" s="132" t="s">
        <v>123</v>
      </c>
      <c r="S36" s="53">
        <f>SUM(T36:AB36)</f>
        <v>563704</v>
      </c>
      <c r="T36" s="166">
        <v>239067</v>
      </c>
      <c r="U36" s="13" t="s">
        <v>172</v>
      </c>
      <c r="V36" s="13" t="s">
        <v>172</v>
      </c>
      <c r="W36" s="13" t="s">
        <v>172</v>
      </c>
      <c r="X36" s="13" t="s">
        <v>172</v>
      </c>
      <c r="Y36" s="13" t="s">
        <v>172</v>
      </c>
      <c r="Z36" s="166">
        <v>53258</v>
      </c>
      <c r="AA36" s="13">
        <v>17247</v>
      </c>
      <c r="AB36" s="166">
        <v>254132</v>
      </c>
    </row>
    <row r="37" spans="1:28" ht="18.75" customHeight="1">
      <c r="A37" s="70" t="s">
        <v>37</v>
      </c>
      <c r="B37" s="70"/>
      <c r="C37" s="70"/>
      <c r="D37" s="71"/>
      <c r="E37" s="44">
        <v>2</v>
      </c>
      <c r="F37" s="115">
        <v>938</v>
      </c>
      <c r="G37" s="115"/>
      <c r="H37" s="44">
        <v>44</v>
      </c>
      <c r="I37" s="44">
        <v>894</v>
      </c>
      <c r="J37" s="13" t="s">
        <v>51</v>
      </c>
      <c r="K37" s="116" t="s">
        <v>50</v>
      </c>
      <c r="L37" s="116"/>
      <c r="Q37" s="26"/>
      <c r="R37" s="128" t="s">
        <v>122</v>
      </c>
      <c r="S37" s="134"/>
      <c r="T37" s="166"/>
      <c r="U37" s="13"/>
      <c r="V37" s="13"/>
      <c r="W37" s="13"/>
      <c r="X37" s="13"/>
      <c r="Y37" s="13"/>
      <c r="Z37" s="166"/>
      <c r="AA37" s="13"/>
      <c r="AB37" s="166"/>
    </row>
    <row r="38" spans="1:28" ht="18.75" customHeight="1">
      <c r="A38" s="70" t="s">
        <v>38</v>
      </c>
      <c r="B38" s="70"/>
      <c r="C38" s="70"/>
      <c r="D38" s="71"/>
      <c r="E38" s="44">
        <v>4</v>
      </c>
      <c r="F38" s="115">
        <v>37</v>
      </c>
      <c r="G38" s="115"/>
      <c r="H38" s="44">
        <v>27</v>
      </c>
      <c r="I38" s="44">
        <v>10</v>
      </c>
      <c r="J38" s="13" t="s">
        <v>51</v>
      </c>
      <c r="K38" s="116" t="s">
        <v>50</v>
      </c>
      <c r="L38" s="116"/>
      <c r="Q38" s="165"/>
      <c r="R38" s="164"/>
      <c r="S38" s="163" t="s">
        <v>171</v>
      </c>
      <c r="T38" s="161" t="s">
        <v>170</v>
      </c>
      <c r="U38" s="162"/>
      <c r="V38" s="162"/>
      <c r="W38" s="162"/>
      <c r="X38" s="162"/>
      <c r="Y38" s="161" t="s">
        <v>169</v>
      </c>
      <c r="Z38" s="161" t="s">
        <v>168</v>
      </c>
      <c r="AA38" s="161" t="s">
        <v>167</v>
      </c>
      <c r="AB38" s="161" t="s">
        <v>166</v>
      </c>
    </row>
    <row r="39" spans="1:28" ht="18.75" customHeight="1">
      <c r="A39" s="70" t="s">
        <v>39</v>
      </c>
      <c r="B39" s="70"/>
      <c r="C39" s="70"/>
      <c r="D39" s="71"/>
      <c r="E39" s="45" t="s">
        <v>51</v>
      </c>
      <c r="F39" s="115">
        <v>1</v>
      </c>
      <c r="G39" s="115"/>
      <c r="H39" s="44">
        <v>1</v>
      </c>
      <c r="I39" s="45" t="s">
        <v>51</v>
      </c>
      <c r="J39" s="13" t="s">
        <v>51</v>
      </c>
      <c r="K39" s="116" t="s">
        <v>50</v>
      </c>
      <c r="L39" s="116"/>
      <c r="Q39" s="49" t="s">
        <v>165</v>
      </c>
      <c r="R39" s="125" t="s">
        <v>121</v>
      </c>
      <c r="S39" s="54">
        <f>SUM(T39:AB39)</f>
        <v>528569</v>
      </c>
      <c r="T39" s="159">
        <v>189418</v>
      </c>
      <c r="U39" s="159">
        <v>9225</v>
      </c>
      <c r="V39" s="160" t="s">
        <v>50</v>
      </c>
      <c r="W39" s="159">
        <v>19909</v>
      </c>
      <c r="X39" s="160" t="s">
        <v>50</v>
      </c>
      <c r="Y39" s="159">
        <v>12928</v>
      </c>
      <c r="Z39" s="159">
        <v>16438</v>
      </c>
      <c r="AA39" s="159">
        <v>74903</v>
      </c>
      <c r="AB39" s="159">
        <v>205748</v>
      </c>
    </row>
    <row r="40" spans="1:28" ht="18.75" customHeight="1">
      <c r="A40" s="70" t="s">
        <v>40</v>
      </c>
      <c r="B40" s="70"/>
      <c r="C40" s="70"/>
      <c r="D40" s="71"/>
      <c r="E40" s="44">
        <v>3</v>
      </c>
      <c r="F40" s="115">
        <v>20</v>
      </c>
      <c r="G40" s="115"/>
      <c r="H40" s="44">
        <v>19</v>
      </c>
      <c r="I40" s="45">
        <v>1</v>
      </c>
      <c r="J40" s="13" t="s">
        <v>51</v>
      </c>
      <c r="K40" s="116" t="s">
        <v>50</v>
      </c>
      <c r="L40" s="116"/>
      <c r="Q40" s="1" t="s">
        <v>120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8.75" customHeight="1">
      <c r="A41" s="70" t="s">
        <v>41</v>
      </c>
      <c r="B41" s="70"/>
      <c r="C41" s="70"/>
      <c r="D41" s="71"/>
      <c r="E41" s="44">
        <v>2</v>
      </c>
      <c r="F41" s="115">
        <v>11</v>
      </c>
      <c r="G41" s="115"/>
      <c r="H41" s="44">
        <v>11</v>
      </c>
      <c r="I41" s="45" t="s">
        <v>51</v>
      </c>
      <c r="J41" s="13" t="s">
        <v>51</v>
      </c>
      <c r="K41" s="116" t="s">
        <v>50</v>
      </c>
      <c r="L41" s="116"/>
      <c r="Q41" s="2" t="s">
        <v>118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12" ht="18.75" customHeight="1">
      <c r="A42" s="70" t="s">
        <v>42</v>
      </c>
      <c r="B42" s="70"/>
      <c r="C42" s="70"/>
      <c r="D42" s="71"/>
      <c r="E42" s="45" t="s">
        <v>51</v>
      </c>
      <c r="F42" s="115">
        <v>5</v>
      </c>
      <c r="G42" s="115"/>
      <c r="H42" s="45" t="s">
        <v>51</v>
      </c>
      <c r="I42" s="44">
        <v>5</v>
      </c>
      <c r="J42" s="13" t="s">
        <v>51</v>
      </c>
      <c r="K42" s="116" t="s">
        <v>50</v>
      </c>
      <c r="L42" s="116"/>
    </row>
    <row r="43" spans="1:12" ht="18.75" customHeight="1">
      <c r="A43" s="70" t="s">
        <v>43</v>
      </c>
      <c r="B43" s="70"/>
      <c r="C43" s="70"/>
      <c r="D43" s="71"/>
      <c r="E43" s="44">
        <v>1</v>
      </c>
      <c r="F43" s="115">
        <v>77</v>
      </c>
      <c r="G43" s="115"/>
      <c r="H43" s="44">
        <v>14</v>
      </c>
      <c r="I43" s="44">
        <v>23</v>
      </c>
      <c r="J43" s="13">
        <v>40</v>
      </c>
      <c r="K43" s="116" t="s">
        <v>50</v>
      </c>
      <c r="L43" s="116"/>
    </row>
    <row r="44" spans="1:12" ht="18.75" customHeight="1">
      <c r="A44" s="70" t="s">
        <v>44</v>
      </c>
      <c r="B44" s="70"/>
      <c r="C44" s="70"/>
      <c r="D44" s="71"/>
      <c r="E44" s="44">
        <v>13</v>
      </c>
      <c r="F44" s="115">
        <v>187</v>
      </c>
      <c r="G44" s="115"/>
      <c r="H44" s="44">
        <v>183</v>
      </c>
      <c r="I44" s="44">
        <v>4</v>
      </c>
      <c r="J44" s="13" t="s">
        <v>52</v>
      </c>
      <c r="K44" s="116" t="s">
        <v>50</v>
      </c>
      <c r="L44" s="116"/>
    </row>
    <row r="45" spans="1:12" ht="18.75" customHeight="1">
      <c r="A45" s="70" t="s">
        <v>45</v>
      </c>
      <c r="B45" s="70"/>
      <c r="C45" s="70"/>
      <c r="D45" s="71"/>
      <c r="E45" s="44">
        <v>456</v>
      </c>
      <c r="F45" s="115">
        <v>10165</v>
      </c>
      <c r="G45" s="115"/>
      <c r="H45" s="44">
        <v>543</v>
      </c>
      <c r="I45" s="44">
        <v>257</v>
      </c>
      <c r="J45" s="12">
        <v>9365</v>
      </c>
      <c r="K45" s="116" t="s">
        <v>50</v>
      </c>
      <c r="L45" s="116"/>
    </row>
    <row r="46" spans="1:12" ht="18.75" customHeight="1">
      <c r="A46" s="112" t="s">
        <v>46</v>
      </c>
      <c r="B46" s="112"/>
      <c r="C46" s="112"/>
      <c r="D46" s="113"/>
      <c r="E46" s="44">
        <v>10</v>
      </c>
      <c r="F46" s="115">
        <v>87</v>
      </c>
      <c r="G46" s="115"/>
      <c r="H46" s="44">
        <v>64</v>
      </c>
      <c r="I46" s="44">
        <v>23</v>
      </c>
      <c r="J46" s="13" t="s">
        <v>52</v>
      </c>
      <c r="K46" s="116" t="s">
        <v>50</v>
      </c>
      <c r="L46" s="116"/>
    </row>
    <row r="47" spans="1:12" ht="18.75" customHeight="1">
      <c r="A47" s="77" t="s">
        <v>47</v>
      </c>
      <c r="B47" s="77"/>
      <c r="C47" s="77"/>
      <c r="D47" s="78"/>
      <c r="E47" s="46">
        <v>40</v>
      </c>
      <c r="F47" s="118">
        <v>2178</v>
      </c>
      <c r="G47" s="118"/>
      <c r="H47" s="119">
        <v>274</v>
      </c>
      <c r="I47" s="119">
        <v>105</v>
      </c>
      <c r="J47" s="120" t="s">
        <v>51</v>
      </c>
      <c r="K47" s="121">
        <v>1799</v>
      </c>
      <c r="L47" s="121"/>
    </row>
    <row r="48" spans="1:8" ht="18.75" customHeight="1">
      <c r="A48" s="2" t="s">
        <v>53</v>
      </c>
      <c r="B48" s="2"/>
      <c r="C48" s="2"/>
      <c r="D48" s="2"/>
      <c r="E48" s="2"/>
      <c r="F48" s="2"/>
      <c r="G48" s="2"/>
      <c r="H48" s="2"/>
    </row>
    <row r="51" spans="1:31" ht="18.75" customHeight="1">
      <c r="A51" s="62" t="s">
        <v>114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Q51" s="62" t="s">
        <v>164</v>
      </c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31" ht="18.75" customHeight="1" thickBot="1">
      <c r="A52" s="63" t="s">
        <v>115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6" t="s">
        <v>0</v>
      </c>
    </row>
    <row r="53" spans="1:31" ht="18.75" customHeight="1" thickBot="1">
      <c r="A53" s="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6" t="s">
        <v>0</v>
      </c>
      <c r="Q53" s="109" t="s">
        <v>54</v>
      </c>
      <c r="R53" s="74"/>
      <c r="S53" s="17" t="s">
        <v>128</v>
      </c>
      <c r="T53" s="17" t="s">
        <v>127</v>
      </c>
      <c r="U53" s="18" t="s">
        <v>126</v>
      </c>
      <c r="V53" s="104" t="s">
        <v>54</v>
      </c>
      <c r="W53" s="74"/>
      <c r="X53" s="17" t="s">
        <v>128</v>
      </c>
      <c r="Y53" s="17" t="s">
        <v>127</v>
      </c>
      <c r="Z53" s="18" t="s">
        <v>126</v>
      </c>
      <c r="AA53" s="104" t="s">
        <v>54</v>
      </c>
      <c r="AB53" s="74"/>
      <c r="AC53" s="17" t="s">
        <v>128</v>
      </c>
      <c r="AD53" s="17" t="s">
        <v>127</v>
      </c>
      <c r="AE53" s="158" t="s">
        <v>126</v>
      </c>
    </row>
    <row r="54" spans="1:31" ht="18.75" customHeight="1">
      <c r="A54" s="65" t="s">
        <v>54</v>
      </c>
      <c r="B54" s="87"/>
      <c r="C54" s="92" t="s">
        <v>111</v>
      </c>
      <c r="D54" s="85" t="s">
        <v>109</v>
      </c>
      <c r="E54" s="83" t="s">
        <v>110</v>
      </c>
      <c r="F54" s="90" t="s">
        <v>54</v>
      </c>
      <c r="G54" s="87"/>
      <c r="H54" s="92" t="s">
        <v>112</v>
      </c>
      <c r="I54" s="85" t="s">
        <v>113</v>
      </c>
      <c r="J54" s="93" t="s">
        <v>110</v>
      </c>
      <c r="K54" s="65" t="s">
        <v>54</v>
      </c>
      <c r="L54" s="87"/>
      <c r="M54" s="92" t="s">
        <v>112</v>
      </c>
      <c r="N54" s="85" t="s">
        <v>113</v>
      </c>
      <c r="O54" s="83" t="s">
        <v>110</v>
      </c>
      <c r="Q54" s="68" t="s">
        <v>55</v>
      </c>
      <c r="R54" s="69"/>
      <c r="S54" s="41">
        <f>SUM(S57,X59,AC71)</f>
        <v>931210</v>
      </c>
      <c r="T54" s="41">
        <f>SUM(T57,Y59,AD71)</f>
        <v>443728</v>
      </c>
      <c r="U54" s="41">
        <f>SUM(U57,Z59,AE71)</f>
        <v>487482</v>
      </c>
      <c r="V54" s="157"/>
      <c r="W54" s="20" t="s">
        <v>163</v>
      </c>
      <c r="X54" s="156">
        <f>SUM(Y54:Z54)</f>
        <v>959</v>
      </c>
      <c r="Y54" s="155">
        <v>446</v>
      </c>
      <c r="Z54" s="154">
        <v>513</v>
      </c>
      <c r="AA54" s="26"/>
      <c r="AB54" s="22" t="s">
        <v>162</v>
      </c>
      <c r="AC54" s="143">
        <f>SUM(AD54:AE54)</f>
        <v>6095</v>
      </c>
      <c r="AD54" s="53">
        <v>2831</v>
      </c>
      <c r="AE54" s="53">
        <v>3264</v>
      </c>
    </row>
    <row r="55" spans="1:31" ht="18.75" customHeight="1">
      <c r="A55" s="88"/>
      <c r="B55" s="89"/>
      <c r="C55" s="72"/>
      <c r="D55" s="86"/>
      <c r="E55" s="84"/>
      <c r="F55" s="91"/>
      <c r="G55" s="89"/>
      <c r="H55" s="72"/>
      <c r="I55" s="86"/>
      <c r="J55" s="94"/>
      <c r="K55" s="88"/>
      <c r="L55" s="89"/>
      <c r="M55" s="72"/>
      <c r="N55" s="86"/>
      <c r="O55" s="84"/>
      <c r="Q55" s="37"/>
      <c r="R55" s="38"/>
      <c r="S55" s="39"/>
      <c r="T55" s="39"/>
      <c r="U55" s="39"/>
      <c r="V55" s="153"/>
      <c r="W55" s="22" t="s">
        <v>161</v>
      </c>
      <c r="X55" s="143">
        <f>SUM(Y55:Z55)</f>
        <v>1262</v>
      </c>
      <c r="Y55" s="143">
        <v>583</v>
      </c>
      <c r="Z55" s="52">
        <v>679</v>
      </c>
      <c r="AA55" s="145"/>
      <c r="AB55" s="28" t="s">
        <v>160</v>
      </c>
      <c r="AC55" s="143">
        <f>SUM(AD55:AE55)</f>
        <v>13070</v>
      </c>
      <c r="AD55" s="53">
        <v>6246</v>
      </c>
      <c r="AE55" s="53">
        <v>6824</v>
      </c>
    </row>
    <row r="56" spans="1:31" ht="18.75" customHeight="1">
      <c r="A56" s="68" t="s">
        <v>55</v>
      </c>
      <c r="B56" s="82"/>
      <c r="C56" s="41">
        <f>SUM(C58:C66,C68,H56,H65,H71,M59,M66,M71)</f>
        <v>13986</v>
      </c>
      <c r="D56" s="41">
        <f>SUM(D58:D66,D68,I56,I65,I71,N59,N66,N71)</f>
        <v>8195</v>
      </c>
      <c r="E56" s="41">
        <f>SUM(E58:E66,E68,J56,J65,J71,O59,O66,O71)</f>
        <v>5791</v>
      </c>
      <c r="F56" s="79" t="s">
        <v>56</v>
      </c>
      <c r="G56" s="80"/>
      <c r="H56" s="59">
        <f>SUM(H57:H64)</f>
        <v>936</v>
      </c>
      <c r="I56" s="60">
        <f>SUM(I57:I64)</f>
        <v>692</v>
      </c>
      <c r="J56" s="61">
        <f>SUM(J57:J64)</f>
        <v>244</v>
      </c>
      <c r="K56" s="27"/>
      <c r="L56" s="28" t="s">
        <v>57</v>
      </c>
      <c r="M56" s="51">
        <f>SUM(N56:O56)</f>
        <v>183</v>
      </c>
      <c r="N56" s="53">
        <v>82</v>
      </c>
      <c r="O56" s="53">
        <v>101</v>
      </c>
      <c r="Q56" s="81" t="s">
        <v>60</v>
      </c>
      <c r="R56" s="82"/>
      <c r="S56" s="41">
        <f>SUM(T56:U56)</f>
        <v>347760</v>
      </c>
      <c r="T56" s="41">
        <v>166497</v>
      </c>
      <c r="U56" s="41">
        <v>181263</v>
      </c>
      <c r="V56" s="148"/>
      <c r="W56" s="22" t="s">
        <v>159</v>
      </c>
      <c r="X56" s="143">
        <f>SUM(Y56:Z56)</f>
        <v>2608</v>
      </c>
      <c r="Y56" s="143">
        <v>1210</v>
      </c>
      <c r="Z56" s="52">
        <v>1398</v>
      </c>
      <c r="AA56" s="145"/>
      <c r="AB56" s="28" t="s">
        <v>158</v>
      </c>
      <c r="AC56" s="143">
        <f>SUM(AD56:AE56)</f>
        <v>7209</v>
      </c>
      <c r="AD56" s="53">
        <v>3394</v>
      </c>
      <c r="AE56" s="53">
        <v>3815</v>
      </c>
    </row>
    <row r="57" spans="1:31" ht="18.75" customHeight="1">
      <c r="A57" s="37"/>
      <c r="B57" s="38"/>
      <c r="C57" s="39"/>
      <c r="D57" s="39"/>
      <c r="E57" s="40"/>
      <c r="F57" s="1"/>
      <c r="G57" s="28" t="s">
        <v>58</v>
      </c>
      <c r="H57" s="51">
        <f>SUM(I57:J57)</f>
        <v>135</v>
      </c>
      <c r="I57" s="53">
        <v>101</v>
      </c>
      <c r="J57" s="52">
        <v>34</v>
      </c>
      <c r="K57" s="27"/>
      <c r="L57" s="28" t="s">
        <v>59</v>
      </c>
      <c r="M57" s="51">
        <f>SUM(N57:O57)</f>
        <v>237</v>
      </c>
      <c r="N57" s="53">
        <v>189</v>
      </c>
      <c r="O57" s="53">
        <v>48</v>
      </c>
      <c r="Q57" s="81" t="s">
        <v>157</v>
      </c>
      <c r="R57" s="82"/>
      <c r="S57" s="41">
        <f>SUM(S56)</f>
        <v>347760</v>
      </c>
      <c r="T57" s="41">
        <f>SUM(T56)</f>
        <v>166497</v>
      </c>
      <c r="U57" s="41">
        <f>SUM(U56)</f>
        <v>181263</v>
      </c>
      <c r="V57" s="148"/>
      <c r="W57" s="22" t="s">
        <v>156</v>
      </c>
      <c r="X57" s="143">
        <f>SUM(Y57:Z57)</f>
        <v>646</v>
      </c>
      <c r="Y57" s="143">
        <v>301</v>
      </c>
      <c r="Z57" s="52">
        <v>345</v>
      </c>
      <c r="AA57" s="147" t="s">
        <v>65</v>
      </c>
      <c r="AB57" s="80"/>
      <c r="AC57" s="41">
        <f>SUM(AC58:AC63)</f>
        <v>31040</v>
      </c>
      <c r="AD57" s="41">
        <f>SUM(AD58:AD63)</f>
        <v>14638</v>
      </c>
      <c r="AE57" s="41">
        <f>SUM(AE58:AE63)</f>
        <v>16402</v>
      </c>
    </row>
    <row r="58" spans="1:31" ht="18.75" customHeight="1">
      <c r="A58" s="81" t="s">
        <v>60</v>
      </c>
      <c r="B58" s="82"/>
      <c r="C58" s="57">
        <f>SUM(D58:E58)</f>
        <v>3738</v>
      </c>
      <c r="D58" s="41">
        <v>1911</v>
      </c>
      <c r="E58" s="42">
        <v>1827</v>
      </c>
      <c r="F58" s="1"/>
      <c r="G58" s="28" t="s">
        <v>61</v>
      </c>
      <c r="H58" s="51">
        <f>SUM(I58:J58)</f>
        <v>178</v>
      </c>
      <c r="I58" s="53">
        <v>134</v>
      </c>
      <c r="J58" s="52">
        <v>44</v>
      </c>
      <c r="K58" s="27"/>
      <c r="L58" s="28" t="s">
        <v>62</v>
      </c>
      <c r="M58" s="51">
        <f>SUM(N58:O58)</f>
        <v>135</v>
      </c>
      <c r="N58" s="53">
        <v>111</v>
      </c>
      <c r="O58" s="53">
        <v>24</v>
      </c>
      <c r="Q58" s="37"/>
      <c r="R58" s="38"/>
      <c r="S58" s="39"/>
      <c r="T58" s="39"/>
      <c r="U58" s="39"/>
      <c r="V58" s="153"/>
      <c r="W58" s="22" t="s">
        <v>155</v>
      </c>
      <c r="X58" s="143">
        <f>SUM(Y58:Z58)</f>
        <v>991</v>
      </c>
      <c r="Y58" s="143">
        <v>493</v>
      </c>
      <c r="Z58" s="52">
        <v>498</v>
      </c>
      <c r="AA58" s="145"/>
      <c r="AB58" s="28" t="s">
        <v>154</v>
      </c>
      <c r="AC58" s="143">
        <f>SUM(AD58:AE58)</f>
        <v>4889</v>
      </c>
      <c r="AD58" s="53">
        <v>2313</v>
      </c>
      <c r="AE58" s="53">
        <v>2576</v>
      </c>
    </row>
    <row r="59" spans="1:31" ht="18.75" customHeight="1">
      <c r="A59" s="81" t="s">
        <v>63</v>
      </c>
      <c r="B59" s="82"/>
      <c r="C59" s="57">
        <f>SUM(D59:E59)</f>
        <v>529</v>
      </c>
      <c r="D59" s="41">
        <v>381</v>
      </c>
      <c r="E59" s="42">
        <v>148</v>
      </c>
      <c r="F59" s="1"/>
      <c r="G59" s="28" t="s">
        <v>64</v>
      </c>
      <c r="H59" s="51">
        <f>SUM(I59:J59)</f>
        <v>317</v>
      </c>
      <c r="I59" s="58">
        <v>223</v>
      </c>
      <c r="J59" s="52">
        <v>94</v>
      </c>
      <c r="K59" s="79" t="s">
        <v>65</v>
      </c>
      <c r="L59" s="80"/>
      <c r="M59" s="57">
        <f>SUM(M60:M65)</f>
        <v>785</v>
      </c>
      <c r="N59" s="41">
        <f>SUM(N60:N65)</f>
        <v>546</v>
      </c>
      <c r="O59" s="41">
        <f>SUM(O60:O65)</f>
        <v>239</v>
      </c>
      <c r="Q59" s="81" t="s">
        <v>66</v>
      </c>
      <c r="R59" s="82"/>
      <c r="S59" s="41">
        <f>SUM(T59:U59)</f>
        <v>85685</v>
      </c>
      <c r="T59" s="41">
        <v>40985</v>
      </c>
      <c r="U59" s="41">
        <v>44700</v>
      </c>
      <c r="V59" s="142" t="s">
        <v>153</v>
      </c>
      <c r="W59" s="82"/>
      <c r="X59" s="41">
        <f>SUM(S59:S62,S64,S69)</f>
        <v>303076</v>
      </c>
      <c r="Y59" s="41">
        <f>SUM(T59:T62,T64,T69)</f>
        <v>145071</v>
      </c>
      <c r="Z59" s="42">
        <f>SUM(U59:U62,U64,U69)</f>
        <v>158005</v>
      </c>
      <c r="AA59" s="149"/>
      <c r="AB59" s="28" t="s">
        <v>152</v>
      </c>
      <c r="AC59" s="143">
        <f>SUM(AD59:AE59)</f>
        <v>4817</v>
      </c>
      <c r="AD59" s="53">
        <v>2260</v>
      </c>
      <c r="AE59" s="53">
        <v>2557</v>
      </c>
    </row>
    <row r="60" spans="1:31" ht="18.75" customHeight="1">
      <c r="A60" s="81" t="s">
        <v>66</v>
      </c>
      <c r="B60" s="82"/>
      <c r="C60" s="57">
        <f>SUM(D60:E60)</f>
        <v>1529</v>
      </c>
      <c r="D60" s="41">
        <v>692</v>
      </c>
      <c r="E60" s="42">
        <v>837</v>
      </c>
      <c r="F60" s="1"/>
      <c r="G60" s="28" t="s">
        <v>67</v>
      </c>
      <c r="H60" s="51">
        <f>SUM(I60:J60)</f>
        <v>52</v>
      </c>
      <c r="I60" s="58">
        <v>46</v>
      </c>
      <c r="J60" s="52">
        <v>6</v>
      </c>
      <c r="K60" s="27"/>
      <c r="L60" s="28" t="s">
        <v>68</v>
      </c>
      <c r="M60" s="51">
        <f>SUM(N60:O60)</f>
        <v>140</v>
      </c>
      <c r="N60" s="53">
        <v>102</v>
      </c>
      <c r="O60" s="53">
        <v>38</v>
      </c>
      <c r="Q60" s="81" t="s">
        <v>75</v>
      </c>
      <c r="R60" s="82"/>
      <c r="S60" s="41">
        <f>SUM(T60:U60)</f>
        <v>55074</v>
      </c>
      <c r="T60" s="41">
        <v>25416</v>
      </c>
      <c r="U60" s="41">
        <v>29658</v>
      </c>
      <c r="V60" s="148"/>
      <c r="W60" s="152"/>
      <c r="X60" s="126"/>
      <c r="Y60" s="126"/>
      <c r="Z60" s="151"/>
      <c r="AA60" s="150"/>
      <c r="AB60" s="28" t="s">
        <v>151</v>
      </c>
      <c r="AC60" s="143">
        <f>SUM(AD60:AE60)</f>
        <v>6583</v>
      </c>
      <c r="AD60" s="53">
        <v>3068</v>
      </c>
      <c r="AE60" s="53">
        <v>3515</v>
      </c>
    </row>
    <row r="61" spans="1:31" ht="18.75" customHeight="1">
      <c r="A61" s="81" t="s">
        <v>69</v>
      </c>
      <c r="B61" s="82"/>
      <c r="C61" s="57">
        <f>SUM(D61:E61)</f>
        <v>590</v>
      </c>
      <c r="D61" s="41">
        <v>276</v>
      </c>
      <c r="E61" s="42">
        <v>314</v>
      </c>
      <c r="F61" s="1"/>
      <c r="G61" s="28" t="s">
        <v>70</v>
      </c>
      <c r="H61" s="51">
        <f>SUM(I61:J61)</f>
        <v>57</v>
      </c>
      <c r="I61" s="53">
        <v>41</v>
      </c>
      <c r="J61" s="52">
        <v>16</v>
      </c>
      <c r="K61" s="27"/>
      <c r="L61" s="28" t="s">
        <v>71</v>
      </c>
      <c r="M61" s="51">
        <f>SUM(N61:O61)</f>
        <v>109</v>
      </c>
      <c r="N61" s="53">
        <v>79</v>
      </c>
      <c r="O61" s="53">
        <v>30</v>
      </c>
      <c r="Q61" s="81" t="s">
        <v>81</v>
      </c>
      <c r="R61" s="82"/>
      <c r="S61" s="41">
        <f>SUM(T61:U61)</f>
        <v>50566</v>
      </c>
      <c r="T61" s="41">
        <v>24379</v>
      </c>
      <c r="U61" s="41">
        <v>26187</v>
      </c>
      <c r="V61" s="142" t="s">
        <v>63</v>
      </c>
      <c r="W61" s="82"/>
      <c r="X61" s="41">
        <f>SUM(Y61:Z61)</f>
        <v>38261</v>
      </c>
      <c r="Y61" s="41">
        <v>17870</v>
      </c>
      <c r="Z61" s="42">
        <v>20391</v>
      </c>
      <c r="AA61" s="149"/>
      <c r="AB61" s="28" t="s">
        <v>150</v>
      </c>
      <c r="AC61" s="143">
        <f>SUM(AD61:AE61)</f>
        <v>7379</v>
      </c>
      <c r="AD61" s="53">
        <v>3518</v>
      </c>
      <c r="AE61" s="53">
        <v>3861</v>
      </c>
    </row>
    <row r="62" spans="1:31" ht="18.75" customHeight="1">
      <c r="A62" s="81" t="s">
        <v>72</v>
      </c>
      <c r="B62" s="82"/>
      <c r="C62" s="57">
        <f>SUM(D62:E62)</f>
        <v>561</v>
      </c>
      <c r="D62" s="41">
        <v>270</v>
      </c>
      <c r="E62" s="42">
        <v>291</v>
      </c>
      <c r="F62" s="1"/>
      <c r="G62" s="28" t="s">
        <v>73</v>
      </c>
      <c r="H62" s="51">
        <f>SUM(I62:J62)</f>
        <v>82</v>
      </c>
      <c r="I62" s="53">
        <v>57</v>
      </c>
      <c r="J62" s="52">
        <v>25</v>
      </c>
      <c r="K62" s="27"/>
      <c r="L62" s="28" t="s">
        <v>74</v>
      </c>
      <c r="M62" s="51">
        <f>SUM(N62:O62)</f>
        <v>183</v>
      </c>
      <c r="N62" s="53">
        <v>115</v>
      </c>
      <c r="O62" s="53">
        <v>68</v>
      </c>
      <c r="Q62" s="81" t="s">
        <v>84</v>
      </c>
      <c r="R62" s="82"/>
      <c r="S62" s="41">
        <f>SUM(S63)</f>
        <v>8523</v>
      </c>
      <c r="T62" s="41">
        <f>SUM(T63)</f>
        <v>3838</v>
      </c>
      <c r="U62" s="41">
        <f>SUM(U63)</f>
        <v>4685</v>
      </c>
      <c r="V62" s="142" t="s">
        <v>69</v>
      </c>
      <c r="W62" s="82"/>
      <c r="X62" s="41">
        <f>SUM(Y62:Z62)</f>
        <v>23164</v>
      </c>
      <c r="Y62" s="41">
        <v>10933</v>
      </c>
      <c r="Z62" s="42">
        <v>12231</v>
      </c>
      <c r="AA62" s="149"/>
      <c r="AB62" s="28" t="s">
        <v>149</v>
      </c>
      <c r="AC62" s="143">
        <f>SUM(AD62:AE62)</f>
        <v>2926</v>
      </c>
      <c r="AD62" s="53">
        <v>1370</v>
      </c>
      <c r="AE62" s="53">
        <v>1556</v>
      </c>
    </row>
    <row r="63" spans="1:31" ht="18.75" customHeight="1">
      <c r="A63" s="81" t="s">
        <v>75</v>
      </c>
      <c r="B63" s="82"/>
      <c r="C63" s="57">
        <f>SUM(D63:E63)</f>
        <v>702</v>
      </c>
      <c r="D63" s="41">
        <v>455</v>
      </c>
      <c r="E63" s="42">
        <v>247</v>
      </c>
      <c r="F63" s="1"/>
      <c r="G63" s="28" t="s">
        <v>76</v>
      </c>
      <c r="H63" s="51">
        <f>SUM(I63:J63)</f>
        <v>60</v>
      </c>
      <c r="I63" s="53">
        <v>45</v>
      </c>
      <c r="J63" s="52">
        <v>15</v>
      </c>
      <c r="K63" s="27"/>
      <c r="L63" s="28" t="s">
        <v>77</v>
      </c>
      <c r="M63" s="51">
        <f>SUM(N63:O63)</f>
        <v>158</v>
      </c>
      <c r="N63" s="53">
        <v>114</v>
      </c>
      <c r="O63" s="53">
        <v>44</v>
      </c>
      <c r="Q63" s="144"/>
      <c r="R63" s="22" t="s">
        <v>87</v>
      </c>
      <c r="S63" s="143">
        <f>SUM(T63:U63)</f>
        <v>8523</v>
      </c>
      <c r="T63" s="53">
        <v>3838</v>
      </c>
      <c r="U63" s="143">
        <v>4685</v>
      </c>
      <c r="V63" s="142" t="s">
        <v>72</v>
      </c>
      <c r="W63" s="82"/>
      <c r="X63" s="41">
        <f>SUM(Y63:Z63)</f>
        <v>18139</v>
      </c>
      <c r="Y63" s="41">
        <v>8393</v>
      </c>
      <c r="Z63" s="42">
        <v>9746</v>
      </c>
      <c r="AA63" s="149"/>
      <c r="AB63" s="28" t="s">
        <v>148</v>
      </c>
      <c r="AC63" s="143">
        <f>SUM(AD63:AE63)</f>
        <v>4446</v>
      </c>
      <c r="AD63" s="53">
        <v>2109</v>
      </c>
      <c r="AE63" s="53">
        <v>2337</v>
      </c>
    </row>
    <row r="64" spans="1:31" ht="18.75" customHeight="1">
      <c r="A64" s="81" t="s">
        <v>78</v>
      </c>
      <c r="B64" s="82"/>
      <c r="C64" s="57">
        <f>SUM(D64:E64)</f>
        <v>323</v>
      </c>
      <c r="D64" s="41">
        <v>245</v>
      </c>
      <c r="E64" s="42">
        <v>78</v>
      </c>
      <c r="F64" s="1"/>
      <c r="G64" s="28" t="s">
        <v>79</v>
      </c>
      <c r="H64" s="51">
        <f>SUM(I64:J64)</f>
        <v>55</v>
      </c>
      <c r="I64" s="53">
        <v>45</v>
      </c>
      <c r="J64" s="52">
        <v>10</v>
      </c>
      <c r="K64" s="27"/>
      <c r="L64" s="28" t="s">
        <v>80</v>
      </c>
      <c r="M64" s="51">
        <f>SUM(N64:O64)</f>
        <v>114</v>
      </c>
      <c r="N64" s="53">
        <v>79</v>
      </c>
      <c r="O64" s="53">
        <v>35</v>
      </c>
      <c r="Q64" s="81" t="s">
        <v>90</v>
      </c>
      <c r="R64" s="82"/>
      <c r="S64" s="41">
        <f>SUM(S65:S68)</f>
        <v>38613</v>
      </c>
      <c r="T64" s="41">
        <f>SUM(T65:T68)</f>
        <v>18766</v>
      </c>
      <c r="U64" s="41">
        <f>SUM(U65:U68)</f>
        <v>19847</v>
      </c>
      <c r="V64" s="142" t="s">
        <v>78</v>
      </c>
      <c r="W64" s="82"/>
      <c r="X64" s="41">
        <f>SUM(Y64:Z64)</f>
        <v>21467</v>
      </c>
      <c r="Y64" s="41">
        <v>10093</v>
      </c>
      <c r="Z64" s="42">
        <v>11374</v>
      </c>
      <c r="AA64" s="147" t="s">
        <v>86</v>
      </c>
      <c r="AB64" s="80"/>
      <c r="AC64" s="41">
        <f>SUM(AC65:AC68)</f>
        <v>32321</v>
      </c>
      <c r="AD64" s="41">
        <f>SUM(AD65:AD68)</f>
        <v>15001</v>
      </c>
      <c r="AE64" s="41">
        <f>SUM(AE65:AE68)</f>
        <v>17320</v>
      </c>
    </row>
    <row r="65" spans="1:31" ht="18.75" customHeight="1">
      <c r="A65" s="81" t="s">
        <v>81</v>
      </c>
      <c r="B65" s="82"/>
      <c r="C65" s="57">
        <f>SUM(D65:E65)</f>
        <v>510</v>
      </c>
      <c r="D65" s="41">
        <v>401</v>
      </c>
      <c r="E65" s="42">
        <v>109</v>
      </c>
      <c r="F65" s="79" t="s">
        <v>82</v>
      </c>
      <c r="G65" s="80"/>
      <c r="H65" s="57">
        <f>SUM(H66:H70)</f>
        <v>1021</v>
      </c>
      <c r="I65" s="41">
        <f>SUM(I66:I70)</f>
        <v>652</v>
      </c>
      <c r="J65" s="42">
        <f>SUM(J66:J70)</f>
        <v>369</v>
      </c>
      <c r="K65" s="27"/>
      <c r="L65" s="28" t="s">
        <v>83</v>
      </c>
      <c r="M65" s="51">
        <f>SUM(N65:O65)</f>
        <v>81</v>
      </c>
      <c r="N65" s="53">
        <v>57</v>
      </c>
      <c r="O65" s="53">
        <v>24</v>
      </c>
      <c r="Q65" s="144"/>
      <c r="R65" s="22" t="s">
        <v>93</v>
      </c>
      <c r="S65" s="143">
        <f>SUM(T65:U65)</f>
        <v>12127</v>
      </c>
      <c r="T65" s="53">
        <v>5793</v>
      </c>
      <c r="U65" s="143">
        <v>6334</v>
      </c>
      <c r="V65" s="142" t="s">
        <v>82</v>
      </c>
      <c r="W65" s="82"/>
      <c r="X65" s="41">
        <f>SUM(X66:X70)</f>
        <v>73523</v>
      </c>
      <c r="Y65" s="41">
        <f>SUM(Y66:Y70)</f>
        <v>35264</v>
      </c>
      <c r="Z65" s="42">
        <f>SUM(Z66:Z70)</f>
        <v>38259</v>
      </c>
      <c r="AA65" s="149"/>
      <c r="AB65" s="28" t="s">
        <v>147</v>
      </c>
      <c r="AC65" s="143">
        <f>SUM(AD65:AE65)</f>
        <v>10008</v>
      </c>
      <c r="AD65" s="53">
        <v>4704</v>
      </c>
      <c r="AE65" s="53">
        <v>5304</v>
      </c>
    </row>
    <row r="66" spans="1:31" ht="18.75" customHeight="1">
      <c r="A66" s="81" t="s">
        <v>84</v>
      </c>
      <c r="B66" s="82"/>
      <c r="C66" s="57">
        <f>SUM(C67)</f>
        <v>209</v>
      </c>
      <c r="D66" s="41">
        <f>SUM(D67)</f>
        <v>112</v>
      </c>
      <c r="E66" s="42">
        <f>SUM(E67)</f>
        <v>97</v>
      </c>
      <c r="F66" s="1"/>
      <c r="G66" s="28" t="s">
        <v>85</v>
      </c>
      <c r="H66" s="51">
        <f>SUM(I66:J66)</f>
        <v>399</v>
      </c>
      <c r="I66" s="53">
        <v>212</v>
      </c>
      <c r="J66" s="52">
        <v>187</v>
      </c>
      <c r="K66" s="79" t="s">
        <v>86</v>
      </c>
      <c r="L66" s="80"/>
      <c r="M66" s="57">
        <f>SUM(M67:M70)</f>
        <v>879</v>
      </c>
      <c r="N66" s="41">
        <f>SUM(N67:N70)</f>
        <v>491</v>
      </c>
      <c r="O66" s="41">
        <f>SUM(O67:O70)</f>
        <v>388</v>
      </c>
      <c r="Q66" s="144"/>
      <c r="R66" s="22" t="s">
        <v>96</v>
      </c>
      <c r="S66" s="143">
        <f>SUM(T66:U66)</f>
        <v>12110</v>
      </c>
      <c r="T66" s="53">
        <v>5839</v>
      </c>
      <c r="U66" s="143">
        <v>6271</v>
      </c>
      <c r="V66" s="146"/>
      <c r="W66" s="22" t="s">
        <v>146</v>
      </c>
      <c r="X66" s="143">
        <f>SUM(Y66:Z66)</f>
        <v>25530</v>
      </c>
      <c r="Y66" s="143">
        <v>12344</v>
      </c>
      <c r="Z66" s="52">
        <v>13186</v>
      </c>
      <c r="AA66" s="145"/>
      <c r="AB66" s="28" t="s">
        <v>145</v>
      </c>
      <c r="AC66" s="143">
        <f>SUM(AD66:AE66)</f>
        <v>8049</v>
      </c>
      <c r="AD66" s="53">
        <v>3702</v>
      </c>
      <c r="AE66" s="53">
        <v>4347</v>
      </c>
    </row>
    <row r="67" spans="1:31" ht="18.75" customHeight="1">
      <c r="A67" s="29"/>
      <c r="B67" s="22" t="s">
        <v>87</v>
      </c>
      <c r="C67" s="51">
        <f>SUM(D67:E67)</f>
        <v>209</v>
      </c>
      <c r="D67" s="53">
        <v>112</v>
      </c>
      <c r="E67" s="52">
        <v>97</v>
      </c>
      <c r="F67" s="1"/>
      <c r="G67" s="28" t="s">
        <v>88</v>
      </c>
      <c r="H67" s="51">
        <f>SUM(I67:J67)</f>
        <v>131</v>
      </c>
      <c r="I67" s="53">
        <v>102</v>
      </c>
      <c r="J67" s="52">
        <v>29</v>
      </c>
      <c r="K67" s="27"/>
      <c r="L67" s="28" t="s">
        <v>89</v>
      </c>
      <c r="M67" s="51">
        <f>SUM(N67:O67)</f>
        <v>398</v>
      </c>
      <c r="N67" s="53">
        <v>121</v>
      </c>
      <c r="O67" s="53">
        <v>277</v>
      </c>
      <c r="Q67" s="144"/>
      <c r="R67" s="22" t="s">
        <v>99</v>
      </c>
      <c r="S67" s="143">
        <f>SUM(T67:U67)</f>
        <v>10582</v>
      </c>
      <c r="T67" s="53">
        <v>5339</v>
      </c>
      <c r="U67" s="143">
        <v>5243</v>
      </c>
      <c r="V67" s="146"/>
      <c r="W67" s="22" t="s">
        <v>144</v>
      </c>
      <c r="X67" s="143">
        <f>SUM(Y67:Z67)</f>
        <v>8895</v>
      </c>
      <c r="Y67" s="143">
        <v>4157</v>
      </c>
      <c r="Z67" s="52">
        <v>4738</v>
      </c>
      <c r="AA67" s="145"/>
      <c r="AB67" s="28" t="s">
        <v>143</v>
      </c>
      <c r="AC67" s="143">
        <f>SUM(AD67:AE67)</f>
        <v>10350</v>
      </c>
      <c r="AD67" s="53">
        <v>4776</v>
      </c>
      <c r="AE67" s="53">
        <v>5574</v>
      </c>
    </row>
    <row r="68" spans="1:31" ht="18.75" customHeight="1">
      <c r="A68" s="81" t="s">
        <v>90</v>
      </c>
      <c r="B68" s="82"/>
      <c r="C68" s="57">
        <f>SUM(C69:C72)</f>
        <v>736</v>
      </c>
      <c r="D68" s="41">
        <f>SUM(D69:D72)</f>
        <v>451</v>
      </c>
      <c r="E68" s="42">
        <f>SUM(E69:E72)</f>
        <v>285</v>
      </c>
      <c r="F68" s="1"/>
      <c r="G68" s="28" t="s">
        <v>91</v>
      </c>
      <c r="H68" s="51">
        <f>SUM(I68:J68)</f>
        <v>116</v>
      </c>
      <c r="I68" s="53">
        <v>90</v>
      </c>
      <c r="J68" s="52">
        <v>26</v>
      </c>
      <c r="K68" s="27"/>
      <c r="L68" s="28" t="s">
        <v>92</v>
      </c>
      <c r="M68" s="51">
        <f>SUM(N68:O68)</f>
        <v>172</v>
      </c>
      <c r="N68" s="53">
        <v>121</v>
      </c>
      <c r="O68" s="53">
        <v>51</v>
      </c>
      <c r="Q68" s="144"/>
      <c r="R68" s="22" t="s">
        <v>102</v>
      </c>
      <c r="S68" s="143">
        <f>SUM(T68:U68)</f>
        <v>3794</v>
      </c>
      <c r="T68" s="53">
        <v>1795</v>
      </c>
      <c r="U68" s="143">
        <v>1999</v>
      </c>
      <c r="V68" s="146"/>
      <c r="W68" s="22" t="s">
        <v>142</v>
      </c>
      <c r="X68" s="143">
        <f>SUM(Y68:Z68)</f>
        <v>9258</v>
      </c>
      <c r="Y68" s="143">
        <v>4395</v>
      </c>
      <c r="Z68" s="52">
        <v>4863</v>
      </c>
      <c r="AA68" s="145"/>
      <c r="AB68" s="28" t="s">
        <v>141</v>
      </c>
      <c r="AC68" s="143">
        <f>SUM(AD68:AE68)</f>
        <v>3914</v>
      </c>
      <c r="AD68" s="53">
        <v>1819</v>
      </c>
      <c r="AE68" s="53">
        <v>2095</v>
      </c>
    </row>
    <row r="69" spans="1:31" ht="18.75" customHeight="1">
      <c r="A69" s="29"/>
      <c r="B69" s="22" t="s">
        <v>93</v>
      </c>
      <c r="C69" s="51">
        <f>SUM(D69:E69)</f>
        <v>342</v>
      </c>
      <c r="D69" s="53">
        <v>145</v>
      </c>
      <c r="E69" s="52">
        <v>197</v>
      </c>
      <c r="F69" s="1"/>
      <c r="G69" s="28" t="s">
        <v>94</v>
      </c>
      <c r="H69" s="51">
        <f>SUM(I69:J69)</f>
        <v>131</v>
      </c>
      <c r="I69" s="53">
        <v>102</v>
      </c>
      <c r="J69" s="52">
        <v>29</v>
      </c>
      <c r="K69" s="27"/>
      <c r="L69" s="28" t="s">
        <v>95</v>
      </c>
      <c r="M69" s="51">
        <f>SUM(N69:O69)</f>
        <v>203</v>
      </c>
      <c r="N69" s="53">
        <v>162</v>
      </c>
      <c r="O69" s="53">
        <v>41</v>
      </c>
      <c r="Q69" s="81" t="s">
        <v>56</v>
      </c>
      <c r="R69" s="82"/>
      <c r="S69" s="41">
        <f>SUM(S70:S72,X54:X58)</f>
        <v>64615</v>
      </c>
      <c r="T69" s="41">
        <f>SUM(T70:T72,Y54:Y58)</f>
        <v>31687</v>
      </c>
      <c r="U69" s="41">
        <f>SUM(U70:U72,Z54:Z58)</f>
        <v>32928</v>
      </c>
      <c r="V69" s="148"/>
      <c r="W69" s="22" t="s">
        <v>140</v>
      </c>
      <c r="X69" s="143">
        <f>SUM(Y69:Z69)</f>
        <v>9763</v>
      </c>
      <c r="Y69" s="143">
        <v>4707</v>
      </c>
      <c r="Z69" s="52">
        <v>5056</v>
      </c>
      <c r="AA69" s="147" t="s">
        <v>101</v>
      </c>
      <c r="AB69" s="80"/>
      <c r="AC69" s="41">
        <f>SUM(AC70)</f>
        <v>6959</v>
      </c>
      <c r="AD69" s="41">
        <f>SUM(AD70)</f>
        <v>3277</v>
      </c>
      <c r="AE69" s="41">
        <f>SUM(AE70)</f>
        <v>3682</v>
      </c>
    </row>
    <row r="70" spans="1:31" ht="18.75" customHeight="1">
      <c r="A70" s="29"/>
      <c r="B70" s="22" t="s">
        <v>96</v>
      </c>
      <c r="C70" s="51">
        <f>SUM(D70:E70)</f>
        <v>178</v>
      </c>
      <c r="D70" s="53">
        <v>136</v>
      </c>
      <c r="E70" s="52">
        <v>42</v>
      </c>
      <c r="F70" s="30"/>
      <c r="G70" s="28" t="s">
        <v>97</v>
      </c>
      <c r="H70" s="51">
        <f>SUM(I70:J70)</f>
        <v>244</v>
      </c>
      <c r="I70" s="53">
        <v>146</v>
      </c>
      <c r="J70" s="52">
        <v>98</v>
      </c>
      <c r="K70" s="31"/>
      <c r="L70" s="32" t="s">
        <v>98</v>
      </c>
      <c r="M70" s="51">
        <f>SUM(N70:O70)</f>
        <v>106</v>
      </c>
      <c r="N70" s="53">
        <v>87</v>
      </c>
      <c r="O70" s="53">
        <v>19</v>
      </c>
      <c r="Q70" s="144"/>
      <c r="R70" s="22" t="s">
        <v>58</v>
      </c>
      <c r="S70" s="143">
        <f>SUM(T70:U70)</f>
        <v>9734</v>
      </c>
      <c r="T70" s="53">
        <v>4598</v>
      </c>
      <c r="U70" s="143">
        <v>5136</v>
      </c>
      <c r="V70" s="146"/>
      <c r="W70" s="22" t="s">
        <v>139</v>
      </c>
      <c r="X70" s="143">
        <f>SUM(Y70:Z70)</f>
        <v>20077</v>
      </c>
      <c r="Y70" s="143">
        <v>9661</v>
      </c>
      <c r="Z70" s="52">
        <v>10416</v>
      </c>
      <c r="AA70" s="145"/>
      <c r="AB70" s="28" t="s">
        <v>138</v>
      </c>
      <c r="AC70" s="143">
        <f>SUM(AD70:AE70)</f>
        <v>6959</v>
      </c>
      <c r="AD70" s="53">
        <v>3277</v>
      </c>
      <c r="AE70" s="53">
        <v>3682</v>
      </c>
    </row>
    <row r="71" spans="1:31" ht="18.75" customHeight="1">
      <c r="A71" s="29"/>
      <c r="B71" s="22" t="s">
        <v>99</v>
      </c>
      <c r="C71" s="51">
        <f>SUM(D71:E71)</f>
        <v>131</v>
      </c>
      <c r="D71" s="53">
        <v>104</v>
      </c>
      <c r="E71" s="52">
        <v>27</v>
      </c>
      <c r="F71" s="79" t="s">
        <v>100</v>
      </c>
      <c r="G71" s="80"/>
      <c r="H71" s="57">
        <f>SUM(H72,M56:M58)</f>
        <v>809</v>
      </c>
      <c r="I71" s="41">
        <f>SUM(I72,N56:N58)</f>
        <v>526</v>
      </c>
      <c r="J71" s="42">
        <f>SUM(J72,O56:O58)</f>
        <v>283</v>
      </c>
      <c r="K71" s="79" t="s">
        <v>101</v>
      </c>
      <c r="L71" s="80"/>
      <c r="M71" s="57">
        <f>SUM(M72)</f>
        <v>129</v>
      </c>
      <c r="N71" s="41">
        <f>SUM(N72)</f>
        <v>94</v>
      </c>
      <c r="O71" s="41">
        <f>SUM(O72)</f>
        <v>35</v>
      </c>
      <c r="Q71" s="144"/>
      <c r="R71" s="22" t="s">
        <v>61</v>
      </c>
      <c r="S71" s="143">
        <f>SUM(T71:U71)</f>
        <v>16749</v>
      </c>
      <c r="T71" s="53">
        <v>8110</v>
      </c>
      <c r="U71" s="143">
        <v>8639</v>
      </c>
      <c r="V71" s="142" t="s">
        <v>100</v>
      </c>
      <c r="W71" s="82"/>
      <c r="X71" s="41">
        <f>SUM(X72,AC54:AC56)</f>
        <v>35500</v>
      </c>
      <c r="Y71" s="41">
        <f>SUM(Y72,AD54:AD56)</f>
        <v>16691</v>
      </c>
      <c r="Z71" s="42">
        <f>SUM(Z72,AE54:AE56)</f>
        <v>18809</v>
      </c>
      <c r="AA71" s="81" t="s">
        <v>137</v>
      </c>
      <c r="AB71" s="82"/>
      <c r="AC71" s="41">
        <f>SUM(X61:X65,X71,AC57,AC64,AC69)</f>
        <v>280374</v>
      </c>
      <c r="AD71" s="41">
        <f>SUM(Y61:Y65,Y71,AD57,AD64,AD69)</f>
        <v>132160</v>
      </c>
      <c r="AE71" s="41">
        <f>SUM(Z61:Z65,Z71,AE57,AE64,AE69)</f>
        <v>148214</v>
      </c>
    </row>
    <row r="72" spans="1:31" ht="18.75" customHeight="1">
      <c r="A72" s="33"/>
      <c r="B72" s="24" t="s">
        <v>102</v>
      </c>
      <c r="C72" s="54">
        <f>SUM(D72:E72)</f>
        <v>85</v>
      </c>
      <c r="D72" s="55">
        <v>66</v>
      </c>
      <c r="E72" s="56">
        <v>19</v>
      </c>
      <c r="F72" s="34"/>
      <c r="G72" s="35" t="s">
        <v>103</v>
      </c>
      <c r="H72" s="54">
        <f>SUM(I72:J72)</f>
        <v>254</v>
      </c>
      <c r="I72" s="55">
        <v>144</v>
      </c>
      <c r="J72" s="56">
        <v>110</v>
      </c>
      <c r="K72" s="36"/>
      <c r="L72" s="35" t="s">
        <v>104</v>
      </c>
      <c r="M72" s="54">
        <f>SUM(N72:O72)</f>
        <v>129</v>
      </c>
      <c r="N72" s="55">
        <v>94</v>
      </c>
      <c r="O72" s="55">
        <v>35</v>
      </c>
      <c r="Q72" s="33"/>
      <c r="R72" s="35" t="s">
        <v>64</v>
      </c>
      <c r="S72" s="54">
        <f>SUM(T72:U72)</f>
        <v>31666</v>
      </c>
      <c r="T72" s="55">
        <v>15946</v>
      </c>
      <c r="U72" s="55">
        <v>15720</v>
      </c>
      <c r="V72" s="141"/>
      <c r="W72" s="35" t="s">
        <v>136</v>
      </c>
      <c r="X72" s="54">
        <f>SUM(Y72:Z72)</f>
        <v>9126</v>
      </c>
      <c r="Y72" s="55">
        <v>4220</v>
      </c>
      <c r="Z72" s="56">
        <v>4906</v>
      </c>
      <c r="AA72" s="14"/>
      <c r="AB72" s="48"/>
      <c r="AC72" s="49"/>
      <c r="AD72" s="49"/>
      <c r="AE72" s="49"/>
    </row>
    <row r="73" spans="1:31" ht="18.75" customHeight="1">
      <c r="A73" s="1" t="s">
        <v>105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Q73" s="2" t="s">
        <v>119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</sheetData>
  <sheetProtection/>
  <mergeCells count="178">
    <mergeCell ref="S30:S31"/>
    <mergeCell ref="T30:T31"/>
    <mergeCell ref="A3:AE3"/>
    <mergeCell ref="Y30:Y31"/>
    <mergeCell ref="U30:U31"/>
    <mergeCell ref="Q27:AB27"/>
    <mergeCell ref="Q28:AB28"/>
    <mergeCell ref="X30:X31"/>
    <mergeCell ref="Z30:Z31"/>
    <mergeCell ref="AA30:AA31"/>
    <mergeCell ref="AB30:AB31"/>
    <mergeCell ref="Q30:Q31"/>
    <mergeCell ref="R30:R31"/>
    <mergeCell ref="V71:W71"/>
    <mergeCell ref="AA64:AB64"/>
    <mergeCell ref="AA69:AB69"/>
    <mergeCell ref="AA71:AB71"/>
    <mergeCell ref="Q69:R69"/>
    <mergeCell ref="V59:W59"/>
    <mergeCell ref="V61:W61"/>
    <mergeCell ref="V62:W62"/>
    <mergeCell ref="V63:W63"/>
    <mergeCell ref="V64:W64"/>
    <mergeCell ref="V65:W65"/>
    <mergeCell ref="Q60:R60"/>
    <mergeCell ref="Q61:R61"/>
    <mergeCell ref="Q62:R62"/>
    <mergeCell ref="Q64:R64"/>
    <mergeCell ref="Q59:R59"/>
    <mergeCell ref="Q51:AE51"/>
    <mergeCell ref="Q56:R56"/>
    <mergeCell ref="Q54:R54"/>
    <mergeCell ref="Q57:R57"/>
    <mergeCell ref="Q53:R53"/>
    <mergeCell ref="AA57:AB57"/>
    <mergeCell ref="V53:W53"/>
    <mergeCell ref="AA53:AB53"/>
    <mergeCell ref="F47:G47"/>
    <mergeCell ref="Y8:AA8"/>
    <mergeCell ref="Q5:AA5"/>
    <mergeCell ref="Q6:AA6"/>
    <mergeCell ref="R8:R9"/>
    <mergeCell ref="S8:U8"/>
    <mergeCell ref="V8:X8"/>
    <mergeCell ref="Q8:Q9"/>
    <mergeCell ref="V30:V31"/>
    <mergeCell ref="W30:W31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K43:L43"/>
    <mergeCell ref="K44:L44"/>
    <mergeCell ref="K45:L45"/>
    <mergeCell ref="K46:L46"/>
    <mergeCell ref="J19:J20"/>
    <mergeCell ref="F24:G24"/>
    <mergeCell ref="F25:G25"/>
    <mergeCell ref="F26:G26"/>
    <mergeCell ref="F27:G27"/>
    <mergeCell ref="F28:G28"/>
    <mergeCell ref="K37:L37"/>
    <mergeCell ref="K38:L38"/>
    <mergeCell ref="K39:L39"/>
    <mergeCell ref="K40:L40"/>
    <mergeCell ref="K41:L41"/>
    <mergeCell ref="K42:L42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A47:D47"/>
    <mergeCell ref="F19:G20"/>
    <mergeCell ref="F21:G21"/>
    <mergeCell ref="F23:G23"/>
    <mergeCell ref="H19:I19"/>
    <mergeCell ref="K19:L20"/>
    <mergeCell ref="K21:L21"/>
    <mergeCell ref="K47:L47"/>
    <mergeCell ref="K23:L23"/>
    <mergeCell ref="K24:L24"/>
    <mergeCell ref="A41:D41"/>
    <mergeCell ref="A42:D42"/>
    <mergeCell ref="A43:D43"/>
    <mergeCell ref="A44:D44"/>
    <mergeCell ref="A45:D45"/>
    <mergeCell ref="A46:D46"/>
    <mergeCell ref="B35:D35"/>
    <mergeCell ref="A36:D36"/>
    <mergeCell ref="A37:D37"/>
    <mergeCell ref="A38:D38"/>
    <mergeCell ref="A39:D39"/>
    <mergeCell ref="A40:D40"/>
    <mergeCell ref="B29:D29"/>
    <mergeCell ref="B30:D30"/>
    <mergeCell ref="B31:D31"/>
    <mergeCell ref="B32:D32"/>
    <mergeCell ref="B33:D33"/>
    <mergeCell ref="B34:D34"/>
    <mergeCell ref="B24:D24"/>
    <mergeCell ref="B25:D25"/>
    <mergeCell ref="B22:D22"/>
    <mergeCell ref="B26:D26"/>
    <mergeCell ref="B27:D27"/>
    <mergeCell ref="B28:D28"/>
    <mergeCell ref="I8:K8"/>
    <mergeCell ref="I9:K9"/>
    <mergeCell ref="I10:K10"/>
    <mergeCell ref="I11:K11"/>
    <mergeCell ref="A5:L5"/>
    <mergeCell ref="A6:L6"/>
    <mergeCell ref="A8:B8"/>
    <mergeCell ref="A9:B9"/>
    <mergeCell ref="A10:B10"/>
    <mergeCell ref="A11:B11"/>
    <mergeCell ref="F8:G8"/>
    <mergeCell ref="F9:G9"/>
    <mergeCell ref="F10:G10"/>
    <mergeCell ref="F11:G11"/>
    <mergeCell ref="A51:O51"/>
    <mergeCell ref="A65:B65"/>
    <mergeCell ref="A52:O52"/>
    <mergeCell ref="H54:H55"/>
    <mergeCell ref="I54:I55"/>
    <mergeCell ref="J54:J55"/>
    <mergeCell ref="A56:B56"/>
    <mergeCell ref="A58:B58"/>
    <mergeCell ref="N54:N55"/>
    <mergeCell ref="A54:B55"/>
    <mergeCell ref="F65:G65"/>
    <mergeCell ref="F54:G55"/>
    <mergeCell ref="K54:L55"/>
    <mergeCell ref="F56:G56"/>
    <mergeCell ref="A63:B63"/>
    <mergeCell ref="E54:E55"/>
    <mergeCell ref="A68:B68"/>
    <mergeCell ref="A61:B61"/>
    <mergeCell ref="A62:B62"/>
    <mergeCell ref="A64:B64"/>
    <mergeCell ref="A66:B66"/>
    <mergeCell ref="A59:B59"/>
    <mergeCell ref="A60:B60"/>
    <mergeCell ref="C54:C55"/>
    <mergeCell ref="O54:O55"/>
    <mergeCell ref="M54:M55"/>
    <mergeCell ref="F71:G71"/>
    <mergeCell ref="K59:L59"/>
    <mergeCell ref="K66:L66"/>
    <mergeCell ref="K71:L71"/>
    <mergeCell ref="D54:D55"/>
    <mergeCell ref="A19:D20"/>
    <mergeCell ref="A16:L16"/>
    <mergeCell ref="A17:L17"/>
    <mergeCell ref="E19:E20"/>
    <mergeCell ref="A21:D21"/>
    <mergeCell ref="A23:D23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2013-05-23T01:15:27Z</cp:lastPrinted>
  <dcterms:created xsi:type="dcterms:W3CDTF">1998-01-17T13:25:31Z</dcterms:created>
  <dcterms:modified xsi:type="dcterms:W3CDTF">2013-05-23T01:15:53Z</dcterms:modified>
  <cp:category/>
  <cp:version/>
  <cp:contentType/>
  <cp:contentStatus/>
</cp:coreProperties>
</file>