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50" activeTab="6"/>
  </bookViews>
  <sheets>
    <sheet name="138" sheetId="1" r:id="rId1"/>
    <sheet name="140" sheetId="2" r:id="rId2"/>
    <sheet name="142" sheetId="3" r:id="rId3"/>
    <sheet name="144" sheetId="4" r:id="rId4"/>
    <sheet name="146" sheetId="5" r:id="rId5"/>
    <sheet name="148" sheetId="6" r:id="rId6"/>
    <sheet name="150" sheetId="7" r:id="rId7"/>
  </sheets>
  <definedNames>
    <definedName name="_xlnm.Print_Area" localSheetId="0">'138'!$A$1:$O$59</definedName>
    <definedName name="_xlnm.Print_Area" localSheetId="1">'140'!$A$1:$N$54</definedName>
    <definedName name="_xlnm.Print_Area" localSheetId="2">'142'!$A$1:$R$65</definedName>
    <definedName name="_xlnm.Print_Area" localSheetId="3">'144'!$A$1:$W$63</definedName>
    <definedName name="_xlnm.Print_Area" localSheetId="4">'146'!$A$1:$O$59</definedName>
    <definedName name="_xlnm.Print_Area" localSheetId="5">'148'!$A$1:$P$58</definedName>
    <definedName name="_xlnm.Print_Area" localSheetId="6">'150'!$A$1:$P$58</definedName>
  </definedNames>
  <calcPr fullCalcOnLoad="1"/>
</workbook>
</file>

<file path=xl/sharedStrings.xml><?xml version="1.0" encoding="utf-8"?>
<sst xmlns="http://schemas.openxmlformats.org/spreadsheetml/2006/main" count="933" uniqueCount="487">
  <si>
    <t>（単位：百万円）</t>
  </si>
  <si>
    <t>合    計</t>
  </si>
  <si>
    <t>銀    行</t>
  </si>
  <si>
    <t>信 用 組 合</t>
  </si>
  <si>
    <t>労 働 金 庫</t>
  </si>
  <si>
    <t>農    協</t>
  </si>
  <si>
    <t>漁    協</t>
  </si>
  <si>
    <t>農 林 中 金</t>
  </si>
  <si>
    <t>郵  便  局</t>
  </si>
  <si>
    <t>商 工 中 金</t>
  </si>
  <si>
    <t>年度末及び月次</t>
  </si>
  <si>
    <t>第 二 地 銀</t>
  </si>
  <si>
    <t>信 用 金 庫</t>
  </si>
  <si>
    <r>
      <t xml:space="preserve">        </t>
    </r>
    <r>
      <rPr>
        <sz val="12"/>
        <rFont val="ＭＳ 明朝"/>
        <family val="1"/>
      </rPr>
      <t>７</t>
    </r>
  </si>
  <si>
    <r>
      <t xml:space="preserve">        </t>
    </r>
    <r>
      <rPr>
        <sz val="12"/>
        <rFont val="ＭＳ 明朝"/>
        <family val="1"/>
      </rPr>
      <t>５</t>
    </r>
  </si>
  <si>
    <r>
      <t xml:space="preserve">        </t>
    </r>
    <r>
      <rPr>
        <sz val="12"/>
        <rFont val="ＭＳ 明朝"/>
        <family val="1"/>
      </rPr>
      <t>６</t>
    </r>
    <r>
      <rPr>
        <sz val="12"/>
        <rFont val="ＭＳ 明朝"/>
        <family val="1"/>
      </rPr>
      <t xml:space="preserve"> </t>
    </r>
  </si>
  <si>
    <r>
      <t xml:space="preserve">        </t>
    </r>
    <r>
      <rPr>
        <sz val="12"/>
        <rFont val="ＭＳ 明朝"/>
        <family val="1"/>
      </rPr>
      <t>８</t>
    </r>
  </si>
  <si>
    <r>
      <t xml:space="preserve">        </t>
    </r>
    <r>
      <rPr>
        <sz val="12"/>
        <rFont val="ＭＳ 明朝"/>
        <family val="1"/>
      </rPr>
      <t>９</t>
    </r>
  </si>
  <si>
    <t xml:space="preserve">        10</t>
  </si>
  <si>
    <t xml:space="preserve">        11</t>
  </si>
  <si>
    <t xml:space="preserve">        12</t>
  </si>
  <si>
    <r>
      <t xml:space="preserve">        </t>
    </r>
    <r>
      <rPr>
        <sz val="12"/>
        <rFont val="ＭＳ 明朝"/>
        <family val="1"/>
      </rPr>
      <t>２</t>
    </r>
  </si>
  <si>
    <r>
      <t xml:space="preserve">        </t>
    </r>
    <r>
      <rPr>
        <sz val="12"/>
        <rFont val="ＭＳ 明朝"/>
        <family val="1"/>
      </rPr>
      <t>３</t>
    </r>
  </si>
  <si>
    <t xml:space="preserve">      10</t>
  </si>
  <si>
    <t>７２　金　融　機　関　別　預　金　残　高（各年度３月31日現在）</t>
  </si>
  <si>
    <t>平成７年度</t>
  </si>
  <si>
    <t xml:space="preserve">      ８</t>
  </si>
  <si>
    <t xml:space="preserve">      ９</t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</si>
  <si>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年４月末</t>
    </r>
  </si>
  <si>
    <r>
      <t>　  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年１月末</t>
    </r>
  </si>
  <si>
    <t>資料　北陸財務局、関係金融機関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</si>
  <si>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合計は、掲載分を足したものであって、金融機関全体の合計ではない。</t>
    </r>
  </si>
  <si>
    <t>…</t>
  </si>
  <si>
    <t xml:space="preserve">     11</t>
  </si>
  <si>
    <r>
      <t>1</t>
    </r>
    <r>
      <rPr>
        <sz val="12"/>
        <rFont val="ＭＳ 明朝"/>
        <family val="1"/>
      </rPr>
      <t>38  金融及び財政</t>
    </r>
  </si>
  <si>
    <r>
      <t>　２　日本政策銀行は平成1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月より日本開発銀行から移行。</t>
    </r>
  </si>
  <si>
    <t>注１　合計は、掲載分を足したものであって、金融機関全体の合計ではない。</t>
  </si>
  <si>
    <t>　  12年１月末</t>
  </si>
  <si>
    <t xml:space="preserve">        12</t>
  </si>
  <si>
    <t xml:space="preserve">        11</t>
  </si>
  <si>
    <t xml:space="preserve">        10</t>
  </si>
  <si>
    <t xml:space="preserve">        ９</t>
  </si>
  <si>
    <t xml:space="preserve">        ８</t>
  </si>
  <si>
    <t xml:space="preserve">        ７</t>
  </si>
  <si>
    <t xml:space="preserve">        ６ </t>
  </si>
  <si>
    <t xml:space="preserve">        ５</t>
  </si>
  <si>
    <t>平成11年４月末</t>
  </si>
  <si>
    <t xml:space="preserve">      10</t>
  </si>
  <si>
    <t xml:space="preserve">      ９</t>
  </si>
  <si>
    <t xml:space="preserve">      ８</t>
  </si>
  <si>
    <t>平成７年度</t>
  </si>
  <si>
    <t>住宅金融公庫</t>
  </si>
  <si>
    <t>日本政策　　投資銀行</t>
  </si>
  <si>
    <t>国民金融公庫</t>
  </si>
  <si>
    <t>中小企業　　金融公庫</t>
  </si>
  <si>
    <t>信 用 金 庫</t>
  </si>
  <si>
    <t>第 二 地 銀</t>
  </si>
  <si>
    <t>銀　　行</t>
  </si>
  <si>
    <t>合　　計</t>
  </si>
  <si>
    <t>１２　　金　　　融　　　及　　　び　　　財　　　政</t>
  </si>
  <si>
    <r>
      <t>金融及び財政　1</t>
    </r>
    <r>
      <rPr>
        <sz val="12"/>
        <rFont val="ＭＳ 明朝"/>
        <family val="1"/>
      </rPr>
      <t>39</t>
    </r>
  </si>
  <si>
    <t>７３　　金　　融　　機　　関　　別　　貸　　出　　残　　高（各年度３月31日現在）</t>
  </si>
  <si>
    <t>140  金融及び財政</t>
  </si>
  <si>
    <t>資料　北陸財務局</t>
  </si>
  <si>
    <r>
      <t xml:space="preserve">         </t>
    </r>
    <r>
      <rPr>
        <sz val="12"/>
        <rFont val="ＭＳ 明朝"/>
        <family val="1"/>
      </rPr>
      <t>３</t>
    </r>
  </si>
  <si>
    <r>
      <t xml:space="preserve">         </t>
    </r>
    <r>
      <rPr>
        <sz val="12"/>
        <rFont val="ＭＳ 明朝"/>
        <family val="1"/>
      </rPr>
      <t>２</t>
    </r>
  </si>
  <si>
    <r>
      <t xml:space="preserve">    </t>
    </r>
    <r>
      <rPr>
        <sz val="12"/>
        <rFont val="ＭＳ 明朝"/>
        <family val="1"/>
      </rPr>
      <t>12年１月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</si>
  <si>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12</t>
    </r>
  </si>
  <si>
    <r>
      <t xml:space="preserve"> 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11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</si>
  <si>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</si>
  <si>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９</t>
    </r>
  </si>
  <si>
    <r>
      <t xml:space="preserve"> 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８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</si>
  <si>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７</t>
    </r>
  </si>
  <si>
    <r>
      <t xml:space="preserve"> 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６</t>
    </r>
  </si>
  <si>
    <r>
      <t xml:space="preserve">         </t>
    </r>
    <r>
      <rPr>
        <sz val="12"/>
        <rFont val="ＭＳ 明朝"/>
        <family val="1"/>
      </rPr>
      <t>５</t>
    </r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</si>
  <si>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４月</t>
    </r>
  </si>
  <si>
    <t>11</t>
  </si>
  <si>
    <t>10</t>
  </si>
  <si>
    <t>９</t>
  </si>
  <si>
    <t>８</t>
  </si>
  <si>
    <t>金額（千円）</t>
  </si>
  <si>
    <t>人員（人）</t>
  </si>
  <si>
    <t>うち 取引停止処分</t>
  </si>
  <si>
    <t>枚数（枚）</t>
  </si>
  <si>
    <t>金額（百万円）</t>
  </si>
  <si>
    <t>枚数（千枚）</t>
  </si>
  <si>
    <t>不　　　渡　　　手　　　形</t>
  </si>
  <si>
    <t>交      換      高</t>
  </si>
  <si>
    <r>
      <t>年 度 及 び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月 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次</t>
    </r>
  </si>
  <si>
    <t>７４　　手　形　交　換　状　況（各年度３月31日現在）</t>
  </si>
  <si>
    <t>資料　日本証券業協会北陸地区協会</t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</si>
  <si>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12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</si>
  <si>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11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</si>
  <si>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</si>
  <si>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９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</si>
  <si>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８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</si>
  <si>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７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</si>
  <si>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６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</si>
  <si>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５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</si>
  <si>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４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</si>
  <si>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３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</si>
  <si>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２</t>
    </r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</si>
  <si>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年１月</t>
    </r>
  </si>
  <si>
    <t xml:space="preserve">      11</t>
  </si>
  <si>
    <t xml:space="preserve">       10</t>
  </si>
  <si>
    <t xml:space="preserve">       ９</t>
  </si>
  <si>
    <t xml:space="preserve">       ８</t>
  </si>
  <si>
    <t>平成７年</t>
  </si>
  <si>
    <t>債　　券</t>
  </si>
  <si>
    <t>金　　額</t>
  </si>
  <si>
    <t>株　　数</t>
  </si>
  <si>
    <t>取　　　引　　　高　</t>
  </si>
  <si>
    <t>会　員　数</t>
  </si>
  <si>
    <t>年次及び月次</t>
  </si>
  <si>
    <t>（単位：千株、百万円）</t>
  </si>
  <si>
    <t>７６　　株　式　取　引　状　況</t>
  </si>
  <si>
    <t>資料　日本銀行金沢支店</t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</si>
  <si>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12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</si>
  <si>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11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</si>
  <si>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</si>
  <si>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９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</si>
  <si>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８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</si>
  <si>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７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</si>
  <si>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６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</si>
  <si>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５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</si>
  <si>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４</t>
    </r>
  </si>
  <si>
    <r>
      <t xml:space="preserve">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３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</si>
  <si>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２</t>
    </r>
  </si>
  <si>
    <t>平成11年１月</t>
  </si>
  <si>
    <t xml:space="preserve">      11</t>
  </si>
  <si>
    <t>平成７年</t>
  </si>
  <si>
    <t>北　　陸　　三　　県</t>
  </si>
  <si>
    <t>石　　川　　県</t>
  </si>
  <si>
    <t>年次及び月次</t>
  </si>
  <si>
    <t>７７　　日 銀 券 受 入 支 払 状 況</t>
  </si>
  <si>
    <r>
      <t xml:space="preserve">受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</si>
  <si>
    <r>
      <t xml:space="preserve">支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払</t>
    </r>
  </si>
  <si>
    <r>
      <t xml:space="preserve">支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払</t>
    </r>
  </si>
  <si>
    <t>資料　北陸郵政局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</si>
  <si>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本表は貯金事務センター計数である。</t>
    </r>
  </si>
  <si>
    <t>…</t>
  </si>
  <si>
    <t>９</t>
  </si>
  <si>
    <t>８</t>
  </si>
  <si>
    <t>７</t>
  </si>
  <si>
    <t>平成６年度</t>
  </si>
  <si>
    <t>金　額</t>
  </si>
  <si>
    <t>貯金証書数</t>
  </si>
  <si>
    <t>口　座　数</t>
  </si>
  <si>
    <t>件　数</t>
  </si>
  <si>
    <t>（年　度）末　現　在　高</t>
  </si>
  <si>
    <t>年 度 別</t>
  </si>
  <si>
    <t>（単位：千件、千口座、千枚、百万円）</t>
  </si>
  <si>
    <t>（２）　郵　便　貯　金　預　入、払　戻　状　況</t>
  </si>
  <si>
    <t>７５　　郵 政 関 係 状 況（各年度３月31日現在）（つづき）</t>
  </si>
  <si>
    <t>資料　北陸郵政局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</si>
  <si>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本表は郵便局計数である。</t>
    </r>
  </si>
  <si>
    <t>10</t>
  </si>
  <si>
    <t>９</t>
  </si>
  <si>
    <t>８</t>
  </si>
  <si>
    <t>７</t>
  </si>
  <si>
    <r>
      <t>平成</t>
    </r>
    <r>
      <rPr>
        <sz val="12"/>
        <rFont val="ＭＳ 明朝"/>
        <family val="1"/>
      </rPr>
      <t>６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度</t>
    </r>
  </si>
  <si>
    <t>金      額</t>
  </si>
  <si>
    <t>口     数</t>
  </si>
  <si>
    <t>払　　　　　　　渡</t>
  </si>
  <si>
    <t>振　　　　　　　　出</t>
  </si>
  <si>
    <t>年  度  別</t>
  </si>
  <si>
    <t>（単位：千口、百万円）</t>
  </si>
  <si>
    <t>（１）　郵　便　為  替　振　出、払　渡　状　況</t>
  </si>
  <si>
    <t>７５　　郵　政　関　係　状　況（各年度３月31日現在）</t>
  </si>
  <si>
    <t>預　　　　入</t>
  </si>
  <si>
    <t>払　　　　戻</t>
  </si>
  <si>
    <t>金融及び財政　141</t>
  </si>
  <si>
    <t>142  金融及び財政</t>
  </si>
  <si>
    <t>資料　石川県財政課「財政のあらまし」</t>
  </si>
  <si>
    <t xml:space="preserve">    なかったもののみ表示した。　　　　　　　　　　　　　　　　　　　　　　　　　　　　　</t>
  </si>
  <si>
    <r>
      <t>注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1年度に款の組み替えを行ったため、10年度決算額は11年度の款にあわせて表示し、９年度は組み替えが　　　　　　　　　　　　　　　　　　　　　　　　　　　　</t>
    </r>
  </si>
  <si>
    <t>―</t>
  </si>
  <si>
    <t>実 質 収 支 額</t>
  </si>
  <si>
    <t>翌年度へ繰り越しすべき財源</t>
  </si>
  <si>
    <t xml:space="preserve">歳 入 歳 出 差 引 額 </t>
  </si>
  <si>
    <t>公債費</t>
  </si>
  <si>
    <t>災害復旧費</t>
  </si>
  <si>
    <t>教育費</t>
  </si>
  <si>
    <t>警察費</t>
  </si>
  <si>
    <t>土木費</t>
  </si>
  <si>
    <t>農林水産業費</t>
  </si>
  <si>
    <t>商工観光労働費</t>
  </si>
  <si>
    <t>環境安全費</t>
  </si>
  <si>
    <t>厚生費</t>
  </si>
  <si>
    <t>企画県民文化費</t>
  </si>
  <si>
    <t>総務費</t>
  </si>
  <si>
    <t>議会費</t>
  </si>
  <si>
    <t>歳　出　総　額</t>
  </si>
  <si>
    <t>県債</t>
  </si>
  <si>
    <t>諸収入</t>
  </si>
  <si>
    <t>繰越金</t>
  </si>
  <si>
    <t>繰入金</t>
  </si>
  <si>
    <t>寄附金</t>
  </si>
  <si>
    <t>財産収入</t>
  </si>
  <si>
    <t>国庫支出金</t>
  </si>
  <si>
    <t>使用料および手数料</t>
  </si>
  <si>
    <t>分担金および負担金</t>
  </si>
  <si>
    <t>交通安全対策特別交付金</t>
  </si>
  <si>
    <t>地方交付税</t>
  </si>
  <si>
    <t>皆増</t>
  </si>
  <si>
    <t>―</t>
  </si>
  <si>
    <t>地方特例交付金</t>
  </si>
  <si>
    <t>地方譲与税</t>
  </si>
  <si>
    <t>地方消費税清算金</t>
  </si>
  <si>
    <t>県税</t>
  </si>
  <si>
    <t>歳　入　総　額</t>
  </si>
  <si>
    <t>対前年度増加率</t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</si>
  <si>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</si>
  <si>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年度</t>
    </r>
  </si>
  <si>
    <t>平成９年度</t>
  </si>
  <si>
    <t>項　　　　　　　目</t>
  </si>
  <si>
    <t>（単位：千円、％）</t>
  </si>
  <si>
    <t>（１）　一　　　 般 　　　会　　　 計</t>
  </si>
  <si>
    <t>７８　石 川 県 歳 入 歳 出 決 算 （各年度３月31日現在）</t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</si>
  <si>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</si>
  <si>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1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</si>
  <si>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構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比</t>
    </r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</si>
  <si>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収益的収支と資本的収支の合計である。</t>
    </r>
  </si>
  <si>
    <t>合         計</t>
  </si>
  <si>
    <t>水道用水供給事業</t>
  </si>
  <si>
    <t>電気事業</t>
  </si>
  <si>
    <t>港湾土地造成事業</t>
  </si>
  <si>
    <t>高松病院事業</t>
  </si>
  <si>
    <t>中央病院事業</t>
  </si>
  <si>
    <t>11年度</t>
  </si>
  <si>
    <t>10年度</t>
  </si>
  <si>
    <t>平成９年度</t>
  </si>
  <si>
    <t>歳　　　　　　　　　　　出</t>
  </si>
  <si>
    <t>歳　　　　　　　　　　　　入</t>
  </si>
  <si>
    <t>（単位：千円）</t>
  </si>
  <si>
    <t>（３）　事　　業　　会　　計</t>
  </si>
  <si>
    <t>７８　石 川 県 歳 入 歳 出 決 算 （各年度３月31日現在）（つづき）</t>
  </si>
  <si>
    <t>千円</t>
  </si>
  <si>
    <t>基金</t>
  </si>
  <si>
    <t>債権</t>
  </si>
  <si>
    <t>台個</t>
  </si>
  <si>
    <t>物品</t>
  </si>
  <si>
    <t>出資による権利</t>
  </si>
  <si>
    <t>有価証券</t>
  </si>
  <si>
    <t>件</t>
  </si>
  <si>
    <t>無体財産権</t>
  </si>
  <si>
    <t>-</t>
  </si>
  <si>
    <t xml:space="preserve"> 〃</t>
  </si>
  <si>
    <t>㎡</t>
  </si>
  <si>
    <t>物権</t>
  </si>
  <si>
    <t>機</t>
  </si>
  <si>
    <t>航空機</t>
  </si>
  <si>
    <t>隻</t>
  </si>
  <si>
    <t>船舶</t>
  </si>
  <si>
    <t>㎥</t>
  </si>
  <si>
    <t>立木</t>
  </si>
  <si>
    <t>建物</t>
  </si>
  <si>
    <t>土地</t>
  </si>
  <si>
    <t>対前年度増加率(%)</t>
  </si>
  <si>
    <t>平成９年度</t>
  </si>
  <si>
    <r>
      <t xml:space="preserve">単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位</t>
    </r>
  </si>
  <si>
    <t>財   　　   産</t>
  </si>
  <si>
    <t>７９　県　有　財　産　現　在　高（各年度３月31日現在）</t>
  </si>
  <si>
    <t>合　　　　　　　計</t>
  </si>
  <si>
    <t>計</t>
  </si>
  <si>
    <t>水道用水供給事業</t>
  </si>
  <si>
    <t>電　気　事　業</t>
  </si>
  <si>
    <t>病　院　事　業</t>
  </si>
  <si>
    <t>事　業　会　計</t>
  </si>
  <si>
    <t>流域下水道</t>
  </si>
  <si>
    <t>金沢西部地区土地区画整理</t>
  </si>
  <si>
    <t>農業改良資金</t>
  </si>
  <si>
    <t>中小企業近代化資金</t>
  </si>
  <si>
    <t>母子寡婦福祉資金</t>
  </si>
  <si>
    <t>皆減</t>
  </si>
  <si>
    <t>―</t>
  </si>
  <si>
    <t>土地取得</t>
  </si>
  <si>
    <t>特　別　会　計</t>
  </si>
  <si>
    <t>その他債</t>
  </si>
  <si>
    <t>その他</t>
  </si>
  <si>
    <t>農林水産</t>
  </si>
  <si>
    <t>土木</t>
  </si>
  <si>
    <t>災害復旧債</t>
  </si>
  <si>
    <t>公営住宅</t>
  </si>
  <si>
    <t>教育</t>
  </si>
  <si>
    <t>普通債</t>
  </si>
  <si>
    <t>一　般　会　計</t>
  </si>
  <si>
    <t>会　計　区　分</t>
  </si>
  <si>
    <t>８０　県　債　目　的　別　現　在　高（各年度３月31日現在）</t>
  </si>
  <si>
    <t>合            計</t>
  </si>
  <si>
    <t>育英資金</t>
  </si>
  <si>
    <t>中小企業近代化資金貸付金</t>
  </si>
  <si>
    <t>公営競馬</t>
  </si>
  <si>
    <t>沿岸漁業改善資金</t>
  </si>
  <si>
    <t>林業改善資金</t>
  </si>
  <si>
    <t>証紙</t>
  </si>
  <si>
    <t>歳　　　　　　　　出</t>
  </si>
  <si>
    <t>歳　　　　　　　　入</t>
  </si>
  <si>
    <t>項　　　　　　　　　目</t>
  </si>
  <si>
    <t>（２） 　特 　　別　　　会　　　計</t>
  </si>
  <si>
    <r>
      <t>10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</si>
  <si>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11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</si>
  <si>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金融及び財政　143</t>
  </si>
  <si>
    <t>会　 　 計　　  名</t>
  </si>
  <si>
    <t>144  金融及び財政</t>
  </si>
  <si>
    <t>資料　石川県税務課「税務統計書」</t>
  </si>
  <si>
    <t>料理飲食等消費税</t>
  </si>
  <si>
    <t>娯楽施設利用税</t>
  </si>
  <si>
    <t>旧法に　　　　よる税</t>
  </si>
  <si>
    <t>核 　燃 　料　 税</t>
  </si>
  <si>
    <t>入　　　猟　　　税</t>
  </si>
  <si>
    <t>軽  油  引  取  税</t>
  </si>
  <si>
    <t xml:space="preserve">自 動 車 取 得 税 </t>
  </si>
  <si>
    <t xml:space="preserve">狩 猟 者 登 録 税 </t>
  </si>
  <si>
    <t>鉱 　　　区　 　　税</t>
  </si>
  <si>
    <t>自  　動 　 車　  税</t>
  </si>
  <si>
    <t>特 別 地 方 消 費 税</t>
  </si>
  <si>
    <t>ゴ ル フ 場 利 用 税</t>
  </si>
  <si>
    <t>県　た　ば　こ　税</t>
  </si>
  <si>
    <t>不　動　産　取　得　税</t>
  </si>
  <si>
    <t>貨物割</t>
  </si>
  <si>
    <t>譲渡割</t>
  </si>
  <si>
    <t>地　 方　　　消費税</t>
  </si>
  <si>
    <t>法人</t>
  </si>
  <si>
    <t>個人</t>
  </si>
  <si>
    <t>事業税</t>
  </si>
  <si>
    <t>利子割</t>
  </si>
  <si>
    <t>県民税</t>
  </si>
  <si>
    <t>総　　　　　　　　　額</t>
  </si>
  <si>
    <t>収入歩合</t>
  </si>
  <si>
    <t>収  入  額</t>
  </si>
  <si>
    <t>調  定  額</t>
  </si>
  <si>
    <t>予  算  額</t>
  </si>
  <si>
    <t>収　入　額</t>
  </si>
  <si>
    <t>調　定　額</t>
  </si>
  <si>
    <t>予　算　額</t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</si>
  <si>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　　　年　　　　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</si>
  <si>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　　　年　　　　度</t>
    </r>
  </si>
  <si>
    <t>９　　　　年　　　　度</t>
  </si>
  <si>
    <t>８　　　　年　　　　度</t>
  </si>
  <si>
    <t>平　　成　　７　　年　　度</t>
  </si>
  <si>
    <t>税　　　　目　　　　別</t>
  </si>
  <si>
    <t>８１　　県 　　　税　　 　税　　 　目　　 　別　　 　決　　 　算　　　 額　（各年度末現在）</t>
  </si>
  <si>
    <r>
      <t>１人当たり県税</t>
    </r>
    <r>
      <rPr>
        <sz val="12"/>
        <rFont val="ＭＳ 明朝"/>
        <family val="1"/>
      </rPr>
      <t>負担額（円）</t>
    </r>
  </si>
  <si>
    <t>収入未済額</t>
  </si>
  <si>
    <t>不納欠損額</t>
  </si>
  <si>
    <t xml:space="preserve">滞納処分停止額 </t>
  </si>
  <si>
    <t>収入額</t>
  </si>
  <si>
    <t>調定額</t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</si>
  <si>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年　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</si>
  <si>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年　度</t>
    </r>
  </si>
  <si>
    <t>９　年　度</t>
  </si>
  <si>
    <t>８　年　度</t>
  </si>
  <si>
    <t>８２　　県　 税　 徴　 収　 状　 況（各年度末現在）</t>
  </si>
  <si>
    <t>区　　　　　　分</t>
  </si>
  <si>
    <t>資料　金沢国税局</t>
  </si>
  <si>
    <r>
      <t>　２　</t>
    </r>
    <r>
      <rPr>
        <sz val="12"/>
        <rFont val="ＭＳ 明朝"/>
        <family val="1"/>
      </rPr>
      <t>11年度より法人臨時特別税は旧税に</t>
    </r>
    <r>
      <rPr>
        <sz val="12"/>
        <rFont val="ＭＳ 明朝"/>
        <family val="1"/>
      </rPr>
      <t>含む。</t>
    </r>
  </si>
  <si>
    <t>注１　消費税には地方消費税を含む。</t>
  </si>
  <si>
    <t>地価税</t>
  </si>
  <si>
    <t>法人特別税</t>
  </si>
  <si>
    <t>法人臨時特別税</t>
  </si>
  <si>
    <t>印紙収入</t>
  </si>
  <si>
    <t>航空機燃料税</t>
  </si>
  <si>
    <t>自動車重量税</t>
  </si>
  <si>
    <t>石油ガス税</t>
  </si>
  <si>
    <t>揮発油税及び地方道路税</t>
  </si>
  <si>
    <t>電源開発促進税</t>
  </si>
  <si>
    <t>旧税</t>
  </si>
  <si>
    <t>日本銀行券発行税</t>
  </si>
  <si>
    <t>有価証券取引税</t>
  </si>
  <si>
    <t>取引所税</t>
  </si>
  <si>
    <t>物品税</t>
  </si>
  <si>
    <t>石油税</t>
  </si>
  <si>
    <t>たばこ税</t>
  </si>
  <si>
    <t>酒税</t>
  </si>
  <si>
    <t>相続税</t>
  </si>
  <si>
    <t>消費税</t>
  </si>
  <si>
    <t>法人税</t>
  </si>
  <si>
    <t>所得税</t>
  </si>
  <si>
    <t>総額</t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</si>
  <si>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</si>
  <si>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 年 度</t>
    </r>
  </si>
  <si>
    <r>
      <t>平成</t>
    </r>
    <r>
      <rPr>
        <sz val="12"/>
        <rFont val="ＭＳ 明朝"/>
        <family val="1"/>
      </rPr>
      <t>７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度</t>
    </r>
  </si>
  <si>
    <t>税　　　目　　　別</t>
  </si>
  <si>
    <t>源　　　　泉　　　　分</t>
  </si>
  <si>
    <t>申　　　　告　　　　分</t>
  </si>
  <si>
    <t>金融及び財政　145</t>
  </si>
  <si>
    <t>８３　国税税目別徴収決定済額（各年度３月31日現在）</t>
  </si>
  <si>
    <t>146  金融及び財政</t>
  </si>
  <si>
    <t>資料　石川県地方課「地方財政状況調査」</t>
  </si>
  <si>
    <r>
      <t>注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財政力指数は、前後年度を含む３カ年平均である。（平成1</t>
    </r>
    <r>
      <rPr>
        <sz val="12"/>
        <rFont val="ＭＳ 明朝"/>
        <family val="1"/>
      </rPr>
      <t>1年度は平成10年～12年度の平均）</t>
    </r>
  </si>
  <si>
    <t>町 村 計</t>
  </si>
  <si>
    <t>内浦町</t>
  </si>
  <si>
    <t>柳田村</t>
  </si>
  <si>
    <t>能都町</t>
  </si>
  <si>
    <t>門前町</t>
  </si>
  <si>
    <t>穴水町</t>
  </si>
  <si>
    <t>鹿西町</t>
  </si>
  <si>
    <t>能登島町</t>
  </si>
  <si>
    <t>鹿島町</t>
  </si>
  <si>
    <t>中島町</t>
  </si>
  <si>
    <t>鳥屋町</t>
  </si>
  <si>
    <t>田鶴浜町</t>
  </si>
  <si>
    <t>押水町</t>
  </si>
  <si>
    <t>志賀町</t>
  </si>
  <si>
    <t>志雄町</t>
  </si>
  <si>
    <t>富来町</t>
  </si>
  <si>
    <t>内灘町</t>
  </si>
  <si>
    <t>宇ノ気町</t>
  </si>
  <si>
    <t>七塚町</t>
  </si>
  <si>
    <t>高松町</t>
  </si>
  <si>
    <t>津幡町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</si>
  <si>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</si>
  <si>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</si>
  <si>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</si>
  <si>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</si>
  <si>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</si>
  <si>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</si>
  <si>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</si>
  <si>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</si>
  <si>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川北町</t>
  </si>
  <si>
    <t>辰口町</t>
  </si>
  <si>
    <t>寺井町</t>
  </si>
  <si>
    <t>根上町</t>
  </si>
  <si>
    <t>山中町</t>
  </si>
  <si>
    <t>市　計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</si>
  <si>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</si>
  <si>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</si>
  <si>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</si>
  <si>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</si>
  <si>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</si>
  <si>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</si>
  <si>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</si>
  <si>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</si>
  <si>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10</t>
  </si>
  <si>
    <r>
      <t>積 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高</t>
    </r>
  </si>
  <si>
    <t>地方債現在高</t>
  </si>
  <si>
    <r>
      <t xml:space="preserve">前年度繰上　　　充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金</t>
    </r>
  </si>
  <si>
    <t>諸支出金</t>
  </si>
  <si>
    <t>公 債 費</t>
  </si>
  <si>
    <r>
      <t>災</t>
    </r>
    <r>
      <rPr>
        <sz val="12"/>
        <rFont val="ＭＳ 明朝"/>
        <family val="1"/>
      </rPr>
      <t>害</t>
    </r>
    <r>
      <rPr>
        <sz val="12"/>
        <rFont val="ＭＳ 明朝"/>
        <family val="1"/>
      </rPr>
      <t>復</t>
    </r>
    <r>
      <rPr>
        <sz val="12"/>
        <rFont val="ＭＳ 明朝"/>
        <family val="1"/>
      </rPr>
      <t>旧</t>
    </r>
    <r>
      <rPr>
        <sz val="12"/>
        <rFont val="ＭＳ 明朝"/>
        <family val="1"/>
      </rPr>
      <t>費</t>
    </r>
  </si>
  <si>
    <t>教 育 費</t>
  </si>
  <si>
    <t>消 防 費</t>
  </si>
  <si>
    <t>土 木 費</t>
  </si>
  <si>
    <t>商 工 費</t>
  </si>
  <si>
    <r>
      <t>農</t>
    </r>
    <r>
      <rPr>
        <sz val="12"/>
        <rFont val="ＭＳ 明朝"/>
        <family val="1"/>
      </rPr>
      <t>林</t>
    </r>
    <r>
      <rPr>
        <sz val="12"/>
        <rFont val="ＭＳ 明朝"/>
        <family val="1"/>
      </rPr>
      <t>水</t>
    </r>
    <r>
      <rPr>
        <sz val="12"/>
        <rFont val="ＭＳ 明朝"/>
        <family val="1"/>
      </rPr>
      <t>産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>費</t>
    </r>
  </si>
  <si>
    <t>労 働 費</t>
  </si>
  <si>
    <t>衛 生 費</t>
  </si>
  <si>
    <t>民 生 費</t>
  </si>
  <si>
    <t>総 務 費</t>
  </si>
  <si>
    <t>議 会 費</t>
  </si>
  <si>
    <r>
      <t>地 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債</t>
    </r>
  </si>
  <si>
    <r>
      <t>諸 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</si>
  <si>
    <r>
      <t>繰 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</si>
  <si>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r>
      <t>繰 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</si>
  <si>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r>
      <t>寄 附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</si>
  <si>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t>財産収入</t>
  </si>
  <si>
    <r>
      <t>都道府県　　　支 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</t>
    </r>
  </si>
  <si>
    <t>国庫支出金</t>
  </si>
  <si>
    <t>手　数　料</t>
  </si>
  <si>
    <t>使　用　料</t>
  </si>
  <si>
    <t>分担金及び　　負　担　金</t>
  </si>
  <si>
    <t>交通安全対策　　特別交付金</t>
  </si>
  <si>
    <t>地方交付税</t>
  </si>
  <si>
    <t>自動車取得税　　　　交　 付　 金</t>
  </si>
  <si>
    <t>利子割交付金</t>
  </si>
  <si>
    <t>地  方  税</t>
  </si>
  <si>
    <t>財政力指数</t>
  </si>
  <si>
    <t>経常収支　　　　　比　　率</t>
  </si>
  <si>
    <t>実質収支　　　　比  　率</t>
  </si>
  <si>
    <t>実 質 収 支</t>
  </si>
  <si>
    <t>翌年度に繰り　　　越すべき財源</t>
  </si>
  <si>
    <t>歳入歳出  　　　 　差 引 額</t>
  </si>
  <si>
    <t>歳 出 総 額</t>
  </si>
  <si>
    <r>
      <t>歳 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</si>
  <si>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t>年度及び　　市町村別</t>
  </si>
  <si>
    <r>
      <t>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ル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場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利用税交付金</t>
    </r>
  </si>
  <si>
    <r>
      <t>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方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消費税交付金</t>
    </r>
  </si>
  <si>
    <t>８４　　　市　　　　町　　　　村　　　　財　　　　政　（各年度３月31日現在）</t>
  </si>
  <si>
    <t>金融及び財政　147</t>
  </si>
  <si>
    <t xml:space="preserve"> </t>
  </si>
  <si>
    <t>金融及び財政　149</t>
  </si>
  <si>
    <t>148  金融及び財政</t>
  </si>
  <si>
    <t>８４　　　市　　　　町　　　　村　　　　財　　　　政　（各年度３月31日現在）（つづき）</t>
  </si>
  <si>
    <t>国有提供施設等所在市町村助成交付金</t>
  </si>
  <si>
    <t>150  金融及び財政</t>
  </si>
  <si>
    <t>金融及び財政　151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</si>
</sst>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0.0_ "/>
    <numFmt numFmtId="180" formatCode="0_ "/>
    <numFmt numFmtId="181" formatCode="#,##0.000;\-#,##0.000"/>
    <numFmt numFmtId="182" formatCode="#,##0.0;\-#,##0.0"/>
    <numFmt numFmtId="183" formatCode="0.000"/>
    <numFmt numFmtId="184" formatCode="0.0"/>
    <numFmt numFmtId="185" formatCode="#,##0.000"/>
  </numFmts>
  <fonts count="4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 quotePrefix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 quotePrefix="1">
      <alignment vertical="center"/>
      <protection/>
    </xf>
    <xf numFmtId="0" fontId="0" fillId="0" borderId="11" xfId="0" applyFont="1" applyFill="1" applyBorder="1" applyAlignment="1" applyProtection="1" quotePrefix="1">
      <alignment vertical="center"/>
      <protection/>
    </xf>
    <xf numFmtId="0" fontId="0" fillId="0" borderId="12" xfId="0" applyFill="1" applyBorder="1" applyAlignment="1" applyProtection="1" quotePrefix="1">
      <alignment vertical="center"/>
      <protection/>
    </xf>
    <xf numFmtId="0" fontId="7" fillId="0" borderId="11" xfId="0" applyFont="1" applyFill="1" applyBorder="1" applyAlignment="1" applyProtection="1" quotePrefix="1">
      <alignment horizontal="lef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>
      <alignment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7" fillId="0" borderId="15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25" fillId="0" borderId="16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5" fillId="0" borderId="22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 quotePrefix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 quotePrefix="1">
      <alignment horizontal="left" vertical="center"/>
      <protection/>
    </xf>
    <xf numFmtId="55" fontId="0" fillId="0" borderId="0" xfId="0" applyNumberForma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27" fillId="0" borderId="0" xfId="0" applyNumberFormat="1" applyFont="1" applyFill="1" applyBorder="1" applyAlignment="1" applyProtection="1">
      <alignment vertical="center"/>
      <protection/>
    </xf>
    <xf numFmtId="37" fontId="27" fillId="0" borderId="15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 quotePrefix="1">
      <alignment horizontal="center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28" fillId="0" borderId="17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 quotePrefix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28" fillId="0" borderId="0" xfId="48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 quotePrefix="1">
      <alignment horizontal="left" vertical="center"/>
      <protection/>
    </xf>
    <xf numFmtId="37" fontId="2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quotePrefix="1">
      <alignment horizontal="left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38" fontId="7" fillId="0" borderId="17" xfId="48" applyFont="1" applyFill="1" applyBorder="1" applyAlignment="1" applyProtection="1">
      <alignment vertical="center"/>
      <protection/>
    </xf>
    <xf numFmtId="38" fontId="7" fillId="0" borderId="17" xfId="48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 quotePrefix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horizontal="right" vertical="center"/>
      <protection/>
    </xf>
    <xf numFmtId="176" fontId="0" fillId="0" borderId="17" xfId="48" applyNumberFormat="1" applyFont="1" applyFill="1" applyBorder="1" applyAlignment="1" applyProtection="1">
      <alignment horizontal="right"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76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176" fontId="7" fillId="0" borderId="0" xfId="48" applyNumberFormat="1" applyFont="1" applyFill="1" applyBorder="1" applyAlignment="1" applyProtection="1">
      <alignment horizontal="right" vertical="center"/>
      <protection/>
    </xf>
    <xf numFmtId="176" fontId="7" fillId="0" borderId="0" xfId="48" applyNumberFormat="1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 applyProtection="1">
      <alignment vertical="center"/>
      <protection/>
    </xf>
    <xf numFmtId="38" fontId="7" fillId="0" borderId="15" xfId="48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5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6" fontId="7" fillId="0" borderId="14" xfId="48" applyNumberFormat="1" applyFont="1" applyFill="1" applyBorder="1" applyAlignment="1" applyProtection="1">
      <alignment horizontal="right" vertical="center"/>
      <protection/>
    </xf>
    <xf numFmtId="176" fontId="7" fillId="0" borderId="14" xfId="48" applyNumberFormat="1" applyFont="1" applyFill="1" applyBorder="1" applyAlignment="1" applyProtection="1">
      <alignment vertical="center"/>
      <protection/>
    </xf>
    <xf numFmtId="38" fontId="7" fillId="0" borderId="14" xfId="48" applyFont="1" applyFill="1" applyBorder="1" applyAlignment="1" applyProtection="1">
      <alignment vertical="center"/>
      <protection/>
    </xf>
    <xf numFmtId="38" fontId="7" fillId="0" borderId="13" xfId="48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37" fontId="7" fillId="0" borderId="17" xfId="0" applyNumberFormat="1" applyFont="1" applyFill="1" applyBorder="1" applyAlignment="1" applyProtection="1">
      <alignment vertical="center"/>
      <protection/>
    </xf>
    <xf numFmtId="37" fontId="7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29" fillId="0" borderId="31" xfId="0" applyFont="1" applyFill="1" applyBorder="1" applyAlignment="1" applyProtection="1">
      <alignment horizontal="center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25" fillId="0" borderId="26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vertical="center"/>
    </xf>
    <xf numFmtId="177" fontId="7" fillId="0" borderId="17" xfId="0" applyNumberFormat="1" applyFont="1" applyFill="1" applyBorder="1" applyAlignment="1" applyProtection="1">
      <alignment vertical="center"/>
      <protection/>
    </xf>
    <xf numFmtId="178" fontId="7" fillId="0" borderId="17" xfId="0" applyNumberFormat="1" applyFont="1" applyFill="1" applyBorder="1" applyAlignment="1" applyProtection="1">
      <alignment vertical="center"/>
      <protection/>
    </xf>
    <xf numFmtId="178" fontId="7" fillId="0" borderId="16" xfId="0" applyNumberFormat="1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15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15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vertical="center"/>
      <protection/>
    </xf>
    <xf numFmtId="178" fontId="7" fillId="0" borderId="15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distributed" vertical="center" wrapText="1"/>
    </xf>
    <xf numFmtId="179" fontId="0" fillId="0" borderId="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left" vertical="center" wrapText="1"/>
      <protection/>
    </xf>
    <xf numFmtId="37" fontId="0" fillId="0" borderId="0" xfId="0" applyNumberFormat="1" applyFont="1" applyFill="1" applyBorder="1" applyAlignment="1" applyProtection="1">
      <alignment horizontal="distributed" vertical="center" wrapText="1"/>
      <protection/>
    </xf>
    <xf numFmtId="180" fontId="0" fillId="0" borderId="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 wrapText="1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179" fontId="7" fillId="0" borderId="14" xfId="0" applyNumberFormat="1" applyFont="1" applyFill="1" applyBorder="1" applyAlignment="1">
      <alignment vertical="center"/>
    </xf>
    <xf numFmtId="37" fontId="7" fillId="0" borderId="14" xfId="0" applyNumberFormat="1" applyFont="1" applyFill="1" applyBorder="1" applyAlignment="1" applyProtection="1">
      <alignment vertical="center"/>
      <protection/>
    </xf>
    <xf numFmtId="37" fontId="7" fillId="0" borderId="13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distributed" vertical="center"/>
    </xf>
    <xf numFmtId="37" fontId="7" fillId="0" borderId="14" xfId="0" applyNumberFormat="1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37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37" fontId="0" fillId="0" borderId="28" xfId="0" applyNumberFormat="1" applyFont="1" applyFill="1" applyBorder="1" applyAlignment="1" applyProtection="1">
      <alignment horizontal="center" vertical="center"/>
      <protection/>
    </xf>
    <xf numFmtId="37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>
      <alignment horizontal="center" vertical="center"/>
    </xf>
    <xf numFmtId="37" fontId="0" fillId="0" borderId="34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37" fontId="7" fillId="0" borderId="39" xfId="0" applyNumberFormat="1" applyFont="1" applyFill="1" applyBorder="1" applyAlignment="1" applyProtection="1">
      <alignment vertical="center"/>
      <protection/>
    </xf>
    <xf numFmtId="37" fontId="7" fillId="0" borderId="39" xfId="0" applyNumberFormat="1" applyFont="1" applyFill="1" applyBorder="1" applyAlignment="1" applyProtection="1">
      <alignment horizontal="right" vertical="center"/>
      <protection/>
    </xf>
    <xf numFmtId="181" fontId="7" fillId="0" borderId="39" xfId="0" applyNumberFormat="1" applyFont="1" applyFill="1" applyBorder="1" applyAlignment="1" applyProtection="1">
      <alignment vertical="center"/>
      <protection/>
    </xf>
    <xf numFmtId="182" fontId="7" fillId="0" borderId="39" xfId="0" applyNumberFormat="1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181" fontId="7" fillId="0" borderId="0" xfId="0" applyNumberFormat="1" applyFont="1" applyFill="1" applyBorder="1" applyAlignment="1" applyProtection="1">
      <alignment vertical="center"/>
      <protection/>
    </xf>
    <xf numFmtId="182" fontId="7" fillId="0" borderId="0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 quotePrefix="1">
      <alignment horizontal="center"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 applyProtection="1">
      <alignment horizontal="right" vertical="center"/>
      <protection/>
    </xf>
    <xf numFmtId="185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85725</xdr:rowOff>
    </xdr:from>
    <xdr:to>
      <xdr:col>1</xdr:col>
      <xdr:colOff>133350</xdr:colOff>
      <xdr:row>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33450" y="20859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1</xdr:col>
      <xdr:colOff>171450</xdr:colOff>
      <xdr:row>11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933450" y="2924175"/>
          <a:ext cx="13335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66675</xdr:rowOff>
    </xdr:from>
    <xdr:to>
      <xdr:col>1</xdr:col>
      <xdr:colOff>171450</xdr:colOff>
      <xdr:row>13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49567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25</xdr:row>
      <xdr:rowOff>66675</xdr:rowOff>
    </xdr:from>
    <xdr:to>
      <xdr:col>1</xdr:col>
      <xdr:colOff>142875</xdr:colOff>
      <xdr:row>26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942975" y="7210425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defaultGridColor="0" zoomScale="75" zoomScaleNormal="75" zoomScalePageLayoutView="0" colorId="27" workbookViewId="0" topLeftCell="I1">
      <selection activeCell="O1" sqref="O1"/>
    </sheetView>
  </sheetViews>
  <sheetFormatPr defaultColWidth="8.796875" defaultRowHeight="18.75" customHeight="1"/>
  <cols>
    <col min="1" max="16384" width="14.8984375" style="2" customWidth="1"/>
  </cols>
  <sheetData>
    <row r="1" spans="1:15" ht="18.75" customHeight="1">
      <c r="A1" s="38" t="s">
        <v>34</v>
      </c>
      <c r="O1" s="56" t="s">
        <v>60</v>
      </c>
    </row>
    <row r="3" spans="1:15" ht="18.75" customHeight="1">
      <c r="A3" s="55" t="s">
        <v>59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3:10" ht="18.75" customHeight="1">
      <c r="C4" s="29"/>
      <c r="D4" s="30"/>
      <c r="E4" s="30"/>
      <c r="F4" s="30"/>
      <c r="G4" s="30"/>
      <c r="H4" s="30"/>
      <c r="I4" s="30"/>
      <c r="J4" s="30"/>
    </row>
    <row r="5" spans="1:13" s="1" customFormat="1" ht="18.75" customHeight="1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"/>
    </row>
    <row r="6" spans="2:12" s="1" customFormat="1" ht="18.7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5" t="s">
        <v>0</v>
      </c>
    </row>
    <row r="7" spans="1:12" s="1" customFormat="1" ht="18.75" customHeight="1">
      <c r="A7" s="34" t="s">
        <v>10</v>
      </c>
      <c r="B7" s="31" t="s">
        <v>1</v>
      </c>
      <c r="C7" s="31" t="s">
        <v>2</v>
      </c>
      <c r="D7" s="31" t="s">
        <v>11</v>
      </c>
      <c r="E7" s="31" t="s">
        <v>12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</v>
      </c>
      <c r="K7" s="31" t="s">
        <v>8</v>
      </c>
      <c r="L7" s="36" t="s">
        <v>9</v>
      </c>
    </row>
    <row r="8" spans="1:12" s="1" customFormat="1" ht="18.75" customHeight="1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  <c r="L8" s="37"/>
    </row>
    <row r="9" spans="1:12" s="1" customFormat="1" ht="18.75" customHeight="1">
      <c r="A9" s="6" t="s">
        <v>25</v>
      </c>
      <c r="B9" s="14">
        <f>SUM(C9:L9)</f>
        <v>8222037</v>
      </c>
      <c r="C9" s="15">
        <v>3098092</v>
      </c>
      <c r="D9" s="15">
        <v>432587</v>
      </c>
      <c r="E9" s="15">
        <v>1077264</v>
      </c>
      <c r="F9" s="15">
        <v>111321</v>
      </c>
      <c r="G9" s="15">
        <v>137730</v>
      </c>
      <c r="H9" s="15">
        <v>872408</v>
      </c>
      <c r="I9" s="16">
        <v>31905</v>
      </c>
      <c r="J9" s="15">
        <v>367501</v>
      </c>
      <c r="K9" s="15">
        <v>2070880</v>
      </c>
      <c r="L9" s="15">
        <v>22349</v>
      </c>
    </row>
    <row r="10" spans="1:12" s="1" customFormat="1" ht="18.75" customHeight="1">
      <c r="A10" s="7" t="s">
        <v>26</v>
      </c>
      <c r="B10" s="17">
        <f aca="true" t="shared" si="0" ref="B10:B28">SUM(C10:L10)</f>
        <v>8499483</v>
      </c>
      <c r="C10" s="18">
        <v>3208445</v>
      </c>
      <c r="D10" s="18">
        <v>450313</v>
      </c>
      <c r="E10" s="18">
        <v>1095814</v>
      </c>
      <c r="F10" s="18">
        <v>110828</v>
      </c>
      <c r="G10" s="18">
        <v>143142</v>
      </c>
      <c r="H10" s="18">
        <v>877280</v>
      </c>
      <c r="I10" s="19">
        <v>34065</v>
      </c>
      <c r="J10" s="18">
        <v>374870</v>
      </c>
      <c r="K10" s="18">
        <v>2183217</v>
      </c>
      <c r="L10" s="18">
        <v>21509</v>
      </c>
    </row>
    <row r="11" spans="1:12" s="1" customFormat="1" ht="18.75" customHeight="1">
      <c r="A11" s="7" t="s">
        <v>27</v>
      </c>
      <c r="B11" s="17">
        <f t="shared" si="0"/>
        <v>8696904</v>
      </c>
      <c r="C11" s="18">
        <v>3237697</v>
      </c>
      <c r="D11" s="18">
        <v>461455</v>
      </c>
      <c r="E11" s="18">
        <v>1120694</v>
      </c>
      <c r="F11" s="18">
        <v>107775</v>
      </c>
      <c r="G11" s="18">
        <v>149805</v>
      </c>
      <c r="H11" s="18">
        <v>893541</v>
      </c>
      <c r="I11" s="19">
        <v>28886</v>
      </c>
      <c r="J11" s="18">
        <v>356303</v>
      </c>
      <c r="K11" s="18">
        <v>2317492</v>
      </c>
      <c r="L11" s="18">
        <v>23256</v>
      </c>
    </row>
    <row r="12" spans="1:12" s="1" customFormat="1" ht="18.75" customHeight="1">
      <c r="A12" s="7" t="s">
        <v>23</v>
      </c>
      <c r="B12" s="17">
        <f t="shared" si="0"/>
        <v>8997768</v>
      </c>
      <c r="C12" s="18">
        <v>3409921</v>
      </c>
      <c r="D12" s="18">
        <v>454447</v>
      </c>
      <c r="E12" s="18">
        <v>1137996</v>
      </c>
      <c r="F12" s="18">
        <v>107495</v>
      </c>
      <c r="G12" s="18">
        <v>159004</v>
      </c>
      <c r="H12" s="18">
        <v>907611</v>
      </c>
      <c r="I12" s="19">
        <v>20664</v>
      </c>
      <c r="J12" s="18">
        <v>360120</v>
      </c>
      <c r="K12" s="18">
        <v>2422075</v>
      </c>
      <c r="L12" s="18">
        <v>18435</v>
      </c>
    </row>
    <row r="13" spans="1:12" ht="18.75" customHeight="1">
      <c r="A13" s="13" t="s">
        <v>33</v>
      </c>
      <c r="B13" s="27">
        <f>SUM(B28)</f>
        <v>9234965</v>
      </c>
      <c r="C13" s="28">
        <f aca="true" t="shared" si="1" ref="C13:L13">SUM(C28)</f>
        <v>3501917</v>
      </c>
      <c r="D13" s="28">
        <f t="shared" si="1"/>
        <v>442163</v>
      </c>
      <c r="E13" s="28">
        <f t="shared" si="1"/>
        <v>1147711</v>
      </c>
      <c r="F13" s="28">
        <f t="shared" si="1"/>
        <v>99810</v>
      </c>
      <c r="G13" s="28">
        <f t="shared" si="1"/>
        <v>164074</v>
      </c>
      <c r="H13" s="28">
        <f t="shared" si="1"/>
        <v>925166</v>
      </c>
      <c r="I13" s="28">
        <f t="shared" si="1"/>
        <v>15800</v>
      </c>
      <c r="J13" s="28">
        <f t="shared" si="1"/>
        <v>425778</v>
      </c>
      <c r="K13" s="28">
        <f t="shared" si="1"/>
        <v>2496080</v>
      </c>
      <c r="L13" s="28">
        <f t="shared" si="1"/>
        <v>16466</v>
      </c>
    </row>
    <row r="14" spans="1:12" ht="18.75" customHeight="1">
      <c r="A14" s="8"/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8.75" customHeight="1">
      <c r="A15" s="9" t="s">
        <v>28</v>
      </c>
      <c r="B15" s="17">
        <f t="shared" si="0"/>
        <v>6605912</v>
      </c>
      <c r="C15" s="22">
        <v>3402432</v>
      </c>
      <c r="D15" s="18">
        <v>458719</v>
      </c>
      <c r="E15" s="18">
        <v>1162635</v>
      </c>
      <c r="F15" s="18">
        <v>108277</v>
      </c>
      <c r="G15" s="18">
        <v>164614</v>
      </c>
      <c r="H15" s="18">
        <v>909948</v>
      </c>
      <c r="I15" s="19">
        <v>19948</v>
      </c>
      <c r="J15" s="18">
        <v>361650</v>
      </c>
      <c r="K15" s="19" t="s">
        <v>32</v>
      </c>
      <c r="L15" s="18">
        <v>17689</v>
      </c>
    </row>
    <row r="16" spans="1:12" ht="18.75" customHeight="1">
      <c r="A16" s="10" t="s">
        <v>14</v>
      </c>
      <c r="B16" s="17">
        <f t="shared" si="0"/>
        <v>6632542</v>
      </c>
      <c r="C16" s="22">
        <v>3418987</v>
      </c>
      <c r="D16" s="18">
        <v>461401</v>
      </c>
      <c r="E16" s="18">
        <v>1163393</v>
      </c>
      <c r="F16" s="18">
        <v>107099</v>
      </c>
      <c r="G16" s="18">
        <v>164714</v>
      </c>
      <c r="H16" s="18">
        <v>903643</v>
      </c>
      <c r="I16" s="19">
        <v>18897</v>
      </c>
      <c r="J16" s="18">
        <v>375215</v>
      </c>
      <c r="K16" s="19" t="s">
        <v>32</v>
      </c>
      <c r="L16" s="18">
        <v>19193</v>
      </c>
    </row>
    <row r="17" spans="1:12" ht="18.75" customHeight="1">
      <c r="A17" s="10" t="s">
        <v>15</v>
      </c>
      <c r="B17" s="17">
        <f t="shared" si="0"/>
        <v>6696349</v>
      </c>
      <c r="C17" s="22">
        <v>3453151</v>
      </c>
      <c r="D17" s="18">
        <v>466387</v>
      </c>
      <c r="E17" s="18">
        <v>1172568</v>
      </c>
      <c r="F17" s="18">
        <v>107133</v>
      </c>
      <c r="G17" s="18">
        <v>174632</v>
      </c>
      <c r="H17" s="18">
        <v>917000</v>
      </c>
      <c r="I17" s="19">
        <v>18158</v>
      </c>
      <c r="J17" s="18">
        <v>368792</v>
      </c>
      <c r="K17" s="19" t="s">
        <v>32</v>
      </c>
      <c r="L17" s="18">
        <v>18528</v>
      </c>
    </row>
    <row r="18" spans="1:12" ht="18.75" customHeight="1">
      <c r="A18" s="10" t="s">
        <v>13</v>
      </c>
      <c r="B18" s="17">
        <f t="shared" si="0"/>
        <v>6708111</v>
      </c>
      <c r="C18" s="22">
        <v>3456223</v>
      </c>
      <c r="D18" s="18">
        <v>462220</v>
      </c>
      <c r="E18" s="18">
        <v>1182056</v>
      </c>
      <c r="F18" s="18">
        <v>107887</v>
      </c>
      <c r="G18" s="18">
        <v>170548</v>
      </c>
      <c r="H18" s="18">
        <v>914540</v>
      </c>
      <c r="I18" s="19">
        <v>18421</v>
      </c>
      <c r="J18" s="18">
        <v>378634</v>
      </c>
      <c r="K18" s="19" t="s">
        <v>32</v>
      </c>
      <c r="L18" s="18">
        <v>17582</v>
      </c>
    </row>
    <row r="19" spans="1:12" ht="18.75" customHeight="1">
      <c r="A19" s="8"/>
      <c r="B19" s="20"/>
      <c r="C19" s="20"/>
      <c r="D19" s="21"/>
      <c r="E19" s="21"/>
      <c r="F19" s="21"/>
      <c r="G19" s="21"/>
      <c r="H19" s="21"/>
      <c r="I19" s="21"/>
      <c r="J19" s="21"/>
      <c r="K19" s="19"/>
      <c r="L19" s="21"/>
    </row>
    <row r="20" spans="1:12" ht="18.75" customHeight="1">
      <c r="A20" s="10" t="s">
        <v>16</v>
      </c>
      <c r="B20" s="17">
        <f t="shared" si="0"/>
        <v>6660429</v>
      </c>
      <c r="C20" s="22">
        <v>3409437</v>
      </c>
      <c r="D20" s="18">
        <v>461440</v>
      </c>
      <c r="E20" s="18">
        <v>1171849</v>
      </c>
      <c r="F20" s="18">
        <v>107656</v>
      </c>
      <c r="G20" s="18">
        <v>165822</v>
      </c>
      <c r="H20" s="18">
        <v>918400</v>
      </c>
      <c r="I20" s="19">
        <v>18030</v>
      </c>
      <c r="J20" s="18">
        <v>388567</v>
      </c>
      <c r="K20" s="19" t="s">
        <v>32</v>
      </c>
      <c r="L20" s="18">
        <v>19228</v>
      </c>
    </row>
    <row r="21" spans="1:12" ht="18.75" customHeight="1">
      <c r="A21" s="10" t="s">
        <v>17</v>
      </c>
      <c r="B21" s="17">
        <f t="shared" si="0"/>
        <v>6625338</v>
      </c>
      <c r="C21" s="22">
        <v>3392006</v>
      </c>
      <c r="D21" s="18">
        <v>460079</v>
      </c>
      <c r="E21" s="18">
        <v>1159988</v>
      </c>
      <c r="F21" s="18">
        <v>99911</v>
      </c>
      <c r="G21" s="18">
        <v>166960</v>
      </c>
      <c r="H21" s="18">
        <v>915935</v>
      </c>
      <c r="I21" s="19">
        <v>17585</v>
      </c>
      <c r="J21" s="18">
        <v>393757</v>
      </c>
      <c r="K21" s="19" t="s">
        <v>32</v>
      </c>
      <c r="L21" s="18">
        <v>19117</v>
      </c>
    </row>
    <row r="22" spans="1:12" ht="18.75" customHeight="1">
      <c r="A22" s="11" t="s">
        <v>18</v>
      </c>
      <c r="B22" s="17">
        <f t="shared" si="0"/>
        <v>6650337</v>
      </c>
      <c r="C22" s="22">
        <v>3403972</v>
      </c>
      <c r="D22" s="18">
        <v>455083</v>
      </c>
      <c r="E22" s="18">
        <v>1165586</v>
      </c>
      <c r="F22" s="18">
        <v>100378</v>
      </c>
      <c r="G22" s="18">
        <v>166450</v>
      </c>
      <c r="H22" s="18">
        <v>922968</v>
      </c>
      <c r="I22" s="19">
        <v>17769</v>
      </c>
      <c r="J22" s="18">
        <v>398334</v>
      </c>
      <c r="K22" s="19" t="s">
        <v>32</v>
      </c>
      <c r="L22" s="18">
        <v>19797</v>
      </c>
    </row>
    <row r="23" spans="1:12" ht="18.75" customHeight="1">
      <c r="A23" s="11" t="s">
        <v>19</v>
      </c>
      <c r="B23" s="17">
        <f t="shared" si="0"/>
        <v>6697732</v>
      </c>
      <c r="C23" s="22">
        <v>3436899</v>
      </c>
      <c r="D23" s="18">
        <v>456297</v>
      </c>
      <c r="E23" s="18">
        <v>1163422</v>
      </c>
      <c r="F23" s="18">
        <v>99489</v>
      </c>
      <c r="G23" s="18">
        <v>164819</v>
      </c>
      <c r="H23" s="18">
        <v>916516</v>
      </c>
      <c r="I23" s="19">
        <v>17588</v>
      </c>
      <c r="J23" s="18">
        <v>422905</v>
      </c>
      <c r="K23" s="19" t="s">
        <v>32</v>
      </c>
      <c r="L23" s="18">
        <v>19797</v>
      </c>
    </row>
    <row r="24" spans="1:12" ht="18.75" customHeight="1">
      <c r="A24" s="8"/>
      <c r="B24" s="20"/>
      <c r="C24" s="20"/>
      <c r="D24" s="21"/>
      <c r="E24" s="21"/>
      <c r="F24" s="21"/>
      <c r="G24" s="21"/>
      <c r="H24" s="21"/>
      <c r="I24" s="21"/>
      <c r="J24" s="21"/>
      <c r="K24" s="19"/>
      <c r="L24" s="21"/>
    </row>
    <row r="25" spans="1:12" ht="18.75" customHeight="1">
      <c r="A25" s="11" t="s">
        <v>20</v>
      </c>
      <c r="B25" s="17">
        <f t="shared" si="0"/>
        <v>6768902</v>
      </c>
      <c r="C25" s="22">
        <v>3458922</v>
      </c>
      <c r="D25" s="18">
        <v>459198</v>
      </c>
      <c r="E25" s="18">
        <v>1176282</v>
      </c>
      <c r="F25" s="18">
        <v>101311</v>
      </c>
      <c r="G25" s="18">
        <v>169932</v>
      </c>
      <c r="H25" s="18">
        <v>937110</v>
      </c>
      <c r="I25" s="19">
        <v>17190</v>
      </c>
      <c r="J25" s="18">
        <v>429488</v>
      </c>
      <c r="K25" s="19" t="s">
        <v>32</v>
      </c>
      <c r="L25" s="18">
        <v>19469</v>
      </c>
    </row>
    <row r="26" spans="1:12" ht="18.75" customHeight="1">
      <c r="A26" s="8" t="s">
        <v>29</v>
      </c>
      <c r="B26" s="17">
        <f t="shared" si="0"/>
        <v>6663729</v>
      </c>
      <c r="C26" s="22">
        <v>3388298</v>
      </c>
      <c r="D26" s="18">
        <v>460547</v>
      </c>
      <c r="E26" s="18">
        <v>1163020</v>
      </c>
      <c r="F26" s="18">
        <v>99722</v>
      </c>
      <c r="G26" s="18">
        <v>169597</v>
      </c>
      <c r="H26" s="19">
        <v>921905</v>
      </c>
      <c r="I26" s="19">
        <v>16934</v>
      </c>
      <c r="J26" s="18">
        <v>426290</v>
      </c>
      <c r="K26" s="19" t="s">
        <v>32</v>
      </c>
      <c r="L26" s="18">
        <v>17416</v>
      </c>
    </row>
    <row r="27" spans="1:12" ht="18.75" customHeight="1">
      <c r="A27" s="10" t="s">
        <v>21</v>
      </c>
      <c r="B27" s="17">
        <f t="shared" si="0"/>
        <v>6662227</v>
      </c>
      <c r="C27" s="22">
        <v>3381011</v>
      </c>
      <c r="D27" s="18">
        <v>467122</v>
      </c>
      <c r="E27" s="18">
        <v>1166317</v>
      </c>
      <c r="F27" s="18">
        <v>98384</v>
      </c>
      <c r="G27" s="18">
        <v>168411</v>
      </c>
      <c r="H27" s="18">
        <v>925372</v>
      </c>
      <c r="I27" s="19">
        <v>16705</v>
      </c>
      <c r="J27" s="18">
        <v>421394</v>
      </c>
      <c r="K27" s="19" t="s">
        <v>32</v>
      </c>
      <c r="L27" s="18">
        <v>17511</v>
      </c>
    </row>
    <row r="28" spans="1:12" ht="18.75" customHeight="1">
      <c r="A28" s="12" t="s">
        <v>22</v>
      </c>
      <c r="B28" s="23">
        <f t="shared" si="0"/>
        <v>9234965</v>
      </c>
      <c r="C28" s="24">
        <v>3501917</v>
      </c>
      <c r="D28" s="25">
        <v>442163</v>
      </c>
      <c r="E28" s="25">
        <v>1147711</v>
      </c>
      <c r="F28" s="25">
        <v>99810</v>
      </c>
      <c r="G28" s="25">
        <v>164074</v>
      </c>
      <c r="H28" s="25">
        <v>925166</v>
      </c>
      <c r="I28" s="26">
        <v>15800</v>
      </c>
      <c r="J28" s="25">
        <v>425778</v>
      </c>
      <c r="K28" s="25">
        <v>2496080</v>
      </c>
      <c r="L28" s="25">
        <v>16466</v>
      </c>
    </row>
    <row r="29" ht="18.75" customHeight="1">
      <c r="A29" s="2" t="s">
        <v>31</v>
      </c>
    </row>
    <row r="30" ht="18.75" customHeight="1">
      <c r="A30" s="2" t="s">
        <v>30</v>
      </c>
    </row>
    <row r="33" spans="1:15" ht="18.75" customHeight="1">
      <c r="A33" s="33" t="s">
        <v>61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8.75" customHeight="1" thickBot="1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3" t="s">
        <v>0</v>
      </c>
    </row>
    <row r="35" spans="1:15" ht="18.75" customHeight="1">
      <c r="A35" s="52" t="s">
        <v>10</v>
      </c>
      <c r="B35" s="49" t="s">
        <v>58</v>
      </c>
      <c r="C35" s="49" t="s">
        <v>57</v>
      </c>
      <c r="D35" s="49" t="s">
        <v>56</v>
      </c>
      <c r="E35" s="49" t="s">
        <v>55</v>
      </c>
      <c r="F35" s="49" t="s">
        <v>3</v>
      </c>
      <c r="G35" s="49" t="s">
        <v>4</v>
      </c>
      <c r="H35" s="49" t="s">
        <v>5</v>
      </c>
      <c r="I35" s="49" t="s">
        <v>6</v>
      </c>
      <c r="J35" s="49" t="s">
        <v>9</v>
      </c>
      <c r="K35" s="51" t="s">
        <v>54</v>
      </c>
      <c r="L35" s="50" t="s">
        <v>53</v>
      </c>
      <c r="M35" s="49" t="s">
        <v>7</v>
      </c>
      <c r="N35" s="48" t="s">
        <v>52</v>
      </c>
      <c r="O35" s="47" t="s">
        <v>51</v>
      </c>
    </row>
    <row r="36" spans="1:15" ht="18.75" customHeight="1">
      <c r="A36" s="46"/>
      <c r="B36" s="43"/>
      <c r="C36" s="43"/>
      <c r="D36" s="43"/>
      <c r="E36" s="43"/>
      <c r="F36" s="43"/>
      <c r="G36" s="43"/>
      <c r="H36" s="43"/>
      <c r="I36" s="43"/>
      <c r="J36" s="43"/>
      <c r="K36" s="45"/>
      <c r="L36" s="44"/>
      <c r="M36" s="43"/>
      <c r="N36" s="42"/>
      <c r="O36" s="41"/>
    </row>
    <row r="37" spans="1:15" ht="18.75" customHeight="1">
      <c r="A37" s="40" t="s">
        <v>50</v>
      </c>
      <c r="B37" s="14">
        <f>SUM(C37:O37)</f>
        <v>5331733</v>
      </c>
      <c r="C37" s="15">
        <v>2694461</v>
      </c>
      <c r="D37" s="15">
        <v>316355</v>
      </c>
      <c r="E37" s="15">
        <v>791340</v>
      </c>
      <c r="F37" s="15">
        <v>69162</v>
      </c>
      <c r="G37" s="15">
        <v>86300</v>
      </c>
      <c r="H37" s="15">
        <v>209068</v>
      </c>
      <c r="I37" s="16">
        <v>9911</v>
      </c>
      <c r="J37" s="15">
        <v>134891</v>
      </c>
      <c r="K37" s="15">
        <v>108440</v>
      </c>
      <c r="L37" s="15">
        <v>118724</v>
      </c>
      <c r="M37" s="15">
        <v>159370</v>
      </c>
      <c r="N37" s="15">
        <v>156902</v>
      </c>
      <c r="O37" s="15">
        <v>476809</v>
      </c>
    </row>
    <row r="38" spans="1:15" ht="18.75" customHeight="1">
      <c r="A38" s="7" t="s">
        <v>49</v>
      </c>
      <c r="B38" s="17">
        <f>SUM(C38:O38)</f>
        <v>5447167</v>
      </c>
      <c r="C38" s="18">
        <v>2709496</v>
      </c>
      <c r="D38" s="18">
        <v>309498</v>
      </c>
      <c r="E38" s="18">
        <v>804666</v>
      </c>
      <c r="F38" s="18">
        <v>67742</v>
      </c>
      <c r="G38" s="18">
        <v>88502</v>
      </c>
      <c r="H38" s="18">
        <v>234772</v>
      </c>
      <c r="I38" s="19">
        <v>10290</v>
      </c>
      <c r="J38" s="18">
        <v>132658</v>
      </c>
      <c r="K38" s="18">
        <v>104156</v>
      </c>
      <c r="L38" s="18">
        <v>121073</v>
      </c>
      <c r="M38" s="18">
        <v>181061</v>
      </c>
      <c r="N38" s="18">
        <v>167131</v>
      </c>
      <c r="O38" s="18">
        <v>516122</v>
      </c>
    </row>
    <row r="39" spans="1:15" ht="18.75" customHeight="1">
      <c r="A39" s="7" t="s">
        <v>48</v>
      </c>
      <c r="B39" s="17">
        <f>SUM(C39:O39)</f>
        <v>5516786</v>
      </c>
      <c r="C39" s="18">
        <v>2722360</v>
      </c>
      <c r="D39" s="18">
        <v>299470</v>
      </c>
      <c r="E39" s="18">
        <v>837651</v>
      </c>
      <c r="F39" s="18">
        <v>64446</v>
      </c>
      <c r="G39" s="18">
        <v>90742</v>
      </c>
      <c r="H39" s="18">
        <v>251576</v>
      </c>
      <c r="I39" s="19">
        <v>9141</v>
      </c>
      <c r="J39" s="18">
        <v>130989</v>
      </c>
      <c r="K39" s="18">
        <v>105154</v>
      </c>
      <c r="L39" s="18">
        <v>120111</v>
      </c>
      <c r="M39" s="18">
        <v>179497</v>
      </c>
      <c r="N39" s="18">
        <v>173013</v>
      </c>
      <c r="O39" s="18">
        <v>532636</v>
      </c>
    </row>
    <row r="40" spans="1:15" ht="18.75" customHeight="1">
      <c r="A40" s="7" t="s">
        <v>47</v>
      </c>
      <c r="B40" s="17">
        <f>SUM(C40:O40)</f>
        <v>5532192</v>
      </c>
      <c r="C40" s="18">
        <v>2698408</v>
      </c>
      <c r="D40" s="18">
        <v>285055</v>
      </c>
      <c r="E40" s="18">
        <v>852046</v>
      </c>
      <c r="F40" s="18">
        <v>62742</v>
      </c>
      <c r="G40" s="18">
        <v>94667</v>
      </c>
      <c r="H40" s="18">
        <v>260025</v>
      </c>
      <c r="I40" s="19">
        <v>7060</v>
      </c>
      <c r="J40" s="18">
        <v>129410</v>
      </c>
      <c r="K40" s="18">
        <v>109220</v>
      </c>
      <c r="L40" s="18">
        <v>125838</v>
      </c>
      <c r="M40" s="18">
        <v>194587</v>
      </c>
      <c r="N40" s="18">
        <v>173206</v>
      </c>
      <c r="O40" s="18">
        <v>539928</v>
      </c>
    </row>
    <row r="41" spans="1:15" ht="18.75" customHeight="1">
      <c r="A41" s="13" t="s">
        <v>33</v>
      </c>
      <c r="B41" s="27">
        <f>SUM(B56)</f>
        <v>5499282</v>
      </c>
      <c r="C41" s="28">
        <f>SUM(C56)</f>
        <v>2633120</v>
      </c>
      <c r="D41" s="28">
        <f>SUM(D56)</f>
        <v>279042</v>
      </c>
      <c r="E41" s="28">
        <f>SUM(E56)</f>
        <v>840011</v>
      </c>
      <c r="F41" s="28">
        <f>SUM(F56)</f>
        <v>56006</v>
      </c>
      <c r="G41" s="28">
        <f>SUM(G56)</f>
        <v>96286</v>
      </c>
      <c r="H41" s="28">
        <f>SUM(H56)</f>
        <v>258860</v>
      </c>
      <c r="I41" s="28">
        <f>SUM(I56)</f>
        <v>5283</v>
      </c>
      <c r="J41" s="28">
        <f>SUM(J56)</f>
        <v>126347</v>
      </c>
      <c r="K41" s="28">
        <f>SUM(K56)</f>
        <v>112039</v>
      </c>
      <c r="L41" s="28">
        <f>SUM(L56)</f>
        <v>150705</v>
      </c>
      <c r="M41" s="28">
        <f>SUM(M56)</f>
        <v>196758</v>
      </c>
      <c r="N41" s="28">
        <f>SUM(N56)</f>
        <v>187476</v>
      </c>
      <c r="O41" s="28">
        <f>SUM(O56)</f>
        <v>557349</v>
      </c>
    </row>
    <row r="42" spans="1:15" ht="18.75" customHeight="1">
      <c r="A42" s="8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8.75" customHeight="1">
      <c r="A43" s="9" t="s">
        <v>46</v>
      </c>
      <c r="B43" s="17">
        <f>SUM(C43:O43)</f>
        <v>5479276</v>
      </c>
      <c r="C43" s="18">
        <v>2647939</v>
      </c>
      <c r="D43" s="18">
        <v>282720</v>
      </c>
      <c r="E43" s="18">
        <v>857492</v>
      </c>
      <c r="F43" s="18">
        <v>62122</v>
      </c>
      <c r="G43" s="18">
        <v>94228</v>
      </c>
      <c r="H43" s="18">
        <v>257741</v>
      </c>
      <c r="I43" s="19">
        <v>6914</v>
      </c>
      <c r="J43" s="18">
        <v>126192</v>
      </c>
      <c r="K43" s="18">
        <v>108349</v>
      </c>
      <c r="L43" s="18">
        <v>126340</v>
      </c>
      <c r="M43" s="18">
        <v>194060</v>
      </c>
      <c r="N43" s="18">
        <v>172994</v>
      </c>
      <c r="O43" s="18">
        <v>542185</v>
      </c>
    </row>
    <row r="44" spans="1:15" ht="18.75" customHeight="1">
      <c r="A44" s="10" t="s">
        <v>45</v>
      </c>
      <c r="B44" s="17">
        <f>SUM(C44:O44)</f>
        <v>5449093</v>
      </c>
      <c r="C44" s="18">
        <v>2628166</v>
      </c>
      <c r="D44" s="18">
        <v>284283</v>
      </c>
      <c r="E44" s="18">
        <v>845334</v>
      </c>
      <c r="F44" s="18">
        <v>61862</v>
      </c>
      <c r="G44" s="18">
        <v>91773</v>
      </c>
      <c r="H44" s="18">
        <v>257742</v>
      </c>
      <c r="I44" s="19">
        <v>6948</v>
      </c>
      <c r="J44" s="18">
        <v>125225</v>
      </c>
      <c r="K44" s="18">
        <v>108346</v>
      </c>
      <c r="L44" s="18">
        <v>125620</v>
      </c>
      <c r="M44" s="18">
        <v>195230</v>
      </c>
      <c r="N44" s="18">
        <v>172994</v>
      </c>
      <c r="O44" s="18">
        <v>545570</v>
      </c>
    </row>
    <row r="45" spans="1:15" ht="18.75" customHeight="1">
      <c r="A45" s="10" t="s">
        <v>44</v>
      </c>
      <c r="B45" s="17">
        <f>SUM(C45:O45)</f>
        <v>5464008</v>
      </c>
      <c r="C45" s="18">
        <v>2641641</v>
      </c>
      <c r="D45" s="18">
        <v>285553</v>
      </c>
      <c r="E45" s="18">
        <v>842344</v>
      </c>
      <c r="F45" s="18">
        <v>61782</v>
      </c>
      <c r="G45" s="18">
        <v>91030</v>
      </c>
      <c r="H45" s="18">
        <v>255976</v>
      </c>
      <c r="I45" s="19">
        <v>6327</v>
      </c>
      <c r="J45" s="18">
        <v>126683</v>
      </c>
      <c r="K45" s="18">
        <v>110563</v>
      </c>
      <c r="L45" s="18">
        <v>126320</v>
      </c>
      <c r="M45" s="18">
        <v>196376</v>
      </c>
      <c r="N45" s="18">
        <v>172546</v>
      </c>
      <c r="O45" s="18">
        <v>546867</v>
      </c>
    </row>
    <row r="46" spans="1:15" ht="18.75" customHeight="1">
      <c r="A46" s="10" t="s">
        <v>43</v>
      </c>
      <c r="B46" s="17">
        <f>SUM(C46:O46)</f>
        <v>5490978</v>
      </c>
      <c r="C46" s="18">
        <v>2653696</v>
      </c>
      <c r="D46" s="18">
        <v>286174</v>
      </c>
      <c r="E46" s="18">
        <v>853885</v>
      </c>
      <c r="F46" s="18">
        <v>61725</v>
      </c>
      <c r="G46" s="18">
        <v>90246</v>
      </c>
      <c r="H46" s="18">
        <v>257719</v>
      </c>
      <c r="I46" s="19">
        <v>6192</v>
      </c>
      <c r="J46" s="18">
        <v>127326</v>
      </c>
      <c r="K46" s="18">
        <v>111956</v>
      </c>
      <c r="L46" s="18">
        <v>126184</v>
      </c>
      <c r="M46" s="18">
        <v>196579</v>
      </c>
      <c r="N46" s="18">
        <v>172292</v>
      </c>
      <c r="O46" s="18">
        <v>547004</v>
      </c>
    </row>
    <row r="47" spans="1:15" ht="18.75" customHeight="1">
      <c r="A47" s="8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8.75" customHeight="1">
      <c r="A48" s="10" t="s">
        <v>42</v>
      </c>
      <c r="B48" s="17">
        <f>SUM(C48:O48)</f>
        <v>5472699</v>
      </c>
      <c r="C48" s="18">
        <v>2643475</v>
      </c>
      <c r="D48" s="18">
        <v>284848</v>
      </c>
      <c r="E48" s="18">
        <v>849069</v>
      </c>
      <c r="F48" s="18">
        <v>61908</v>
      </c>
      <c r="G48" s="18">
        <v>90949</v>
      </c>
      <c r="H48" s="18">
        <v>259048</v>
      </c>
      <c r="I48" s="19">
        <v>6221</v>
      </c>
      <c r="J48" s="18">
        <v>124600</v>
      </c>
      <c r="K48" s="18">
        <v>111454</v>
      </c>
      <c r="L48" s="18">
        <v>126024</v>
      </c>
      <c r="M48" s="18">
        <v>194999</v>
      </c>
      <c r="N48" s="18">
        <v>171972</v>
      </c>
      <c r="O48" s="18">
        <v>548132</v>
      </c>
    </row>
    <row r="49" spans="1:15" ht="18.75" customHeight="1">
      <c r="A49" s="10" t="s">
        <v>41</v>
      </c>
      <c r="B49" s="17">
        <f>SUM(C49:O49)</f>
        <v>5448856</v>
      </c>
      <c r="C49" s="18">
        <v>2629295</v>
      </c>
      <c r="D49" s="18">
        <v>279954</v>
      </c>
      <c r="E49" s="18">
        <v>844512</v>
      </c>
      <c r="F49" s="18">
        <v>57639</v>
      </c>
      <c r="G49" s="18">
        <v>91443</v>
      </c>
      <c r="H49" s="18">
        <v>257249</v>
      </c>
      <c r="I49" s="19">
        <v>6119</v>
      </c>
      <c r="J49" s="18">
        <v>126183</v>
      </c>
      <c r="K49" s="18">
        <v>111671</v>
      </c>
      <c r="L49" s="18">
        <v>126795</v>
      </c>
      <c r="M49" s="18">
        <v>194964</v>
      </c>
      <c r="N49" s="18">
        <v>172741</v>
      </c>
      <c r="O49" s="18">
        <v>550291</v>
      </c>
    </row>
    <row r="50" spans="1:15" ht="18.75" customHeight="1">
      <c r="A50" s="11" t="s">
        <v>40</v>
      </c>
      <c r="B50" s="17">
        <f>SUM(C50:O50)</f>
        <v>5481750</v>
      </c>
      <c r="C50" s="18">
        <v>2640565</v>
      </c>
      <c r="D50" s="18">
        <v>283158</v>
      </c>
      <c r="E50" s="18">
        <v>845476</v>
      </c>
      <c r="F50" s="18">
        <v>57343</v>
      </c>
      <c r="G50" s="18">
        <v>93642</v>
      </c>
      <c r="H50" s="18">
        <v>257470</v>
      </c>
      <c r="I50" s="19">
        <v>5995</v>
      </c>
      <c r="J50" s="18">
        <v>125755</v>
      </c>
      <c r="K50" s="18">
        <v>110047</v>
      </c>
      <c r="L50" s="18">
        <v>135056</v>
      </c>
      <c r="M50" s="18">
        <v>195610</v>
      </c>
      <c r="N50" s="18">
        <v>178975</v>
      </c>
      <c r="O50" s="18">
        <v>552658</v>
      </c>
    </row>
    <row r="51" spans="1:15" ht="18.75" customHeight="1">
      <c r="A51" s="11" t="s">
        <v>39</v>
      </c>
      <c r="B51" s="17">
        <f>SUM(C51:O51)</f>
        <v>5473135</v>
      </c>
      <c r="C51" s="18">
        <v>2618090</v>
      </c>
      <c r="D51" s="18">
        <v>282005</v>
      </c>
      <c r="E51" s="18">
        <v>849921</v>
      </c>
      <c r="F51" s="18">
        <v>57232</v>
      </c>
      <c r="G51" s="18">
        <v>92395</v>
      </c>
      <c r="H51" s="18">
        <v>257044</v>
      </c>
      <c r="I51" s="19">
        <v>5833</v>
      </c>
      <c r="J51" s="18">
        <v>125538</v>
      </c>
      <c r="K51" s="18">
        <v>109747</v>
      </c>
      <c r="L51" s="18">
        <v>136225</v>
      </c>
      <c r="M51" s="18">
        <v>201379</v>
      </c>
      <c r="N51" s="18">
        <v>183545</v>
      </c>
      <c r="O51" s="18">
        <v>554181</v>
      </c>
    </row>
    <row r="52" spans="1:15" ht="18.75" customHeight="1">
      <c r="A52" s="8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8.75" customHeight="1">
      <c r="A53" s="11" t="s">
        <v>38</v>
      </c>
      <c r="B53" s="17">
        <f>SUM(C53:O53)</f>
        <v>5560527</v>
      </c>
      <c r="C53" s="18">
        <v>2673423</v>
      </c>
      <c r="D53" s="18">
        <v>289514</v>
      </c>
      <c r="E53" s="18">
        <v>853545</v>
      </c>
      <c r="F53" s="18">
        <v>56954</v>
      </c>
      <c r="G53" s="18">
        <v>93876</v>
      </c>
      <c r="H53" s="18">
        <v>260477</v>
      </c>
      <c r="I53" s="19">
        <v>5739</v>
      </c>
      <c r="J53" s="18">
        <v>127459</v>
      </c>
      <c r="K53" s="18">
        <v>111256</v>
      </c>
      <c r="L53" s="18">
        <v>137842</v>
      </c>
      <c r="M53" s="18">
        <v>200818</v>
      </c>
      <c r="N53" s="18">
        <v>191090</v>
      </c>
      <c r="O53" s="18">
        <v>558534</v>
      </c>
    </row>
    <row r="54" spans="1:15" ht="18.75" customHeight="1">
      <c r="A54" s="8" t="s">
        <v>37</v>
      </c>
      <c r="B54" s="17">
        <f>SUM(C54:O54)</f>
        <v>5496994</v>
      </c>
      <c r="C54" s="18">
        <v>2633321</v>
      </c>
      <c r="D54" s="18">
        <v>286352</v>
      </c>
      <c r="E54" s="18">
        <v>848127</v>
      </c>
      <c r="F54" s="18">
        <v>56478</v>
      </c>
      <c r="G54" s="18">
        <v>92281</v>
      </c>
      <c r="H54" s="18">
        <v>257203</v>
      </c>
      <c r="I54" s="19">
        <v>5760</v>
      </c>
      <c r="J54" s="18">
        <v>124730</v>
      </c>
      <c r="K54" s="18">
        <v>110144</v>
      </c>
      <c r="L54" s="18">
        <v>135980</v>
      </c>
      <c r="M54" s="18">
        <v>198521</v>
      </c>
      <c r="N54" s="18">
        <v>190700</v>
      </c>
      <c r="O54" s="18">
        <v>557397</v>
      </c>
    </row>
    <row r="55" spans="1:15" ht="18.75" customHeight="1">
      <c r="A55" s="10" t="s">
        <v>21</v>
      </c>
      <c r="B55" s="17">
        <f>SUM(C55:O55)</f>
        <v>5486829</v>
      </c>
      <c r="C55" s="18">
        <v>2620421</v>
      </c>
      <c r="D55" s="18">
        <v>285843</v>
      </c>
      <c r="E55" s="18">
        <v>850533</v>
      </c>
      <c r="F55" s="18">
        <v>56163</v>
      </c>
      <c r="G55" s="18">
        <v>96154</v>
      </c>
      <c r="H55" s="18">
        <v>257516</v>
      </c>
      <c r="I55" s="19">
        <v>5729</v>
      </c>
      <c r="J55" s="18">
        <v>123866</v>
      </c>
      <c r="K55" s="18">
        <v>109292</v>
      </c>
      <c r="L55" s="18">
        <v>136054</v>
      </c>
      <c r="M55" s="18">
        <v>196322</v>
      </c>
      <c r="N55" s="18">
        <v>190544</v>
      </c>
      <c r="O55" s="18">
        <v>558392</v>
      </c>
    </row>
    <row r="56" spans="1:15" ht="18.75" customHeight="1">
      <c r="A56" s="12" t="s">
        <v>22</v>
      </c>
      <c r="B56" s="23">
        <f>SUM(C56:O56)</f>
        <v>5499282</v>
      </c>
      <c r="C56" s="25">
        <v>2633120</v>
      </c>
      <c r="D56" s="25">
        <v>279042</v>
      </c>
      <c r="E56" s="25">
        <v>840011</v>
      </c>
      <c r="F56" s="25">
        <v>56006</v>
      </c>
      <c r="G56" s="25">
        <v>96286</v>
      </c>
      <c r="H56" s="25">
        <v>258860</v>
      </c>
      <c r="I56" s="26">
        <v>5283</v>
      </c>
      <c r="J56" s="25">
        <v>126347</v>
      </c>
      <c r="K56" s="25">
        <v>112039</v>
      </c>
      <c r="L56" s="25">
        <v>150705</v>
      </c>
      <c r="M56" s="25">
        <v>196758</v>
      </c>
      <c r="N56" s="25">
        <v>187476</v>
      </c>
      <c r="O56" s="25">
        <v>557349</v>
      </c>
    </row>
    <row r="57" spans="1:15" ht="18.75" customHeight="1">
      <c r="A57" s="2" t="s">
        <v>36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ht="18.75" customHeight="1">
      <c r="A58" s="2" t="s">
        <v>35</v>
      </c>
    </row>
    <row r="59" ht="18.75" customHeight="1">
      <c r="A59" s="2" t="s">
        <v>30</v>
      </c>
    </row>
  </sheetData>
  <sheetProtection/>
  <mergeCells count="30">
    <mergeCell ref="A3:O3"/>
    <mergeCell ref="H35:H36"/>
    <mergeCell ref="C35:C36"/>
    <mergeCell ref="D35:D36"/>
    <mergeCell ref="N35:N36"/>
    <mergeCell ref="O35:O36"/>
    <mergeCell ref="I35:I36"/>
    <mergeCell ref="J35:J36"/>
    <mergeCell ref="L35:L36"/>
    <mergeCell ref="M35:M36"/>
    <mergeCell ref="K35:K36"/>
    <mergeCell ref="E7:E8"/>
    <mergeCell ref="F7:F8"/>
    <mergeCell ref="H7:H8"/>
    <mergeCell ref="I7:I8"/>
    <mergeCell ref="A33:O33"/>
    <mergeCell ref="E35:E36"/>
    <mergeCell ref="A35:A36"/>
    <mergeCell ref="B35:B36"/>
    <mergeCell ref="F35:F36"/>
    <mergeCell ref="G35:G36"/>
    <mergeCell ref="B7:B8"/>
    <mergeCell ref="A5:L5"/>
    <mergeCell ref="C7:C8"/>
    <mergeCell ref="D7:D8"/>
    <mergeCell ref="A7:A8"/>
    <mergeCell ref="G7:G8"/>
    <mergeCell ref="J7:J8"/>
    <mergeCell ref="K7:K8"/>
    <mergeCell ref="L7:L8"/>
  </mergeCells>
  <printOptions horizontalCentered="1" verticalCentered="1"/>
  <pageMargins left="0.7874015748031497" right="0.7874015748031497" top="0.5905511811023623" bottom="0.3937007874015748" header="0" footer="0"/>
  <pageSetup fitToHeight="1" fitToWidth="1" horizontalDpi="300" verticalDpi="3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F1">
      <selection activeCell="N1" sqref="N1"/>
    </sheetView>
  </sheetViews>
  <sheetFormatPr defaultColWidth="8.796875" defaultRowHeight="18.75" customHeight="1"/>
  <cols>
    <col min="1" max="16384" width="15" style="0" customWidth="1"/>
  </cols>
  <sheetData>
    <row r="1" spans="1:14" ht="18.75" customHeight="1">
      <c r="A1" s="38" t="s">
        <v>62</v>
      </c>
      <c r="N1" s="56" t="s">
        <v>171</v>
      </c>
    </row>
    <row r="3" spans="1:14" ht="18.75" customHeight="1">
      <c r="A3" s="33" t="s">
        <v>89</v>
      </c>
      <c r="B3" s="33"/>
      <c r="C3" s="33"/>
      <c r="D3" s="33"/>
      <c r="E3" s="33"/>
      <c r="F3" s="33"/>
      <c r="G3" s="33"/>
      <c r="J3" s="33" t="s">
        <v>115</v>
      </c>
      <c r="K3" s="33"/>
      <c r="L3" s="33"/>
      <c r="M3" s="33"/>
      <c r="N3" s="33"/>
    </row>
    <row r="4" spans="1:14" ht="18.75" customHeight="1" thickBot="1">
      <c r="A4" s="57"/>
      <c r="B4" s="57"/>
      <c r="C4" s="57"/>
      <c r="D4" s="57"/>
      <c r="E4" s="57"/>
      <c r="F4" s="57"/>
      <c r="G4" s="57"/>
      <c r="J4" s="2"/>
      <c r="K4" s="54"/>
      <c r="L4" s="54"/>
      <c r="M4" s="54"/>
      <c r="N4" s="53" t="s">
        <v>114</v>
      </c>
    </row>
    <row r="5" spans="1:14" ht="18.75" customHeight="1">
      <c r="A5" s="90" t="s">
        <v>88</v>
      </c>
      <c r="B5" s="89" t="s">
        <v>87</v>
      </c>
      <c r="C5" s="88"/>
      <c r="D5" s="87" t="s">
        <v>86</v>
      </c>
      <c r="E5" s="87"/>
      <c r="F5" s="87"/>
      <c r="G5" s="87"/>
      <c r="J5" s="52" t="s">
        <v>113</v>
      </c>
      <c r="K5" s="49" t="s">
        <v>112</v>
      </c>
      <c r="L5" s="89" t="s">
        <v>111</v>
      </c>
      <c r="M5" s="87"/>
      <c r="N5" s="87"/>
    </row>
    <row r="6" spans="1:14" ht="18.75" customHeight="1">
      <c r="A6" s="86"/>
      <c r="B6" s="85" t="s">
        <v>85</v>
      </c>
      <c r="C6" s="85" t="s">
        <v>84</v>
      </c>
      <c r="D6" s="85" t="s">
        <v>83</v>
      </c>
      <c r="E6" s="85" t="s">
        <v>80</v>
      </c>
      <c r="F6" s="84" t="s">
        <v>82</v>
      </c>
      <c r="G6" s="83"/>
      <c r="J6" s="46"/>
      <c r="K6" s="43"/>
      <c r="L6" s="81" t="s">
        <v>110</v>
      </c>
      <c r="M6" s="81" t="s">
        <v>109</v>
      </c>
      <c r="N6" s="104" t="s">
        <v>108</v>
      </c>
    </row>
    <row r="7" spans="1:14" ht="18.75" customHeight="1">
      <c r="A7" s="82"/>
      <c r="B7" s="43"/>
      <c r="C7" s="32"/>
      <c r="D7" s="43"/>
      <c r="E7" s="43"/>
      <c r="F7" s="81" t="s">
        <v>81</v>
      </c>
      <c r="G7" s="80" t="s">
        <v>80</v>
      </c>
      <c r="J7" s="40" t="s">
        <v>107</v>
      </c>
      <c r="K7" s="78">
        <v>16</v>
      </c>
      <c r="L7" s="77">
        <v>469831</v>
      </c>
      <c r="M7" s="77">
        <v>395100</v>
      </c>
      <c r="N7" s="77">
        <v>4130027</v>
      </c>
    </row>
    <row r="8" spans="1:14" ht="18.75" customHeight="1">
      <c r="A8" s="79" t="s">
        <v>25</v>
      </c>
      <c r="B8" s="78">
        <v>2824</v>
      </c>
      <c r="C8" s="77">
        <v>3239206</v>
      </c>
      <c r="D8" s="77">
        <v>4212</v>
      </c>
      <c r="E8" s="77">
        <v>6672545</v>
      </c>
      <c r="F8" s="77">
        <v>133</v>
      </c>
      <c r="G8" s="77">
        <v>804489</v>
      </c>
      <c r="J8" s="99" t="s">
        <v>106</v>
      </c>
      <c r="K8" s="62">
        <v>16</v>
      </c>
      <c r="L8" s="61">
        <v>542170</v>
      </c>
      <c r="M8" s="61">
        <v>462503</v>
      </c>
      <c r="N8" s="61">
        <v>4895373</v>
      </c>
    </row>
    <row r="9" spans="1:14" ht="18.75" customHeight="1">
      <c r="A9" s="76" t="s">
        <v>79</v>
      </c>
      <c r="B9" s="62">
        <v>3026</v>
      </c>
      <c r="C9" s="61">
        <v>3326902</v>
      </c>
      <c r="D9" s="61">
        <v>3979</v>
      </c>
      <c r="E9" s="61">
        <v>5537222</v>
      </c>
      <c r="F9" s="61">
        <v>151</v>
      </c>
      <c r="G9" s="61">
        <v>496140</v>
      </c>
      <c r="J9" s="99" t="s">
        <v>105</v>
      </c>
      <c r="K9" s="98">
        <v>15</v>
      </c>
      <c r="L9" s="61">
        <v>473735</v>
      </c>
      <c r="M9" s="61">
        <v>311969</v>
      </c>
      <c r="N9" s="61">
        <v>5658743</v>
      </c>
    </row>
    <row r="10" spans="1:14" ht="18.75" customHeight="1">
      <c r="A10" s="76" t="s">
        <v>78</v>
      </c>
      <c r="B10" s="62">
        <v>2866</v>
      </c>
      <c r="C10" s="61">
        <v>3210283</v>
      </c>
      <c r="D10" s="61">
        <v>4019</v>
      </c>
      <c r="E10" s="61">
        <v>6172164</v>
      </c>
      <c r="F10" s="61">
        <v>131</v>
      </c>
      <c r="G10" s="61">
        <v>311270</v>
      </c>
      <c r="J10" s="99" t="s">
        <v>104</v>
      </c>
      <c r="K10" s="98">
        <v>13</v>
      </c>
      <c r="L10" s="61">
        <v>593070</v>
      </c>
      <c r="M10" s="61">
        <v>269844</v>
      </c>
      <c r="N10" s="96">
        <v>5079220</v>
      </c>
    </row>
    <row r="11" spans="1:14" ht="18.75" customHeight="1">
      <c r="A11" s="75" t="s">
        <v>77</v>
      </c>
      <c r="B11" s="74">
        <v>2638</v>
      </c>
      <c r="C11" s="73">
        <v>2864613</v>
      </c>
      <c r="D11" s="73">
        <v>3819</v>
      </c>
      <c r="E11" s="73">
        <v>4360003</v>
      </c>
      <c r="F11" s="73">
        <v>101</v>
      </c>
      <c r="G11" s="73">
        <v>333450</v>
      </c>
      <c r="J11" s="13" t="s">
        <v>103</v>
      </c>
      <c r="K11" s="27">
        <f>SUM(K26)</f>
        <v>13</v>
      </c>
      <c r="L11" s="28">
        <f>SUM(L13:L26)</f>
        <v>780969</v>
      </c>
      <c r="M11" s="28">
        <f>SUM(M13:M26)</f>
        <v>889432</v>
      </c>
      <c r="N11" s="28">
        <f>SUM(N13:N26)</f>
        <v>1851521</v>
      </c>
    </row>
    <row r="12" spans="1:14" ht="18.75" customHeight="1">
      <c r="A12" s="72" t="s">
        <v>76</v>
      </c>
      <c r="B12" s="27">
        <f>SUM(B14:B27)</f>
        <v>2599</v>
      </c>
      <c r="C12" s="28">
        <f>SUM(C14:C27)</f>
        <v>2702690</v>
      </c>
      <c r="D12" s="28">
        <f>SUM(D14:D27)</f>
        <v>2191</v>
      </c>
      <c r="E12" s="28">
        <f>SUM(E14:E27)</f>
        <v>2573473</v>
      </c>
      <c r="F12" s="28">
        <f>SUM(F14:F27)</f>
        <v>126</v>
      </c>
      <c r="G12" s="28">
        <f>SUM(G14:G27)</f>
        <v>309852</v>
      </c>
      <c r="J12" s="8"/>
      <c r="K12" s="66"/>
      <c r="L12" s="39"/>
      <c r="M12" s="39"/>
      <c r="N12" s="39"/>
    </row>
    <row r="13" spans="1:14" ht="18.75" customHeight="1">
      <c r="A13" s="71"/>
      <c r="B13" s="70"/>
      <c r="C13" s="69"/>
      <c r="D13" s="69"/>
      <c r="E13" s="69"/>
      <c r="F13" s="69"/>
      <c r="G13" s="69"/>
      <c r="J13" s="9" t="s">
        <v>102</v>
      </c>
      <c r="K13" s="98">
        <v>13</v>
      </c>
      <c r="L13" s="61">
        <v>39074</v>
      </c>
      <c r="M13" s="61">
        <v>26915</v>
      </c>
      <c r="N13" s="96">
        <v>447371</v>
      </c>
    </row>
    <row r="14" spans="1:14" ht="18.75" customHeight="1">
      <c r="A14" s="68" t="s">
        <v>75</v>
      </c>
      <c r="B14" s="62">
        <v>209</v>
      </c>
      <c r="C14" s="61">
        <v>249990</v>
      </c>
      <c r="D14" s="61">
        <v>251</v>
      </c>
      <c r="E14" s="61">
        <v>304149</v>
      </c>
      <c r="F14" s="61">
        <v>4</v>
      </c>
      <c r="G14" s="61">
        <v>6611</v>
      </c>
      <c r="J14" s="99" t="s">
        <v>101</v>
      </c>
      <c r="K14" s="98">
        <v>13</v>
      </c>
      <c r="L14" s="61">
        <v>39729</v>
      </c>
      <c r="M14" s="61">
        <v>27333</v>
      </c>
      <c r="N14" s="96">
        <v>361733</v>
      </c>
    </row>
    <row r="15" spans="1:14" ht="18.75" customHeight="1">
      <c r="A15" s="63" t="s">
        <v>74</v>
      </c>
      <c r="B15" s="62">
        <v>204</v>
      </c>
      <c r="C15" s="61">
        <v>226071</v>
      </c>
      <c r="D15" s="61">
        <v>267</v>
      </c>
      <c r="E15" s="61">
        <v>290344</v>
      </c>
      <c r="F15" s="61">
        <v>9</v>
      </c>
      <c r="G15" s="61">
        <v>30580</v>
      </c>
      <c r="J15" s="99" t="s">
        <v>100</v>
      </c>
      <c r="K15" s="98">
        <v>13</v>
      </c>
      <c r="L15" s="61">
        <v>104820</v>
      </c>
      <c r="M15" s="61">
        <v>70005</v>
      </c>
      <c r="N15" s="96">
        <v>531021</v>
      </c>
    </row>
    <row r="16" spans="1:14" ht="18.75" customHeight="1">
      <c r="A16" s="65" t="s">
        <v>73</v>
      </c>
      <c r="B16" s="62">
        <v>206</v>
      </c>
      <c r="C16" s="61">
        <v>219830</v>
      </c>
      <c r="D16" s="61">
        <v>228</v>
      </c>
      <c r="E16" s="61">
        <v>235091</v>
      </c>
      <c r="F16" s="61">
        <v>12</v>
      </c>
      <c r="G16" s="61">
        <v>48775</v>
      </c>
      <c r="J16" s="99" t="s">
        <v>99</v>
      </c>
      <c r="K16" s="98">
        <v>13</v>
      </c>
      <c r="L16" s="61">
        <v>89206</v>
      </c>
      <c r="M16" s="61">
        <v>64676</v>
      </c>
      <c r="N16" s="96">
        <v>152228</v>
      </c>
    </row>
    <row r="17" spans="1:14" ht="18.75" customHeight="1">
      <c r="A17" s="65" t="s">
        <v>72</v>
      </c>
      <c r="B17" s="62">
        <v>201</v>
      </c>
      <c r="C17" s="61">
        <v>175716</v>
      </c>
      <c r="D17" s="61">
        <v>303</v>
      </c>
      <c r="E17" s="61">
        <v>260141</v>
      </c>
      <c r="F17" s="61">
        <v>18</v>
      </c>
      <c r="G17" s="61">
        <v>52182</v>
      </c>
      <c r="J17" s="102"/>
      <c r="K17" s="66"/>
      <c r="L17" s="39"/>
      <c r="M17" s="39"/>
      <c r="N17" s="96"/>
    </row>
    <row r="18" spans="1:14" ht="18.75" customHeight="1">
      <c r="A18" s="67"/>
      <c r="B18" s="66"/>
      <c r="C18" s="39"/>
      <c r="D18" s="39"/>
      <c r="E18" s="39"/>
      <c r="F18" s="39"/>
      <c r="G18" s="39"/>
      <c r="J18" s="99" t="s">
        <v>98</v>
      </c>
      <c r="K18" s="98">
        <v>13</v>
      </c>
      <c r="L18" s="61">
        <v>59749</v>
      </c>
      <c r="M18" s="61">
        <v>36401</v>
      </c>
      <c r="N18" s="96">
        <v>62921</v>
      </c>
    </row>
    <row r="19" spans="1:14" ht="18.75" customHeight="1">
      <c r="A19" s="65" t="s">
        <v>71</v>
      </c>
      <c r="B19" s="62">
        <v>233</v>
      </c>
      <c r="C19" s="61">
        <v>266490</v>
      </c>
      <c r="D19" s="61">
        <v>390</v>
      </c>
      <c r="E19" s="61">
        <v>437958</v>
      </c>
      <c r="F19" s="61">
        <v>8</v>
      </c>
      <c r="G19" s="61">
        <v>7418</v>
      </c>
      <c r="J19" s="103" t="s">
        <v>97</v>
      </c>
      <c r="K19" s="98">
        <v>13</v>
      </c>
      <c r="L19" s="61">
        <v>70196</v>
      </c>
      <c r="M19" s="100">
        <v>69057</v>
      </c>
      <c r="N19" s="96">
        <v>62761</v>
      </c>
    </row>
    <row r="20" spans="1:14" ht="18.75" customHeight="1">
      <c r="A20" s="65" t="s">
        <v>70</v>
      </c>
      <c r="B20" s="62">
        <v>200</v>
      </c>
      <c r="C20" s="61">
        <v>224436</v>
      </c>
      <c r="D20" s="61">
        <v>327</v>
      </c>
      <c r="E20" s="61">
        <v>321944</v>
      </c>
      <c r="F20" s="61">
        <v>6</v>
      </c>
      <c r="G20" s="61">
        <v>32461</v>
      </c>
      <c r="J20" s="99" t="s">
        <v>96</v>
      </c>
      <c r="K20" s="98">
        <v>13</v>
      </c>
      <c r="L20" s="61">
        <v>78904</v>
      </c>
      <c r="M20" s="100">
        <v>90679</v>
      </c>
      <c r="N20" s="96">
        <v>51116</v>
      </c>
    </row>
    <row r="21" spans="1:14" ht="18.75" customHeight="1">
      <c r="A21" s="65" t="s">
        <v>69</v>
      </c>
      <c r="B21" s="62">
        <v>191</v>
      </c>
      <c r="C21" s="61">
        <v>173249</v>
      </c>
      <c r="D21" s="61">
        <v>114</v>
      </c>
      <c r="E21" s="61">
        <v>114404</v>
      </c>
      <c r="F21" s="61">
        <v>13</v>
      </c>
      <c r="G21" s="61">
        <v>13844</v>
      </c>
      <c r="J21" s="99" t="s">
        <v>95</v>
      </c>
      <c r="K21" s="98">
        <v>13</v>
      </c>
      <c r="L21" s="61">
        <v>56249</v>
      </c>
      <c r="M21" s="100">
        <v>66400</v>
      </c>
      <c r="N21" s="96">
        <v>35761</v>
      </c>
    </row>
    <row r="22" spans="1:14" ht="18.75" customHeight="1">
      <c r="A22" s="65" t="s">
        <v>68</v>
      </c>
      <c r="B22" s="62">
        <v>246</v>
      </c>
      <c r="C22" s="61">
        <v>256868</v>
      </c>
      <c r="D22" s="61">
        <v>83</v>
      </c>
      <c r="E22" s="61">
        <v>163405</v>
      </c>
      <c r="F22" s="61">
        <v>8</v>
      </c>
      <c r="G22" s="61">
        <v>5691</v>
      </c>
      <c r="J22" s="102"/>
      <c r="K22" s="66"/>
      <c r="L22" s="39"/>
      <c r="M22" s="101"/>
      <c r="N22" s="96"/>
    </row>
    <row r="23" spans="1:14" ht="18.75" customHeight="1">
      <c r="A23" s="67"/>
      <c r="B23" s="66"/>
      <c r="C23" s="39"/>
      <c r="D23" s="39"/>
      <c r="E23" s="39"/>
      <c r="F23" s="39"/>
      <c r="G23" s="39"/>
      <c r="J23" s="99" t="s">
        <v>94</v>
      </c>
      <c r="K23" s="98">
        <v>13</v>
      </c>
      <c r="L23" s="61">
        <v>57407</v>
      </c>
      <c r="M23" s="100">
        <v>95547</v>
      </c>
      <c r="N23" s="96">
        <v>55534</v>
      </c>
    </row>
    <row r="24" spans="1:14" ht="18.75" customHeight="1">
      <c r="A24" s="65" t="s">
        <v>67</v>
      </c>
      <c r="B24" s="62">
        <v>227</v>
      </c>
      <c r="C24" s="61">
        <v>193026</v>
      </c>
      <c r="D24" s="61">
        <v>54</v>
      </c>
      <c r="E24" s="61">
        <v>115752</v>
      </c>
      <c r="F24" s="61">
        <v>19</v>
      </c>
      <c r="G24" s="61">
        <v>63982</v>
      </c>
      <c r="J24" s="99" t="s">
        <v>93</v>
      </c>
      <c r="K24" s="98">
        <v>13</v>
      </c>
      <c r="L24" s="61">
        <v>60797</v>
      </c>
      <c r="M24" s="100">
        <v>88375</v>
      </c>
      <c r="N24" s="96">
        <v>36997</v>
      </c>
    </row>
    <row r="25" spans="1:14" ht="18.75" customHeight="1">
      <c r="A25" s="64" t="s">
        <v>66</v>
      </c>
      <c r="B25" s="62">
        <v>233</v>
      </c>
      <c r="C25" s="61">
        <v>256874</v>
      </c>
      <c r="D25" s="61">
        <v>34</v>
      </c>
      <c r="E25" s="61">
        <v>124819</v>
      </c>
      <c r="F25" s="61">
        <v>11</v>
      </c>
      <c r="G25" s="61">
        <v>17035</v>
      </c>
      <c r="J25" s="99" t="s">
        <v>92</v>
      </c>
      <c r="K25" s="98">
        <v>13</v>
      </c>
      <c r="L25" s="61">
        <v>67445</v>
      </c>
      <c r="M25" s="97">
        <v>149165</v>
      </c>
      <c r="N25" s="96">
        <v>34008</v>
      </c>
    </row>
    <row r="26" spans="1:14" ht="18.75" customHeight="1">
      <c r="A26" s="63" t="s">
        <v>65</v>
      </c>
      <c r="B26" s="62">
        <v>217</v>
      </c>
      <c r="C26" s="61">
        <v>210125</v>
      </c>
      <c r="D26" s="61">
        <v>96</v>
      </c>
      <c r="E26" s="61">
        <v>76713</v>
      </c>
      <c r="F26" s="61">
        <v>8</v>
      </c>
      <c r="G26" s="61">
        <v>23279</v>
      </c>
      <c r="J26" s="95" t="s">
        <v>91</v>
      </c>
      <c r="K26" s="94">
        <v>13</v>
      </c>
      <c r="L26" s="58">
        <v>57393</v>
      </c>
      <c r="M26" s="93">
        <v>104879</v>
      </c>
      <c r="N26" s="92">
        <v>20070</v>
      </c>
    </row>
    <row r="27" spans="1:14" ht="18.75" customHeight="1">
      <c r="A27" s="60" t="s">
        <v>64</v>
      </c>
      <c r="B27" s="59">
        <v>232</v>
      </c>
      <c r="C27" s="58">
        <v>250015</v>
      </c>
      <c r="D27" s="58">
        <v>44</v>
      </c>
      <c r="E27" s="58">
        <v>128753</v>
      </c>
      <c r="F27" s="58">
        <v>10</v>
      </c>
      <c r="G27" s="58">
        <v>7994</v>
      </c>
      <c r="J27" s="91" t="s">
        <v>90</v>
      </c>
      <c r="K27" s="2"/>
      <c r="L27" s="2"/>
      <c r="M27" s="2"/>
      <c r="N27" s="2"/>
    </row>
    <row r="28" spans="1:7" ht="18.75" customHeight="1">
      <c r="A28" s="57" t="s">
        <v>63</v>
      </c>
      <c r="B28" s="57"/>
      <c r="C28" s="57"/>
      <c r="D28" s="57"/>
      <c r="E28" s="57"/>
      <c r="F28" s="57"/>
      <c r="G28" s="57"/>
    </row>
    <row r="30" spans="1:14" ht="18.75" customHeight="1">
      <c r="A30" s="33" t="s">
        <v>168</v>
      </c>
      <c r="B30" s="33"/>
      <c r="C30" s="33"/>
      <c r="D30" s="33"/>
      <c r="E30" s="33"/>
      <c r="J30" s="33" t="s">
        <v>134</v>
      </c>
      <c r="K30" s="33"/>
      <c r="L30" s="33"/>
      <c r="M30" s="33"/>
      <c r="N30" s="33"/>
    </row>
    <row r="31" spans="1:14" ht="18.75" customHeight="1" thickBot="1">
      <c r="A31" s="113" t="s">
        <v>167</v>
      </c>
      <c r="B31" s="113"/>
      <c r="C31" s="113"/>
      <c r="D31" s="113"/>
      <c r="E31" s="113"/>
      <c r="J31" s="91"/>
      <c r="K31" s="54"/>
      <c r="L31" s="54"/>
      <c r="M31" s="54"/>
      <c r="N31" s="53" t="s">
        <v>0</v>
      </c>
    </row>
    <row r="32" spans="1:14" ht="18.75" customHeight="1" thickBot="1">
      <c r="A32" s="2"/>
      <c r="B32" s="54"/>
      <c r="C32" s="54"/>
      <c r="D32" s="54"/>
      <c r="E32" s="53" t="s">
        <v>166</v>
      </c>
      <c r="J32" s="52" t="s">
        <v>133</v>
      </c>
      <c r="K32" s="89" t="s">
        <v>132</v>
      </c>
      <c r="L32" s="88"/>
      <c r="M32" s="89" t="s">
        <v>131</v>
      </c>
      <c r="N32" s="87"/>
    </row>
    <row r="33" spans="1:14" ht="18.75" customHeight="1">
      <c r="A33" s="52" t="s">
        <v>165</v>
      </c>
      <c r="B33" s="89" t="s">
        <v>164</v>
      </c>
      <c r="C33" s="88"/>
      <c r="D33" s="89" t="s">
        <v>163</v>
      </c>
      <c r="E33" s="87"/>
      <c r="J33" s="46"/>
      <c r="K33" s="105" t="s">
        <v>135</v>
      </c>
      <c r="L33" s="105" t="s">
        <v>136</v>
      </c>
      <c r="M33" s="105" t="s">
        <v>135</v>
      </c>
      <c r="N33" s="106" t="s">
        <v>137</v>
      </c>
    </row>
    <row r="34" spans="1:14" ht="18.75" customHeight="1">
      <c r="A34" s="118"/>
      <c r="B34" s="117" t="s">
        <v>162</v>
      </c>
      <c r="C34" s="104" t="s">
        <v>161</v>
      </c>
      <c r="D34" s="117" t="s">
        <v>162</v>
      </c>
      <c r="E34" s="104" t="s">
        <v>161</v>
      </c>
      <c r="J34" s="40" t="s">
        <v>130</v>
      </c>
      <c r="K34" s="78">
        <v>766453</v>
      </c>
      <c r="L34" s="77">
        <v>695933</v>
      </c>
      <c r="M34" s="77">
        <v>1798512</v>
      </c>
      <c r="N34" s="77">
        <v>1809123</v>
      </c>
    </row>
    <row r="35" spans="1:14" ht="18.75" customHeight="1">
      <c r="A35" s="79" t="s">
        <v>160</v>
      </c>
      <c r="B35" s="78">
        <v>233</v>
      </c>
      <c r="C35" s="77">
        <v>5397</v>
      </c>
      <c r="D35" s="77">
        <v>222</v>
      </c>
      <c r="E35" s="77">
        <v>4982</v>
      </c>
      <c r="J35" s="99" t="s">
        <v>106</v>
      </c>
      <c r="K35" s="62">
        <v>769967</v>
      </c>
      <c r="L35" s="61">
        <v>694507</v>
      </c>
      <c r="M35" s="61">
        <v>1745190</v>
      </c>
      <c r="N35" s="61">
        <v>1795762</v>
      </c>
    </row>
    <row r="36" spans="1:14" ht="18.75" customHeight="1">
      <c r="A36" s="76" t="s">
        <v>159</v>
      </c>
      <c r="B36" s="62">
        <v>232</v>
      </c>
      <c r="C36" s="61">
        <v>4925</v>
      </c>
      <c r="D36" s="61">
        <v>235</v>
      </c>
      <c r="E36" s="61">
        <v>4470</v>
      </c>
      <c r="J36" s="99" t="s">
        <v>105</v>
      </c>
      <c r="K36" s="62">
        <v>813271</v>
      </c>
      <c r="L36" s="61">
        <v>746457</v>
      </c>
      <c r="M36" s="61">
        <v>1844770</v>
      </c>
      <c r="N36" s="61">
        <v>1946772</v>
      </c>
    </row>
    <row r="37" spans="1:14" ht="18.75" customHeight="1">
      <c r="A37" s="76" t="s">
        <v>158</v>
      </c>
      <c r="B37" s="98">
        <v>237</v>
      </c>
      <c r="C37" s="61">
        <v>4540</v>
      </c>
      <c r="D37" s="61">
        <v>258</v>
      </c>
      <c r="E37" s="61">
        <v>4591</v>
      </c>
      <c r="J37" s="99" t="s">
        <v>104</v>
      </c>
      <c r="K37" s="62">
        <v>809959</v>
      </c>
      <c r="L37" s="61">
        <v>708929</v>
      </c>
      <c r="M37" s="61">
        <v>1712969</v>
      </c>
      <c r="N37" s="61">
        <v>1699064</v>
      </c>
    </row>
    <row r="38" spans="1:14" ht="18.75" customHeight="1">
      <c r="A38" s="76" t="s">
        <v>157</v>
      </c>
      <c r="B38" s="98">
        <v>236</v>
      </c>
      <c r="C38" s="61">
        <v>4287</v>
      </c>
      <c r="D38" s="61">
        <v>271</v>
      </c>
      <c r="E38" s="61">
        <v>4031</v>
      </c>
      <c r="J38" s="13" t="s">
        <v>129</v>
      </c>
      <c r="K38" s="27">
        <f>SUM(K40:K53)</f>
        <v>733414</v>
      </c>
      <c r="L38" s="28">
        <f>SUM(L40:L53)</f>
        <v>714754</v>
      </c>
      <c r="M38" s="28">
        <f>SUM(M40:M53)</f>
        <v>1478312</v>
      </c>
      <c r="N38" s="28">
        <f>SUM(N40:N53)</f>
        <v>1728044</v>
      </c>
    </row>
    <row r="39" spans="1:14" ht="18.75" customHeight="1">
      <c r="A39" s="116" t="s">
        <v>156</v>
      </c>
      <c r="B39" s="115">
        <v>245</v>
      </c>
      <c r="C39" s="107">
        <v>3862</v>
      </c>
      <c r="D39" s="114">
        <v>292</v>
      </c>
      <c r="E39" s="107">
        <v>3565</v>
      </c>
      <c r="J39" s="8"/>
      <c r="K39" s="66"/>
      <c r="L39" s="39"/>
      <c r="M39" s="39"/>
      <c r="N39" s="39"/>
    </row>
    <row r="40" spans="1:14" ht="18.75" customHeight="1">
      <c r="A40" s="57" t="s">
        <v>155</v>
      </c>
      <c r="B40" s="57"/>
      <c r="C40" s="57"/>
      <c r="D40" s="57"/>
      <c r="E40" s="57"/>
      <c r="J40" s="9" t="s">
        <v>128</v>
      </c>
      <c r="K40" s="62">
        <v>96016</v>
      </c>
      <c r="L40" s="61">
        <v>34292</v>
      </c>
      <c r="M40" s="61">
        <v>241177</v>
      </c>
      <c r="N40" s="61">
        <v>78622</v>
      </c>
    </row>
    <row r="41" spans="1:14" ht="18.75" customHeight="1">
      <c r="A41" s="57" t="s">
        <v>154</v>
      </c>
      <c r="B41" s="57"/>
      <c r="C41" s="57"/>
      <c r="D41" s="57"/>
      <c r="E41" s="57"/>
      <c r="J41" s="99" t="s">
        <v>127</v>
      </c>
      <c r="K41" s="62">
        <v>53247</v>
      </c>
      <c r="L41" s="61">
        <v>54526</v>
      </c>
      <c r="M41" s="61">
        <v>110948</v>
      </c>
      <c r="N41" s="61">
        <v>123941</v>
      </c>
    </row>
    <row r="42" spans="10:14" ht="18.75" customHeight="1">
      <c r="J42" s="99" t="s">
        <v>126</v>
      </c>
      <c r="K42" s="62">
        <v>68050</v>
      </c>
      <c r="L42" s="61">
        <v>53527</v>
      </c>
      <c r="M42" s="61">
        <v>133233</v>
      </c>
      <c r="N42" s="61">
        <v>134102</v>
      </c>
    </row>
    <row r="43" spans="1:14" ht="18.75" customHeight="1">
      <c r="A43" s="33" t="s">
        <v>153</v>
      </c>
      <c r="B43" s="33"/>
      <c r="C43" s="33"/>
      <c r="D43" s="33"/>
      <c r="E43" s="33"/>
      <c r="F43" s="33"/>
      <c r="G43" s="33"/>
      <c r="H43" s="33"/>
      <c r="J43" s="99" t="s">
        <v>125</v>
      </c>
      <c r="K43" s="62">
        <v>53428</v>
      </c>
      <c r="L43" s="61">
        <v>61654</v>
      </c>
      <c r="M43" s="61">
        <v>107883</v>
      </c>
      <c r="N43" s="61">
        <v>151314</v>
      </c>
    </row>
    <row r="44" spans="1:14" ht="18.75" customHeight="1">
      <c r="A44" s="113" t="s">
        <v>152</v>
      </c>
      <c r="B44" s="113"/>
      <c r="C44" s="113"/>
      <c r="D44" s="113"/>
      <c r="E44" s="113"/>
      <c r="F44" s="113"/>
      <c r="G44" s="113"/>
      <c r="H44" s="113"/>
      <c r="J44" s="102"/>
      <c r="K44" s="66"/>
      <c r="L44" s="39"/>
      <c r="M44" s="39"/>
      <c r="N44" s="39"/>
    </row>
    <row r="45" spans="1:14" ht="18.75" customHeight="1" thickBot="1">
      <c r="A45" s="2"/>
      <c r="B45" s="54"/>
      <c r="C45" s="54"/>
      <c r="D45" s="54"/>
      <c r="E45" s="54"/>
      <c r="F45" s="54"/>
      <c r="G45" s="54"/>
      <c r="H45" s="53" t="s">
        <v>151</v>
      </c>
      <c r="J45" s="99" t="s">
        <v>124</v>
      </c>
      <c r="K45" s="62">
        <v>76499</v>
      </c>
      <c r="L45" s="61">
        <v>55847</v>
      </c>
      <c r="M45" s="61">
        <v>159539</v>
      </c>
      <c r="N45" s="61">
        <v>111802</v>
      </c>
    </row>
    <row r="46" spans="1:14" ht="18.75" customHeight="1">
      <c r="A46" s="52" t="s">
        <v>150</v>
      </c>
      <c r="B46" s="119" t="s">
        <v>169</v>
      </c>
      <c r="C46" s="88"/>
      <c r="D46" s="119" t="s">
        <v>170</v>
      </c>
      <c r="E46" s="88"/>
      <c r="F46" s="89" t="s">
        <v>149</v>
      </c>
      <c r="G46" s="87"/>
      <c r="H46" s="87"/>
      <c r="J46" s="103" t="s">
        <v>123</v>
      </c>
      <c r="K46" s="62">
        <v>68496</v>
      </c>
      <c r="L46" s="61">
        <v>63408</v>
      </c>
      <c r="M46" s="61">
        <v>127498</v>
      </c>
      <c r="N46" s="61">
        <v>150278</v>
      </c>
    </row>
    <row r="47" spans="1:14" ht="18.75" customHeight="1">
      <c r="A47" s="46"/>
      <c r="B47" s="81" t="s">
        <v>148</v>
      </c>
      <c r="C47" s="81" t="s">
        <v>145</v>
      </c>
      <c r="D47" s="81" t="s">
        <v>148</v>
      </c>
      <c r="E47" s="81" t="s">
        <v>145</v>
      </c>
      <c r="F47" s="81" t="s">
        <v>147</v>
      </c>
      <c r="G47" s="81" t="s">
        <v>146</v>
      </c>
      <c r="H47" s="80" t="s">
        <v>145</v>
      </c>
      <c r="J47" s="99" t="s">
        <v>122</v>
      </c>
      <c r="K47" s="62">
        <v>59272</v>
      </c>
      <c r="L47" s="61">
        <v>51450</v>
      </c>
      <c r="M47" s="61">
        <v>116619</v>
      </c>
      <c r="N47" s="61">
        <v>118650</v>
      </c>
    </row>
    <row r="48" spans="1:14" ht="18.75" customHeight="1">
      <c r="A48" s="40" t="s">
        <v>144</v>
      </c>
      <c r="B48" s="78">
        <v>6610</v>
      </c>
      <c r="C48" s="77">
        <v>1127190</v>
      </c>
      <c r="D48" s="77">
        <v>9001</v>
      </c>
      <c r="E48" s="77">
        <v>980289</v>
      </c>
      <c r="F48" s="77">
        <v>949</v>
      </c>
      <c r="G48" s="77">
        <v>4930</v>
      </c>
      <c r="H48" s="77">
        <v>1915334</v>
      </c>
      <c r="J48" s="99" t="s">
        <v>121</v>
      </c>
      <c r="K48" s="62">
        <v>65373</v>
      </c>
      <c r="L48" s="61">
        <v>43916</v>
      </c>
      <c r="M48" s="61">
        <v>126719</v>
      </c>
      <c r="N48" s="61">
        <v>102471</v>
      </c>
    </row>
    <row r="49" spans="1:14" ht="18.75" customHeight="1">
      <c r="A49" s="112" t="s">
        <v>143</v>
      </c>
      <c r="B49" s="62">
        <v>6724</v>
      </c>
      <c r="C49" s="61">
        <v>1072751</v>
      </c>
      <c r="D49" s="61">
        <v>9629</v>
      </c>
      <c r="E49" s="61">
        <v>917213</v>
      </c>
      <c r="F49" s="61">
        <v>926</v>
      </c>
      <c r="G49" s="61">
        <v>5214</v>
      </c>
      <c r="H49" s="61">
        <v>2070872</v>
      </c>
      <c r="J49" s="102"/>
      <c r="K49" s="66"/>
      <c r="L49" s="39"/>
      <c r="M49" s="39"/>
      <c r="N49" s="39"/>
    </row>
    <row r="50" spans="1:14" ht="18.75" customHeight="1">
      <c r="A50" s="112" t="s">
        <v>142</v>
      </c>
      <c r="B50" s="111" t="s">
        <v>140</v>
      </c>
      <c r="C50" s="61">
        <v>1059812</v>
      </c>
      <c r="D50" s="96" t="s">
        <v>140</v>
      </c>
      <c r="E50" s="61">
        <v>947467</v>
      </c>
      <c r="F50" s="61">
        <v>952</v>
      </c>
      <c r="G50" s="61">
        <v>5403</v>
      </c>
      <c r="H50" s="61">
        <v>2183217</v>
      </c>
      <c r="J50" s="99" t="s">
        <v>120</v>
      </c>
      <c r="K50" s="62">
        <v>49587</v>
      </c>
      <c r="L50" s="61">
        <v>41472</v>
      </c>
      <c r="M50" s="61">
        <v>96393</v>
      </c>
      <c r="N50" s="61">
        <v>94972</v>
      </c>
    </row>
    <row r="51" spans="1:14" ht="18.75" customHeight="1">
      <c r="A51" s="112" t="s">
        <v>141</v>
      </c>
      <c r="B51" s="111" t="s">
        <v>140</v>
      </c>
      <c r="C51" s="61">
        <v>1104023</v>
      </c>
      <c r="D51" s="96" t="s">
        <v>140</v>
      </c>
      <c r="E51" s="61">
        <v>1055471</v>
      </c>
      <c r="F51" s="61">
        <v>996</v>
      </c>
      <c r="G51" s="61">
        <v>5533</v>
      </c>
      <c r="H51" s="61">
        <v>2317492</v>
      </c>
      <c r="J51" s="99" t="s">
        <v>119</v>
      </c>
      <c r="K51" s="62">
        <v>49584</v>
      </c>
      <c r="L51" s="61">
        <v>49711</v>
      </c>
      <c r="M51" s="61">
        <v>95291</v>
      </c>
      <c r="N51" s="61">
        <v>114966</v>
      </c>
    </row>
    <row r="52" spans="1:14" ht="18.75" customHeight="1">
      <c r="A52" s="110" t="s">
        <v>77</v>
      </c>
      <c r="B52" s="109" t="s">
        <v>140</v>
      </c>
      <c r="C52" s="107">
        <v>1146226</v>
      </c>
      <c r="D52" s="108" t="s">
        <v>140</v>
      </c>
      <c r="E52" s="107">
        <v>1041643</v>
      </c>
      <c r="F52" s="107">
        <v>1028</v>
      </c>
      <c r="G52" s="107">
        <v>5629</v>
      </c>
      <c r="H52" s="107">
        <v>2422075</v>
      </c>
      <c r="J52" s="99" t="s">
        <v>118</v>
      </c>
      <c r="K52" s="62">
        <v>54586</v>
      </c>
      <c r="L52" s="61">
        <v>45117</v>
      </c>
      <c r="M52" s="61">
        <v>106494</v>
      </c>
      <c r="N52" s="61">
        <v>110917</v>
      </c>
    </row>
    <row r="53" spans="1:14" ht="18.75" customHeight="1">
      <c r="A53" s="2" t="s">
        <v>139</v>
      </c>
      <c r="B53" s="2"/>
      <c r="C53" s="2"/>
      <c r="D53" s="2"/>
      <c r="E53" s="2"/>
      <c r="F53" s="2"/>
      <c r="G53" s="2"/>
      <c r="H53" s="2"/>
      <c r="J53" s="95" t="s">
        <v>117</v>
      </c>
      <c r="K53" s="59">
        <v>39276</v>
      </c>
      <c r="L53" s="58">
        <v>159834</v>
      </c>
      <c r="M53" s="58">
        <v>56518</v>
      </c>
      <c r="N53" s="58">
        <v>436009</v>
      </c>
    </row>
    <row r="54" spans="1:14" ht="18.75" customHeight="1">
      <c r="A54" s="2" t="s">
        <v>138</v>
      </c>
      <c r="B54" s="2"/>
      <c r="C54" s="2"/>
      <c r="D54" s="2"/>
      <c r="E54" s="2"/>
      <c r="F54" s="2"/>
      <c r="G54" s="2"/>
      <c r="H54" s="2"/>
      <c r="J54" s="2" t="s">
        <v>116</v>
      </c>
      <c r="K54" s="2"/>
      <c r="L54" s="2"/>
      <c r="M54" s="2"/>
      <c r="N54" s="2"/>
    </row>
  </sheetData>
  <sheetProtection/>
  <mergeCells count="28">
    <mergeCell ref="A30:E30"/>
    <mergeCell ref="A31:E31"/>
    <mergeCell ref="A33:A34"/>
    <mergeCell ref="B33:C33"/>
    <mergeCell ref="D33:E33"/>
    <mergeCell ref="B46:C46"/>
    <mergeCell ref="D46:E46"/>
    <mergeCell ref="A43:H43"/>
    <mergeCell ref="A44:H44"/>
    <mergeCell ref="A46:A47"/>
    <mergeCell ref="F46:H46"/>
    <mergeCell ref="K5:K6"/>
    <mergeCell ref="L5:N5"/>
    <mergeCell ref="J3:N3"/>
    <mergeCell ref="J5:J6"/>
    <mergeCell ref="K32:L32"/>
    <mergeCell ref="J32:J33"/>
    <mergeCell ref="M32:N32"/>
    <mergeCell ref="J30:N30"/>
    <mergeCell ref="A3:G3"/>
    <mergeCell ref="F6:G6"/>
    <mergeCell ref="D5:G5"/>
    <mergeCell ref="B5:C5"/>
    <mergeCell ref="B6:B7"/>
    <mergeCell ref="C6:C7"/>
    <mergeCell ref="D6:D7"/>
    <mergeCell ref="E6:E7"/>
    <mergeCell ref="A5:A7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P1">
      <selection activeCell="R1" sqref="R1"/>
    </sheetView>
  </sheetViews>
  <sheetFormatPr defaultColWidth="8.796875" defaultRowHeight="18.75" customHeight="1"/>
  <cols>
    <col min="1" max="1" width="3.09765625" style="0" customWidth="1"/>
    <col min="2" max="2" width="25" style="0" customWidth="1"/>
    <col min="3" max="6" width="14.3984375" style="0" customWidth="1"/>
    <col min="7" max="7" width="15" style="0" customWidth="1"/>
    <col min="8" max="9" width="14.3984375" style="0" customWidth="1"/>
    <col min="10" max="11" width="3.09765625" style="0" customWidth="1"/>
    <col min="12" max="12" width="22.5" style="0" customWidth="1"/>
    <col min="13" max="15" width="15" style="0" customWidth="1"/>
    <col min="16" max="16" width="14.3984375" style="0" customWidth="1"/>
    <col min="17" max="17" width="18.09765625" style="0" customWidth="1"/>
    <col min="18" max="16384" width="14.3984375" style="0" customWidth="1"/>
  </cols>
  <sheetData>
    <row r="1" spans="1:18" ht="18.75" customHeight="1">
      <c r="A1" s="38" t="s">
        <v>172</v>
      </c>
      <c r="R1" s="56" t="s">
        <v>302</v>
      </c>
    </row>
    <row r="3" spans="1:18" ht="18.75" customHeight="1">
      <c r="A3" s="33" t="s">
        <v>218</v>
      </c>
      <c r="B3" s="33"/>
      <c r="C3" s="33"/>
      <c r="D3" s="33"/>
      <c r="E3" s="33"/>
      <c r="F3" s="33"/>
      <c r="G3" s="33"/>
      <c r="J3" s="33" t="s">
        <v>236</v>
      </c>
      <c r="K3" s="33"/>
      <c r="L3" s="33"/>
      <c r="M3" s="33"/>
      <c r="N3" s="33"/>
      <c r="O3" s="33"/>
      <c r="P3" s="33"/>
      <c r="Q3" s="33"/>
      <c r="R3" s="33"/>
    </row>
    <row r="4" spans="1:18" ht="18.75" customHeight="1">
      <c r="A4" s="113" t="s">
        <v>217</v>
      </c>
      <c r="B4" s="113"/>
      <c r="C4" s="113"/>
      <c r="D4" s="113"/>
      <c r="E4" s="113"/>
      <c r="F4" s="113"/>
      <c r="G4" s="113"/>
      <c r="J4" s="159" t="s">
        <v>235</v>
      </c>
      <c r="K4" s="159"/>
      <c r="L4" s="159"/>
      <c r="M4" s="159"/>
      <c r="N4" s="159"/>
      <c r="O4" s="159"/>
      <c r="P4" s="159"/>
      <c r="Q4" s="159"/>
      <c r="R4" s="159"/>
    </row>
    <row r="5" spans="1:18" ht="18.75" customHeight="1" thickBot="1">
      <c r="A5" s="2"/>
      <c r="B5" s="54"/>
      <c r="C5" s="54"/>
      <c r="D5" s="54"/>
      <c r="E5" s="54"/>
      <c r="F5" s="54"/>
      <c r="G5" s="53" t="s">
        <v>216</v>
      </c>
      <c r="J5" s="57"/>
      <c r="M5" s="39"/>
      <c r="N5" s="39"/>
      <c r="O5" s="39"/>
      <c r="P5" s="39"/>
      <c r="Q5" s="39"/>
      <c r="R5" s="158" t="s">
        <v>234</v>
      </c>
    </row>
    <row r="6" spans="1:18" ht="18.75" customHeight="1">
      <c r="A6" s="87" t="s">
        <v>215</v>
      </c>
      <c r="B6" s="87"/>
      <c r="C6" s="154" t="s">
        <v>214</v>
      </c>
      <c r="D6" s="155" t="s">
        <v>219</v>
      </c>
      <c r="E6" s="155" t="s">
        <v>220</v>
      </c>
      <c r="F6" s="155" t="s">
        <v>221</v>
      </c>
      <c r="G6" s="152" t="s">
        <v>211</v>
      </c>
      <c r="J6" s="208" t="s">
        <v>303</v>
      </c>
      <c r="K6" s="209"/>
      <c r="L6" s="211"/>
      <c r="M6" s="87" t="s">
        <v>233</v>
      </c>
      <c r="N6" s="87"/>
      <c r="O6" s="88"/>
      <c r="P6" s="89" t="s">
        <v>232</v>
      </c>
      <c r="Q6" s="87"/>
      <c r="R6" s="87"/>
    </row>
    <row r="7" spans="1:18" ht="18.75" customHeight="1">
      <c r="A7" s="151" t="s">
        <v>210</v>
      </c>
      <c r="B7" s="151"/>
      <c r="C7" s="150">
        <f>SUM(C8:C22)</f>
        <v>625457115</v>
      </c>
      <c r="D7" s="149">
        <f>SUM(D8:D22)</f>
        <v>711273659</v>
      </c>
      <c r="E7" s="149">
        <f>SUM(E8:E22)</f>
        <v>712503650</v>
      </c>
      <c r="F7" s="148">
        <f>100*E7/E$7</f>
        <v>100</v>
      </c>
      <c r="G7" s="147">
        <f>100*(E7-D7)/D7</f>
        <v>0.17292795598944005</v>
      </c>
      <c r="J7" s="210"/>
      <c r="K7" s="210"/>
      <c r="L7" s="212"/>
      <c r="M7" s="81" t="s">
        <v>214</v>
      </c>
      <c r="N7" s="105" t="s">
        <v>219</v>
      </c>
      <c r="O7" s="105" t="s">
        <v>220</v>
      </c>
      <c r="P7" s="81" t="s">
        <v>231</v>
      </c>
      <c r="Q7" s="105" t="s">
        <v>300</v>
      </c>
      <c r="R7" s="206" t="s">
        <v>301</v>
      </c>
    </row>
    <row r="8" spans="1:18" ht="18.75" customHeight="1">
      <c r="A8" s="135"/>
      <c r="B8" s="68" t="s">
        <v>209</v>
      </c>
      <c r="C8" s="133">
        <v>140509826</v>
      </c>
      <c r="D8" s="132">
        <v>142498620</v>
      </c>
      <c r="E8" s="132">
        <v>137266248</v>
      </c>
      <c r="F8" s="136">
        <f>100*E8/E$7</f>
        <v>19.265339623172455</v>
      </c>
      <c r="G8" s="124">
        <f>100*(E8-D8)/D8</f>
        <v>-3.671875559215942</v>
      </c>
      <c r="J8" s="213" t="s">
        <v>228</v>
      </c>
      <c r="K8" s="213"/>
      <c r="L8" s="214"/>
      <c r="M8" s="78">
        <v>15077405</v>
      </c>
      <c r="N8" s="77">
        <v>14647920</v>
      </c>
      <c r="O8" s="77">
        <v>14848646</v>
      </c>
      <c r="P8" s="77">
        <v>15306644</v>
      </c>
      <c r="Q8" s="77">
        <v>14962549</v>
      </c>
      <c r="R8" s="77">
        <v>15101550</v>
      </c>
    </row>
    <row r="9" spans="1:18" ht="18.75" customHeight="1">
      <c r="A9" s="138"/>
      <c r="B9" s="146" t="s">
        <v>208</v>
      </c>
      <c r="C9" s="145">
        <v>5654359</v>
      </c>
      <c r="D9" s="132">
        <v>25048178</v>
      </c>
      <c r="E9" s="132">
        <v>23772919</v>
      </c>
      <c r="F9" s="136">
        <f>100*E9/E$7</f>
        <v>3.336532942673346</v>
      </c>
      <c r="G9" s="124">
        <f>100*(E9-D9)/D9</f>
        <v>-5.0912245992502925</v>
      </c>
      <c r="J9" s="134" t="s">
        <v>227</v>
      </c>
      <c r="K9" s="134"/>
      <c r="L9" s="199"/>
      <c r="M9" s="62">
        <v>3512524</v>
      </c>
      <c r="N9" s="61">
        <v>3045176</v>
      </c>
      <c r="O9" s="61">
        <v>3059406</v>
      </c>
      <c r="P9" s="61">
        <v>3608113</v>
      </c>
      <c r="Q9" s="61">
        <v>2995294</v>
      </c>
      <c r="R9" s="61">
        <v>3029035</v>
      </c>
    </row>
    <row r="10" spans="1:18" ht="18.75" customHeight="1">
      <c r="A10" s="135"/>
      <c r="B10" s="68" t="s">
        <v>207</v>
      </c>
      <c r="C10" s="133">
        <v>6780125</v>
      </c>
      <c r="D10" s="132">
        <v>1660889</v>
      </c>
      <c r="E10" s="132">
        <v>1687414</v>
      </c>
      <c r="F10" s="136">
        <f>100*E10/E$7</f>
        <v>0.2368288218593687</v>
      </c>
      <c r="G10" s="124">
        <f>100*(E10-D10)/D10</f>
        <v>1.5970362859890095</v>
      </c>
      <c r="J10" s="134" t="s">
        <v>226</v>
      </c>
      <c r="K10" s="134"/>
      <c r="L10" s="199"/>
      <c r="M10" s="62">
        <v>59083</v>
      </c>
      <c r="N10" s="61">
        <v>35564</v>
      </c>
      <c r="O10" s="61">
        <v>130197</v>
      </c>
      <c r="P10" s="61">
        <v>32084</v>
      </c>
      <c r="Q10" s="61">
        <v>27540</v>
      </c>
      <c r="R10" s="61">
        <v>63228</v>
      </c>
    </row>
    <row r="11" spans="1:18" ht="18.75" customHeight="1">
      <c r="A11" s="135"/>
      <c r="B11" s="68" t="s">
        <v>206</v>
      </c>
      <c r="C11" s="137" t="s">
        <v>205</v>
      </c>
      <c r="D11" s="144" t="s">
        <v>205</v>
      </c>
      <c r="E11" s="132">
        <v>1243365</v>
      </c>
      <c r="F11" s="136">
        <f>100*E11/E$7</f>
        <v>0.17450647445806067</v>
      </c>
      <c r="G11" s="124" t="s">
        <v>204</v>
      </c>
      <c r="J11" s="134" t="s">
        <v>225</v>
      </c>
      <c r="K11" s="134"/>
      <c r="L11" s="199"/>
      <c r="M11" s="62">
        <v>1358671</v>
      </c>
      <c r="N11" s="61">
        <v>1709131</v>
      </c>
      <c r="O11" s="61">
        <v>1793934</v>
      </c>
      <c r="P11" s="61">
        <v>1885647</v>
      </c>
      <c r="Q11" s="61">
        <v>1845364</v>
      </c>
      <c r="R11" s="61">
        <v>1653319</v>
      </c>
    </row>
    <row r="12" spans="1:18" ht="18.75" customHeight="1">
      <c r="A12" s="135"/>
      <c r="B12" s="68" t="s">
        <v>203</v>
      </c>
      <c r="C12" s="133">
        <v>136892674</v>
      </c>
      <c r="D12" s="132">
        <v>146068471</v>
      </c>
      <c r="E12" s="132">
        <v>168294708</v>
      </c>
      <c r="F12" s="136">
        <f>100*E12/E$7</f>
        <v>23.620188893067425</v>
      </c>
      <c r="G12" s="124">
        <f>100*(E12-D12)/D12</f>
        <v>15.216313861462957</v>
      </c>
      <c r="J12" s="134" t="s">
        <v>224</v>
      </c>
      <c r="K12" s="134"/>
      <c r="L12" s="199"/>
      <c r="M12" s="62">
        <v>10757520</v>
      </c>
      <c r="N12" s="61">
        <v>11506229</v>
      </c>
      <c r="O12" s="61">
        <v>14610554</v>
      </c>
      <c r="P12" s="61">
        <v>14019198</v>
      </c>
      <c r="Q12" s="61">
        <v>14645986</v>
      </c>
      <c r="R12" s="61">
        <v>18254351</v>
      </c>
    </row>
    <row r="13" spans="1:18" ht="18.75" customHeight="1">
      <c r="A13" s="135"/>
      <c r="B13" s="68" t="s">
        <v>202</v>
      </c>
      <c r="C13" s="133">
        <v>598610</v>
      </c>
      <c r="D13" s="132">
        <v>620549</v>
      </c>
      <c r="E13" s="132">
        <v>623263</v>
      </c>
      <c r="F13" s="136">
        <f>100*E13/E$7</f>
        <v>0.08747506065407525</v>
      </c>
      <c r="G13" s="124">
        <f>100*(E13-D13)/D13</f>
        <v>0.43735466498213676</v>
      </c>
      <c r="J13" s="178" t="s">
        <v>223</v>
      </c>
      <c r="K13" s="178"/>
      <c r="L13" s="200"/>
      <c r="M13" s="157">
        <f>SUM(M8:M12)</f>
        <v>30765203</v>
      </c>
      <c r="N13" s="156">
        <f>SUM(N8:N12)</f>
        <v>30944020</v>
      </c>
      <c r="O13" s="156">
        <f>SUM(O8:O12)</f>
        <v>34442737</v>
      </c>
      <c r="P13" s="156">
        <f>SUM(P8:P12)</f>
        <v>34851686</v>
      </c>
      <c r="Q13" s="156">
        <f>SUM(Q8:Q12)</f>
        <v>34476733</v>
      </c>
      <c r="R13" s="156">
        <f>SUM(R8:R12)</f>
        <v>38101483</v>
      </c>
    </row>
    <row r="14" spans="1:16" ht="18.75" customHeight="1">
      <c r="A14" s="135"/>
      <c r="B14" s="68" t="s">
        <v>201</v>
      </c>
      <c r="C14" s="133">
        <v>13948743</v>
      </c>
      <c r="D14" s="132">
        <v>16007067</v>
      </c>
      <c r="E14" s="132">
        <v>14435877</v>
      </c>
      <c r="F14" s="136">
        <f>100*E14/E$7</f>
        <v>2.026077620795346</v>
      </c>
      <c r="G14" s="124">
        <f>100*(E14-D14)/D14</f>
        <v>-9.81560207126015</v>
      </c>
      <c r="J14" s="2" t="s">
        <v>222</v>
      </c>
      <c r="K14" s="2"/>
      <c r="L14" s="2"/>
      <c r="M14" s="2"/>
      <c r="N14" s="2"/>
      <c r="O14" s="2"/>
      <c r="P14" s="2"/>
    </row>
    <row r="15" spans="1:16" ht="18.75" customHeight="1">
      <c r="A15" s="135"/>
      <c r="B15" s="68" t="s">
        <v>200</v>
      </c>
      <c r="C15" s="133">
        <v>10450471</v>
      </c>
      <c r="D15" s="132">
        <v>9769166</v>
      </c>
      <c r="E15" s="132">
        <v>10355700</v>
      </c>
      <c r="F15" s="136">
        <f>100*E15/E$7</f>
        <v>1.4534241333360187</v>
      </c>
      <c r="G15" s="124">
        <f>100*(E15-D15)/D15</f>
        <v>6.0039311441734124</v>
      </c>
      <c r="J15" s="2" t="s">
        <v>173</v>
      </c>
      <c r="K15" s="2"/>
      <c r="L15" s="2"/>
      <c r="M15" s="2"/>
      <c r="N15" s="2"/>
      <c r="O15" s="2"/>
      <c r="P15" s="2"/>
    </row>
    <row r="16" spans="1:7" ht="18.75" customHeight="1">
      <c r="A16" s="135"/>
      <c r="B16" s="68" t="s">
        <v>199</v>
      </c>
      <c r="C16" s="133">
        <v>114586166</v>
      </c>
      <c r="D16" s="132">
        <v>132103218</v>
      </c>
      <c r="E16" s="132">
        <v>136466171</v>
      </c>
      <c r="F16" s="136">
        <v>19.1</v>
      </c>
      <c r="G16" s="124">
        <f>100*(E16-D16)/D16</f>
        <v>3.3026848747923765</v>
      </c>
    </row>
    <row r="17" spans="1:17" ht="18.75" customHeight="1">
      <c r="A17" s="135"/>
      <c r="B17" s="68" t="s">
        <v>198</v>
      </c>
      <c r="C17" s="133">
        <v>2769186</v>
      </c>
      <c r="D17" s="132">
        <v>3174120</v>
      </c>
      <c r="E17" s="132">
        <v>2281800</v>
      </c>
      <c r="F17" s="136">
        <f>100*E17/E$7</f>
        <v>0.3202509909949233</v>
      </c>
      <c r="G17" s="124">
        <f>100*(E17-D17)/D17</f>
        <v>-28.112358700994292</v>
      </c>
      <c r="J17" s="173" t="s">
        <v>262</v>
      </c>
      <c r="K17" s="173"/>
      <c r="L17" s="173"/>
      <c r="M17" s="173"/>
      <c r="N17" s="173"/>
      <c r="O17" s="173"/>
      <c r="P17" s="173"/>
      <c r="Q17" s="173"/>
    </row>
    <row r="18" spans="1:17" ht="18.75" customHeight="1" thickBot="1">
      <c r="A18" s="135"/>
      <c r="B18" s="68" t="s">
        <v>197</v>
      </c>
      <c r="C18" s="133">
        <v>64944</v>
      </c>
      <c r="D18" s="132">
        <v>30617</v>
      </c>
      <c r="E18" s="132">
        <v>48408</v>
      </c>
      <c r="F18" s="136">
        <f>100*E18/E$7</f>
        <v>0.006794070458446073</v>
      </c>
      <c r="G18" s="124">
        <f>100*(E18-D18)/D18</f>
        <v>58.10824051997256</v>
      </c>
      <c r="J18" s="2"/>
      <c r="M18" s="2"/>
      <c r="N18" s="2"/>
      <c r="O18" s="2"/>
      <c r="P18" s="2"/>
      <c r="Q18" s="2"/>
    </row>
    <row r="19" spans="1:17" ht="18.75" customHeight="1">
      <c r="A19" s="135"/>
      <c r="B19" s="68" t="s">
        <v>196</v>
      </c>
      <c r="C19" s="133">
        <v>1371205</v>
      </c>
      <c r="D19" s="132">
        <v>3666466</v>
      </c>
      <c r="E19" s="132">
        <v>3633430</v>
      </c>
      <c r="F19" s="136">
        <f>100*E19/E$7</f>
        <v>0.509952475331179</v>
      </c>
      <c r="G19" s="124">
        <f>100*(E19-D19)/D19</f>
        <v>-0.9010311291581594</v>
      </c>
      <c r="J19" s="87" t="s">
        <v>261</v>
      </c>
      <c r="K19" s="87"/>
      <c r="L19" s="88"/>
      <c r="M19" s="154" t="s">
        <v>260</v>
      </c>
      <c r="N19" s="153" t="s">
        <v>259</v>
      </c>
      <c r="O19" s="155" t="s">
        <v>219</v>
      </c>
      <c r="P19" s="155" t="s">
        <v>220</v>
      </c>
      <c r="Q19" s="172" t="s">
        <v>258</v>
      </c>
    </row>
    <row r="20" spans="1:17" ht="18.75" customHeight="1">
      <c r="A20" s="135"/>
      <c r="B20" s="68" t="s">
        <v>195</v>
      </c>
      <c r="C20" s="133">
        <v>7911343</v>
      </c>
      <c r="D20" s="132">
        <v>6783599</v>
      </c>
      <c r="E20" s="132">
        <v>8334720</v>
      </c>
      <c r="F20" s="136">
        <f>100*E20/E$7</f>
        <v>1.1697792706044383</v>
      </c>
      <c r="G20" s="124">
        <f>100*(E20-D20)/D20</f>
        <v>22.865753120135786</v>
      </c>
      <c r="J20" s="134" t="s">
        <v>257</v>
      </c>
      <c r="K20" s="134"/>
      <c r="L20" s="199"/>
      <c r="M20" s="171" t="s">
        <v>248</v>
      </c>
      <c r="N20" s="170">
        <v>58905045</v>
      </c>
      <c r="O20" s="169">
        <v>60840902</v>
      </c>
      <c r="P20" s="169">
        <v>61353013</v>
      </c>
      <c r="Q20" s="168">
        <f>100*(P20-O20)/O20</f>
        <v>0.8417215773691192</v>
      </c>
    </row>
    <row r="21" spans="1:17" ht="18.75" customHeight="1">
      <c r="A21" s="135"/>
      <c r="B21" s="68" t="s">
        <v>194</v>
      </c>
      <c r="C21" s="133">
        <v>72183463</v>
      </c>
      <c r="D21" s="132">
        <v>84097699</v>
      </c>
      <c r="E21" s="132">
        <v>84517627</v>
      </c>
      <c r="F21" s="136">
        <f>100*E21/E$7</f>
        <v>11.862062320663199</v>
      </c>
      <c r="G21" s="124">
        <f>100*(E21-D21)/D21</f>
        <v>0.4993335192203059</v>
      </c>
      <c r="J21" s="134" t="s">
        <v>256</v>
      </c>
      <c r="K21" s="134"/>
      <c r="L21" s="199"/>
      <c r="M21" s="164" t="s">
        <v>248</v>
      </c>
      <c r="N21" s="111">
        <v>1897304</v>
      </c>
      <c r="O21" s="96">
        <v>1928504</v>
      </c>
      <c r="P21" s="96">
        <v>1945889</v>
      </c>
      <c r="Q21" s="163">
        <f>100*(P21-O21)/O21</f>
        <v>0.9014759627151409</v>
      </c>
    </row>
    <row r="22" spans="1:17" ht="18.75" customHeight="1">
      <c r="A22" s="135"/>
      <c r="B22" s="68" t="s">
        <v>193</v>
      </c>
      <c r="C22" s="133">
        <v>111736000</v>
      </c>
      <c r="D22" s="73">
        <v>139745000</v>
      </c>
      <c r="E22" s="73">
        <v>119542000</v>
      </c>
      <c r="F22" s="136">
        <f>100*E22/E$7</f>
        <v>16.777738612286406</v>
      </c>
      <c r="G22" s="124">
        <f>100*(E22-D22)/D22</f>
        <v>-14.457046763748256</v>
      </c>
      <c r="J22" s="134" t="s">
        <v>255</v>
      </c>
      <c r="K22" s="134"/>
      <c r="L22" s="199"/>
      <c r="M22" s="167" t="s">
        <v>254</v>
      </c>
      <c r="N22" s="111">
        <v>1441620</v>
      </c>
      <c r="O22" s="96">
        <v>1952433</v>
      </c>
      <c r="P22" s="96">
        <v>1951321</v>
      </c>
      <c r="Q22" s="163">
        <f>100*(P22-O22)/O22</f>
        <v>-0.056954579235241366</v>
      </c>
    </row>
    <row r="23" spans="1:17" ht="18.75" customHeight="1">
      <c r="A23" s="135"/>
      <c r="B23" s="68"/>
      <c r="C23" s="131"/>
      <c r="D23" s="130"/>
      <c r="E23" s="130"/>
      <c r="F23" s="129"/>
      <c r="G23" s="124"/>
      <c r="J23" s="134" t="s">
        <v>253</v>
      </c>
      <c r="K23" s="134"/>
      <c r="L23" s="199"/>
      <c r="M23" s="164" t="s">
        <v>252</v>
      </c>
      <c r="N23" s="111">
        <v>7</v>
      </c>
      <c r="O23" s="96">
        <v>6</v>
      </c>
      <c r="P23" s="96">
        <v>6</v>
      </c>
      <c r="Q23" s="163" t="s">
        <v>246</v>
      </c>
    </row>
    <row r="24" spans="1:17" ht="18.75" customHeight="1">
      <c r="A24" s="143" t="s">
        <v>192</v>
      </c>
      <c r="B24" s="143"/>
      <c r="C24" s="142">
        <v>618207945</v>
      </c>
      <c r="D24" s="141">
        <f>SUM(D25:D36)</f>
        <v>702450456</v>
      </c>
      <c r="E24" s="141">
        <f>SUM(E25:E36)</f>
        <v>702918169</v>
      </c>
      <c r="F24" s="140">
        <f>100*E24/E$24</f>
        <v>100</v>
      </c>
      <c r="G24" s="139">
        <f>100*(E24-D24)/D24</f>
        <v>0.0665830587773154</v>
      </c>
      <c r="J24" s="134" t="s">
        <v>251</v>
      </c>
      <c r="K24" s="134"/>
      <c r="L24" s="199"/>
      <c r="M24" s="164" t="s">
        <v>250</v>
      </c>
      <c r="N24" s="166">
        <v>1</v>
      </c>
      <c r="O24" s="165">
        <v>1</v>
      </c>
      <c r="P24" s="165">
        <v>1</v>
      </c>
      <c r="Q24" s="163" t="s">
        <v>246</v>
      </c>
    </row>
    <row r="25" spans="1:17" ht="18.75" customHeight="1">
      <c r="A25" s="138"/>
      <c r="B25" s="68" t="s">
        <v>191</v>
      </c>
      <c r="C25" s="133">
        <v>1279677</v>
      </c>
      <c r="D25" s="132">
        <v>1297668</v>
      </c>
      <c r="E25" s="132">
        <v>1333507</v>
      </c>
      <c r="F25" s="136">
        <f>100*E25/E$24</f>
        <v>0.18971013395444045</v>
      </c>
      <c r="G25" s="124">
        <f>100*(E25-D25)/D25</f>
        <v>2.7618003988693562</v>
      </c>
      <c r="J25" s="134" t="s">
        <v>249</v>
      </c>
      <c r="K25" s="134"/>
      <c r="L25" s="199"/>
      <c r="M25" s="164" t="s">
        <v>248</v>
      </c>
      <c r="N25" s="111">
        <v>7487364</v>
      </c>
      <c r="O25" s="96">
        <v>7350223</v>
      </c>
      <c r="P25" s="96">
        <v>7248388</v>
      </c>
      <c r="Q25" s="163">
        <f>100*(P25-O25)/O25</f>
        <v>-1.3854681687888926</v>
      </c>
    </row>
    <row r="26" spans="1:17" ht="18.75" customHeight="1">
      <c r="A26" s="135"/>
      <c r="B26" s="68" t="s">
        <v>190</v>
      </c>
      <c r="C26" s="137" t="s">
        <v>32</v>
      </c>
      <c r="D26" s="132">
        <v>54866189</v>
      </c>
      <c r="E26" s="132">
        <v>59829881</v>
      </c>
      <c r="F26" s="136">
        <f>100*E26/E$24</f>
        <v>8.511642412816904</v>
      </c>
      <c r="G26" s="124">
        <f>100*(E26-D26)/D26</f>
        <v>9.046905007380776</v>
      </c>
      <c r="J26" s="113" t="s">
        <v>247</v>
      </c>
      <c r="K26" s="113"/>
      <c r="L26" s="198"/>
      <c r="M26" s="164" t="s">
        <v>244</v>
      </c>
      <c r="N26" s="111">
        <v>2</v>
      </c>
      <c r="O26" s="96">
        <v>2</v>
      </c>
      <c r="P26" s="96">
        <v>2</v>
      </c>
      <c r="Q26" s="163" t="s">
        <v>246</v>
      </c>
    </row>
    <row r="27" spans="1:17" ht="18.75" customHeight="1">
      <c r="A27" s="135"/>
      <c r="B27" s="68" t="s">
        <v>189</v>
      </c>
      <c r="C27" s="137" t="s">
        <v>32</v>
      </c>
      <c r="D27" s="132">
        <v>30314042</v>
      </c>
      <c r="E27" s="132">
        <v>39118945</v>
      </c>
      <c r="F27" s="136">
        <f>100*E27/E$24</f>
        <v>5.565220352128926</v>
      </c>
      <c r="G27" s="124">
        <f>100*(E27-D27)/D27</f>
        <v>29.045625126467794</v>
      </c>
      <c r="J27" s="134" t="s">
        <v>245</v>
      </c>
      <c r="K27" s="134"/>
      <c r="L27" s="199"/>
      <c r="M27" s="164" t="s">
        <v>244</v>
      </c>
      <c r="N27" s="111">
        <v>31</v>
      </c>
      <c r="O27" s="96">
        <v>38</v>
      </c>
      <c r="P27" s="96">
        <v>41</v>
      </c>
      <c r="Q27" s="163">
        <f>100*(P27-O27)/O27</f>
        <v>7.894736842105263</v>
      </c>
    </row>
    <row r="28" spans="1:17" ht="18.75" customHeight="1">
      <c r="A28" s="135"/>
      <c r="B28" s="68" t="s">
        <v>188</v>
      </c>
      <c r="C28" s="137" t="s">
        <v>32</v>
      </c>
      <c r="D28" s="132">
        <v>51444802</v>
      </c>
      <c r="E28" s="132">
        <v>57083882</v>
      </c>
      <c r="F28" s="136">
        <f>100*E28/E$24</f>
        <v>8.120985417294001</v>
      </c>
      <c r="G28" s="124">
        <f>100*(E28-D28)/D28</f>
        <v>10.961418415022765</v>
      </c>
      <c r="J28" s="134" t="s">
        <v>243</v>
      </c>
      <c r="K28" s="134"/>
      <c r="L28" s="199"/>
      <c r="M28" s="164" t="s">
        <v>237</v>
      </c>
      <c r="N28" s="111">
        <v>1192806</v>
      </c>
      <c r="O28" s="96">
        <v>1238706</v>
      </c>
      <c r="P28" s="96">
        <v>1263206</v>
      </c>
      <c r="Q28" s="163">
        <f>100*(P28-O28)/O28</f>
        <v>1.977870455136247</v>
      </c>
    </row>
    <row r="29" spans="1:17" ht="18.75" customHeight="1">
      <c r="A29" s="135"/>
      <c r="B29" s="68" t="s">
        <v>187</v>
      </c>
      <c r="C29" s="137" t="s">
        <v>32</v>
      </c>
      <c r="D29" s="132">
        <v>6627624</v>
      </c>
      <c r="E29" s="132">
        <v>6731158</v>
      </c>
      <c r="F29" s="136">
        <f>100*E29/E$24</f>
        <v>0.9576019367341179</v>
      </c>
      <c r="G29" s="124">
        <f>100*(E29-D29)/D29</f>
        <v>1.5621586257759945</v>
      </c>
      <c r="J29" s="134" t="s">
        <v>242</v>
      </c>
      <c r="K29" s="134"/>
      <c r="L29" s="199"/>
      <c r="M29" s="164" t="s">
        <v>237</v>
      </c>
      <c r="N29" s="111">
        <v>23158629</v>
      </c>
      <c r="O29" s="96">
        <v>25422987</v>
      </c>
      <c r="P29" s="96">
        <v>27062022</v>
      </c>
      <c r="Q29" s="163">
        <f>100*(P29-O29)/O29</f>
        <v>6.447059112290779</v>
      </c>
    </row>
    <row r="30" spans="1:17" ht="18.75" customHeight="1">
      <c r="A30" s="135"/>
      <c r="B30" s="68" t="s">
        <v>186</v>
      </c>
      <c r="C30" s="137" t="s">
        <v>32</v>
      </c>
      <c r="D30" s="132">
        <v>63169679</v>
      </c>
      <c r="E30" s="132">
        <v>66378952</v>
      </c>
      <c r="F30" s="136">
        <f>100*E30/E$24</f>
        <v>9.443339911733025</v>
      </c>
      <c r="G30" s="124">
        <f>100*(E30-D30)/D30</f>
        <v>5.080400994280816</v>
      </c>
      <c r="J30" s="134" t="s">
        <v>241</v>
      </c>
      <c r="K30" s="134"/>
      <c r="L30" s="199"/>
      <c r="M30" s="164" t="s">
        <v>240</v>
      </c>
      <c r="N30" s="111">
        <v>7368</v>
      </c>
      <c r="O30" s="96">
        <v>7631</v>
      </c>
      <c r="P30" s="96">
        <v>7873</v>
      </c>
      <c r="Q30" s="163">
        <f>100*(P30-O30)/O30</f>
        <v>3.1712750622461012</v>
      </c>
    </row>
    <row r="31" spans="1:17" ht="18.75" customHeight="1">
      <c r="A31" s="135"/>
      <c r="B31" s="68" t="s">
        <v>185</v>
      </c>
      <c r="C31" s="133">
        <v>41152078</v>
      </c>
      <c r="D31" s="132">
        <v>95721352</v>
      </c>
      <c r="E31" s="132">
        <v>84862203</v>
      </c>
      <c r="F31" s="136">
        <f>100*E31/E$24</f>
        <v>12.07284243637185</v>
      </c>
      <c r="G31" s="124">
        <f>100*(E31-D31)/D31</f>
        <v>-11.34454202025897</v>
      </c>
      <c r="J31" s="134" t="s">
        <v>239</v>
      </c>
      <c r="K31" s="134"/>
      <c r="L31" s="199"/>
      <c r="M31" s="164" t="s">
        <v>237</v>
      </c>
      <c r="N31" s="111">
        <v>52658262</v>
      </c>
      <c r="O31" s="96">
        <v>52432682</v>
      </c>
      <c r="P31" s="96">
        <v>54120038</v>
      </c>
      <c r="Q31" s="163">
        <f>100*(P31-O31)/O31</f>
        <v>3.218137878203522</v>
      </c>
    </row>
    <row r="32" spans="1:17" ht="18.75" customHeight="1">
      <c r="A32" s="135"/>
      <c r="B32" s="68" t="s">
        <v>184</v>
      </c>
      <c r="C32" s="133">
        <v>143557123</v>
      </c>
      <c r="D32" s="132">
        <v>168516344</v>
      </c>
      <c r="E32" s="132">
        <v>150341092</v>
      </c>
      <c r="F32" s="136">
        <f>100*E32/E$24</f>
        <v>21.388135721954857</v>
      </c>
      <c r="G32" s="124">
        <f>100*(E32-D32)/D32</f>
        <v>-10.78545354627442</v>
      </c>
      <c r="J32" s="128" t="s">
        <v>238</v>
      </c>
      <c r="K32" s="128"/>
      <c r="L32" s="207"/>
      <c r="M32" s="162" t="s">
        <v>237</v>
      </c>
      <c r="N32" s="161">
        <v>160027801</v>
      </c>
      <c r="O32" s="92">
        <v>161833743</v>
      </c>
      <c r="P32" s="92">
        <v>162013796</v>
      </c>
      <c r="Q32" s="160">
        <f>100*(P32-O32)/O32</f>
        <v>0.11125800878250712</v>
      </c>
    </row>
    <row r="33" spans="1:15" ht="18.75" customHeight="1">
      <c r="A33" s="135"/>
      <c r="B33" s="68" t="s">
        <v>183</v>
      </c>
      <c r="C33" s="133">
        <v>27814925</v>
      </c>
      <c r="D33" s="132">
        <v>29260989</v>
      </c>
      <c r="E33" s="132">
        <v>28453589</v>
      </c>
      <c r="F33" s="136">
        <f>100*E33/E$24</f>
        <v>4.047923393483943</v>
      </c>
      <c r="G33" s="124">
        <f>100*(E33-D33)/D33</f>
        <v>-2.759305230592172</v>
      </c>
      <c r="J33" s="2" t="s">
        <v>173</v>
      </c>
      <c r="K33" s="2"/>
      <c r="L33" s="2"/>
      <c r="M33" s="2"/>
      <c r="N33" s="2"/>
      <c r="O33" s="2"/>
    </row>
    <row r="34" spans="1:7" ht="18.75" customHeight="1">
      <c r="A34" s="135"/>
      <c r="B34" s="68" t="s">
        <v>182</v>
      </c>
      <c r="C34" s="133">
        <v>123953808</v>
      </c>
      <c r="D34" s="132">
        <v>121951790</v>
      </c>
      <c r="E34" s="132">
        <v>119555066</v>
      </c>
      <c r="F34" s="136">
        <f>100*E34/E$24</f>
        <v>17.008390346501344</v>
      </c>
      <c r="G34" s="124">
        <f>100*(E34-D34)/D34</f>
        <v>-1.965304486305613</v>
      </c>
    </row>
    <row r="35" spans="1:17" ht="18.75" customHeight="1">
      <c r="A35" s="135"/>
      <c r="B35" s="68" t="s">
        <v>181</v>
      </c>
      <c r="C35" s="133">
        <v>5645515</v>
      </c>
      <c r="D35" s="132">
        <v>7421520</v>
      </c>
      <c r="E35" s="132">
        <v>10988180</v>
      </c>
      <c r="F35" s="136">
        <f>100*E35/E$24</f>
        <v>1.5632232149628786</v>
      </c>
      <c r="G35" s="124">
        <f>100*(E35-D35)/D35</f>
        <v>48.05834923304121</v>
      </c>
      <c r="J35" s="195" t="s">
        <v>288</v>
      </c>
      <c r="K35" s="195"/>
      <c r="L35" s="195"/>
      <c r="M35" s="195"/>
      <c r="N35" s="195"/>
      <c r="O35" s="195"/>
      <c r="P35" s="195"/>
      <c r="Q35" s="195"/>
    </row>
    <row r="36" spans="1:17" ht="18.75" customHeight="1" thickBot="1">
      <c r="A36" s="135"/>
      <c r="B36" s="68" t="s">
        <v>180</v>
      </c>
      <c r="C36" s="133">
        <v>58541525</v>
      </c>
      <c r="D36" s="132">
        <v>71858457</v>
      </c>
      <c r="E36" s="132">
        <v>78241714</v>
      </c>
      <c r="F36" s="136">
        <f>100*E36/E$24</f>
        <v>11.130984722063713</v>
      </c>
      <c r="G36" s="124">
        <f>100*(E36-D36)/D36</f>
        <v>8.883097782074557</v>
      </c>
      <c r="J36" s="2"/>
      <c r="K36" s="194"/>
      <c r="L36" s="194"/>
      <c r="M36" s="194"/>
      <c r="N36" s="194"/>
      <c r="O36" s="194"/>
      <c r="P36" s="194"/>
      <c r="Q36" s="193" t="s">
        <v>216</v>
      </c>
    </row>
    <row r="37" spans="1:17" ht="18.75" customHeight="1">
      <c r="A37" s="135"/>
      <c r="B37" s="135"/>
      <c r="C37" s="131"/>
      <c r="D37" s="130"/>
      <c r="E37" s="130"/>
      <c r="F37" s="129"/>
      <c r="G37" s="129"/>
      <c r="J37" s="87" t="s">
        <v>287</v>
      </c>
      <c r="K37" s="87"/>
      <c r="L37" s="88"/>
      <c r="M37" s="152" t="s">
        <v>259</v>
      </c>
      <c r="N37" s="204" t="s">
        <v>219</v>
      </c>
      <c r="O37" s="205" t="s">
        <v>220</v>
      </c>
      <c r="P37" s="204" t="s">
        <v>221</v>
      </c>
      <c r="Q37" s="152" t="s">
        <v>211</v>
      </c>
    </row>
    <row r="38" spans="1:17" ht="18.75" customHeight="1">
      <c r="A38" s="134" t="s">
        <v>179</v>
      </c>
      <c r="B38" s="134"/>
      <c r="C38" s="133">
        <f>C7-C24</f>
        <v>7249170</v>
      </c>
      <c r="D38" s="132">
        <f>D7-D24</f>
        <v>8823203</v>
      </c>
      <c r="E38" s="132">
        <f>E7-E24</f>
        <v>9585481</v>
      </c>
      <c r="F38" s="124" t="s">
        <v>176</v>
      </c>
      <c r="G38" s="124">
        <f>100*(E38-D38)/D38</f>
        <v>8.639470269470168</v>
      </c>
      <c r="J38" s="151" t="s">
        <v>286</v>
      </c>
      <c r="K38" s="151"/>
      <c r="L38" s="151"/>
      <c r="M38" s="192"/>
      <c r="N38" s="191"/>
      <c r="O38" s="191"/>
      <c r="P38" s="191"/>
      <c r="Q38" s="191"/>
    </row>
    <row r="39" spans="1:17" ht="18.75" customHeight="1">
      <c r="A39" s="67"/>
      <c r="B39" s="67"/>
      <c r="C39" s="131"/>
      <c r="D39" s="130"/>
      <c r="E39" s="130"/>
      <c r="F39" s="129"/>
      <c r="G39" s="124"/>
      <c r="J39" s="138"/>
      <c r="K39" s="134" t="s">
        <v>285</v>
      </c>
      <c r="L39" s="134"/>
      <c r="M39" s="181">
        <f>SUM(M40:M44)</f>
        <v>644240771</v>
      </c>
      <c r="N39" s="180">
        <f>SUM(N40:N44)</f>
        <v>732909913</v>
      </c>
      <c r="O39" s="180">
        <f>SUM(O40:O44)</f>
        <v>799579728</v>
      </c>
      <c r="P39" s="179">
        <f>100*O39/O$64</f>
        <v>84.16574734536992</v>
      </c>
      <c r="Q39" s="179">
        <f>100*(O39-N39)/N39</f>
        <v>9.096590702000778</v>
      </c>
    </row>
    <row r="40" spans="1:17" ht="18.75" customHeight="1">
      <c r="A40" s="134" t="s">
        <v>178</v>
      </c>
      <c r="B40" s="134"/>
      <c r="C40" s="133">
        <v>6318028</v>
      </c>
      <c r="D40" s="132">
        <v>7846238</v>
      </c>
      <c r="E40" s="132">
        <v>8676873</v>
      </c>
      <c r="F40" s="124" t="s">
        <v>176</v>
      </c>
      <c r="G40" s="124">
        <f>100*(E40-D40)/D40</f>
        <v>10.586410965356901</v>
      </c>
      <c r="J40" s="135"/>
      <c r="K40" s="68"/>
      <c r="L40" s="68" t="s">
        <v>281</v>
      </c>
      <c r="M40" s="181">
        <v>419733551</v>
      </c>
      <c r="N40" s="180">
        <v>478011842</v>
      </c>
      <c r="O40" s="180">
        <v>515687511</v>
      </c>
      <c r="P40" s="179">
        <f>100*O40/O$64</f>
        <v>54.28254774361747</v>
      </c>
      <c r="Q40" s="179">
        <f>100*(O40-N40)/N40</f>
        <v>7.881743858554868</v>
      </c>
    </row>
    <row r="41" spans="1:17" ht="18.75" customHeight="1">
      <c r="A41" s="67"/>
      <c r="B41" s="67"/>
      <c r="C41" s="131"/>
      <c r="D41" s="130"/>
      <c r="E41" s="130"/>
      <c r="F41" s="129"/>
      <c r="G41" s="124"/>
      <c r="J41" s="135"/>
      <c r="K41" s="68"/>
      <c r="L41" s="68" t="s">
        <v>280</v>
      </c>
      <c r="M41" s="181">
        <v>108977164</v>
      </c>
      <c r="N41" s="180">
        <v>125972200</v>
      </c>
      <c r="O41" s="180">
        <v>135425800</v>
      </c>
      <c r="P41" s="179">
        <f>100*O41/O$64</f>
        <v>14.255255939711114</v>
      </c>
      <c r="Q41" s="179">
        <f>100*(O41-N41)/N41</f>
        <v>7.504512900465341</v>
      </c>
    </row>
    <row r="42" spans="1:17" ht="18.75" customHeight="1">
      <c r="A42" s="128" t="s">
        <v>177</v>
      </c>
      <c r="B42" s="128"/>
      <c r="C42" s="127">
        <f>C38-C40</f>
        <v>931142</v>
      </c>
      <c r="D42" s="126">
        <f>D38-D40</f>
        <v>976965</v>
      </c>
      <c r="E42" s="126">
        <f>E38-E40</f>
        <v>908608</v>
      </c>
      <c r="F42" s="125" t="s">
        <v>176</v>
      </c>
      <c r="G42" s="124">
        <f>100*(E42-D42)/D42</f>
        <v>-6.996872968837164</v>
      </c>
      <c r="J42" s="135"/>
      <c r="K42" s="68"/>
      <c r="L42" s="68" t="s">
        <v>284</v>
      </c>
      <c r="M42" s="181">
        <v>40857010</v>
      </c>
      <c r="N42" s="180">
        <v>42135373</v>
      </c>
      <c r="O42" s="180">
        <v>42571032</v>
      </c>
      <c r="P42" s="179">
        <f>100*O42/O$64</f>
        <v>4.4811325225889895</v>
      </c>
      <c r="Q42" s="179">
        <f>100*(O42-N42)/N42</f>
        <v>1.0339507377803443</v>
      </c>
    </row>
    <row r="43" spans="1:17" ht="18.75" customHeight="1">
      <c r="A43" s="123" t="s">
        <v>175</v>
      </c>
      <c r="B43" s="122"/>
      <c r="C43" s="122"/>
      <c r="D43" s="122"/>
      <c r="E43" s="122"/>
      <c r="F43" s="122"/>
      <c r="G43" s="122"/>
      <c r="J43" s="135"/>
      <c r="K43" s="68"/>
      <c r="L43" s="68" t="s">
        <v>283</v>
      </c>
      <c r="M43" s="181">
        <v>11639187</v>
      </c>
      <c r="N43" s="180">
        <v>11945081</v>
      </c>
      <c r="O43" s="180">
        <v>12268782</v>
      </c>
      <c r="P43" s="179">
        <f>100*O43/O$64</f>
        <v>1.2914424539380296</v>
      </c>
      <c r="Q43" s="179">
        <f>100*(O43-N43)/N43</f>
        <v>2.7099104643995298</v>
      </c>
    </row>
    <row r="44" spans="1:17" ht="18.75" customHeight="1">
      <c r="A44" s="121" t="s">
        <v>174</v>
      </c>
      <c r="B44" s="120"/>
      <c r="C44" s="120"/>
      <c r="D44" s="120"/>
      <c r="E44" s="120"/>
      <c r="F44" s="120"/>
      <c r="G44" s="120"/>
      <c r="J44" s="135"/>
      <c r="K44" s="68"/>
      <c r="L44" s="68" t="s">
        <v>279</v>
      </c>
      <c r="M44" s="181">
        <v>63033859</v>
      </c>
      <c r="N44" s="180">
        <v>74845417</v>
      </c>
      <c r="O44" s="180">
        <v>93626603</v>
      </c>
      <c r="P44" s="179">
        <f>100*O44/O$64</f>
        <v>9.855368685514314</v>
      </c>
      <c r="Q44" s="179">
        <f>100*(O44-N44)/N44</f>
        <v>25.09330130393956</v>
      </c>
    </row>
    <row r="45" spans="1:17" ht="18.75" customHeight="1">
      <c r="A45" s="57" t="s">
        <v>173</v>
      </c>
      <c r="B45" s="2"/>
      <c r="C45" s="2"/>
      <c r="D45" s="2"/>
      <c r="E45" s="2"/>
      <c r="F45" s="2"/>
      <c r="G45" s="2"/>
      <c r="J45" s="135"/>
      <c r="K45" s="134" t="s">
        <v>282</v>
      </c>
      <c r="L45" s="134"/>
      <c r="M45" s="181">
        <f>SUM(M46:M48)</f>
        <v>11017128</v>
      </c>
      <c r="N45" s="180">
        <f>SUM(N46:N48)</f>
        <v>11615638</v>
      </c>
      <c r="O45" s="180">
        <f>SUM(O46:O48)</f>
        <v>11880835</v>
      </c>
      <c r="P45" s="179">
        <f>100*O45/O$64</f>
        <v>1.2506061895331444</v>
      </c>
      <c r="Q45" s="179">
        <f>100*(O45-N45)/N45</f>
        <v>2.2831031752194755</v>
      </c>
    </row>
    <row r="46" spans="10:17" ht="18.75" customHeight="1">
      <c r="J46" s="135"/>
      <c r="K46" s="68"/>
      <c r="L46" s="68" t="s">
        <v>281</v>
      </c>
      <c r="M46" s="181">
        <v>9881437</v>
      </c>
      <c r="N46" s="180">
        <v>10489508</v>
      </c>
      <c r="O46" s="180">
        <v>10827293</v>
      </c>
      <c r="P46" s="179">
        <f>100*O46/O$64</f>
        <v>1.1397077429060236</v>
      </c>
      <c r="Q46" s="179">
        <f>100*(O46-N46)/N46</f>
        <v>3.220217764265016</v>
      </c>
    </row>
    <row r="47" spans="10:17" ht="18.75" customHeight="1">
      <c r="J47" s="135"/>
      <c r="K47" s="68"/>
      <c r="L47" s="68" t="s">
        <v>280</v>
      </c>
      <c r="M47" s="181">
        <v>1029589</v>
      </c>
      <c r="N47" s="180">
        <v>1020661</v>
      </c>
      <c r="O47" s="180">
        <v>964597</v>
      </c>
      <c r="P47" s="179">
        <f>100*O47/O$64</f>
        <v>0.10153587509675056</v>
      </c>
      <c r="Q47" s="179">
        <f>100*(O47-N47)/N47</f>
        <v>-5.492910966520715</v>
      </c>
    </row>
    <row r="48" spans="1:17" ht="18.75" customHeight="1">
      <c r="A48" s="33" t="s">
        <v>236</v>
      </c>
      <c r="B48" s="33"/>
      <c r="C48" s="33"/>
      <c r="D48" s="33"/>
      <c r="E48" s="33"/>
      <c r="F48" s="33"/>
      <c r="G48" s="33"/>
      <c r="H48" s="33"/>
      <c r="J48" s="135"/>
      <c r="K48" s="68"/>
      <c r="L48" s="68" t="s">
        <v>279</v>
      </c>
      <c r="M48" s="181">
        <v>106102</v>
      </c>
      <c r="N48" s="180">
        <v>105469</v>
      </c>
      <c r="O48" s="180">
        <v>88945</v>
      </c>
      <c r="P48" s="179">
        <f>100*O48/O$64</f>
        <v>0.009362571530370175</v>
      </c>
      <c r="Q48" s="179">
        <f>100*(O48-N48)/N48</f>
        <v>-15.667162863021362</v>
      </c>
    </row>
    <row r="49" spans="1:17" ht="18.75" customHeight="1">
      <c r="A49" s="113" t="s">
        <v>299</v>
      </c>
      <c r="B49" s="113"/>
      <c r="C49" s="113"/>
      <c r="D49" s="113"/>
      <c r="E49" s="113"/>
      <c r="F49" s="113"/>
      <c r="G49" s="113"/>
      <c r="H49" s="113"/>
      <c r="J49" s="135"/>
      <c r="K49" s="134" t="s">
        <v>278</v>
      </c>
      <c r="L49" s="134"/>
      <c r="M49" s="181">
        <v>23685458</v>
      </c>
      <c r="N49" s="180">
        <v>27317108</v>
      </c>
      <c r="O49" s="180">
        <v>27058140</v>
      </c>
      <c r="P49" s="179">
        <f>100*O49/O$64</f>
        <v>2.8482069956576583</v>
      </c>
      <c r="Q49" s="179">
        <f>100*(O49-N49)/N49</f>
        <v>-0.9480066484343804</v>
      </c>
    </row>
    <row r="50" spans="1:17" ht="18.75" customHeight="1" thickBot="1">
      <c r="A50" s="2"/>
      <c r="C50" s="39"/>
      <c r="D50" s="39"/>
      <c r="E50" s="39"/>
      <c r="F50" s="39"/>
      <c r="G50" s="39"/>
      <c r="H50" s="53" t="s">
        <v>216</v>
      </c>
      <c r="J50" s="188" t="s">
        <v>264</v>
      </c>
      <c r="K50" s="188"/>
      <c r="L50" s="188"/>
      <c r="M50" s="187">
        <f>SUM(M39,M45,M49)</f>
        <v>678943357</v>
      </c>
      <c r="N50" s="186">
        <f>SUM(N39,N45,N49)</f>
        <v>771842659</v>
      </c>
      <c r="O50" s="186">
        <f>SUM(O39,O45,O49)</f>
        <v>838518703</v>
      </c>
      <c r="P50" s="185">
        <f>100*O50/O$64</f>
        <v>88.26456053056073</v>
      </c>
      <c r="Q50" s="185">
        <f>100*(O50-N50)/N50</f>
        <v>8.638553884335124</v>
      </c>
    </row>
    <row r="51" spans="1:17" ht="18.75" customHeight="1">
      <c r="A51" s="201" t="s">
        <v>298</v>
      </c>
      <c r="B51" s="52"/>
      <c r="C51" s="89" t="s">
        <v>297</v>
      </c>
      <c r="D51" s="87"/>
      <c r="E51" s="88"/>
      <c r="F51" s="89" t="s">
        <v>296</v>
      </c>
      <c r="G51" s="87"/>
      <c r="H51" s="87"/>
      <c r="J51" s="143" t="s">
        <v>277</v>
      </c>
      <c r="K51" s="143"/>
      <c r="L51" s="143"/>
      <c r="M51" s="184"/>
      <c r="N51" s="183"/>
      <c r="O51" s="183"/>
      <c r="P51" s="182"/>
      <c r="Q51" s="189"/>
    </row>
    <row r="52" spans="1:17" ht="18.75" customHeight="1">
      <c r="A52" s="202"/>
      <c r="B52" s="203"/>
      <c r="C52" s="117" t="s">
        <v>214</v>
      </c>
      <c r="D52" s="81" t="s">
        <v>213</v>
      </c>
      <c r="E52" s="81" t="s">
        <v>212</v>
      </c>
      <c r="F52" s="117" t="s">
        <v>231</v>
      </c>
      <c r="G52" s="197" t="s">
        <v>230</v>
      </c>
      <c r="H52" s="196" t="s">
        <v>229</v>
      </c>
      <c r="J52" s="138"/>
      <c r="K52" s="134" t="s">
        <v>276</v>
      </c>
      <c r="L52" s="134"/>
      <c r="M52" s="181">
        <v>6604000</v>
      </c>
      <c r="N52" s="180">
        <v>358000</v>
      </c>
      <c r="O52" s="190" t="s">
        <v>275</v>
      </c>
      <c r="P52" s="189" t="s">
        <v>205</v>
      </c>
      <c r="Q52" s="189" t="s">
        <v>274</v>
      </c>
    </row>
    <row r="53" spans="1:17" ht="18.75" customHeight="1">
      <c r="A53" s="134" t="s">
        <v>295</v>
      </c>
      <c r="B53" s="199"/>
      <c r="C53" s="78">
        <v>9641719</v>
      </c>
      <c r="D53" s="77">
        <v>8732684</v>
      </c>
      <c r="E53" s="77">
        <v>8727360</v>
      </c>
      <c r="F53" s="77">
        <v>9214486</v>
      </c>
      <c r="G53" s="77">
        <v>8311474</v>
      </c>
      <c r="H53" s="77">
        <v>8306755</v>
      </c>
      <c r="J53" s="138"/>
      <c r="K53" s="134" t="s">
        <v>273</v>
      </c>
      <c r="L53" s="134"/>
      <c r="M53" s="181">
        <v>386256</v>
      </c>
      <c r="N53" s="180">
        <v>390266</v>
      </c>
      <c r="O53" s="180">
        <v>396932</v>
      </c>
      <c r="P53" s="179">
        <f>100*O53/O$64</f>
        <v>0.04178204781261335</v>
      </c>
      <c r="Q53" s="179">
        <f>100*(O53-N53)/N53</f>
        <v>1.7080657807751636</v>
      </c>
    </row>
    <row r="54" spans="1:17" ht="18.75" customHeight="1">
      <c r="A54" s="134" t="s">
        <v>276</v>
      </c>
      <c r="B54" s="199"/>
      <c r="C54" s="62">
        <v>15444680</v>
      </c>
      <c r="D54" s="61">
        <v>8124368</v>
      </c>
      <c r="E54" s="61">
        <v>366413</v>
      </c>
      <c r="F54" s="61">
        <v>15444680</v>
      </c>
      <c r="G54" s="61">
        <v>8124368</v>
      </c>
      <c r="H54" s="61">
        <v>366413</v>
      </c>
      <c r="J54" s="138"/>
      <c r="K54" s="134" t="s">
        <v>272</v>
      </c>
      <c r="L54" s="134"/>
      <c r="M54" s="181">
        <v>18798134</v>
      </c>
      <c r="N54" s="180">
        <v>18403568</v>
      </c>
      <c r="O54" s="180">
        <v>19968082</v>
      </c>
      <c r="P54" s="179">
        <f>100*O54/O$64</f>
        <v>2.1018898875630687</v>
      </c>
      <c r="Q54" s="179">
        <f>100*(O54-N54)/N54</f>
        <v>8.501144995361768</v>
      </c>
    </row>
    <row r="55" spans="1:17" ht="18.75" customHeight="1">
      <c r="A55" s="134" t="s">
        <v>273</v>
      </c>
      <c r="B55" s="199"/>
      <c r="C55" s="62">
        <v>137624</v>
      </c>
      <c r="D55" s="61">
        <v>135686</v>
      </c>
      <c r="E55" s="61">
        <v>146240</v>
      </c>
      <c r="F55" s="61">
        <v>96315</v>
      </c>
      <c r="G55" s="61">
        <v>88355</v>
      </c>
      <c r="H55" s="61">
        <v>89084</v>
      </c>
      <c r="J55" s="138"/>
      <c r="K55" s="134" t="s">
        <v>271</v>
      </c>
      <c r="L55" s="134"/>
      <c r="M55" s="181">
        <v>230519</v>
      </c>
      <c r="N55" s="180">
        <v>126487</v>
      </c>
      <c r="O55" s="180">
        <v>38200</v>
      </c>
      <c r="P55" s="179">
        <f>100*O55/O$64</f>
        <v>0.0040210268419825805</v>
      </c>
      <c r="Q55" s="179">
        <f>100*(O55-N55)/N55</f>
        <v>-69.79926790895507</v>
      </c>
    </row>
    <row r="56" spans="1:17" ht="18.75" customHeight="1">
      <c r="A56" s="134" t="s">
        <v>271</v>
      </c>
      <c r="B56" s="199"/>
      <c r="C56" s="62">
        <v>308985</v>
      </c>
      <c r="D56" s="61">
        <v>292499</v>
      </c>
      <c r="E56" s="61">
        <v>261381</v>
      </c>
      <c r="F56" s="61">
        <v>308805</v>
      </c>
      <c r="G56" s="61">
        <v>291938</v>
      </c>
      <c r="H56" s="61">
        <v>261139</v>
      </c>
      <c r="J56" s="138"/>
      <c r="K56" s="134" t="s">
        <v>270</v>
      </c>
      <c r="L56" s="134"/>
      <c r="M56" s="181">
        <v>818123</v>
      </c>
      <c r="N56" s="180">
        <v>1105267</v>
      </c>
      <c r="O56" s="180">
        <v>1649377</v>
      </c>
      <c r="P56" s="179">
        <f>100*O56/O$64</f>
        <v>0.17361751805101316</v>
      </c>
      <c r="Q56" s="179">
        <f>100*(O56-N56)/N56</f>
        <v>49.22882887121392</v>
      </c>
    </row>
    <row r="57" spans="1:17" ht="18.75" customHeight="1">
      <c r="A57" s="134" t="s">
        <v>294</v>
      </c>
      <c r="B57" s="199"/>
      <c r="C57" s="62">
        <v>226282</v>
      </c>
      <c r="D57" s="61">
        <v>231982</v>
      </c>
      <c r="E57" s="61">
        <v>249345</v>
      </c>
      <c r="F57" s="61">
        <v>134781</v>
      </c>
      <c r="G57" s="61">
        <v>124672</v>
      </c>
      <c r="H57" s="61">
        <v>68491</v>
      </c>
      <c r="J57" s="138"/>
      <c r="K57" s="134" t="s">
        <v>269</v>
      </c>
      <c r="L57" s="134"/>
      <c r="M57" s="181">
        <v>9455499</v>
      </c>
      <c r="N57" s="180">
        <v>10447225</v>
      </c>
      <c r="O57" s="180">
        <v>11310820</v>
      </c>
      <c r="P57" s="179">
        <f>100*O57/O$64</f>
        <v>1.1906049954144873</v>
      </c>
      <c r="Q57" s="179">
        <f>100*(O57-N57)/N57</f>
        <v>8.266262093522442</v>
      </c>
    </row>
    <row r="58" spans="1:17" ht="18.75" customHeight="1">
      <c r="A58" s="134" t="s">
        <v>293</v>
      </c>
      <c r="B58" s="199"/>
      <c r="C58" s="62">
        <v>83415</v>
      </c>
      <c r="D58" s="61">
        <v>73487</v>
      </c>
      <c r="E58" s="61">
        <v>78965</v>
      </c>
      <c r="F58" s="61">
        <v>81189</v>
      </c>
      <c r="G58" s="61">
        <v>64444</v>
      </c>
      <c r="H58" s="61">
        <v>50867</v>
      </c>
      <c r="J58" s="188" t="s">
        <v>264</v>
      </c>
      <c r="K58" s="188"/>
      <c r="L58" s="188"/>
      <c r="M58" s="187">
        <f>SUM(M52:M57)</f>
        <v>36292531</v>
      </c>
      <c r="N58" s="186">
        <f>SUM(N52:N57)</f>
        <v>30830813</v>
      </c>
      <c r="O58" s="186">
        <f>SUM(O52:O57)</f>
        <v>33363411</v>
      </c>
      <c r="P58" s="185">
        <f>100*O58/O$64</f>
        <v>3.511915475683165</v>
      </c>
      <c r="Q58" s="185">
        <f>100*(O58-N58)/N58</f>
        <v>8.214502809251252</v>
      </c>
    </row>
    <row r="59" spans="1:17" ht="18.75" customHeight="1">
      <c r="A59" s="134" t="s">
        <v>292</v>
      </c>
      <c r="B59" s="199"/>
      <c r="C59" s="62">
        <v>27149332</v>
      </c>
      <c r="D59" s="61">
        <v>24057418</v>
      </c>
      <c r="E59" s="61">
        <v>21992953</v>
      </c>
      <c r="F59" s="61">
        <v>27118627</v>
      </c>
      <c r="G59" s="61">
        <v>24017933</v>
      </c>
      <c r="H59" s="61">
        <v>21954366</v>
      </c>
      <c r="J59" s="143" t="s">
        <v>268</v>
      </c>
      <c r="K59" s="143"/>
      <c r="L59" s="143"/>
      <c r="M59" s="184"/>
      <c r="N59" s="183"/>
      <c r="O59" s="183"/>
      <c r="P59" s="182"/>
      <c r="Q59" s="182"/>
    </row>
    <row r="60" spans="1:17" ht="18.75" customHeight="1">
      <c r="A60" s="134" t="s">
        <v>291</v>
      </c>
      <c r="B60" s="199"/>
      <c r="C60" s="62">
        <v>5327750</v>
      </c>
      <c r="D60" s="61">
        <v>5761804</v>
      </c>
      <c r="E60" s="61">
        <v>8822918</v>
      </c>
      <c r="F60" s="61">
        <v>2991213</v>
      </c>
      <c r="G60" s="61">
        <v>3098705</v>
      </c>
      <c r="H60" s="61">
        <v>6056276</v>
      </c>
      <c r="J60" s="138"/>
      <c r="K60" s="134" t="s">
        <v>267</v>
      </c>
      <c r="L60" s="134"/>
      <c r="M60" s="181">
        <v>13658315</v>
      </c>
      <c r="N60" s="180">
        <v>13470741</v>
      </c>
      <c r="O60" s="180">
        <v>13026406</v>
      </c>
      <c r="P60" s="179">
        <f>100*O60/O$64</f>
        <v>1.3711918371875116</v>
      </c>
      <c r="Q60" s="179">
        <f>100*(O60-N60)/N60</f>
        <v>-3.2985193613328323</v>
      </c>
    </row>
    <row r="61" spans="1:17" ht="18.75" customHeight="1">
      <c r="A61" s="134" t="s">
        <v>270</v>
      </c>
      <c r="B61" s="199"/>
      <c r="C61" s="62">
        <v>1269650</v>
      </c>
      <c r="D61" s="61">
        <v>2041371</v>
      </c>
      <c r="E61" s="61">
        <v>2852241</v>
      </c>
      <c r="F61" s="61">
        <v>1258333</v>
      </c>
      <c r="G61" s="61">
        <v>2041371</v>
      </c>
      <c r="H61" s="61">
        <v>2852241</v>
      </c>
      <c r="J61" s="138"/>
      <c r="K61" s="134" t="s">
        <v>266</v>
      </c>
      <c r="L61" s="134"/>
      <c r="M61" s="181">
        <v>1972978</v>
      </c>
      <c r="N61" s="180">
        <v>1865805</v>
      </c>
      <c r="O61" s="180">
        <v>1837711</v>
      </c>
      <c r="P61" s="179">
        <f>100*O61/O$64</f>
        <v>0.1934420224818495</v>
      </c>
      <c r="Q61" s="179">
        <f>100*(O61-N61)/N61</f>
        <v>-1.5057307703645344</v>
      </c>
    </row>
    <row r="62" spans="1:17" ht="18.75" customHeight="1">
      <c r="A62" s="134" t="s">
        <v>269</v>
      </c>
      <c r="B62" s="199"/>
      <c r="C62" s="62">
        <v>7375310</v>
      </c>
      <c r="D62" s="61">
        <v>8848726</v>
      </c>
      <c r="E62" s="61">
        <v>7945750</v>
      </c>
      <c r="F62" s="61">
        <v>7361418</v>
      </c>
      <c r="G62" s="61">
        <v>8848187</v>
      </c>
      <c r="H62" s="61">
        <v>7945748</v>
      </c>
      <c r="J62" s="138"/>
      <c r="K62" s="134" t="s">
        <v>265</v>
      </c>
      <c r="L62" s="134"/>
      <c r="M62" s="181">
        <v>69424630</v>
      </c>
      <c r="N62" s="180">
        <v>66050040</v>
      </c>
      <c r="O62" s="180">
        <v>63259862</v>
      </c>
      <c r="P62" s="179">
        <f>100*O62/O$64</f>
        <v>6.65889013408675</v>
      </c>
      <c r="Q62" s="179">
        <f>100*(O62-N62)/N62</f>
        <v>-4.224339606758755</v>
      </c>
    </row>
    <row r="63" spans="1:17" ht="18.75" customHeight="1">
      <c r="A63" s="134" t="s">
        <v>290</v>
      </c>
      <c r="B63" s="199"/>
      <c r="C63" s="62">
        <v>347170</v>
      </c>
      <c r="D63" s="61">
        <v>369036</v>
      </c>
      <c r="E63" s="61">
        <v>396184</v>
      </c>
      <c r="F63" s="61">
        <v>338985</v>
      </c>
      <c r="G63" s="61">
        <v>361102</v>
      </c>
      <c r="H63" s="61">
        <v>390562</v>
      </c>
      <c r="J63" s="178" t="s">
        <v>264</v>
      </c>
      <c r="K63" s="178"/>
      <c r="L63" s="178"/>
      <c r="M63" s="176">
        <f>SUM(M60:M62)</f>
        <v>85055923</v>
      </c>
      <c r="N63" s="175">
        <f>SUM(N60:N62)</f>
        <v>81386586</v>
      </c>
      <c r="O63" s="175">
        <f>SUM(O60:O62)</f>
        <v>78123979</v>
      </c>
      <c r="P63" s="174">
        <f>100*O63/O$64</f>
        <v>8.223523993756112</v>
      </c>
      <c r="Q63" s="174">
        <f>100*(O63-N63)/N63</f>
        <v>-4.00877731866035</v>
      </c>
    </row>
    <row r="64" spans="1:17" ht="18.75" customHeight="1">
      <c r="A64" s="178" t="s">
        <v>289</v>
      </c>
      <c r="B64" s="200"/>
      <c r="C64" s="157">
        <f>SUM(C53:C63)</f>
        <v>67311917</v>
      </c>
      <c r="D64" s="156">
        <f>SUM(D53:D63)</f>
        <v>58669061</v>
      </c>
      <c r="E64" s="156">
        <f>SUM(E53:E63)</f>
        <v>51839750</v>
      </c>
      <c r="F64" s="156">
        <f>SUM(F53:F63)</f>
        <v>64348832</v>
      </c>
      <c r="G64" s="156">
        <f>SUM(G53:G63)</f>
        <v>55372549</v>
      </c>
      <c r="H64" s="156">
        <f>SUM(H53:H63)</f>
        <v>48341942</v>
      </c>
      <c r="J64" s="177" t="s">
        <v>263</v>
      </c>
      <c r="K64" s="177"/>
      <c r="L64" s="177"/>
      <c r="M64" s="176">
        <f>SUM(M50,M58,M63)</f>
        <v>800291811</v>
      </c>
      <c r="N64" s="175">
        <f>SUM(N50,N58,N63)</f>
        <v>884060058</v>
      </c>
      <c r="O64" s="175">
        <f>SUM(O50,O58,O63)</f>
        <v>950006093</v>
      </c>
      <c r="P64" s="174">
        <f>100*O64/O$64</f>
        <v>100</v>
      </c>
      <c r="Q64" s="174">
        <f>100*(O64-N64)/N64</f>
        <v>7.45945192334433</v>
      </c>
    </row>
    <row r="65" spans="1:17" ht="18.75" customHeight="1">
      <c r="A65" s="57" t="s">
        <v>173</v>
      </c>
      <c r="B65" s="57"/>
      <c r="C65" s="57"/>
      <c r="D65" s="57"/>
      <c r="E65" s="57"/>
      <c r="F65" s="57"/>
      <c r="G65" s="57"/>
      <c r="J65" s="2" t="s">
        <v>173</v>
      </c>
      <c r="K65" s="2"/>
      <c r="L65" s="2"/>
      <c r="M65" s="2"/>
      <c r="N65" s="2"/>
      <c r="O65" s="2"/>
      <c r="P65" s="2"/>
      <c r="Q65" s="2"/>
    </row>
  </sheetData>
  <sheetProtection/>
  <mergeCells count="72">
    <mergeCell ref="J9:L9"/>
    <mergeCell ref="J10:L10"/>
    <mergeCell ref="J11:L11"/>
    <mergeCell ref="J12:L12"/>
    <mergeCell ref="J31:L31"/>
    <mergeCell ref="J32:L32"/>
    <mergeCell ref="J17:Q17"/>
    <mergeCell ref="J4:R4"/>
    <mergeCell ref="J3:R3"/>
    <mergeCell ref="J6:L7"/>
    <mergeCell ref="M6:O6"/>
    <mergeCell ref="P6:R6"/>
    <mergeCell ref="J13:L13"/>
    <mergeCell ref="J8:L8"/>
    <mergeCell ref="J25:L25"/>
    <mergeCell ref="J26:L26"/>
    <mergeCell ref="J27:L27"/>
    <mergeCell ref="J28:L28"/>
    <mergeCell ref="J29:L29"/>
    <mergeCell ref="J30:L30"/>
    <mergeCell ref="A62:B62"/>
    <mergeCell ref="A63:B63"/>
    <mergeCell ref="A48:H48"/>
    <mergeCell ref="A49:H49"/>
    <mergeCell ref="J19:L19"/>
    <mergeCell ref="J20:L20"/>
    <mergeCell ref="J21:L21"/>
    <mergeCell ref="J22:L22"/>
    <mergeCell ref="J23:L23"/>
    <mergeCell ref="J24:L24"/>
    <mergeCell ref="A56:B56"/>
    <mergeCell ref="A57:B57"/>
    <mergeCell ref="A58:B58"/>
    <mergeCell ref="A59:B59"/>
    <mergeCell ref="A60:B60"/>
    <mergeCell ref="A61:B61"/>
    <mergeCell ref="C51:E51"/>
    <mergeCell ref="F51:H51"/>
    <mergeCell ref="A51:B52"/>
    <mergeCell ref="J64:L64"/>
    <mergeCell ref="J58:L58"/>
    <mergeCell ref="J59:L59"/>
    <mergeCell ref="K60:L60"/>
    <mergeCell ref="K61:L61"/>
    <mergeCell ref="A53:B53"/>
    <mergeCell ref="A64:B64"/>
    <mergeCell ref="A54:B54"/>
    <mergeCell ref="A55:B55"/>
    <mergeCell ref="K49:L49"/>
    <mergeCell ref="J63:L63"/>
    <mergeCell ref="K53:L53"/>
    <mergeCell ref="K54:L54"/>
    <mergeCell ref="K55:L55"/>
    <mergeCell ref="K56:L56"/>
    <mergeCell ref="J50:L50"/>
    <mergeCell ref="K62:L62"/>
    <mergeCell ref="J35:Q35"/>
    <mergeCell ref="J37:L37"/>
    <mergeCell ref="J38:L38"/>
    <mergeCell ref="K39:L39"/>
    <mergeCell ref="K57:L57"/>
    <mergeCell ref="K45:L45"/>
    <mergeCell ref="K52:L52"/>
    <mergeCell ref="J51:L51"/>
    <mergeCell ref="A38:B38"/>
    <mergeCell ref="A40:B40"/>
    <mergeCell ref="A42:B42"/>
    <mergeCell ref="A3:G3"/>
    <mergeCell ref="A24:B24"/>
    <mergeCell ref="A4:G4"/>
    <mergeCell ref="A7:B7"/>
    <mergeCell ref="A6:B6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P1">
      <selection activeCell="W1" sqref="W1"/>
    </sheetView>
  </sheetViews>
  <sheetFormatPr defaultColWidth="8.796875" defaultRowHeight="22.5" customHeight="1"/>
  <cols>
    <col min="1" max="1" width="9.3984375" style="0" customWidth="1"/>
    <col min="2" max="2" width="2.5" style="0" customWidth="1"/>
    <col min="3" max="3" width="16.8984375" style="0" customWidth="1"/>
    <col min="4" max="16384" width="14.3984375" style="0" customWidth="1"/>
  </cols>
  <sheetData>
    <row r="1" spans="1:23" ht="22.5" customHeight="1">
      <c r="A1" s="38" t="s">
        <v>304</v>
      </c>
      <c r="W1" s="56" t="s">
        <v>386</v>
      </c>
    </row>
    <row r="3" spans="1:23" ht="22.5" customHeight="1">
      <c r="A3" s="249" t="s">
        <v>342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</row>
    <row r="4" spans="1:23" ht="22.5" customHeight="1" thickBot="1">
      <c r="A4" s="2"/>
      <c r="B4" s="2"/>
      <c r="C4" s="247"/>
      <c r="D4" s="247"/>
      <c r="E4" s="247"/>
      <c r="F4" s="247"/>
      <c r="G4" s="248"/>
      <c r="H4" s="247"/>
      <c r="I4" s="247"/>
      <c r="J4" s="247"/>
      <c r="K4" s="248"/>
      <c r="L4" s="247"/>
      <c r="M4" s="247"/>
      <c r="N4" s="247"/>
      <c r="O4" s="248"/>
      <c r="P4" s="247"/>
      <c r="Q4" s="247"/>
      <c r="R4" s="247"/>
      <c r="S4" s="248"/>
      <c r="T4" s="247"/>
      <c r="U4" s="247"/>
      <c r="V4" s="247"/>
      <c r="W4" s="96" t="s">
        <v>216</v>
      </c>
    </row>
    <row r="5" spans="1:23" ht="22.5" customHeight="1">
      <c r="A5" s="246" t="s">
        <v>341</v>
      </c>
      <c r="B5" s="246"/>
      <c r="C5" s="245"/>
      <c r="D5" s="243" t="s">
        <v>340</v>
      </c>
      <c r="E5" s="242"/>
      <c r="F5" s="242"/>
      <c r="G5" s="244"/>
      <c r="H5" s="243" t="s">
        <v>339</v>
      </c>
      <c r="I5" s="242"/>
      <c r="J5" s="242"/>
      <c r="K5" s="244"/>
      <c r="L5" s="243" t="s">
        <v>338</v>
      </c>
      <c r="M5" s="242"/>
      <c r="N5" s="242"/>
      <c r="O5" s="244"/>
      <c r="P5" s="243" t="s">
        <v>337</v>
      </c>
      <c r="Q5" s="242"/>
      <c r="R5" s="242"/>
      <c r="S5" s="244"/>
      <c r="T5" s="243" t="s">
        <v>336</v>
      </c>
      <c r="U5" s="242"/>
      <c r="V5" s="242"/>
      <c r="W5" s="242"/>
    </row>
    <row r="6" spans="1:23" ht="22.5" customHeight="1">
      <c r="A6" s="241"/>
      <c r="B6" s="241"/>
      <c r="C6" s="46"/>
      <c r="D6" s="237" t="s">
        <v>332</v>
      </c>
      <c r="E6" s="237" t="s">
        <v>334</v>
      </c>
      <c r="F6" s="237" t="s">
        <v>333</v>
      </c>
      <c r="G6" s="238" t="s">
        <v>329</v>
      </c>
      <c r="H6" s="237" t="s">
        <v>335</v>
      </c>
      <c r="I6" s="237" t="s">
        <v>334</v>
      </c>
      <c r="J6" s="237" t="s">
        <v>333</v>
      </c>
      <c r="K6" s="238" t="s">
        <v>329</v>
      </c>
      <c r="L6" s="237" t="s">
        <v>332</v>
      </c>
      <c r="M6" s="237" t="s">
        <v>331</v>
      </c>
      <c r="N6" s="237" t="s">
        <v>330</v>
      </c>
      <c r="O6" s="240" t="s">
        <v>329</v>
      </c>
      <c r="P6" s="239" t="s">
        <v>332</v>
      </c>
      <c r="Q6" s="237" t="s">
        <v>331</v>
      </c>
      <c r="R6" s="237" t="s">
        <v>330</v>
      </c>
      <c r="S6" s="238" t="s">
        <v>329</v>
      </c>
      <c r="T6" s="237" t="s">
        <v>332</v>
      </c>
      <c r="U6" s="237" t="s">
        <v>331</v>
      </c>
      <c r="V6" s="237" t="s">
        <v>330</v>
      </c>
      <c r="W6" s="236" t="s">
        <v>329</v>
      </c>
    </row>
    <row r="7" spans="1:23" ht="22.5" customHeight="1">
      <c r="A7" s="235" t="s">
        <v>328</v>
      </c>
      <c r="B7" s="235"/>
      <c r="C7" s="234"/>
      <c r="D7" s="233">
        <f>SUM(D8:D27)</f>
        <v>132576000</v>
      </c>
      <c r="E7" s="232">
        <f>SUM(E8:E27)</f>
        <v>138000135</v>
      </c>
      <c r="F7" s="232">
        <f>SUM(F8:F27)</f>
        <v>134770573</v>
      </c>
      <c r="G7" s="231">
        <f>100*F7/E7</f>
        <v>97.65973997054424</v>
      </c>
      <c r="H7" s="232">
        <f>SUM(H8:H27)</f>
        <v>136564000</v>
      </c>
      <c r="I7" s="232">
        <f>SUM(I8:I27)</f>
        <v>141677653</v>
      </c>
      <c r="J7" s="232">
        <f>SUM(J8:J27)</f>
        <v>138288178</v>
      </c>
      <c r="K7" s="231">
        <f>100*J7/I7</f>
        <v>97.60761494263319</v>
      </c>
      <c r="L7" s="232">
        <f>SUM(L8:L27)</f>
        <v>139168000</v>
      </c>
      <c r="M7" s="232">
        <f>SUM(M8:M27)</f>
        <v>143988332</v>
      </c>
      <c r="N7" s="232">
        <f>SUM(N8:N27)</f>
        <v>140509826</v>
      </c>
      <c r="O7" s="231">
        <f>100*N7/M7</f>
        <v>97.58417508440893</v>
      </c>
      <c r="P7" s="232">
        <f>SUM(P8:P27)</f>
        <v>140718000</v>
      </c>
      <c r="Q7" s="232">
        <f>SUM(Q8:Q27)</f>
        <v>146210554</v>
      </c>
      <c r="R7" s="232">
        <f>SUM(R8:R27)</f>
        <v>142498620</v>
      </c>
      <c r="S7" s="231">
        <f>100*R7/Q7</f>
        <v>97.46124072548142</v>
      </c>
      <c r="T7" s="232">
        <f>SUM(T8:T27)</f>
        <v>136234000</v>
      </c>
      <c r="U7" s="232">
        <f>SUM(U8:U27)</f>
        <v>141114828</v>
      </c>
      <c r="V7" s="232">
        <f>SUM(V8:V27)</f>
        <v>137266248</v>
      </c>
      <c r="W7" s="231">
        <f>100*V7/U7</f>
        <v>97.27273167919675</v>
      </c>
    </row>
    <row r="8" spans="1:23" ht="22.5" customHeight="1">
      <c r="A8" s="61"/>
      <c r="B8" s="61"/>
      <c r="C8" s="222" t="s">
        <v>324</v>
      </c>
      <c r="D8" s="17">
        <v>22227000</v>
      </c>
      <c r="E8" s="18">
        <v>23449849</v>
      </c>
      <c r="F8" s="18">
        <v>22483946</v>
      </c>
      <c r="G8" s="221">
        <f>100*F8/E8</f>
        <v>95.88098413768037</v>
      </c>
      <c r="H8" s="18">
        <v>22244000</v>
      </c>
      <c r="I8" s="18">
        <v>23305175</v>
      </c>
      <c r="J8" s="18">
        <v>22304203</v>
      </c>
      <c r="K8" s="221">
        <f>100*J8/I8</f>
        <v>95.70493677906302</v>
      </c>
      <c r="L8" s="18">
        <v>24170000</v>
      </c>
      <c r="M8" s="18">
        <v>25450977</v>
      </c>
      <c r="N8" s="18">
        <v>24399582</v>
      </c>
      <c r="O8" s="221">
        <f>100*N8/M8</f>
        <v>95.86894051257836</v>
      </c>
      <c r="P8" s="18">
        <v>19971000</v>
      </c>
      <c r="Q8" s="18">
        <v>21595026</v>
      </c>
      <c r="R8" s="18">
        <v>20564261</v>
      </c>
      <c r="S8" s="221">
        <f>100*R8/Q8</f>
        <v>95.22684066228955</v>
      </c>
      <c r="T8" s="18">
        <v>21286000</v>
      </c>
      <c r="U8" s="18">
        <v>22474862</v>
      </c>
      <c r="V8" s="18">
        <v>21352799</v>
      </c>
      <c r="W8" s="221">
        <f>100*V8/U8</f>
        <v>95.00747546303066</v>
      </c>
    </row>
    <row r="9" spans="1:23" ht="22.5" customHeight="1">
      <c r="A9" s="230" t="s">
        <v>327</v>
      </c>
      <c r="B9" s="61"/>
      <c r="C9" s="222" t="s">
        <v>323</v>
      </c>
      <c r="D9" s="17">
        <v>7320000</v>
      </c>
      <c r="E9" s="18">
        <v>7634037</v>
      </c>
      <c r="F9" s="18">
        <v>7573927</v>
      </c>
      <c r="G9" s="221">
        <f>100*F9/E9</f>
        <v>99.2126053358138</v>
      </c>
      <c r="H9" s="18">
        <v>8710600</v>
      </c>
      <c r="I9" s="18">
        <v>8958903</v>
      </c>
      <c r="J9" s="18">
        <v>8898197</v>
      </c>
      <c r="K9" s="221">
        <f>100*J9/I9</f>
        <v>99.32239471729964</v>
      </c>
      <c r="L9" s="18">
        <v>8661000</v>
      </c>
      <c r="M9" s="18">
        <v>8956926</v>
      </c>
      <c r="N9" s="18">
        <v>8893974</v>
      </c>
      <c r="O9" s="221">
        <f>100*N9/M9</f>
        <v>99.29716958697661</v>
      </c>
      <c r="P9" s="18">
        <v>8065000</v>
      </c>
      <c r="Q9" s="18">
        <v>8213626</v>
      </c>
      <c r="R9" s="18">
        <v>8138896</v>
      </c>
      <c r="S9" s="221">
        <f>100*R9/Q9</f>
        <v>99.09017040707721</v>
      </c>
      <c r="T9" s="18">
        <v>7283000</v>
      </c>
      <c r="U9" s="18">
        <v>7480255</v>
      </c>
      <c r="V9" s="18">
        <v>7393151</v>
      </c>
      <c r="W9" s="221">
        <f>100*V9/U9</f>
        <v>98.83554771862724</v>
      </c>
    </row>
    <row r="10" spans="1:23" ht="22.5" customHeight="1">
      <c r="A10" s="230"/>
      <c r="B10" s="230"/>
      <c r="C10" s="222" t="s">
        <v>326</v>
      </c>
      <c r="D10" s="17">
        <v>8894000</v>
      </c>
      <c r="E10" s="18">
        <v>9184888</v>
      </c>
      <c r="F10" s="18">
        <v>9184888</v>
      </c>
      <c r="G10" s="225">
        <f>100*F10/E10</f>
        <v>100</v>
      </c>
      <c r="H10" s="18">
        <v>4658000</v>
      </c>
      <c r="I10" s="18">
        <v>4658396</v>
      </c>
      <c r="J10" s="18">
        <v>4658396</v>
      </c>
      <c r="K10" s="225">
        <f>100*J10/I10</f>
        <v>100</v>
      </c>
      <c r="L10" s="18">
        <v>3949000</v>
      </c>
      <c r="M10" s="18">
        <v>3949627</v>
      </c>
      <c r="N10" s="18">
        <v>3949627</v>
      </c>
      <c r="O10" s="225">
        <f>100*N10/M10</f>
        <v>100</v>
      </c>
      <c r="P10" s="18">
        <v>2915000</v>
      </c>
      <c r="Q10" s="18">
        <v>2919655</v>
      </c>
      <c r="R10" s="18">
        <v>2919658</v>
      </c>
      <c r="S10" s="221">
        <f>100*R10/Q10</f>
        <v>100.00010275186624</v>
      </c>
      <c r="T10" s="18">
        <v>3019000</v>
      </c>
      <c r="U10" s="18">
        <v>3046986</v>
      </c>
      <c r="V10" s="18">
        <v>3046986</v>
      </c>
      <c r="W10" s="221">
        <f>100*V10/U10</f>
        <v>100</v>
      </c>
    </row>
    <row r="11" spans="1:23" ht="22.5" customHeight="1">
      <c r="A11" s="227" t="s">
        <v>325</v>
      </c>
      <c r="B11" s="61"/>
      <c r="C11" s="222" t="s">
        <v>324</v>
      </c>
      <c r="D11" s="17">
        <v>2275000</v>
      </c>
      <c r="E11" s="18">
        <v>2441909</v>
      </c>
      <c r="F11" s="18">
        <v>2332581</v>
      </c>
      <c r="G11" s="221">
        <f>100*F11/E11</f>
        <v>95.52284708398224</v>
      </c>
      <c r="H11" s="18">
        <v>2339500</v>
      </c>
      <c r="I11" s="18">
        <v>2483694</v>
      </c>
      <c r="J11" s="18">
        <v>2360882</v>
      </c>
      <c r="K11" s="221">
        <f>100*J11/I11</f>
        <v>95.05526848315452</v>
      </c>
      <c r="L11" s="18">
        <v>2499000</v>
      </c>
      <c r="M11" s="18">
        <v>2682635</v>
      </c>
      <c r="N11" s="18">
        <v>2532392</v>
      </c>
      <c r="O11" s="221">
        <f>100*N11/M11</f>
        <v>94.39942444648638</v>
      </c>
      <c r="P11" s="18">
        <v>2459000</v>
      </c>
      <c r="Q11" s="18">
        <v>2646446</v>
      </c>
      <c r="R11" s="18">
        <v>2471393</v>
      </c>
      <c r="S11" s="221">
        <f>100*R11/Q11</f>
        <v>93.38535530292324</v>
      </c>
      <c r="T11" s="18">
        <v>2054500</v>
      </c>
      <c r="U11" s="18">
        <v>2262025</v>
      </c>
      <c r="V11" s="18">
        <v>2060623</v>
      </c>
      <c r="W11" s="221">
        <f>100*V11/U11</f>
        <v>91.09638487638288</v>
      </c>
    </row>
    <row r="12" spans="1:23" ht="22.5" customHeight="1">
      <c r="A12" s="227"/>
      <c r="B12" s="61"/>
      <c r="C12" s="222" t="s">
        <v>323</v>
      </c>
      <c r="D12" s="17">
        <v>36571000</v>
      </c>
      <c r="E12" s="18">
        <v>37415485</v>
      </c>
      <c r="F12" s="18">
        <v>37110016</v>
      </c>
      <c r="G12" s="221">
        <f>100*F12/E12</f>
        <v>99.18357599801259</v>
      </c>
      <c r="H12" s="18">
        <v>42505000</v>
      </c>
      <c r="I12" s="18">
        <v>43798549</v>
      </c>
      <c r="J12" s="18">
        <v>43577708</v>
      </c>
      <c r="K12" s="221">
        <f>100*J12/I12</f>
        <v>99.49578009992979</v>
      </c>
      <c r="L12" s="18">
        <v>41509500</v>
      </c>
      <c r="M12" s="18">
        <v>42000737</v>
      </c>
      <c r="N12" s="18">
        <v>41744394</v>
      </c>
      <c r="O12" s="221">
        <f>100*N12/M12</f>
        <v>99.38967023364376</v>
      </c>
      <c r="P12" s="18">
        <v>37501000</v>
      </c>
      <c r="Q12" s="18">
        <v>38274850</v>
      </c>
      <c r="R12" s="18">
        <v>37995939</v>
      </c>
      <c r="S12" s="221">
        <f>100*R12/Q12</f>
        <v>99.27129433557545</v>
      </c>
      <c r="T12" s="18">
        <v>33878000</v>
      </c>
      <c r="U12" s="18">
        <v>34553442</v>
      </c>
      <c r="V12" s="18">
        <v>34232392</v>
      </c>
      <c r="W12" s="221">
        <f>100*V12/U12</f>
        <v>99.07085956878043</v>
      </c>
    </row>
    <row r="13" spans="1:23" ht="22.5" customHeight="1">
      <c r="A13" s="224" t="s">
        <v>322</v>
      </c>
      <c r="B13" s="229"/>
      <c r="C13" s="222" t="s">
        <v>321</v>
      </c>
      <c r="D13" s="228" t="s">
        <v>205</v>
      </c>
      <c r="E13" s="19" t="s">
        <v>205</v>
      </c>
      <c r="F13" s="19" t="s">
        <v>205</v>
      </c>
      <c r="G13" s="19" t="s">
        <v>205</v>
      </c>
      <c r="H13" s="19" t="s">
        <v>205</v>
      </c>
      <c r="I13" s="19" t="s">
        <v>205</v>
      </c>
      <c r="J13" s="19" t="s">
        <v>205</v>
      </c>
      <c r="K13" s="19" t="s">
        <v>205</v>
      </c>
      <c r="L13" s="19">
        <v>4720000</v>
      </c>
      <c r="M13" s="19">
        <v>4720623</v>
      </c>
      <c r="N13" s="19">
        <v>4720623</v>
      </c>
      <c r="O13" s="225">
        <f>100*N13/M13</f>
        <v>100</v>
      </c>
      <c r="P13" s="19">
        <v>18368500</v>
      </c>
      <c r="Q13" s="18">
        <v>18368524</v>
      </c>
      <c r="R13" s="18">
        <v>18368524</v>
      </c>
      <c r="S13" s="221">
        <f>100*R13/Q13</f>
        <v>100</v>
      </c>
      <c r="T13" s="19">
        <v>17437000</v>
      </c>
      <c r="U13" s="18">
        <v>17437040</v>
      </c>
      <c r="V13" s="18">
        <v>17437040</v>
      </c>
      <c r="W13" s="221">
        <f>100*V13/U13</f>
        <v>100</v>
      </c>
    </row>
    <row r="14" spans="1:23" ht="22.5" customHeight="1">
      <c r="A14" s="224"/>
      <c r="B14" s="229"/>
      <c r="C14" s="222" t="s">
        <v>320</v>
      </c>
      <c r="D14" s="228" t="s">
        <v>205</v>
      </c>
      <c r="E14" s="19" t="s">
        <v>205</v>
      </c>
      <c r="F14" s="19" t="s">
        <v>205</v>
      </c>
      <c r="G14" s="19" t="s">
        <v>205</v>
      </c>
      <c r="H14" s="19" t="s">
        <v>205</v>
      </c>
      <c r="I14" s="19" t="s">
        <v>205</v>
      </c>
      <c r="J14" s="19" t="s">
        <v>205</v>
      </c>
      <c r="K14" s="19" t="s">
        <v>205</v>
      </c>
      <c r="L14" s="19">
        <v>314000</v>
      </c>
      <c r="M14" s="19">
        <v>314335</v>
      </c>
      <c r="N14" s="19">
        <v>314335</v>
      </c>
      <c r="O14" s="225">
        <f>100*N14/M14</f>
        <v>100</v>
      </c>
      <c r="P14" s="19">
        <v>361500</v>
      </c>
      <c r="Q14" s="18">
        <v>361693</v>
      </c>
      <c r="R14" s="18">
        <v>361693</v>
      </c>
      <c r="S14" s="221">
        <f>100*R14/Q14</f>
        <v>100</v>
      </c>
      <c r="T14" s="19">
        <v>377000</v>
      </c>
      <c r="U14" s="18">
        <v>377017</v>
      </c>
      <c r="V14" s="18">
        <v>377017</v>
      </c>
      <c r="W14" s="221">
        <f>100*V14/U14</f>
        <v>100</v>
      </c>
    </row>
    <row r="15" spans="1:23" ht="22.5" customHeight="1">
      <c r="A15" s="227" t="s">
        <v>319</v>
      </c>
      <c r="B15" s="227"/>
      <c r="C15" s="226"/>
      <c r="D15" s="17">
        <v>7713000</v>
      </c>
      <c r="E15" s="18">
        <v>8715432</v>
      </c>
      <c r="F15" s="18">
        <v>8058374</v>
      </c>
      <c r="G15" s="221">
        <f>100*F15/E15</f>
        <v>92.46098185379681</v>
      </c>
      <c r="H15" s="18">
        <v>6886500</v>
      </c>
      <c r="I15" s="18">
        <v>7580370</v>
      </c>
      <c r="J15" s="18">
        <v>6970391</v>
      </c>
      <c r="K15" s="221">
        <f>100*J15/I15</f>
        <v>91.95317642806354</v>
      </c>
      <c r="L15" s="18">
        <v>6602000</v>
      </c>
      <c r="M15" s="18">
        <v>7524614</v>
      </c>
      <c r="N15" s="18">
        <v>6872727</v>
      </c>
      <c r="O15" s="221">
        <f>100*N15/M15</f>
        <v>91.33660543916272</v>
      </c>
      <c r="P15" s="18">
        <v>5748500</v>
      </c>
      <c r="Q15" s="18">
        <v>6560879</v>
      </c>
      <c r="R15" s="18">
        <v>5967347</v>
      </c>
      <c r="S15" s="221">
        <f>100*R15/Q15</f>
        <v>90.95346827764999</v>
      </c>
      <c r="T15" s="18">
        <v>4814500</v>
      </c>
      <c r="U15" s="18">
        <v>5420762</v>
      </c>
      <c r="V15" s="18">
        <v>4850315</v>
      </c>
      <c r="W15" s="221">
        <f>100*V15/U15</f>
        <v>89.47662708674537</v>
      </c>
    </row>
    <row r="16" spans="1:23" ht="22.5" customHeight="1">
      <c r="A16" s="227" t="s">
        <v>318</v>
      </c>
      <c r="B16" s="227"/>
      <c r="C16" s="226"/>
      <c r="D16" s="17">
        <v>3639000</v>
      </c>
      <c r="E16" s="18">
        <v>3655132</v>
      </c>
      <c r="F16" s="18">
        <v>3655132</v>
      </c>
      <c r="G16" s="225">
        <f>100*F16/E16</f>
        <v>100</v>
      </c>
      <c r="H16" s="18">
        <v>3673500</v>
      </c>
      <c r="I16" s="18">
        <v>3673925</v>
      </c>
      <c r="J16" s="18">
        <v>3673925</v>
      </c>
      <c r="K16" s="225">
        <f>100*J16/I16</f>
        <v>100</v>
      </c>
      <c r="L16" s="18">
        <v>2396000</v>
      </c>
      <c r="M16" s="18">
        <v>2400675</v>
      </c>
      <c r="N16" s="18">
        <v>2400675</v>
      </c>
      <c r="O16" s="225">
        <f>100*N16/M16</f>
        <v>100</v>
      </c>
      <c r="P16" s="18">
        <v>2216000</v>
      </c>
      <c r="Q16" s="18">
        <v>2220548</v>
      </c>
      <c r="R16" s="18">
        <v>2220548</v>
      </c>
      <c r="S16" s="221">
        <f>100*R16/Q16</f>
        <v>100</v>
      </c>
      <c r="T16" s="18">
        <v>2649000</v>
      </c>
      <c r="U16" s="18">
        <v>2649419</v>
      </c>
      <c r="V16" s="18">
        <v>2649419</v>
      </c>
      <c r="W16" s="221">
        <f>100*V16/U16</f>
        <v>100</v>
      </c>
    </row>
    <row r="17" spans="1:23" ht="22.5" customHeight="1">
      <c r="A17" s="227" t="s">
        <v>317</v>
      </c>
      <c r="B17" s="227"/>
      <c r="C17" s="226"/>
      <c r="D17" s="17">
        <v>1196000</v>
      </c>
      <c r="E17" s="18">
        <v>1197213</v>
      </c>
      <c r="F17" s="18">
        <v>1197213</v>
      </c>
      <c r="G17" s="225">
        <f>100*F17/E17</f>
        <v>100</v>
      </c>
      <c r="H17" s="18">
        <v>1250200</v>
      </c>
      <c r="I17" s="18">
        <v>1250618</v>
      </c>
      <c r="J17" s="18">
        <v>1250618</v>
      </c>
      <c r="K17" s="225">
        <f>100*J17/I17</f>
        <v>100</v>
      </c>
      <c r="L17" s="18">
        <v>1254000</v>
      </c>
      <c r="M17" s="18">
        <v>1306546</v>
      </c>
      <c r="N17" s="18">
        <v>1306546</v>
      </c>
      <c r="O17" s="225">
        <f>100*N17/M17</f>
        <v>100</v>
      </c>
      <c r="P17" s="18">
        <v>1185000</v>
      </c>
      <c r="Q17" s="18">
        <v>1199174</v>
      </c>
      <c r="R17" s="18">
        <v>1199174</v>
      </c>
      <c r="S17" s="221">
        <f>100*R17/Q17</f>
        <v>100</v>
      </c>
      <c r="T17" s="18">
        <v>1102000</v>
      </c>
      <c r="U17" s="18">
        <v>1115371</v>
      </c>
      <c r="V17" s="18">
        <v>1110849</v>
      </c>
      <c r="W17" s="221">
        <f>100*V17/U17</f>
        <v>99.594574361356</v>
      </c>
    </row>
    <row r="18" spans="1:23" ht="22.5" customHeight="1">
      <c r="A18" s="227" t="s">
        <v>316</v>
      </c>
      <c r="B18" s="227"/>
      <c r="C18" s="226"/>
      <c r="D18" s="17">
        <v>3049000</v>
      </c>
      <c r="E18" s="18">
        <v>3185268</v>
      </c>
      <c r="F18" s="18">
        <v>3097353</v>
      </c>
      <c r="G18" s="221">
        <f>100*F18/E18</f>
        <v>97.23994966828536</v>
      </c>
      <c r="H18" s="18">
        <v>2925000</v>
      </c>
      <c r="I18" s="18">
        <v>3061077</v>
      </c>
      <c r="J18" s="18">
        <v>2944678</v>
      </c>
      <c r="K18" s="221">
        <f>100*J18/I18</f>
        <v>96.19744945978164</v>
      </c>
      <c r="L18" s="18">
        <v>2639000</v>
      </c>
      <c r="M18" s="18">
        <v>2799214</v>
      </c>
      <c r="N18" s="18">
        <v>2670511</v>
      </c>
      <c r="O18" s="221">
        <f>100*N18/M18</f>
        <v>95.40217361016343</v>
      </c>
      <c r="P18" s="18">
        <v>2140000</v>
      </c>
      <c r="Q18" s="18">
        <v>2513660</v>
      </c>
      <c r="R18" s="18">
        <v>2360550</v>
      </c>
      <c r="S18" s="221">
        <f>100*R18/Q18</f>
        <v>93.90888186946525</v>
      </c>
      <c r="T18" s="18">
        <v>2077000</v>
      </c>
      <c r="U18" s="18">
        <v>2304198</v>
      </c>
      <c r="V18" s="18">
        <v>2126508</v>
      </c>
      <c r="W18" s="221">
        <f>100*V18/U18</f>
        <v>92.28842313030391</v>
      </c>
    </row>
    <row r="19" spans="1:23" ht="22.5" customHeight="1">
      <c r="A19" s="227" t="s">
        <v>315</v>
      </c>
      <c r="B19" s="227"/>
      <c r="C19" s="226"/>
      <c r="D19" s="17">
        <v>16971980</v>
      </c>
      <c r="E19" s="18">
        <v>17531843</v>
      </c>
      <c r="F19" s="18">
        <v>17045334</v>
      </c>
      <c r="G19" s="221">
        <f>100*F19/E19</f>
        <v>97.22499796513122</v>
      </c>
      <c r="H19" s="18">
        <v>17714780</v>
      </c>
      <c r="I19" s="18">
        <v>18306058</v>
      </c>
      <c r="J19" s="18">
        <v>17762988</v>
      </c>
      <c r="K19" s="221">
        <f>100*J19/I19</f>
        <v>97.03338643415202</v>
      </c>
      <c r="L19" s="18">
        <v>18330890</v>
      </c>
      <c r="M19" s="18">
        <v>19011878</v>
      </c>
      <c r="N19" s="18">
        <v>18356266</v>
      </c>
      <c r="O19" s="221">
        <f>100*N19/M19</f>
        <v>96.55156634184166</v>
      </c>
      <c r="P19" s="18">
        <v>18741980</v>
      </c>
      <c r="Q19" s="18">
        <v>19527394</v>
      </c>
      <c r="R19" s="18">
        <v>18771771</v>
      </c>
      <c r="S19" s="221">
        <f>100*R19/Q19</f>
        <v>96.13044628484477</v>
      </c>
      <c r="T19" s="18">
        <v>18918780</v>
      </c>
      <c r="U19" s="18">
        <v>19827173</v>
      </c>
      <c r="V19" s="18">
        <v>19030646</v>
      </c>
      <c r="W19" s="221">
        <f>100*V19/U19</f>
        <v>95.98264966972347</v>
      </c>
    </row>
    <row r="20" spans="1:23" ht="22.5" customHeight="1">
      <c r="A20" s="227" t="s">
        <v>314</v>
      </c>
      <c r="B20" s="227"/>
      <c r="C20" s="226"/>
      <c r="D20" s="17">
        <v>2100</v>
      </c>
      <c r="E20" s="18">
        <v>2150</v>
      </c>
      <c r="F20" s="18">
        <v>2150</v>
      </c>
      <c r="G20" s="225">
        <f>100*F20/E20</f>
        <v>100</v>
      </c>
      <c r="H20" s="18">
        <v>1500</v>
      </c>
      <c r="I20" s="18">
        <v>1606</v>
      </c>
      <c r="J20" s="18">
        <v>1606</v>
      </c>
      <c r="K20" s="225">
        <f>100*J20/I20</f>
        <v>100</v>
      </c>
      <c r="L20" s="18">
        <v>1300</v>
      </c>
      <c r="M20" s="18">
        <v>1500</v>
      </c>
      <c r="N20" s="18">
        <v>1500</v>
      </c>
      <c r="O20" s="225">
        <f>100*N20/M20</f>
        <v>100</v>
      </c>
      <c r="P20" s="18">
        <v>1200</v>
      </c>
      <c r="Q20" s="18">
        <v>1371</v>
      </c>
      <c r="R20" s="18">
        <v>1371</v>
      </c>
      <c r="S20" s="221">
        <f>100*R20/Q20</f>
        <v>100</v>
      </c>
      <c r="T20" s="18">
        <v>1100</v>
      </c>
      <c r="U20" s="18">
        <v>1197</v>
      </c>
      <c r="V20" s="18">
        <v>1197</v>
      </c>
      <c r="W20" s="221">
        <f>100*V20/U20</f>
        <v>100</v>
      </c>
    </row>
    <row r="21" spans="1:23" ht="22.5" customHeight="1">
      <c r="A21" s="227" t="s">
        <v>313</v>
      </c>
      <c r="B21" s="227"/>
      <c r="C21" s="226"/>
      <c r="D21" s="17">
        <v>12000</v>
      </c>
      <c r="E21" s="18">
        <v>12107</v>
      </c>
      <c r="F21" s="18">
        <v>12107</v>
      </c>
      <c r="G21" s="225">
        <f>100*F21/E21</f>
        <v>100</v>
      </c>
      <c r="H21" s="18">
        <v>11000</v>
      </c>
      <c r="I21" s="18">
        <v>11959</v>
      </c>
      <c r="J21" s="18">
        <v>11959</v>
      </c>
      <c r="K21" s="225">
        <f>100*J21/I21</f>
        <v>100</v>
      </c>
      <c r="L21" s="18">
        <v>11000</v>
      </c>
      <c r="M21" s="18">
        <v>11444</v>
      </c>
      <c r="N21" s="18">
        <v>11444</v>
      </c>
      <c r="O21" s="225">
        <f>100*N21/M21</f>
        <v>100</v>
      </c>
      <c r="P21" s="18">
        <v>10500</v>
      </c>
      <c r="Q21" s="18">
        <v>10617</v>
      </c>
      <c r="R21" s="18">
        <v>10617</v>
      </c>
      <c r="S21" s="221">
        <f>100*R21/Q21</f>
        <v>100</v>
      </c>
      <c r="T21" s="18">
        <v>10000</v>
      </c>
      <c r="U21" s="18">
        <v>10142</v>
      </c>
      <c r="V21" s="18">
        <v>10142</v>
      </c>
      <c r="W21" s="221">
        <f>100*V21/U21</f>
        <v>100</v>
      </c>
    </row>
    <row r="22" spans="1:23" ht="22.5" customHeight="1">
      <c r="A22" s="227" t="s">
        <v>312</v>
      </c>
      <c r="B22" s="227"/>
      <c r="C22" s="226"/>
      <c r="D22" s="17">
        <v>6368010</v>
      </c>
      <c r="E22" s="18">
        <v>6516278</v>
      </c>
      <c r="F22" s="18">
        <v>6515821</v>
      </c>
      <c r="G22" s="221">
        <f>100*F22/E22</f>
        <v>99.99298679399497</v>
      </c>
      <c r="H22" s="18">
        <v>7063010</v>
      </c>
      <c r="I22" s="18">
        <v>7168413</v>
      </c>
      <c r="J22" s="18">
        <v>7168052</v>
      </c>
      <c r="K22" s="221">
        <f>100*J22/I22</f>
        <v>99.9949640178377</v>
      </c>
      <c r="L22" s="18">
        <v>5983000</v>
      </c>
      <c r="M22" s="18">
        <v>5994121</v>
      </c>
      <c r="N22" s="18">
        <v>5993755</v>
      </c>
      <c r="O22" s="221">
        <f>100*N22/M22</f>
        <v>99.99389401715447</v>
      </c>
      <c r="P22" s="18">
        <v>5259010</v>
      </c>
      <c r="Q22" s="18">
        <v>5260445</v>
      </c>
      <c r="R22" s="18">
        <v>5260226</v>
      </c>
      <c r="S22" s="221">
        <f>100*R22/Q22</f>
        <v>99.99583685410644</v>
      </c>
      <c r="T22" s="18">
        <v>4775010</v>
      </c>
      <c r="U22" s="18">
        <v>4839349</v>
      </c>
      <c r="V22" s="18">
        <v>4839197</v>
      </c>
      <c r="W22" s="221">
        <f>100*V22/U22</f>
        <v>99.99685908166573</v>
      </c>
    </row>
    <row r="23" spans="1:23" ht="22.5" customHeight="1">
      <c r="A23" s="227" t="s">
        <v>311</v>
      </c>
      <c r="B23" s="227"/>
      <c r="C23" s="226"/>
      <c r="D23" s="17">
        <v>16013000</v>
      </c>
      <c r="E23" s="18">
        <v>16467330</v>
      </c>
      <c r="F23" s="18">
        <v>16175970</v>
      </c>
      <c r="G23" s="221">
        <f>100*F23/E23</f>
        <v>98.23067856173405</v>
      </c>
      <c r="H23" s="18">
        <v>16185200</v>
      </c>
      <c r="I23" s="18">
        <v>16856110</v>
      </c>
      <c r="J23" s="18">
        <v>16307804</v>
      </c>
      <c r="K23" s="221">
        <f>100*J23/I23</f>
        <v>96.74713798142038</v>
      </c>
      <c r="L23" s="18">
        <v>16111000</v>
      </c>
      <c r="M23" s="18">
        <v>16753798</v>
      </c>
      <c r="N23" s="18">
        <v>16323856</v>
      </c>
      <c r="O23" s="221">
        <f>100*N23/M23</f>
        <v>97.43376397399562</v>
      </c>
      <c r="P23" s="18">
        <v>15444000</v>
      </c>
      <c r="Q23" s="18">
        <v>16153771</v>
      </c>
      <c r="R23" s="18">
        <v>15554661</v>
      </c>
      <c r="S23" s="221">
        <f>100*R23/Q23</f>
        <v>96.29120655480384</v>
      </c>
      <c r="T23" s="18">
        <v>16164000</v>
      </c>
      <c r="U23" s="18">
        <v>16882277</v>
      </c>
      <c r="V23" s="18">
        <v>16358896</v>
      </c>
      <c r="W23" s="221">
        <f>100*V23/U23</f>
        <v>96.89981985249976</v>
      </c>
    </row>
    <row r="24" spans="1:23" ht="22.5" customHeight="1">
      <c r="A24" s="227" t="s">
        <v>310</v>
      </c>
      <c r="B24" s="227"/>
      <c r="C24" s="226"/>
      <c r="D24" s="17">
        <v>7900</v>
      </c>
      <c r="E24" s="18">
        <v>7935</v>
      </c>
      <c r="F24" s="18">
        <v>7935</v>
      </c>
      <c r="G24" s="225">
        <f>100*F24/E24</f>
        <v>100</v>
      </c>
      <c r="H24" s="18">
        <v>7700</v>
      </c>
      <c r="I24" s="18">
        <v>7863</v>
      </c>
      <c r="J24" s="18">
        <v>7863</v>
      </c>
      <c r="K24" s="225">
        <f>100*J24/I24</f>
        <v>100</v>
      </c>
      <c r="L24" s="18">
        <v>7300</v>
      </c>
      <c r="M24" s="18">
        <v>7536</v>
      </c>
      <c r="N24" s="18">
        <v>7536</v>
      </c>
      <c r="O24" s="225">
        <f>100*N24/M24</f>
        <v>100</v>
      </c>
      <c r="P24" s="18">
        <v>6800</v>
      </c>
      <c r="Q24" s="18">
        <v>7016</v>
      </c>
      <c r="R24" s="18">
        <v>7016</v>
      </c>
      <c r="S24" s="221">
        <f>100*R24/Q24</f>
        <v>100</v>
      </c>
      <c r="T24" s="18">
        <v>6600</v>
      </c>
      <c r="U24" s="18">
        <v>6671</v>
      </c>
      <c r="V24" s="18">
        <v>6671</v>
      </c>
      <c r="W24" s="221">
        <f>100*V24/U24</f>
        <v>100</v>
      </c>
    </row>
    <row r="25" spans="1:23" ht="22.5" customHeight="1">
      <c r="A25" s="227" t="s">
        <v>309</v>
      </c>
      <c r="B25" s="227"/>
      <c r="C25" s="226"/>
      <c r="D25" s="17">
        <v>305000</v>
      </c>
      <c r="E25" s="18">
        <v>305022</v>
      </c>
      <c r="F25" s="18">
        <v>305022</v>
      </c>
      <c r="G25" s="225">
        <f>100*F25/E25</f>
        <v>100</v>
      </c>
      <c r="H25" s="18">
        <v>328500</v>
      </c>
      <c r="I25" s="18">
        <v>328543</v>
      </c>
      <c r="J25" s="18">
        <v>328543</v>
      </c>
      <c r="K25" s="225">
        <f>100*J25/I25</f>
        <v>100</v>
      </c>
      <c r="L25" s="19" t="s">
        <v>205</v>
      </c>
      <c r="M25" s="19" t="s">
        <v>205</v>
      </c>
      <c r="N25" s="19" t="s">
        <v>205</v>
      </c>
      <c r="O25" s="19" t="s">
        <v>205</v>
      </c>
      <c r="P25" s="19">
        <v>322000</v>
      </c>
      <c r="Q25" s="19">
        <v>322867</v>
      </c>
      <c r="R25" s="19">
        <v>322867</v>
      </c>
      <c r="S25" s="221">
        <f>100*R25/Q25</f>
        <v>100</v>
      </c>
      <c r="T25" s="19">
        <v>380000</v>
      </c>
      <c r="U25" s="19">
        <v>380675</v>
      </c>
      <c r="V25" s="19">
        <v>380675</v>
      </c>
      <c r="W25" s="221">
        <f>100*V25/U25</f>
        <v>100</v>
      </c>
    </row>
    <row r="26" spans="1:23" ht="22.5" customHeight="1">
      <c r="A26" s="224" t="s">
        <v>308</v>
      </c>
      <c r="B26" s="223"/>
      <c r="C26" s="222" t="s">
        <v>307</v>
      </c>
      <c r="D26" s="17">
        <v>10</v>
      </c>
      <c r="E26" s="18">
        <v>518</v>
      </c>
      <c r="F26" s="18">
        <v>121</v>
      </c>
      <c r="G26" s="221">
        <f>100*F26/E26</f>
        <v>23.35907335907336</v>
      </c>
      <c r="H26" s="18">
        <v>10</v>
      </c>
      <c r="I26" s="18">
        <v>397</v>
      </c>
      <c r="J26" s="18">
        <v>70</v>
      </c>
      <c r="K26" s="221">
        <f>100*J26/I26</f>
        <v>17.632241813602015</v>
      </c>
      <c r="L26" s="18">
        <v>10</v>
      </c>
      <c r="M26" s="18">
        <v>327</v>
      </c>
      <c r="N26" s="18">
        <v>65</v>
      </c>
      <c r="O26" s="221">
        <f>100*N26/M26</f>
        <v>19.877675840978593</v>
      </c>
      <c r="P26" s="18">
        <v>10</v>
      </c>
      <c r="Q26" s="18">
        <v>262</v>
      </c>
      <c r="R26" s="18">
        <v>25</v>
      </c>
      <c r="S26" s="221">
        <f>100*R26/Q26</f>
        <v>9.541984732824428</v>
      </c>
      <c r="T26" s="18">
        <v>10</v>
      </c>
      <c r="U26" s="18">
        <v>237</v>
      </c>
      <c r="V26" s="18">
        <v>10</v>
      </c>
      <c r="W26" s="221">
        <f>100*V26/U26</f>
        <v>4.219409282700422</v>
      </c>
    </row>
    <row r="27" spans="1:23" ht="22.5" customHeight="1">
      <c r="A27" s="220"/>
      <c r="B27" s="219"/>
      <c r="C27" s="218" t="s">
        <v>306</v>
      </c>
      <c r="D27" s="23">
        <v>12000</v>
      </c>
      <c r="E27" s="25">
        <v>277739</v>
      </c>
      <c r="F27" s="25">
        <v>12683</v>
      </c>
      <c r="G27" s="217">
        <f>100*F27/E27</f>
        <v>4.566517485841024</v>
      </c>
      <c r="H27" s="25">
        <v>60000</v>
      </c>
      <c r="I27" s="25">
        <v>225997</v>
      </c>
      <c r="J27" s="25">
        <v>60295</v>
      </c>
      <c r="K27" s="217">
        <f>100*J27/I27</f>
        <v>26.679557693243716</v>
      </c>
      <c r="L27" s="25">
        <v>10000</v>
      </c>
      <c r="M27" s="25">
        <v>100819</v>
      </c>
      <c r="N27" s="25">
        <v>10018</v>
      </c>
      <c r="O27" s="217">
        <f>100*N27/M27</f>
        <v>9.93661908965572</v>
      </c>
      <c r="P27" s="25">
        <v>2000</v>
      </c>
      <c r="Q27" s="25">
        <v>52730</v>
      </c>
      <c r="R27" s="25">
        <v>2083</v>
      </c>
      <c r="S27" s="217">
        <f>100*R27/Q27</f>
        <v>3.9503129148492317</v>
      </c>
      <c r="T27" s="25">
        <v>1500</v>
      </c>
      <c r="U27" s="25">
        <v>45730</v>
      </c>
      <c r="V27" s="25">
        <v>1715</v>
      </c>
      <c r="W27" s="217">
        <f>100*V27/U27</f>
        <v>3.7502733435381588</v>
      </c>
    </row>
    <row r="28" spans="1:23" ht="22.5" customHeight="1">
      <c r="A28" s="2" t="s">
        <v>305</v>
      </c>
      <c r="B28" s="2"/>
      <c r="C28" s="61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</row>
    <row r="29" spans="1:23" ht="22.5" customHeight="1">
      <c r="A29" s="215"/>
      <c r="B29" s="215"/>
      <c r="C29" s="215"/>
      <c r="D29" s="215"/>
      <c r="E29" s="215"/>
      <c r="F29" s="215"/>
      <c r="G29" s="2"/>
      <c r="H29" s="215"/>
      <c r="I29" s="215"/>
      <c r="J29" s="215"/>
      <c r="R29" s="215"/>
      <c r="S29" s="2"/>
      <c r="T29" s="215"/>
      <c r="U29" s="215"/>
      <c r="V29" s="215"/>
      <c r="W29" s="2"/>
    </row>
    <row r="30" spans="1:23" ht="22.5" customHeight="1">
      <c r="A30" s="215"/>
      <c r="B30" s="215"/>
      <c r="C30" s="215"/>
      <c r="D30" s="215"/>
      <c r="E30" s="215"/>
      <c r="F30" s="215"/>
      <c r="G30" s="2"/>
      <c r="H30" s="215"/>
      <c r="I30" s="215"/>
      <c r="J30" s="215"/>
      <c r="R30" s="215"/>
      <c r="S30" s="2"/>
      <c r="T30" s="215"/>
      <c r="U30" s="215"/>
      <c r="V30" s="215"/>
      <c r="W30" s="2"/>
    </row>
    <row r="31" spans="1:23" ht="22.5" customHeight="1">
      <c r="A31" s="215"/>
      <c r="B31" s="215"/>
      <c r="C31" s="215"/>
      <c r="D31" s="215"/>
      <c r="E31" s="215"/>
      <c r="F31" s="215"/>
      <c r="G31" s="2"/>
      <c r="H31" s="215"/>
      <c r="I31" s="215"/>
      <c r="J31" s="215"/>
      <c r="R31" s="215"/>
      <c r="S31" s="2"/>
      <c r="T31" s="215"/>
      <c r="U31" s="215"/>
      <c r="V31" s="215"/>
      <c r="W31" s="2"/>
    </row>
    <row r="33" spans="11:17" ht="22.5" customHeight="1">
      <c r="K33" s="268" t="s">
        <v>387</v>
      </c>
      <c r="L33" s="268"/>
      <c r="M33" s="268"/>
      <c r="N33" s="268"/>
      <c r="O33" s="268"/>
      <c r="P33" s="268"/>
      <c r="Q33" s="268"/>
    </row>
    <row r="34" spans="1:17" ht="22.5" customHeight="1" thickBot="1">
      <c r="A34" s="249" t="s">
        <v>353</v>
      </c>
      <c r="B34" s="249"/>
      <c r="C34" s="249"/>
      <c r="D34" s="249"/>
      <c r="E34" s="249"/>
      <c r="F34" s="249"/>
      <c r="G34" s="249"/>
      <c r="H34" s="249"/>
      <c r="K34" s="215"/>
      <c r="L34" s="2"/>
      <c r="M34" s="247"/>
      <c r="N34" s="248"/>
      <c r="O34" s="247"/>
      <c r="P34" s="247"/>
      <c r="Q34" s="165" t="s">
        <v>234</v>
      </c>
    </row>
    <row r="35" spans="1:17" ht="22.5" customHeight="1" thickBot="1">
      <c r="A35" s="2"/>
      <c r="D35" s="247"/>
      <c r="E35" s="248"/>
      <c r="F35" s="247"/>
      <c r="G35" s="248"/>
      <c r="H35" s="96" t="s">
        <v>234</v>
      </c>
      <c r="K35" s="258" t="s">
        <v>383</v>
      </c>
      <c r="L35" s="270"/>
      <c r="M35" s="254" t="s">
        <v>382</v>
      </c>
      <c r="N35" s="254" t="s">
        <v>352</v>
      </c>
      <c r="O35" s="254" t="s">
        <v>351</v>
      </c>
      <c r="P35" s="267" t="s">
        <v>381</v>
      </c>
      <c r="Q35" s="266" t="s">
        <v>380</v>
      </c>
    </row>
    <row r="36" spans="1:17" ht="22.5" customHeight="1">
      <c r="A36" s="258" t="s">
        <v>354</v>
      </c>
      <c r="B36" s="257"/>
      <c r="C36" s="256"/>
      <c r="D36" s="254" t="s">
        <v>25</v>
      </c>
      <c r="E36" s="254" t="s">
        <v>352</v>
      </c>
      <c r="F36" s="254" t="s">
        <v>351</v>
      </c>
      <c r="G36" s="254" t="s">
        <v>350</v>
      </c>
      <c r="H36" s="254" t="s">
        <v>349</v>
      </c>
      <c r="K36" s="265" t="s">
        <v>379</v>
      </c>
      <c r="L36" s="234"/>
      <c r="M36" s="232">
        <v>394278086</v>
      </c>
      <c r="N36" s="232">
        <v>389761795</v>
      </c>
      <c r="O36" s="232">
        <f>SUM(O38,O41:O60)</f>
        <v>416221667</v>
      </c>
      <c r="P36" s="232">
        <v>392580173</v>
      </c>
      <c r="Q36" s="232">
        <f>SUM(Q38,Q41:Q60)</f>
        <v>378882612</v>
      </c>
    </row>
    <row r="37" spans="1:17" ht="22.5" customHeight="1">
      <c r="A37" s="259" t="s">
        <v>348</v>
      </c>
      <c r="B37" s="259"/>
      <c r="C37" s="260"/>
      <c r="D37" s="77">
        <v>138000135</v>
      </c>
      <c r="E37" s="77">
        <v>141677653</v>
      </c>
      <c r="F37" s="253">
        <v>143998332</v>
      </c>
      <c r="G37" s="77">
        <v>146210554</v>
      </c>
      <c r="H37" s="77">
        <v>141114828</v>
      </c>
      <c r="K37" s="138"/>
      <c r="L37" s="252"/>
      <c r="M37" s="216"/>
      <c r="N37" s="216"/>
      <c r="O37" s="216"/>
      <c r="P37" s="216"/>
      <c r="Q37" s="216"/>
    </row>
    <row r="38" spans="1:17" ht="22.5" customHeight="1">
      <c r="A38" s="261" t="s">
        <v>347</v>
      </c>
      <c r="B38" s="261"/>
      <c r="C38" s="262"/>
      <c r="D38" s="61">
        <v>134770573</v>
      </c>
      <c r="E38" s="61">
        <v>138288178</v>
      </c>
      <c r="F38" s="61">
        <v>140509826</v>
      </c>
      <c r="G38" s="61">
        <v>142498620</v>
      </c>
      <c r="H38" s="61">
        <v>137266248</v>
      </c>
      <c r="K38" s="261" t="s">
        <v>378</v>
      </c>
      <c r="L38" s="262"/>
      <c r="M38" s="61">
        <v>164777673</v>
      </c>
      <c r="N38" s="18">
        <f>SUM(N39:N40)</f>
        <v>157218190</v>
      </c>
      <c r="O38" s="18">
        <f>SUM(O39:O40)</f>
        <v>162103075</v>
      </c>
      <c r="P38" s="18">
        <f>SUM(P39:P40)</f>
        <v>142173943</v>
      </c>
      <c r="Q38" s="61">
        <v>131592875</v>
      </c>
    </row>
    <row r="39" spans="1:17" ht="22.5" customHeight="1">
      <c r="A39" s="261" t="s">
        <v>346</v>
      </c>
      <c r="B39" s="261"/>
      <c r="C39" s="262"/>
      <c r="D39" s="61">
        <v>187548</v>
      </c>
      <c r="E39" s="61">
        <v>138115</v>
      </c>
      <c r="F39" s="61">
        <v>75005</v>
      </c>
      <c r="G39" s="61">
        <v>103662</v>
      </c>
      <c r="H39" s="61">
        <v>81112</v>
      </c>
      <c r="K39" s="269" t="s">
        <v>384</v>
      </c>
      <c r="L39" s="271"/>
      <c r="M39" s="61">
        <v>130660643</v>
      </c>
      <c r="N39" s="61">
        <v>122758150</v>
      </c>
      <c r="O39" s="61">
        <v>128238220</v>
      </c>
      <c r="P39" s="61">
        <v>113001229</v>
      </c>
      <c r="Q39" s="61">
        <v>105479046</v>
      </c>
    </row>
    <row r="40" spans="1:17" ht="22.5" customHeight="1">
      <c r="A40" s="261" t="s">
        <v>345</v>
      </c>
      <c r="B40" s="261"/>
      <c r="C40" s="262"/>
      <c r="D40" s="61">
        <v>163587</v>
      </c>
      <c r="E40" s="61">
        <v>213792</v>
      </c>
      <c r="F40" s="61">
        <v>269540</v>
      </c>
      <c r="G40" s="61">
        <v>130860</v>
      </c>
      <c r="H40" s="61">
        <v>285720</v>
      </c>
      <c r="K40" s="269" t="s">
        <v>385</v>
      </c>
      <c r="L40" s="271"/>
      <c r="M40" s="61">
        <v>34117031</v>
      </c>
      <c r="N40" s="61">
        <v>34460040</v>
      </c>
      <c r="O40" s="61">
        <v>33864855</v>
      </c>
      <c r="P40" s="61">
        <v>29172714</v>
      </c>
      <c r="Q40" s="61">
        <v>26113829</v>
      </c>
    </row>
    <row r="41" spans="1:17" ht="22.5" customHeight="1">
      <c r="A41" s="261" t="s">
        <v>344</v>
      </c>
      <c r="B41" s="261"/>
      <c r="C41" s="262"/>
      <c r="D41" s="61">
        <v>3080206</v>
      </c>
      <c r="E41" s="61">
        <v>3204152</v>
      </c>
      <c r="F41" s="61">
        <v>3234799</v>
      </c>
      <c r="G41" s="61">
        <v>3590241</v>
      </c>
      <c r="H41" s="61">
        <v>3569998</v>
      </c>
      <c r="K41" s="261" t="s">
        <v>377</v>
      </c>
      <c r="L41" s="262"/>
      <c r="M41" s="61">
        <v>85383912</v>
      </c>
      <c r="N41" s="61">
        <v>94330184</v>
      </c>
      <c r="O41" s="61">
        <v>88981484</v>
      </c>
      <c r="P41" s="61">
        <v>74270945</v>
      </c>
      <c r="Q41" s="61">
        <v>73144428</v>
      </c>
    </row>
    <row r="42" spans="1:17" ht="22.5" customHeight="1">
      <c r="A42" s="261" t="s">
        <v>329</v>
      </c>
      <c r="B42" s="261"/>
      <c r="C42" s="262"/>
      <c r="D42" s="221">
        <f>100*D38/D37</f>
        <v>97.65973997054424</v>
      </c>
      <c r="E42" s="221">
        <f>100*E38/E37</f>
        <v>97.60761494263319</v>
      </c>
      <c r="F42" s="221">
        <f>100*F38/F37</f>
        <v>97.57739832708617</v>
      </c>
      <c r="G42" s="221">
        <f>100*G38/G37</f>
        <v>97.46124072548142</v>
      </c>
      <c r="H42" s="221">
        <f>100*H38/H37</f>
        <v>97.27273167919675</v>
      </c>
      <c r="K42" s="261" t="s">
        <v>376</v>
      </c>
      <c r="L42" s="262"/>
      <c r="M42" s="61">
        <v>54808385</v>
      </c>
      <c r="N42" s="61">
        <v>58026699</v>
      </c>
      <c r="O42" s="61">
        <v>87885453</v>
      </c>
      <c r="P42" s="61">
        <v>102892385</v>
      </c>
      <c r="Q42" s="61">
        <v>97677272</v>
      </c>
    </row>
    <row r="43" spans="1:17" ht="22.5" customHeight="1">
      <c r="A43" s="263" t="s">
        <v>343</v>
      </c>
      <c r="B43" s="263"/>
      <c r="C43" s="264"/>
      <c r="D43" s="61">
        <v>114993</v>
      </c>
      <c r="E43" s="61">
        <v>117779</v>
      </c>
      <c r="F43" s="61">
        <v>119594</v>
      </c>
      <c r="G43" s="255">
        <v>121223</v>
      </c>
      <c r="H43" s="255">
        <v>116757</v>
      </c>
      <c r="K43" s="261" t="s">
        <v>375</v>
      </c>
      <c r="L43" s="262"/>
      <c r="M43" s="61">
        <v>20508790</v>
      </c>
      <c r="N43" s="61">
        <v>17979679</v>
      </c>
      <c r="O43" s="61">
        <v>17983636</v>
      </c>
      <c r="P43" s="61">
        <v>15287975</v>
      </c>
      <c r="Q43" s="61">
        <v>14375166</v>
      </c>
    </row>
    <row r="44" spans="1:17" ht="22.5" customHeight="1">
      <c r="A44" s="251" t="s">
        <v>305</v>
      </c>
      <c r="B44" s="250"/>
      <c r="C44" s="250"/>
      <c r="D44" s="250"/>
      <c r="E44" s="250"/>
      <c r="F44" s="250"/>
      <c r="K44" s="261" t="s">
        <v>374</v>
      </c>
      <c r="L44" s="262"/>
      <c r="M44" s="61">
        <v>23079294</v>
      </c>
      <c r="N44" s="61">
        <v>22947743</v>
      </c>
      <c r="O44" s="61">
        <v>20530585</v>
      </c>
      <c r="P44" s="61">
        <v>18443722</v>
      </c>
      <c r="Q44" s="61">
        <v>19162074</v>
      </c>
    </row>
    <row r="45" spans="11:17" ht="22.5" customHeight="1">
      <c r="K45" s="261" t="s">
        <v>373</v>
      </c>
      <c r="L45" s="262"/>
      <c r="M45" s="61">
        <v>14278119</v>
      </c>
      <c r="N45" s="61">
        <v>14596683</v>
      </c>
      <c r="O45" s="61">
        <v>13888873</v>
      </c>
      <c r="P45" s="61">
        <v>14922992</v>
      </c>
      <c r="Q45" s="61">
        <v>15397136</v>
      </c>
    </row>
    <row r="46" spans="11:17" ht="22.5" customHeight="1">
      <c r="K46" s="261" t="s">
        <v>372</v>
      </c>
      <c r="L46" s="262"/>
      <c r="M46" s="96" t="s">
        <v>205</v>
      </c>
      <c r="N46" s="96" t="s">
        <v>205</v>
      </c>
      <c r="O46" s="96" t="s">
        <v>205</v>
      </c>
      <c r="P46" s="96" t="s">
        <v>205</v>
      </c>
      <c r="Q46" s="96" t="s">
        <v>205</v>
      </c>
    </row>
    <row r="47" spans="11:17" ht="22.5" customHeight="1">
      <c r="K47" s="261" t="s">
        <v>371</v>
      </c>
      <c r="L47" s="262"/>
      <c r="M47" s="61">
        <v>1163</v>
      </c>
      <c r="N47" s="96" t="s">
        <v>205</v>
      </c>
      <c r="O47" s="96" t="s">
        <v>205</v>
      </c>
      <c r="P47" s="96" t="s">
        <v>205</v>
      </c>
      <c r="Q47" s="96" t="s">
        <v>205</v>
      </c>
    </row>
    <row r="48" spans="11:17" ht="22.5" customHeight="1">
      <c r="K48" s="261" t="s">
        <v>370</v>
      </c>
      <c r="L48" s="262"/>
      <c r="M48" s="96" t="s">
        <v>205</v>
      </c>
      <c r="N48" s="96" t="s">
        <v>205</v>
      </c>
      <c r="O48" s="96" t="s">
        <v>205</v>
      </c>
      <c r="P48" s="96" t="s">
        <v>205</v>
      </c>
      <c r="Q48" s="96" t="s">
        <v>205</v>
      </c>
    </row>
    <row r="49" spans="11:17" ht="22.5" customHeight="1">
      <c r="K49" s="261" t="s">
        <v>369</v>
      </c>
      <c r="L49" s="262"/>
      <c r="M49" s="61">
        <v>512420</v>
      </c>
      <c r="N49" s="61">
        <v>308853</v>
      </c>
      <c r="O49" s="61">
        <v>290733</v>
      </c>
      <c r="P49" s="61">
        <v>138716</v>
      </c>
      <c r="Q49" s="96" t="s">
        <v>205</v>
      </c>
    </row>
    <row r="50" spans="11:17" ht="22.5" customHeight="1">
      <c r="K50" s="261" t="s">
        <v>368</v>
      </c>
      <c r="L50" s="262"/>
      <c r="M50" s="96" t="s">
        <v>205</v>
      </c>
      <c r="N50" s="96" t="s">
        <v>205</v>
      </c>
      <c r="O50" s="96" t="s">
        <v>205</v>
      </c>
      <c r="P50" s="96" t="s">
        <v>205</v>
      </c>
      <c r="Q50" s="96" t="s">
        <v>205</v>
      </c>
    </row>
    <row r="51" spans="11:17" ht="22.5" customHeight="1">
      <c r="K51" s="261" t="s">
        <v>367</v>
      </c>
      <c r="L51" s="262"/>
      <c r="M51" s="96" t="s">
        <v>205</v>
      </c>
      <c r="N51" s="96" t="s">
        <v>205</v>
      </c>
      <c r="O51" s="96" t="s">
        <v>205</v>
      </c>
      <c r="P51" s="96" t="s">
        <v>205</v>
      </c>
      <c r="Q51" s="96">
        <v>20</v>
      </c>
    </row>
    <row r="52" spans="11:17" ht="22.5" customHeight="1">
      <c r="K52" s="261" t="s">
        <v>366</v>
      </c>
      <c r="L52" s="262"/>
      <c r="M52" s="96" t="s">
        <v>205</v>
      </c>
      <c r="N52" s="96" t="s">
        <v>205</v>
      </c>
      <c r="O52" s="96" t="s">
        <v>205</v>
      </c>
      <c r="P52" s="96" t="s">
        <v>205</v>
      </c>
      <c r="Q52" s="96" t="s">
        <v>205</v>
      </c>
    </row>
    <row r="53" spans="11:17" ht="22.5" customHeight="1">
      <c r="K53" s="261" t="s">
        <v>365</v>
      </c>
      <c r="L53" s="262"/>
      <c r="M53" s="61">
        <v>27397336</v>
      </c>
      <c r="N53" s="61">
        <v>21543938</v>
      </c>
      <c r="O53" s="61">
        <v>21521193</v>
      </c>
      <c r="P53" s="61">
        <v>22111992</v>
      </c>
      <c r="Q53" s="61">
        <v>25417156</v>
      </c>
    </row>
    <row r="54" spans="11:17" ht="22.5" customHeight="1">
      <c r="K54" s="261" t="s">
        <v>364</v>
      </c>
      <c r="L54" s="262"/>
      <c r="M54" s="61">
        <v>221727</v>
      </c>
      <c r="N54" s="61">
        <v>216223</v>
      </c>
      <c r="O54" s="61">
        <v>208365</v>
      </c>
      <c r="P54" s="61">
        <v>206136</v>
      </c>
      <c r="Q54" s="61">
        <v>202117</v>
      </c>
    </row>
    <row r="55" spans="11:17" ht="22.5" customHeight="1">
      <c r="K55" s="261" t="s">
        <v>363</v>
      </c>
      <c r="L55" s="262"/>
      <c r="M55" s="96" t="s">
        <v>205</v>
      </c>
      <c r="N55" s="96" t="s">
        <v>205</v>
      </c>
      <c r="O55" s="96" t="s">
        <v>205</v>
      </c>
      <c r="P55" s="96" t="s">
        <v>205</v>
      </c>
      <c r="Q55" s="96" t="s">
        <v>205</v>
      </c>
    </row>
    <row r="56" spans="11:17" ht="22.5" customHeight="1">
      <c r="K56" s="261" t="s">
        <v>362</v>
      </c>
      <c r="L56" s="262"/>
      <c r="M56" s="61">
        <v>736811</v>
      </c>
      <c r="N56" s="61">
        <v>708897</v>
      </c>
      <c r="O56" s="61">
        <v>769596</v>
      </c>
      <c r="P56" s="61">
        <v>785891</v>
      </c>
      <c r="Q56" s="61">
        <v>609274</v>
      </c>
    </row>
    <row r="57" spans="11:17" ht="22.5" customHeight="1">
      <c r="K57" s="261" t="s">
        <v>361</v>
      </c>
      <c r="L57" s="262"/>
      <c r="M57" s="61">
        <v>1327892</v>
      </c>
      <c r="N57" s="61">
        <v>1290686</v>
      </c>
      <c r="O57" s="61">
        <v>1512168</v>
      </c>
      <c r="P57" s="61">
        <v>1312629</v>
      </c>
      <c r="Q57" s="61">
        <v>1300366</v>
      </c>
    </row>
    <row r="58" spans="11:17" ht="22.5" customHeight="1">
      <c r="K58" s="261" t="s">
        <v>360</v>
      </c>
      <c r="L58" s="262"/>
      <c r="M58" s="61">
        <v>2667</v>
      </c>
      <c r="N58" s="61">
        <v>2108</v>
      </c>
      <c r="O58" s="61">
        <v>561</v>
      </c>
      <c r="P58" s="61">
        <v>366</v>
      </c>
      <c r="Q58" s="96" t="s">
        <v>205</v>
      </c>
    </row>
    <row r="59" spans="11:17" ht="22.5" customHeight="1">
      <c r="K59" s="261" t="s">
        <v>359</v>
      </c>
      <c r="L59" s="262"/>
      <c r="M59" s="61">
        <v>21455</v>
      </c>
      <c r="N59" s="61">
        <v>10962</v>
      </c>
      <c r="O59" s="61">
        <v>3439</v>
      </c>
      <c r="P59" s="61">
        <v>1212</v>
      </c>
      <c r="Q59" s="61">
        <v>564</v>
      </c>
    </row>
    <row r="60" spans="11:17" ht="22.5" customHeight="1">
      <c r="K60" s="263" t="s">
        <v>358</v>
      </c>
      <c r="L60" s="264"/>
      <c r="M60" s="58">
        <v>1220441</v>
      </c>
      <c r="N60" s="58">
        <v>580771</v>
      </c>
      <c r="O60" s="58">
        <v>542506</v>
      </c>
      <c r="P60" s="58">
        <v>31273</v>
      </c>
      <c r="Q60" s="58">
        <v>4164</v>
      </c>
    </row>
    <row r="61" spans="11:17" ht="22.5" customHeight="1">
      <c r="K61" s="2" t="s">
        <v>357</v>
      </c>
      <c r="L61" s="2"/>
      <c r="M61" s="2"/>
      <c r="N61" s="2"/>
      <c r="O61" s="2"/>
      <c r="P61" s="2"/>
      <c r="Q61" s="2"/>
    </row>
    <row r="62" spans="11:17" ht="22.5" customHeight="1">
      <c r="K62" s="2" t="s">
        <v>356</v>
      </c>
      <c r="L62" s="2"/>
      <c r="M62" s="215"/>
      <c r="N62" s="2"/>
      <c r="O62" s="215"/>
      <c r="P62" s="215"/>
      <c r="Q62" s="2"/>
    </row>
    <row r="63" spans="11:17" ht="22.5" customHeight="1">
      <c r="K63" s="2" t="s">
        <v>355</v>
      </c>
      <c r="L63" s="2"/>
      <c r="M63" s="215"/>
      <c r="N63" s="2"/>
      <c r="O63" s="215"/>
      <c r="P63" s="215"/>
      <c r="Q63" s="2"/>
    </row>
  </sheetData>
  <sheetProtection/>
  <mergeCells count="57">
    <mergeCell ref="K43:L43"/>
    <mergeCell ref="K59:L59"/>
    <mergeCell ref="K60:L60"/>
    <mergeCell ref="K38:L38"/>
    <mergeCell ref="K33:Q33"/>
    <mergeCell ref="K35:L35"/>
    <mergeCell ref="K40:L40"/>
    <mergeCell ref="K41:L41"/>
    <mergeCell ref="K42:L42"/>
    <mergeCell ref="K57:L57"/>
    <mergeCell ref="K58:L58"/>
    <mergeCell ref="K53:L53"/>
    <mergeCell ref="K54:L54"/>
    <mergeCell ref="K55:L55"/>
    <mergeCell ref="K56:L56"/>
    <mergeCell ref="K49:L49"/>
    <mergeCell ref="K50:L50"/>
    <mergeCell ref="K36:L36"/>
    <mergeCell ref="K39:L39"/>
    <mergeCell ref="K44:L44"/>
    <mergeCell ref="K51:L51"/>
    <mergeCell ref="K52:L52"/>
    <mergeCell ref="K45:L45"/>
    <mergeCell ref="K46:L46"/>
    <mergeCell ref="K47:L47"/>
    <mergeCell ref="K48:L48"/>
    <mergeCell ref="A41:C41"/>
    <mergeCell ref="A42:C42"/>
    <mergeCell ref="A43:C43"/>
    <mergeCell ref="A34:H34"/>
    <mergeCell ref="A36:C36"/>
    <mergeCell ref="A37:C37"/>
    <mergeCell ref="A38:C38"/>
    <mergeCell ref="A39:C39"/>
    <mergeCell ref="A40:C40"/>
    <mergeCell ref="A26:A27"/>
    <mergeCell ref="A5:C6"/>
    <mergeCell ref="A3:W3"/>
    <mergeCell ref="D5:G5"/>
    <mergeCell ref="H5:K5"/>
    <mergeCell ref="L5:O5"/>
    <mergeCell ref="P5:S5"/>
    <mergeCell ref="T5:W5"/>
    <mergeCell ref="A18:C18"/>
    <mergeCell ref="A19:C19"/>
    <mergeCell ref="A25:C25"/>
    <mergeCell ref="A20:C20"/>
    <mergeCell ref="A21:C21"/>
    <mergeCell ref="A22:C22"/>
    <mergeCell ref="A23:C23"/>
    <mergeCell ref="A24:C24"/>
    <mergeCell ref="A16:C16"/>
    <mergeCell ref="A17:C17"/>
    <mergeCell ref="A7:C7"/>
    <mergeCell ref="A13:A14"/>
    <mergeCell ref="A11:A12"/>
    <mergeCell ref="A15:C15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3" sqref="A3:O3"/>
    </sheetView>
  </sheetViews>
  <sheetFormatPr defaultColWidth="8.796875" defaultRowHeight="18.75" customHeight="1"/>
  <cols>
    <col min="1" max="1" width="13.69921875" style="0" customWidth="1"/>
    <col min="2" max="3" width="14.3984375" style="0" customWidth="1"/>
    <col min="4" max="16384" width="13.69921875" style="0" customWidth="1"/>
  </cols>
  <sheetData>
    <row r="1" spans="1:15" ht="18.75" customHeight="1">
      <c r="A1" s="38" t="s">
        <v>388</v>
      </c>
      <c r="O1" s="56" t="s">
        <v>479</v>
      </c>
    </row>
    <row r="3" spans="1:15" ht="18.75" customHeight="1">
      <c r="A3" s="33" t="s">
        <v>478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8.75" customHeight="1" thickBot="1">
      <c r="A4" s="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53" t="s">
        <v>234</v>
      </c>
    </row>
    <row r="5" spans="1:15" ht="18.75" customHeight="1">
      <c r="A5" s="90" t="s">
        <v>475</v>
      </c>
      <c r="B5" s="49" t="s">
        <v>474</v>
      </c>
      <c r="C5" s="49" t="s">
        <v>473</v>
      </c>
      <c r="D5" s="51" t="s">
        <v>472</v>
      </c>
      <c r="E5" s="51" t="s">
        <v>471</v>
      </c>
      <c r="F5" s="49" t="s">
        <v>470</v>
      </c>
      <c r="G5" s="48" t="s">
        <v>469</v>
      </c>
      <c r="H5" s="48" t="s">
        <v>468</v>
      </c>
      <c r="I5" s="49" t="s">
        <v>467</v>
      </c>
      <c r="J5" s="49" t="s">
        <v>466</v>
      </c>
      <c r="K5" s="49" t="s">
        <v>207</v>
      </c>
      <c r="L5" s="49" t="s">
        <v>465</v>
      </c>
      <c r="M5" s="303" t="s">
        <v>476</v>
      </c>
      <c r="N5" s="303" t="s">
        <v>477</v>
      </c>
      <c r="O5" s="300" t="s">
        <v>464</v>
      </c>
    </row>
    <row r="6" spans="1:15" ht="18.75" customHeight="1">
      <c r="A6" s="299"/>
      <c r="B6" s="43"/>
      <c r="C6" s="43"/>
      <c r="D6" s="45"/>
      <c r="E6" s="45"/>
      <c r="F6" s="43"/>
      <c r="G6" s="42"/>
      <c r="H6" s="42"/>
      <c r="I6" s="43"/>
      <c r="J6" s="43"/>
      <c r="K6" s="43"/>
      <c r="L6" s="43"/>
      <c r="M6" s="45"/>
      <c r="N6" s="45"/>
      <c r="O6" s="295"/>
    </row>
    <row r="7" spans="1:15" ht="18.75" customHeight="1">
      <c r="A7" s="40" t="s">
        <v>25</v>
      </c>
      <c r="B7" s="14">
        <f>SUM(J7:O7)</f>
        <v>188893448</v>
      </c>
      <c r="C7" s="15">
        <v>525980085</v>
      </c>
      <c r="D7" s="15">
        <v>13345229</v>
      </c>
      <c r="E7" s="15">
        <v>5955099</v>
      </c>
      <c r="F7" s="15">
        <v>7390130</v>
      </c>
      <c r="G7" s="294">
        <v>2.8</v>
      </c>
      <c r="H7" s="294">
        <v>75.1</v>
      </c>
      <c r="I7" s="293">
        <v>0.43</v>
      </c>
      <c r="J7" s="15">
        <v>167863336</v>
      </c>
      <c r="K7" s="15">
        <v>10503837</v>
      </c>
      <c r="L7" s="15">
        <v>4685536</v>
      </c>
      <c r="M7" s="15">
        <v>840654</v>
      </c>
      <c r="N7" s="15">
        <v>616341</v>
      </c>
      <c r="O7" s="15">
        <v>4383744</v>
      </c>
    </row>
    <row r="8" spans="1:15" ht="18.75" customHeight="1">
      <c r="A8" s="112" t="s">
        <v>142</v>
      </c>
      <c r="B8" s="17">
        <f>SUM(J8:O8)</f>
        <v>194777842</v>
      </c>
      <c r="C8" s="18">
        <v>541635370</v>
      </c>
      <c r="D8" s="18">
        <v>13807949</v>
      </c>
      <c r="E8" s="18">
        <v>5658330</v>
      </c>
      <c r="F8" s="18">
        <v>8149619</v>
      </c>
      <c r="G8" s="290">
        <v>2.9</v>
      </c>
      <c r="H8" s="290">
        <v>79.8</v>
      </c>
      <c r="I8" s="288">
        <v>0.424</v>
      </c>
      <c r="J8" s="18">
        <v>175029005</v>
      </c>
      <c r="K8" s="18">
        <v>10898737</v>
      </c>
      <c r="L8" s="18">
        <v>2423540</v>
      </c>
      <c r="M8" s="18">
        <v>874065</v>
      </c>
      <c r="N8" s="18">
        <v>596202</v>
      </c>
      <c r="O8" s="18">
        <v>4956293</v>
      </c>
    </row>
    <row r="9" spans="1:15" ht="18.75" customHeight="1">
      <c r="A9" s="112" t="s">
        <v>141</v>
      </c>
      <c r="B9" s="17">
        <v>562853106</v>
      </c>
      <c r="C9" s="18">
        <v>550811022</v>
      </c>
      <c r="D9" s="18">
        <v>12042084</v>
      </c>
      <c r="E9" s="18">
        <v>4615328</v>
      </c>
      <c r="F9" s="18">
        <v>7426756</v>
      </c>
      <c r="G9" s="289">
        <v>2.6</v>
      </c>
      <c r="H9" s="289">
        <v>81</v>
      </c>
      <c r="I9" s="288">
        <v>0.423</v>
      </c>
      <c r="J9" s="18">
        <v>181947813</v>
      </c>
      <c r="K9" s="18">
        <v>6803557</v>
      </c>
      <c r="L9" s="18">
        <v>2043642</v>
      </c>
      <c r="M9" s="18">
        <v>909185</v>
      </c>
      <c r="N9" s="18">
        <v>1105780</v>
      </c>
      <c r="O9" s="18">
        <v>3970453</v>
      </c>
    </row>
    <row r="10" spans="1:15" ht="18.75" customHeight="1">
      <c r="A10" s="112" t="s">
        <v>434</v>
      </c>
      <c r="B10" s="17">
        <v>615816425</v>
      </c>
      <c r="C10" s="18">
        <v>597588123</v>
      </c>
      <c r="D10" s="18">
        <v>18228302</v>
      </c>
      <c r="E10" s="18">
        <v>11142687</v>
      </c>
      <c r="F10" s="18">
        <v>7085615</v>
      </c>
      <c r="G10" s="289">
        <v>2.4</v>
      </c>
      <c r="H10" s="289">
        <v>80.9</v>
      </c>
      <c r="I10" s="288">
        <v>0.412</v>
      </c>
      <c r="J10" s="18">
        <v>176640767</v>
      </c>
      <c r="K10" s="18">
        <v>4613868</v>
      </c>
      <c r="L10" s="18">
        <v>1504642</v>
      </c>
      <c r="M10" s="18">
        <v>831820</v>
      </c>
      <c r="N10" s="18">
        <v>1200599</v>
      </c>
      <c r="O10" s="18">
        <v>3272551</v>
      </c>
    </row>
    <row r="11" spans="1:15" ht="18.75" customHeight="1">
      <c r="A11" s="287" t="s">
        <v>76</v>
      </c>
      <c r="B11" s="27">
        <f>SUM(B21,B56)</f>
        <v>616076537</v>
      </c>
      <c r="C11" s="28">
        <v>602126677</v>
      </c>
      <c r="D11" s="28">
        <v>13949860</v>
      </c>
      <c r="E11" s="28">
        <v>5927882</v>
      </c>
      <c r="F11" s="28">
        <v>8021978</v>
      </c>
      <c r="G11" s="279">
        <f>AVERAGE(G7:G10)</f>
        <v>2.675</v>
      </c>
      <c r="H11" s="279">
        <v>79</v>
      </c>
      <c r="I11" s="278">
        <v>0.404</v>
      </c>
      <c r="J11" s="28">
        <f>SUM(J21,J56)</f>
        <v>177779463</v>
      </c>
      <c r="K11" s="28">
        <f>SUM(K21,K56)</f>
        <v>4739812</v>
      </c>
      <c r="L11" s="28">
        <f>SUM(L21,L56)</f>
        <v>1512991</v>
      </c>
      <c r="M11" s="28">
        <f>SUM(M21,M56)</f>
        <v>776085</v>
      </c>
      <c r="N11" s="28">
        <f>SUM(N21,N56)</f>
        <v>1134150</v>
      </c>
      <c r="O11" s="28">
        <f>SUM(O21,O56)</f>
        <v>3284376</v>
      </c>
    </row>
    <row r="12" spans="1:15" ht="18.75" customHeight="1">
      <c r="A12" s="8"/>
      <c r="B12" s="286"/>
      <c r="C12" s="21"/>
      <c r="D12" s="21"/>
      <c r="E12" s="21"/>
      <c r="F12" s="21"/>
      <c r="G12" s="285"/>
      <c r="H12" s="285"/>
      <c r="I12" s="284"/>
      <c r="J12" s="21"/>
      <c r="K12" s="21"/>
      <c r="L12" s="21"/>
      <c r="M12" s="21"/>
      <c r="N12" s="21"/>
      <c r="O12" s="21"/>
    </row>
    <row r="13" spans="1:15" ht="18.75" customHeight="1">
      <c r="A13" s="9" t="s">
        <v>433</v>
      </c>
      <c r="B13" s="17">
        <v>217294738</v>
      </c>
      <c r="C13" s="18">
        <v>213372786</v>
      </c>
      <c r="D13" s="18">
        <v>3921952</v>
      </c>
      <c r="E13" s="18">
        <v>2527953</v>
      </c>
      <c r="F13" s="18">
        <v>1393999</v>
      </c>
      <c r="G13" s="282">
        <v>1.3</v>
      </c>
      <c r="H13" s="282">
        <v>72.6</v>
      </c>
      <c r="I13" s="281">
        <v>0.762</v>
      </c>
      <c r="J13" s="18">
        <v>80061012</v>
      </c>
      <c r="K13" s="18">
        <v>1286111</v>
      </c>
      <c r="L13" s="18">
        <v>682476</v>
      </c>
      <c r="M13" s="18">
        <v>93412</v>
      </c>
      <c r="N13" s="18">
        <v>261986</v>
      </c>
      <c r="O13" s="18">
        <v>894318</v>
      </c>
    </row>
    <row r="14" spans="1:15" ht="18.75" customHeight="1">
      <c r="A14" s="9" t="s">
        <v>432</v>
      </c>
      <c r="B14" s="17">
        <v>27424619</v>
      </c>
      <c r="C14" s="18">
        <v>26975817</v>
      </c>
      <c r="D14" s="18">
        <v>448802</v>
      </c>
      <c r="E14" s="18">
        <v>337696</v>
      </c>
      <c r="F14" s="18">
        <v>111106</v>
      </c>
      <c r="G14" s="282">
        <v>0.9</v>
      </c>
      <c r="H14" s="282">
        <v>91.2</v>
      </c>
      <c r="I14" s="281">
        <v>0.72</v>
      </c>
      <c r="J14" s="18">
        <v>9707009</v>
      </c>
      <c r="K14" s="18">
        <v>226645</v>
      </c>
      <c r="L14" s="18">
        <v>54099</v>
      </c>
      <c r="M14" s="18">
        <v>13820</v>
      </c>
      <c r="N14" s="18">
        <v>240151</v>
      </c>
      <c r="O14" s="18">
        <v>140103</v>
      </c>
    </row>
    <row r="15" spans="1:15" ht="18.75" customHeight="1">
      <c r="A15" s="9" t="s">
        <v>431</v>
      </c>
      <c r="B15" s="17">
        <v>51048202</v>
      </c>
      <c r="C15" s="18">
        <v>50034828</v>
      </c>
      <c r="D15" s="18">
        <v>1013374</v>
      </c>
      <c r="E15" s="18">
        <v>605412</v>
      </c>
      <c r="F15" s="18">
        <v>407962</v>
      </c>
      <c r="G15" s="282">
        <v>1.7</v>
      </c>
      <c r="H15" s="282">
        <v>82.1</v>
      </c>
      <c r="I15" s="281">
        <v>0.717</v>
      </c>
      <c r="J15" s="18">
        <v>16356820</v>
      </c>
      <c r="K15" s="18">
        <v>409100</v>
      </c>
      <c r="L15" s="18">
        <v>136649</v>
      </c>
      <c r="M15" s="18">
        <v>116512</v>
      </c>
      <c r="N15" s="18">
        <v>73130</v>
      </c>
      <c r="O15" s="18">
        <v>275094</v>
      </c>
    </row>
    <row r="16" spans="1:15" ht="18.75" customHeight="1">
      <c r="A16" s="9" t="s">
        <v>430</v>
      </c>
      <c r="B16" s="17">
        <v>22712734</v>
      </c>
      <c r="C16" s="18">
        <v>21121568</v>
      </c>
      <c r="D16" s="18">
        <v>1591166</v>
      </c>
      <c r="E16" s="18">
        <v>1103320</v>
      </c>
      <c r="F16" s="18">
        <v>487846</v>
      </c>
      <c r="G16" s="282">
        <v>6</v>
      </c>
      <c r="H16" s="282">
        <v>87.9</v>
      </c>
      <c r="I16" s="281">
        <v>0.304</v>
      </c>
      <c r="J16" s="18">
        <v>2655835</v>
      </c>
      <c r="K16" s="18">
        <v>138733</v>
      </c>
      <c r="L16" s="18">
        <v>23279</v>
      </c>
      <c r="M16" s="19" t="s">
        <v>176</v>
      </c>
      <c r="N16" s="18">
        <v>28471</v>
      </c>
      <c r="O16" s="18">
        <v>97444</v>
      </c>
    </row>
    <row r="17" spans="1:15" ht="18.75" customHeight="1">
      <c r="A17" s="9" t="s">
        <v>429</v>
      </c>
      <c r="B17" s="17">
        <v>14902574</v>
      </c>
      <c r="C17" s="18">
        <v>14735089</v>
      </c>
      <c r="D17" s="18">
        <v>167485</v>
      </c>
      <c r="E17" s="18">
        <v>7874</v>
      </c>
      <c r="F17" s="18">
        <v>159611</v>
      </c>
      <c r="G17" s="282">
        <v>2</v>
      </c>
      <c r="H17" s="282">
        <v>86.9</v>
      </c>
      <c r="I17" s="281">
        <v>0.231</v>
      </c>
      <c r="J17" s="18">
        <v>2014647</v>
      </c>
      <c r="K17" s="18">
        <v>131894</v>
      </c>
      <c r="L17" s="18">
        <v>19221</v>
      </c>
      <c r="M17" s="19" t="s">
        <v>176</v>
      </c>
      <c r="N17" s="18">
        <v>6875</v>
      </c>
      <c r="O17" s="18">
        <v>92738</v>
      </c>
    </row>
    <row r="18" spans="1:15" ht="18.75" customHeight="1">
      <c r="A18" s="9" t="s">
        <v>428</v>
      </c>
      <c r="B18" s="17">
        <v>29027782</v>
      </c>
      <c r="C18" s="18">
        <v>28496003</v>
      </c>
      <c r="D18" s="18">
        <v>531779</v>
      </c>
      <c r="E18" s="18">
        <v>144537</v>
      </c>
      <c r="F18" s="18">
        <v>387242</v>
      </c>
      <c r="G18" s="282">
        <v>2.5</v>
      </c>
      <c r="H18" s="282">
        <v>84.7</v>
      </c>
      <c r="I18" s="281">
        <v>0.676</v>
      </c>
      <c r="J18" s="18">
        <v>9803703</v>
      </c>
      <c r="K18" s="18">
        <v>270852</v>
      </c>
      <c r="L18" s="18">
        <v>78311</v>
      </c>
      <c r="M18" s="18">
        <v>192749</v>
      </c>
      <c r="N18" s="18">
        <v>375817</v>
      </c>
      <c r="O18" s="18">
        <v>189088</v>
      </c>
    </row>
    <row r="19" spans="1:15" ht="18.75" customHeight="1">
      <c r="A19" s="9" t="s">
        <v>427</v>
      </c>
      <c r="B19" s="17">
        <v>12090895</v>
      </c>
      <c r="C19" s="18">
        <v>12003506</v>
      </c>
      <c r="D19" s="18">
        <v>87389</v>
      </c>
      <c r="E19" s="18">
        <v>57166</v>
      </c>
      <c r="F19" s="18">
        <v>30223</v>
      </c>
      <c r="G19" s="282">
        <v>0.4</v>
      </c>
      <c r="H19" s="282">
        <v>95.5</v>
      </c>
      <c r="I19" s="281">
        <v>0.439</v>
      </c>
      <c r="J19" s="18">
        <v>3049868</v>
      </c>
      <c r="K19" s="18">
        <v>124973</v>
      </c>
      <c r="L19" s="18">
        <v>28688</v>
      </c>
      <c r="M19" s="18">
        <v>25336</v>
      </c>
      <c r="N19" s="18">
        <v>2338</v>
      </c>
      <c r="O19" s="18">
        <v>87587</v>
      </c>
    </row>
    <row r="20" spans="1:15" ht="18.75" customHeight="1">
      <c r="A20" s="9" t="s">
        <v>426</v>
      </c>
      <c r="B20" s="17">
        <v>27183685</v>
      </c>
      <c r="C20" s="18">
        <v>26537062</v>
      </c>
      <c r="D20" s="18">
        <v>646623</v>
      </c>
      <c r="E20" s="18">
        <v>96331</v>
      </c>
      <c r="F20" s="18">
        <v>550292</v>
      </c>
      <c r="G20" s="282">
        <v>3.9</v>
      </c>
      <c r="H20" s="282">
        <v>84.3</v>
      </c>
      <c r="I20" s="281">
        <v>0.701</v>
      </c>
      <c r="J20" s="18">
        <v>9643763</v>
      </c>
      <c r="K20" s="18">
        <v>242905</v>
      </c>
      <c r="L20" s="18">
        <v>87123</v>
      </c>
      <c r="M20" s="19" t="s">
        <v>176</v>
      </c>
      <c r="N20" s="18">
        <v>6077</v>
      </c>
      <c r="O20" s="18">
        <v>169325</v>
      </c>
    </row>
    <row r="21" spans="1:15" ht="18.75" customHeight="1">
      <c r="A21" s="280" t="s">
        <v>425</v>
      </c>
      <c r="B21" s="27">
        <f>SUM(B13:B20)</f>
        <v>401685229</v>
      </c>
      <c r="C21" s="28">
        <v>393276659</v>
      </c>
      <c r="D21" s="28">
        <v>8408570</v>
      </c>
      <c r="E21" s="28">
        <v>4880289</v>
      </c>
      <c r="F21" s="28">
        <v>3528281</v>
      </c>
      <c r="G21" s="279">
        <v>1.8</v>
      </c>
      <c r="H21" s="279">
        <v>78.9</v>
      </c>
      <c r="I21" s="278">
        <f>AVERAGE(I13:I20)</f>
        <v>0.56875</v>
      </c>
      <c r="J21" s="28">
        <f>SUM(J13:J20)</f>
        <v>133292657</v>
      </c>
      <c r="K21" s="28">
        <f>SUM(K13:K20)</f>
        <v>2831213</v>
      </c>
      <c r="L21" s="28">
        <f>SUM(L13:L20)</f>
        <v>1109846</v>
      </c>
      <c r="M21" s="28">
        <f>SUM(M13:M20)</f>
        <v>441829</v>
      </c>
      <c r="N21" s="28">
        <f>SUM(N13:N20)</f>
        <v>994845</v>
      </c>
      <c r="O21" s="28">
        <f>SUM(O13:O20)</f>
        <v>1945697</v>
      </c>
    </row>
    <row r="22" spans="1:15" ht="18.75" customHeight="1">
      <c r="A22" s="9"/>
      <c r="B22" s="286"/>
      <c r="C22" s="21"/>
      <c r="D22" s="21"/>
      <c r="E22" s="21"/>
      <c r="F22" s="21"/>
      <c r="G22" s="285"/>
      <c r="H22" s="285"/>
      <c r="I22" s="284"/>
      <c r="J22" s="21"/>
      <c r="K22" s="21"/>
      <c r="L22" s="21"/>
      <c r="M22" s="21"/>
      <c r="N22" s="21"/>
      <c r="O22" s="21"/>
    </row>
    <row r="23" spans="1:15" ht="18.75" customHeight="1">
      <c r="A23" s="9" t="s">
        <v>424</v>
      </c>
      <c r="B23" s="17">
        <v>6976925</v>
      </c>
      <c r="C23" s="18">
        <v>6771856</v>
      </c>
      <c r="D23" s="18">
        <v>205069</v>
      </c>
      <c r="E23" s="18">
        <v>97360</v>
      </c>
      <c r="F23" s="18">
        <v>107709</v>
      </c>
      <c r="G23" s="283">
        <v>3.1</v>
      </c>
      <c r="H23" s="282">
        <v>83.2</v>
      </c>
      <c r="I23" s="281">
        <v>0.39</v>
      </c>
      <c r="J23" s="18">
        <v>1364990</v>
      </c>
      <c r="K23" s="18">
        <v>44179</v>
      </c>
      <c r="L23" s="18">
        <v>10805</v>
      </c>
      <c r="M23" s="19" t="s">
        <v>176</v>
      </c>
      <c r="N23" s="18">
        <v>89659</v>
      </c>
      <c r="O23" s="18">
        <v>30974</v>
      </c>
    </row>
    <row r="24" spans="1:15" ht="18.75" customHeight="1">
      <c r="A24" s="9" t="s">
        <v>423</v>
      </c>
      <c r="B24" s="17">
        <v>7746763</v>
      </c>
      <c r="C24" s="18">
        <v>7569658</v>
      </c>
      <c r="D24" s="18">
        <v>177105</v>
      </c>
      <c r="E24" s="18">
        <v>9498</v>
      </c>
      <c r="F24" s="18">
        <v>167607</v>
      </c>
      <c r="G24" s="282">
        <v>4.3</v>
      </c>
      <c r="H24" s="282">
        <v>72.5</v>
      </c>
      <c r="I24" s="281">
        <v>0.607</v>
      </c>
      <c r="J24" s="18">
        <v>2515911</v>
      </c>
      <c r="K24" s="18">
        <v>66708</v>
      </c>
      <c r="L24" s="18">
        <v>19242</v>
      </c>
      <c r="M24" s="19" t="s">
        <v>176</v>
      </c>
      <c r="N24" s="18">
        <v>6156</v>
      </c>
      <c r="O24" s="18">
        <v>46582</v>
      </c>
    </row>
    <row r="25" spans="1:15" ht="18.75" customHeight="1">
      <c r="A25" s="9" t="s">
        <v>422</v>
      </c>
      <c r="B25" s="17">
        <v>7051352</v>
      </c>
      <c r="C25" s="18">
        <v>6856391</v>
      </c>
      <c r="D25" s="18">
        <v>194961</v>
      </c>
      <c r="E25" s="18">
        <v>1170</v>
      </c>
      <c r="F25" s="18">
        <v>193791</v>
      </c>
      <c r="G25" s="282">
        <v>5.5</v>
      </c>
      <c r="H25" s="282">
        <v>73.1</v>
      </c>
      <c r="I25" s="281">
        <v>0.543</v>
      </c>
      <c r="J25" s="18">
        <v>1995264</v>
      </c>
      <c r="K25" s="18">
        <v>67087</v>
      </c>
      <c r="L25" s="18">
        <v>18165</v>
      </c>
      <c r="M25" s="19" t="s">
        <v>176</v>
      </c>
      <c r="N25" s="18">
        <v>152</v>
      </c>
      <c r="O25" s="18">
        <v>46939</v>
      </c>
    </row>
    <row r="26" spans="1:15" ht="18.75" customHeight="1">
      <c r="A26" s="9" t="s">
        <v>421</v>
      </c>
      <c r="B26" s="17">
        <v>8200057</v>
      </c>
      <c r="C26" s="18">
        <v>8020650</v>
      </c>
      <c r="D26" s="18">
        <v>179407</v>
      </c>
      <c r="E26" s="18">
        <v>69850</v>
      </c>
      <c r="F26" s="18">
        <v>109557</v>
      </c>
      <c r="G26" s="282">
        <v>2.8</v>
      </c>
      <c r="H26" s="282">
        <v>64.2</v>
      </c>
      <c r="I26" s="281">
        <v>0.556</v>
      </c>
      <c r="J26" s="18">
        <v>2069903</v>
      </c>
      <c r="K26" s="18">
        <v>96132</v>
      </c>
      <c r="L26" s="18">
        <v>16092</v>
      </c>
      <c r="M26" s="18">
        <v>78594</v>
      </c>
      <c r="N26" s="18">
        <v>14780</v>
      </c>
      <c r="O26" s="18">
        <v>67469</v>
      </c>
    </row>
    <row r="27" spans="1:15" ht="18.75" customHeight="1">
      <c r="A27" s="9" t="s">
        <v>420</v>
      </c>
      <c r="B27" s="17">
        <v>4603582</v>
      </c>
      <c r="C27" s="18">
        <v>4328826</v>
      </c>
      <c r="D27" s="18">
        <v>274756</v>
      </c>
      <c r="E27" s="18">
        <v>298</v>
      </c>
      <c r="F27" s="18">
        <v>274458</v>
      </c>
      <c r="G27" s="282">
        <v>14.1</v>
      </c>
      <c r="H27" s="282">
        <v>72.1</v>
      </c>
      <c r="I27" s="281">
        <v>0.609</v>
      </c>
      <c r="J27" s="18">
        <v>1357099</v>
      </c>
      <c r="K27" s="18">
        <v>20826</v>
      </c>
      <c r="L27" s="18">
        <v>5547</v>
      </c>
      <c r="M27" s="19" t="s">
        <v>176</v>
      </c>
      <c r="N27" s="18">
        <v>2071</v>
      </c>
      <c r="O27" s="18">
        <v>14531</v>
      </c>
    </row>
    <row r="28" spans="1:15" ht="18.75" customHeight="1">
      <c r="A28" s="9" t="s">
        <v>419</v>
      </c>
      <c r="B28" s="17">
        <v>5751310</v>
      </c>
      <c r="C28" s="18">
        <v>5541882</v>
      </c>
      <c r="D28" s="18">
        <v>209428</v>
      </c>
      <c r="E28" s="18">
        <v>610</v>
      </c>
      <c r="F28" s="18">
        <v>208818</v>
      </c>
      <c r="G28" s="282">
        <v>6.3</v>
      </c>
      <c r="H28" s="282">
        <v>77.4</v>
      </c>
      <c r="I28" s="281">
        <v>0.379</v>
      </c>
      <c r="J28" s="18">
        <v>1317893</v>
      </c>
      <c r="K28" s="18">
        <v>45987</v>
      </c>
      <c r="L28" s="18">
        <v>13581</v>
      </c>
      <c r="M28" s="19" t="s">
        <v>176</v>
      </c>
      <c r="N28" s="18">
        <v>258</v>
      </c>
      <c r="O28" s="18">
        <v>32118</v>
      </c>
    </row>
    <row r="29" spans="1:15" ht="18.75" customHeight="1">
      <c r="A29" s="9" t="s">
        <v>418</v>
      </c>
      <c r="B29" s="17">
        <v>9637006</v>
      </c>
      <c r="C29" s="18">
        <v>9372328</v>
      </c>
      <c r="D29" s="18">
        <v>264678</v>
      </c>
      <c r="E29" s="18">
        <v>38421</v>
      </c>
      <c r="F29" s="18">
        <v>226257</v>
      </c>
      <c r="G29" s="282">
        <v>4.5</v>
      </c>
      <c r="H29" s="282">
        <v>74.2</v>
      </c>
      <c r="I29" s="281">
        <v>0.551</v>
      </c>
      <c r="J29" s="18">
        <v>2837523</v>
      </c>
      <c r="K29" s="18">
        <v>93610</v>
      </c>
      <c r="L29" s="18">
        <v>27636</v>
      </c>
      <c r="M29" s="19" t="s">
        <v>176</v>
      </c>
      <c r="N29" s="18">
        <v>3227</v>
      </c>
      <c r="O29" s="18">
        <v>65891</v>
      </c>
    </row>
    <row r="30" spans="1:15" ht="18.75" customHeight="1">
      <c r="A30" s="9" t="s">
        <v>417</v>
      </c>
      <c r="B30" s="17">
        <v>14007745</v>
      </c>
      <c r="C30" s="18">
        <v>13701862</v>
      </c>
      <c r="D30" s="18">
        <v>305883</v>
      </c>
      <c r="E30" s="18">
        <v>94096</v>
      </c>
      <c r="F30" s="18">
        <v>211787</v>
      </c>
      <c r="G30" s="282">
        <v>2.5</v>
      </c>
      <c r="H30" s="282">
        <v>73.4</v>
      </c>
      <c r="I30" s="281">
        <v>0.726</v>
      </c>
      <c r="J30" s="18">
        <v>5911604</v>
      </c>
      <c r="K30" s="18">
        <v>135302</v>
      </c>
      <c r="L30" s="18">
        <v>55519</v>
      </c>
      <c r="M30" s="19" t="s">
        <v>176</v>
      </c>
      <c r="N30" s="18">
        <v>349</v>
      </c>
      <c r="O30" s="18">
        <v>94425</v>
      </c>
    </row>
    <row r="31" spans="1:15" ht="18.75" customHeight="1">
      <c r="A31" s="9" t="s">
        <v>416</v>
      </c>
      <c r="B31" s="17">
        <v>1992294</v>
      </c>
      <c r="C31" s="18">
        <v>1949682</v>
      </c>
      <c r="D31" s="18">
        <v>42612</v>
      </c>
      <c r="E31" s="18">
        <v>4800</v>
      </c>
      <c r="F31" s="18">
        <v>37812</v>
      </c>
      <c r="G31" s="282">
        <v>3.7</v>
      </c>
      <c r="H31" s="282">
        <v>82</v>
      </c>
      <c r="I31" s="281">
        <v>0.183</v>
      </c>
      <c r="J31" s="18">
        <v>229188</v>
      </c>
      <c r="K31" s="18">
        <v>9732</v>
      </c>
      <c r="L31" s="18">
        <v>1453</v>
      </c>
      <c r="M31" s="19" t="s">
        <v>176</v>
      </c>
      <c r="N31" s="19">
        <v>319</v>
      </c>
      <c r="O31" s="18">
        <v>6821</v>
      </c>
    </row>
    <row r="32" spans="1:15" ht="18.75" customHeight="1">
      <c r="A32" s="9" t="s">
        <v>415</v>
      </c>
      <c r="B32" s="17">
        <v>2332933</v>
      </c>
      <c r="C32" s="18">
        <v>2255926</v>
      </c>
      <c r="D32" s="18">
        <v>77007</v>
      </c>
      <c r="E32" s="19" t="s">
        <v>205</v>
      </c>
      <c r="F32" s="18">
        <v>77007</v>
      </c>
      <c r="G32" s="282">
        <v>5.8</v>
      </c>
      <c r="H32" s="282">
        <v>89.8</v>
      </c>
      <c r="I32" s="281">
        <v>0.189</v>
      </c>
      <c r="J32" s="18">
        <v>304682</v>
      </c>
      <c r="K32" s="18">
        <v>10522</v>
      </c>
      <c r="L32" s="18">
        <v>1633</v>
      </c>
      <c r="M32" s="19" t="s">
        <v>176</v>
      </c>
      <c r="N32" s="18">
        <v>236</v>
      </c>
      <c r="O32" s="18">
        <v>7370</v>
      </c>
    </row>
    <row r="33" spans="1:15" ht="18.75" customHeight="1">
      <c r="A33" s="9" t="s">
        <v>414</v>
      </c>
      <c r="B33" s="17">
        <v>3127717</v>
      </c>
      <c r="C33" s="18">
        <v>3094009</v>
      </c>
      <c r="D33" s="18">
        <v>33708</v>
      </c>
      <c r="E33" s="18">
        <v>8423</v>
      </c>
      <c r="F33" s="18">
        <v>25285</v>
      </c>
      <c r="G33" s="282">
        <v>1.4</v>
      </c>
      <c r="H33" s="282">
        <v>86</v>
      </c>
      <c r="I33" s="281">
        <v>0.142</v>
      </c>
      <c r="J33" s="18">
        <v>258664</v>
      </c>
      <c r="K33" s="18">
        <v>26565</v>
      </c>
      <c r="L33" s="18">
        <v>3317</v>
      </c>
      <c r="M33" s="19" t="s">
        <v>176</v>
      </c>
      <c r="N33" s="19" t="s">
        <v>176</v>
      </c>
      <c r="O33" s="18">
        <v>18633</v>
      </c>
    </row>
    <row r="34" spans="1:15" ht="18.75" customHeight="1">
      <c r="A34" s="9" t="s">
        <v>413</v>
      </c>
      <c r="B34" s="17">
        <v>2722658</v>
      </c>
      <c r="C34" s="18">
        <v>2646145</v>
      </c>
      <c r="D34" s="18">
        <v>76513</v>
      </c>
      <c r="E34" s="18">
        <v>463</v>
      </c>
      <c r="F34" s="18">
        <v>76050</v>
      </c>
      <c r="G34" s="282">
        <v>7.1</v>
      </c>
      <c r="H34" s="282">
        <v>88.6</v>
      </c>
      <c r="I34" s="281">
        <v>0.467</v>
      </c>
      <c r="J34" s="18">
        <v>641811</v>
      </c>
      <c r="K34" s="18">
        <v>7490</v>
      </c>
      <c r="L34" s="18">
        <v>1004</v>
      </c>
      <c r="M34" s="19" t="s">
        <v>176</v>
      </c>
      <c r="N34" s="18">
        <v>352</v>
      </c>
      <c r="O34" s="18">
        <v>5221</v>
      </c>
    </row>
    <row r="35" spans="1:15" ht="18.75" customHeight="1">
      <c r="A35" s="9" t="s">
        <v>412</v>
      </c>
      <c r="B35" s="17">
        <v>3398108</v>
      </c>
      <c r="C35" s="18">
        <v>3312674</v>
      </c>
      <c r="D35" s="18">
        <v>85434</v>
      </c>
      <c r="E35" s="18">
        <v>2398</v>
      </c>
      <c r="F35" s="18">
        <v>83036</v>
      </c>
      <c r="G35" s="282">
        <v>6.4</v>
      </c>
      <c r="H35" s="282">
        <v>91.3</v>
      </c>
      <c r="I35" s="281">
        <v>0.128</v>
      </c>
      <c r="J35" s="18">
        <v>185808</v>
      </c>
      <c r="K35" s="18">
        <v>13875</v>
      </c>
      <c r="L35" s="18">
        <v>1408</v>
      </c>
      <c r="M35" s="19" t="s">
        <v>176</v>
      </c>
      <c r="N35" s="18">
        <v>554</v>
      </c>
      <c r="O35" s="18">
        <v>9648</v>
      </c>
    </row>
    <row r="36" spans="1:15" ht="18.75" customHeight="1">
      <c r="A36" s="9" t="s">
        <v>411</v>
      </c>
      <c r="B36" s="17">
        <v>14108792</v>
      </c>
      <c r="C36" s="18">
        <v>13904173</v>
      </c>
      <c r="D36" s="18">
        <v>204619</v>
      </c>
      <c r="E36" s="18">
        <v>95369</v>
      </c>
      <c r="F36" s="18">
        <v>109250</v>
      </c>
      <c r="G36" s="282">
        <v>1.5</v>
      </c>
      <c r="H36" s="282">
        <v>71.6</v>
      </c>
      <c r="I36" s="281">
        <v>0.432</v>
      </c>
      <c r="J36" s="18">
        <v>3193576</v>
      </c>
      <c r="K36" s="18">
        <v>138378</v>
      </c>
      <c r="L36" s="18">
        <v>36684</v>
      </c>
      <c r="M36" s="18">
        <v>21555</v>
      </c>
      <c r="N36" s="18">
        <v>355</v>
      </c>
      <c r="O36" s="18">
        <v>96829</v>
      </c>
    </row>
    <row r="37" spans="1:15" ht="18.75" customHeight="1">
      <c r="A37" s="9" t="s">
        <v>410</v>
      </c>
      <c r="B37" s="17">
        <v>5491346</v>
      </c>
      <c r="C37" s="18">
        <v>5388176</v>
      </c>
      <c r="D37" s="18">
        <v>103170</v>
      </c>
      <c r="E37" s="19">
        <v>40200</v>
      </c>
      <c r="F37" s="18">
        <v>62970</v>
      </c>
      <c r="G37" s="282">
        <v>2.2</v>
      </c>
      <c r="H37" s="282">
        <v>78.9</v>
      </c>
      <c r="I37" s="281">
        <v>0.395</v>
      </c>
      <c r="J37" s="18">
        <v>1173719</v>
      </c>
      <c r="K37" s="18">
        <v>44788</v>
      </c>
      <c r="L37" s="18">
        <v>13300</v>
      </c>
      <c r="M37" s="19" t="s">
        <v>176</v>
      </c>
      <c r="N37" s="19">
        <v>534</v>
      </c>
      <c r="O37" s="18">
        <v>31396</v>
      </c>
    </row>
    <row r="38" spans="1:15" ht="18.75" customHeight="1">
      <c r="A38" s="9" t="s">
        <v>409</v>
      </c>
      <c r="B38" s="17">
        <v>4876071</v>
      </c>
      <c r="C38" s="18">
        <v>4754414</v>
      </c>
      <c r="D38" s="18">
        <v>121657</v>
      </c>
      <c r="E38" s="18">
        <v>10454</v>
      </c>
      <c r="F38" s="18">
        <v>111203</v>
      </c>
      <c r="G38" s="282">
        <v>4.2</v>
      </c>
      <c r="H38" s="282">
        <v>84.5</v>
      </c>
      <c r="I38" s="281">
        <v>0.411</v>
      </c>
      <c r="J38" s="18">
        <v>1148786</v>
      </c>
      <c r="K38" s="18">
        <v>37851</v>
      </c>
      <c r="L38" s="18">
        <v>13764</v>
      </c>
      <c r="M38" s="19" t="s">
        <v>176</v>
      </c>
      <c r="N38" s="18">
        <v>119</v>
      </c>
      <c r="O38" s="18">
        <v>26583</v>
      </c>
    </row>
    <row r="39" spans="1:15" ht="18.75" customHeight="1">
      <c r="A39" s="9" t="s">
        <v>408</v>
      </c>
      <c r="B39" s="17">
        <v>6309737</v>
      </c>
      <c r="C39" s="18">
        <v>6080592</v>
      </c>
      <c r="D39" s="18">
        <v>229145</v>
      </c>
      <c r="E39" s="18">
        <v>20198</v>
      </c>
      <c r="F39" s="18">
        <v>208947</v>
      </c>
      <c r="G39" s="282">
        <v>6.8</v>
      </c>
      <c r="H39" s="282">
        <v>74.2</v>
      </c>
      <c r="I39" s="281">
        <v>0.543</v>
      </c>
      <c r="J39" s="18">
        <v>1688219</v>
      </c>
      <c r="K39" s="18">
        <v>53128</v>
      </c>
      <c r="L39" s="18">
        <v>15257</v>
      </c>
      <c r="M39" s="18">
        <v>76322</v>
      </c>
      <c r="N39" s="18">
        <v>451</v>
      </c>
      <c r="O39" s="18">
        <v>37140</v>
      </c>
    </row>
    <row r="40" spans="1:15" ht="18.75" customHeight="1">
      <c r="A40" s="9" t="s">
        <v>407</v>
      </c>
      <c r="B40" s="17">
        <v>9708338</v>
      </c>
      <c r="C40" s="18">
        <v>9507335</v>
      </c>
      <c r="D40" s="18">
        <v>201003</v>
      </c>
      <c r="E40" s="18">
        <v>114353</v>
      </c>
      <c r="F40" s="18">
        <v>86650</v>
      </c>
      <c r="G40" s="282">
        <v>1.7</v>
      </c>
      <c r="H40" s="282">
        <v>77.5</v>
      </c>
      <c r="I40" s="281">
        <v>0.487</v>
      </c>
      <c r="J40" s="18">
        <v>2491257</v>
      </c>
      <c r="K40" s="18">
        <v>83889</v>
      </c>
      <c r="L40" s="18">
        <v>34658</v>
      </c>
      <c r="M40" s="19" t="s">
        <v>176</v>
      </c>
      <c r="N40" s="18">
        <v>4174</v>
      </c>
      <c r="O40" s="18">
        <v>58782</v>
      </c>
    </row>
    <row r="41" spans="1:15" ht="18.75" customHeight="1">
      <c r="A41" s="9" t="s">
        <v>406</v>
      </c>
      <c r="B41" s="17">
        <v>8663164</v>
      </c>
      <c r="C41" s="18">
        <v>8548153</v>
      </c>
      <c r="D41" s="18">
        <v>115011</v>
      </c>
      <c r="E41" s="18">
        <v>2753</v>
      </c>
      <c r="F41" s="18">
        <v>112258</v>
      </c>
      <c r="G41" s="282">
        <v>3</v>
      </c>
      <c r="H41" s="282">
        <v>89.1</v>
      </c>
      <c r="I41" s="281">
        <v>0.239</v>
      </c>
      <c r="J41" s="18">
        <v>833523</v>
      </c>
      <c r="K41" s="18">
        <v>79918</v>
      </c>
      <c r="L41" s="18">
        <v>9159</v>
      </c>
      <c r="M41" s="19" t="s">
        <v>176</v>
      </c>
      <c r="N41" s="18">
        <v>728</v>
      </c>
      <c r="O41" s="18">
        <v>56422</v>
      </c>
    </row>
    <row r="42" spans="1:15" ht="18.75" customHeight="1">
      <c r="A42" s="9" t="s">
        <v>405</v>
      </c>
      <c r="B42" s="17">
        <v>4756675</v>
      </c>
      <c r="C42" s="18">
        <v>4630566</v>
      </c>
      <c r="D42" s="18">
        <v>126109</v>
      </c>
      <c r="E42" s="18">
        <v>21909</v>
      </c>
      <c r="F42" s="18">
        <v>104200</v>
      </c>
      <c r="G42" s="282">
        <v>4.1</v>
      </c>
      <c r="H42" s="282">
        <v>85.1</v>
      </c>
      <c r="I42" s="281">
        <v>0.37</v>
      </c>
      <c r="J42" s="18">
        <v>951472</v>
      </c>
      <c r="K42" s="18">
        <v>49239</v>
      </c>
      <c r="L42" s="18">
        <v>7182</v>
      </c>
      <c r="M42" s="18">
        <v>9205</v>
      </c>
      <c r="N42" s="18">
        <v>345</v>
      </c>
      <c r="O42" s="18">
        <v>34576</v>
      </c>
    </row>
    <row r="43" spans="1:15" ht="18.75" customHeight="1">
      <c r="A43" s="9" t="s">
        <v>404</v>
      </c>
      <c r="B43" s="17">
        <v>11625767</v>
      </c>
      <c r="C43" s="18">
        <v>11543659</v>
      </c>
      <c r="D43" s="18">
        <v>82108</v>
      </c>
      <c r="E43" s="18">
        <v>18456</v>
      </c>
      <c r="F43" s="18">
        <v>63652</v>
      </c>
      <c r="G43" s="282">
        <v>1.2</v>
      </c>
      <c r="H43" s="282">
        <v>82.7</v>
      </c>
      <c r="I43" s="281">
        <v>0.851</v>
      </c>
      <c r="J43" s="18">
        <v>4025057</v>
      </c>
      <c r="K43" s="18">
        <v>122355</v>
      </c>
      <c r="L43" s="18">
        <v>15905</v>
      </c>
      <c r="M43" s="18">
        <v>42412</v>
      </c>
      <c r="N43" s="18">
        <v>8962</v>
      </c>
      <c r="O43" s="18">
        <v>86046</v>
      </c>
    </row>
    <row r="44" spans="1:15" ht="18.75" customHeight="1">
      <c r="A44" s="9" t="s">
        <v>403</v>
      </c>
      <c r="B44" s="17">
        <v>4425535</v>
      </c>
      <c r="C44" s="18">
        <v>4318322</v>
      </c>
      <c r="D44" s="18">
        <v>107213</v>
      </c>
      <c r="E44" s="18">
        <v>9397</v>
      </c>
      <c r="F44" s="18">
        <v>97816</v>
      </c>
      <c r="G44" s="282">
        <v>3.7</v>
      </c>
      <c r="H44" s="282">
        <v>85.9</v>
      </c>
      <c r="I44" s="281">
        <v>0.358</v>
      </c>
      <c r="J44" s="18">
        <v>837918</v>
      </c>
      <c r="K44" s="18">
        <v>51017</v>
      </c>
      <c r="L44" s="18">
        <v>9179</v>
      </c>
      <c r="M44" s="18">
        <v>61403</v>
      </c>
      <c r="N44" s="18">
        <v>429</v>
      </c>
      <c r="O44" s="18">
        <v>35830</v>
      </c>
    </row>
    <row r="45" spans="1:15" ht="18.75" customHeight="1">
      <c r="A45" s="9" t="s">
        <v>402</v>
      </c>
      <c r="B45" s="17">
        <v>4287773</v>
      </c>
      <c r="C45" s="18">
        <v>4140288</v>
      </c>
      <c r="D45" s="18">
        <v>147485</v>
      </c>
      <c r="E45" s="18">
        <v>29683</v>
      </c>
      <c r="F45" s="18">
        <v>117802</v>
      </c>
      <c r="G45" s="282">
        <v>5.5</v>
      </c>
      <c r="H45" s="282">
        <v>84.7</v>
      </c>
      <c r="I45" s="281">
        <v>0.238</v>
      </c>
      <c r="J45" s="18">
        <v>487976</v>
      </c>
      <c r="K45" s="18">
        <v>37879</v>
      </c>
      <c r="L45" s="18">
        <v>5155</v>
      </c>
      <c r="M45" s="18">
        <v>5563</v>
      </c>
      <c r="N45" s="19" t="s">
        <v>176</v>
      </c>
      <c r="O45" s="18">
        <v>26658</v>
      </c>
    </row>
    <row r="46" spans="1:15" ht="18.75" customHeight="1">
      <c r="A46" s="9" t="s">
        <v>401</v>
      </c>
      <c r="B46" s="17">
        <v>3704405</v>
      </c>
      <c r="C46" s="18">
        <v>3518476</v>
      </c>
      <c r="D46" s="18">
        <v>185929</v>
      </c>
      <c r="E46" s="18">
        <v>2493</v>
      </c>
      <c r="F46" s="18">
        <v>183436</v>
      </c>
      <c r="G46" s="282">
        <v>9.3</v>
      </c>
      <c r="H46" s="282">
        <v>73</v>
      </c>
      <c r="I46" s="281">
        <v>0.254</v>
      </c>
      <c r="J46" s="18">
        <v>456317</v>
      </c>
      <c r="K46" s="18">
        <v>43787</v>
      </c>
      <c r="L46" s="18">
        <v>4879</v>
      </c>
      <c r="M46" s="19" t="s">
        <v>176</v>
      </c>
      <c r="N46" s="19" t="s">
        <v>176</v>
      </c>
      <c r="O46" s="18">
        <v>30809</v>
      </c>
    </row>
    <row r="47" spans="1:15" ht="18.75" customHeight="1">
      <c r="A47" s="9" t="s">
        <v>400</v>
      </c>
      <c r="B47" s="17">
        <v>7380091</v>
      </c>
      <c r="C47" s="18">
        <v>7134861</v>
      </c>
      <c r="D47" s="18">
        <v>245230</v>
      </c>
      <c r="E47" s="18">
        <v>6657</v>
      </c>
      <c r="F47" s="18">
        <v>238573</v>
      </c>
      <c r="G47" s="282">
        <v>7</v>
      </c>
      <c r="H47" s="282">
        <v>86.4</v>
      </c>
      <c r="I47" s="281">
        <v>0.207</v>
      </c>
      <c r="J47" s="18">
        <v>695842</v>
      </c>
      <c r="K47" s="18">
        <v>59313</v>
      </c>
      <c r="L47" s="18">
        <v>7285</v>
      </c>
      <c r="M47" s="19" t="s">
        <v>176</v>
      </c>
      <c r="N47" s="18">
        <v>406</v>
      </c>
      <c r="O47" s="18">
        <v>41806</v>
      </c>
    </row>
    <row r="48" spans="1:15" ht="18.75" customHeight="1">
      <c r="A48" s="9" t="s">
        <v>399</v>
      </c>
      <c r="B48" s="17">
        <v>4900395</v>
      </c>
      <c r="C48" s="18">
        <v>4769495</v>
      </c>
      <c r="D48" s="18">
        <v>130900</v>
      </c>
      <c r="E48" s="18">
        <v>101077</v>
      </c>
      <c r="F48" s="18">
        <v>29823</v>
      </c>
      <c r="G48" s="282">
        <v>1</v>
      </c>
      <c r="H48" s="282">
        <v>76.4</v>
      </c>
      <c r="I48" s="281">
        <v>0.307</v>
      </c>
      <c r="J48" s="18">
        <v>884360</v>
      </c>
      <c r="K48" s="18">
        <v>59038</v>
      </c>
      <c r="L48" s="18">
        <v>7995</v>
      </c>
      <c r="M48" s="19" t="s">
        <v>176</v>
      </c>
      <c r="N48" s="18">
        <v>161</v>
      </c>
      <c r="O48" s="18">
        <v>41390</v>
      </c>
    </row>
    <row r="49" spans="1:15" ht="18.75" customHeight="1">
      <c r="A49" s="9" t="s">
        <v>398</v>
      </c>
      <c r="B49" s="17">
        <v>4362529</v>
      </c>
      <c r="C49" s="18">
        <v>4180850</v>
      </c>
      <c r="D49" s="18">
        <v>181679</v>
      </c>
      <c r="E49" s="18">
        <v>444</v>
      </c>
      <c r="F49" s="18">
        <v>181235</v>
      </c>
      <c r="G49" s="282">
        <v>8.3</v>
      </c>
      <c r="H49" s="282">
        <v>83.6</v>
      </c>
      <c r="I49" s="281">
        <v>0.15</v>
      </c>
      <c r="J49" s="18">
        <v>283842</v>
      </c>
      <c r="K49" s="18">
        <v>30669</v>
      </c>
      <c r="L49" s="18">
        <v>2526</v>
      </c>
      <c r="M49" s="18">
        <v>23221</v>
      </c>
      <c r="N49" s="18">
        <v>763</v>
      </c>
      <c r="O49" s="18">
        <v>21435</v>
      </c>
    </row>
    <row r="50" spans="1:15" ht="18.75" customHeight="1">
      <c r="A50" s="9" t="s">
        <v>397</v>
      </c>
      <c r="B50" s="17">
        <v>4623653</v>
      </c>
      <c r="C50" s="18">
        <v>4562092</v>
      </c>
      <c r="D50" s="18">
        <v>61561</v>
      </c>
      <c r="E50" s="18">
        <v>6758</v>
      </c>
      <c r="F50" s="18">
        <v>54803</v>
      </c>
      <c r="G50" s="282">
        <v>3</v>
      </c>
      <c r="H50" s="282">
        <v>70.1</v>
      </c>
      <c r="I50" s="281">
        <v>0.242</v>
      </c>
      <c r="J50" s="18">
        <v>419134</v>
      </c>
      <c r="K50" s="18">
        <v>30053</v>
      </c>
      <c r="L50" s="18">
        <v>4806</v>
      </c>
      <c r="M50" s="19" t="s">
        <v>176</v>
      </c>
      <c r="N50" s="19" t="s">
        <v>176</v>
      </c>
      <c r="O50" s="18">
        <v>21148</v>
      </c>
    </row>
    <row r="51" spans="1:15" ht="18.75" customHeight="1">
      <c r="A51" s="9" t="s">
        <v>396</v>
      </c>
      <c r="B51" s="17">
        <v>8042419</v>
      </c>
      <c r="C51" s="18">
        <v>7853945</v>
      </c>
      <c r="D51" s="18">
        <v>188474</v>
      </c>
      <c r="E51" s="18">
        <v>5035</v>
      </c>
      <c r="F51" s="18">
        <v>183439</v>
      </c>
      <c r="G51" s="282">
        <v>4</v>
      </c>
      <c r="H51" s="282">
        <v>84.8</v>
      </c>
      <c r="I51" s="281">
        <v>0.263</v>
      </c>
      <c r="J51" s="18">
        <v>1203455</v>
      </c>
      <c r="K51" s="18">
        <v>89521</v>
      </c>
      <c r="L51" s="18">
        <v>10677</v>
      </c>
      <c r="M51" s="18">
        <v>15981</v>
      </c>
      <c r="N51" s="18">
        <v>878</v>
      </c>
      <c r="O51" s="18">
        <v>62888</v>
      </c>
    </row>
    <row r="52" spans="1:15" ht="18.75" customHeight="1">
      <c r="A52" s="9" t="s">
        <v>395</v>
      </c>
      <c r="B52" s="17">
        <v>8198443</v>
      </c>
      <c r="C52" s="18">
        <v>7781699</v>
      </c>
      <c r="D52" s="18">
        <v>416744</v>
      </c>
      <c r="E52" s="18">
        <v>114673</v>
      </c>
      <c r="F52" s="18">
        <v>302071</v>
      </c>
      <c r="G52" s="282">
        <v>7.7</v>
      </c>
      <c r="H52" s="282">
        <v>72.3</v>
      </c>
      <c r="I52" s="281">
        <v>0.187</v>
      </c>
      <c r="J52" s="18">
        <v>691011</v>
      </c>
      <c r="K52" s="18">
        <v>75018</v>
      </c>
      <c r="L52" s="18">
        <v>7815</v>
      </c>
      <c r="M52" s="19" t="s">
        <v>176</v>
      </c>
      <c r="N52" s="18">
        <v>557</v>
      </c>
      <c r="O52" s="18">
        <v>52645</v>
      </c>
    </row>
    <row r="53" spans="1:15" ht="18.75" customHeight="1">
      <c r="A53" s="9" t="s">
        <v>394</v>
      </c>
      <c r="B53" s="17">
        <v>9083660</v>
      </c>
      <c r="C53" s="18">
        <v>8769815</v>
      </c>
      <c r="D53" s="18">
        <v>313845</v>
      </c>
      <c r="E53" s="18">
        <v>83342</v>
      </c>
      <c r="F53" s="18">
        <v>230503</v>
      </c>
      <c r="G53" s="282">
        <v>5</v>
      </c>
      <c r="H53" s="282">
        <v>87</v>
      </c>
      <c r="I53" s="281">
        <v>0.211</v>
      </c>
      <c r="J53" s="18">
        <v>961637</v>
      </c>
      <c r="K53" s="18">
        <v>89512</v>
      </c>
      <c r="L53" s="18">
        <v>10357</v>
      </c>
      <c r="M53" s="19" t="s">
        <v>176</v>
      </c>
      <c r="N53" s="18">
        <v>590</v>
      </c>
      <c r="O53" s="18">
        <v>63006</v>
      </c>
    </row>
    <row r="54" spans="1:15" ht="18.75" customHeight="1">
      <c r="A54" s="9" t="s">
        <v>393</v>
      </c>
      <c r="B54" s="17">
        <v>7054958</v>
      </c>
      <c r="C54" s="18">
        <v>6955508</v>
      </c>
      <c r="D54" s="18">
        <v>99450</v>
      </c>
      <c r="E54" s="18">
        <v>32063</v>
      </c>
      <c r="F54" s="18">
        <v>67387</v>
      </c>
      <c r="G54" s="282">
        <v>2.5</v>
      </c>
      <c r="H54" s="282">
        <v>86.2</v>
      </c>
      <c r="I54" s="281">
        <v>0.138</v>
      </c>
      <c r="J54" s="18">
        <v>345167</v>
      </c>
      <c r="K54" s="18">
        <v>44276</v>
      </c>
      <c r="L54" s="18">
        <v>3768</v>
      </c>
      <c r="M54" s="19" t="s">
        <v>176</v>
      </c>
      <c r="N54" s="19" t="s">
        <v>176</v>
      </c>
      <c r="O54" s="18">
        <v>30938</v>
      </c>
    </row>
    <row r="55" spans="1:15" ht="18.75" customHeight="1">
      <c r="A55" s="9" t="s">
        <v>392</v>
      </c>
      <c r="B55" s="17">
        <v>5239107</v>
      </c>
      <c r="C55" s="18">
        <v>5085710</v>
      </c>
      <c r="D55" s="18">
        <v>153397</v>
      </c>
      <c r="E55" s="18">
        <v>4892</v>
      </c>
      <c r="F55" s="18">
        <v>148505</v>
      </c>
      <c r="G55" s="282">
        <v>5.2</v>
      </c>
      <c r="H55" s="282">
        <v>91.5</v>
      </c>
      <c r="I55" s="281">
        <v>0.243</v>
      </c>
      <c r="J55" s="22">
        <v>724198</v>
      </c>
      <c r="K55" s="18">
        <v>50955</v>
      </c>
      <c r="L55" s="18">
        <v>7392</v>
      </c>
      <c r="M55" s="19" t="s">
        <v>176</v>
      </c>
      <c r="N55" s="18">
        <v>1740</v>
      </c>
      <c r="O55" s="18">
        <v>35730</v>
      </c>
    </row>
    <row r="56" spans="1:15" ht="18.75" customHeight="1">
      <c r="A56" s="280" t="s">
        <v>391</v>
      </c>
      <c r="B56" s="27">
        <f>SUM(B23:B55)</f>
        <v>214391308</v>
      </c>
      <c r="C56" s="28">
        <v>208850018</v>
      </c>
      <c r="D56" s="28">
        <v>5541290</v>
      </c>
      <c r="E56" s="28">
        <v>1047593</v>
      </c>
      <c r="F56" s="28">
        <v>4493697</v>
      </c>
      <c r="G56" s="279">
        <v>4.1</v>
      </c>
      <c r="H56" s="279">
        <v>79.1</v>
      </c>
      <c r="I56" s="278">
        <f>AVERAGE(I23:I55)</f>
        <v>0.3635151515151515</v>
      </c>
      <c r="J56" s="28">
        <f>SUM(J23:J55)</f>
        <v>44486806</v>
      </c>
      <c r="K56" s="28">
        <f>SUM(K23:K55)</f>
        <v>1908599</v>
      </c>
      <c r="L56" s="28">
        <f>SUM(L23:L55)</f>
        <v>403145</v>
      </c>
      <c r="M56" s="28">
        <f>SUM(M23:M55)</f>
        <v>334256</v>
      </c>
      <c r="N56" s="28">
        <f>SUM(N23:N55)</f>
        <v>139305</v>
      </c>
      <c r="O56" s="28">
        <f>SUM(O23:O55)</f>
        <v>1338679</v>
      </c>
    </row>
    <row r="57" spans="1:15" ht="18.75" customHeight="1">
      <c r="A57" s="276"/>
      <c r="B57" s="272"/>
      <c r="C57" s="272"/>
      <c r="D57" s="272"/>
      <c r="E57" s="272"/>
      <c r="F57" s="272"/>
      <c r="G57" s="275"/>
      <c r="H57" s="275"/>
      <c r="I57" s="274"/>
      <c r="J57" s="272"/>
      <c r="K57" s="272"/>
      <c r="L57" s="272"/>
      <c r="M57" s="272"/>
      <c r="N57" s="272"/>
      <c r="O57" s="272"/>
    </row>
    <row r="58" spans="1:15" ht="18.75" customHeight="1">
      <c r="A58" s="2" t="s">
        <v>390</v>
      </c>
      <c r="C58" s="215"/>
      <c r="D58" s="215"/>
      <c r="E58" s="215"/>
      <c r="F58" s="215"/>
      <c r="G58" s="2"/>
      <c r="H58" s="2"/>
      <c r="I58" s="2"/>
      <c r="J58" s="2"/>
      <c r="K58" s="2"/>
      <c r="L58" s="2"/>
      <c r="M58" s="2"/>
      <c r="N58" s="2"/>
      <c r="O58" s="2"/>
    </row>
    <row r="59" spans="1:15" ht="18.75" customHeight="1">
      <c r="A59" s="57" t="s">
        <v>389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</sheetData>
  <sheetProtection/>
  <mergeCells count="16">
    <mergeCell ref="A3:O3"/>
    <mergeCell ref="A5:A6"/>
    <mergeCell ref="D5:D6"/>
    <mergeCell ref="E5:E6"/>
    <mergeCell ref="G5:G6"/>
    <mergeCell ref="B5:B6"/>
    <mergeCell ref="C5:C6"/>
    <mergeCell ref="F5:F6"/>
    <mergeCell ref="I5:I6"/>
    <mergeCell ref="H5:H6"/>
    <mergeCell ref="M5:M6"/>
    <mergeCell ref="N5:N6"/>
    <mergeCell ref="O5:O6"/>
    <mergeCell ref="J5:J6"/>
    <mergeCell ref="K5:K6"/>
    <mergeCell ref="L5:L6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M1">
      <selection activeCell="P1" sqref="P1"/>
    </sheetView>
  </sheetViews>
  <sheetFormatPr defaultColWidth="8.796875" defaultRowHeight="18.75" customHeight="1"/>
  <cols>
    <col min="1" max="7" width="13.69921875" style="0" customWidth="1"/>
    <col min="8" max="8" width="16.8984375" style="0" customWidth="1"/>
    <col min="9" max="16384" width="13.69921875" style="0" customWidth="1"/>
  </cols>
  <sheetData>
    <row r="1" spans="1:16" ht="18.75" customHeight="1">
      <c r="A1" s="38" t="s">
        <v>482</v>
      </c>
      <c r="P1" s="56" t="s">
        <v>481</v>
      </c>
    </row>
    <row r="3" spans="1:16" ht="18.75" customHeight="1">
      <c r="A3" s="33" t="s">
        <v>483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8.75" customHeight="1" thickBot="1">
      <c r="A4" s="2"/>
      <c r="B4" s="304" t="s">
        <v>480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3" t="s">
        <v>234</v>
      </c>
    </row>
    <row r="5" spans="1:16" ht="18.75" customHeight="1">
      <c r="A5" s="90" t="s">
        <v>475</v>
      </c>
      <c r="B5" s="49" t="s">
        <v>463</v>
      </c>
      <c r="C5" s="51" t="s">
        <v>462</v>
      </c>
      <c r="D5" s="51" t="s">
        <v>461</v>
      </c>
      <c r="E5" s="51" t="s">
        <v>460</v>
      </c>
      <c r="F5" s="49" t="s">
        <v>459</v>
      </c>
      <c r="G5" s="51" t="s">
        <v>458</v>
      </c>
      <c r="H5" s="302" t="s">
        <v>484</v>
      </c>
      <c r="I5" s="51" t="s">
        <v>457</v>
      </c>
      <c r="J5" s="49" t="s">
        <v>456</v>
      </c>
      <c r="K5" s="49" t="s">
        <v>455</v>
      </c>
      <c r="L5" s="49" t="s">
        <v>454</v>
      </c>
      <c r="M5" s="51" t="s">
        <v>453</v>
      </c>
      <c r="N5" s="51" t="s">
        <v>452</v>
      </c>
      <c r="O5" s="51" t="s">
        <v>451</v>
      </c>
      <c r="P5" s="301" t="s">
        <v>450</v>
      </c>
    </row>
    <row r="6" spans="1:16" ht="18.75" customHeight="1">
      <c r="A6" s="299"/>
      <c r="B6" s="43"/>
      <c r="C6" s="45"/>
      <c r="D6" s="45"/>
      <c r="E6" s="45"/>
      <c r="F6" s="43"/>
      <c r="G6" s="45"/>
      <c r="H6" s="298"/>
      <c r="I6" s="45"/>
      <c r="J6" s="43"/>
      <c r="K6" s="43"/>
      <c r="L6" s="43"/>
      <c r="M6" s="45"/>
      <c r="N6" s="297"/>
      <c r="O6" s="45"/>
      <c r="P6" s="296"/>
    </row>
    <row r="7" spans="1:16" ht="18.75" customHeight="1">
      <c r="A7" s="40" t="s">
        <v>25</v>
      </c>
      <c r="B7" s="15">
        <v>98419501</v>
      </c>
      <c r="C7" s="15">
        <v>273725</v>
      </c>
      <c r="D7" s="15">
        <v>8512089</v>
      </c>
      <c r="E7" s="15">
        <v>10507793</v>
      </c>
      <c r="F7" s="15">
        <v>1937071</v>
      </c>
      <c r="G7" s="15">
        <v>40251369</v>
      </c>
      <c r="H7" s="15">
        <v>322068</v>
      </c>
      <c r="I7" s="15">
        <v>28321626</v>
      </c>
      <c r="J7" s="15">
        <v>4938630</v>
      </c>
      <c r="K7" s="15">
        <v>1157618</v>
      </c>
      <c r="L7" s="15">
        <v>13094230</v>
      </c>
      <c r="M7" s="15">
        <v>10344769</v>
      </c>
      <c r="N7" s="15">
        <v>42556126</v>
      </c>
      <c r="O7" s="15">
        <v>89795251</v>
      </c>
      <c r="P7" s="15">
        <v>5360048</v>
      </c>
    </row>
    <row r="8" spans="1:16" ht="18.75" customHeight="1">
      <c r="A8" s="112" t="s">
        <v>142</v>
      </c>
      <c r="B8" s="18">
        <v>102531743</v>
      </c>
      <c r="C8" s="18">
        <v>283715</v>
      </c>
      <c r="D8" s="18">
        <v>8740036</v>
      </c>
      <c r="E8" s="18">
        <v>10650177</v>
      </c>
      <c r="F8" s="18">
        <v>2149158</v>
      </c>
      <c r="G8" s="18">
        <v>43932532</v>
      </c>
      <c r="H8" s="18">
        <v>328191</v>
      </c>
      <c r="I8" s="18">
        <v>27065106</v>
      </c>
      <c r="J8" s="18">
        <v>5359822</v>
      </c>
      <c r="K8" s="18">
        <v>1049887</v>
      </c>
      <c r="L8" s="18">
        <v>11594997</v>
      </c>
      <c r="M8" s="18">
        <v>10973288</v>
      </c>
      <c r="N8" s="18">
        <v>43750632</v>
      </c>
      <c r="O8" s="18">
        <v>92256193</v>
      </c>
      <c r="P8" s="18">
        <v>5515018</v>
      </c>
    </row>
    <row r="9" spans="1:16" ht="18.75" customHeight="1">
      <c r="A9" s="112" t="s">
        <v>141</v>
      </c>
      <c r="B9" s="18">
        <v>103986021</v>
      </c>
      <c r="C9" s="18">
        <v>297847</v>
      </c>
      <c r="D9" s="18">
        <v>9356428</v>
      </c>
      <c r="E9" s="18">
        <v>10618801</v>
      </c>
      <c r="F9" s="18">
        <v>1920792</v>
      </c>
      <c r="G9" s="18">
        <v>43375788</v>
      </c>
      <c r="H9" s="18">
        <v>300766</v>
      </c>
      <c r="I9" s="18">
        <v>27288255</v>
      </c>
      <c r="J9" s="18">
        <v>3957990</v>
      </c>
      <c r="K9" s="18">
        <v>1646249</v>
      </c>
      <c r="L9" s="18">
        <v>12491330</v>
      </c>
      <c r="M9" s="18">
        <v>10975463</v>
      </c>
      <c r="N9" s="18">
        <v>51637959</v>
      </c>
      <c r="O9" s="18">
        <v>85372252</v>
      </c>
      <c r="P9" s="18">
        <v>5508453</v>
      </c>
    </row>
    <row r="10" spans="1:16" ht="18.75" customHeight="1">
      <c r="A10" s="112" t="s">
        <v>434</v>
      </c>
      <c r="B10" s="18">
        <v>112791204</v>
      </c>
      <c r="C10" s="18">
        <v>308683</v>
      </c>
      <c r="D10" s="18">
        <v>9621311</v>
      </c>
      <c r="E10" s="18">
        <v>10556059</v>
      </c>
      <c r="F10" s="18">
        <v>1896271</v>
      </c>
      <c r="G10" s="18">
        <v>56222819</v>
      </c>
      <c r="H10" s="18">
        <v>301891</v>
      </c>
      <c r="I10" s="18">
        <v>28990867</v>
      </c>
      <c r="J10" s="18">
        <v>4023186</v>
      </c>
      <c r="K10" s="18">
        <v>1058735</v>
      </c>
      <c r="L10" s="18">
        <v>19444824</v>
      </c>
      <c r="M10" s="18">
        <v>9628423</v>
      </c>
      <c r="N10" s="18">
        <v>44444643</v>
      </c>
      <c r="O10" s="18">
        <v>115851401</v>
      </c>
      <c r="P10" s="18">
        <v>5507695</v>
      </c>
    </row>
    <row r="11" spans="1:16" ht="18.75" customHeight="1">
      <c r="A11" s="287" t="s">
        <v>76</v>
      </c>
      <c r="B11" s="28">
        <f>SUM(B21,B56)</f>
        <v>125802720</v>
      </c>
      <c r="C11" s="28">
        <f>SUM(C21,C56)</f>
        <v>309832</v>
      </c>
      <c r="D11" s="28">
        <f>SUM(D21,D56)</f>
        <v>9601608</v>
      </c>
      <c r="E11" s="28">
        <f>SUM(E21,E56)</f>
        <v>10681852</v>
      </c>
      <c r="F11" s="28">
        <f>SUM(F21,F56)</f>
        <v>2120947</v>
      </c>
      <c r="G11" s="28">
        <f>SUM(G21,G56)</f>
        <v>64197494</v>
      </c>
      <c r="H11" s="28">
        <f>SUM(H21,H56)</f>
        <v>274869</v>
      </c>
      <c r="I11" s="28">
        <f>SUM(I21,I56)</f>
        <v>31995033</v>
      </c>
      <c r="J11" s="28">
        <f>SUM(J21,J56)</f>
        <v>3121139</v>
      </c>
      <c r="K11" s="28">
        <f>SUM(K21,K56)</f>
        <v>824658</v>
      </c>
      <c r="L11" s="28">
        <f>SUM(L21,L56)</f>
        <v>12137119</v>
      </c>
      <c r="M11" s="28">
        <f>SUM(M21,M56)</f>
        <v>16214388</v>
      </c>
      <c r="N11" s="28">
        <f>SUM(N21,N56)</f>
        <v>43043452</v>
      </c>
      <c r="O11" s="28">
        <f>SUM(O21,O56)</f>
        <v>90380046</v>
      </c>
      <c r="P11" s="28">
        <f>SUM(P21,P56)</f>
        <v>5348430</v>
      </c>
    </row>
    <row r="12" spans="1:16" ht="18.75" customHeight="1">
      <c r="A12" s="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8.75" customHeight="1">
      <c r="A13" s="9" t="s">
        <v>433</v>
      </c>
      <c r="B13" s="18">
        <v>22578531</v>
      </c>
      <c r="C13" s="18">
        <v>141552</v>
      </c>
      <c r="D13" s="18">
        <v>3594234</v>
      </c>
      <c r="E13" s="18">
        <v>2758141</v>
      </c>
      <c r="F13" s="18">
        <v>1494398</v>
      </c>
      <c r="G13" s="18">
        <v>24204715</v>
      </c>
      <c r="H13" s="18">
        <v>17776</v>
      </c>
      <c r="I13" s="18">
        <v>5267826</v>
      </c>
      <c r="J13" s="18">
        <v>953266</v>
      </c>
      <c r="K13" s="18">
        <v>48866</v>
      </c>
      <c r="L13" s="18">
        <v>3231853</v>
      </c>
      <c r="M13" s="18">
        <v>6284093</v>
      </c>
      <c r="N13" s="18">
        <v>17109395</v>
      </c>
      <c r="O13" s="18">
        <v>39397200</v>
      </c>
      <c r="P13" s="18">
        <v>910391</v>
      </c>
    </row>
    <row r="14" spans="1:16" ht="18.75" customHeight="1">
      <c r="A14" s="9" t="s">
        <v>432</v>
      </c>
      <c r="B14" s="18">
        <v>3461759</v>
      </c>
      <c r="C14" s="18">
        <v>9616</v>
      </c>
      <c r="D14" s="18">
        <v>767953</v>
      </c>
      <c r="E14" s="18">
        <v>302113</v>
      </c>
      <c r="F14" s="18">
        <v>33331</v>
      </c>
      <c r="G14" s="18">
        <v>2598013</v>
      </c>
      <c r="H14" s="19" t="s">
        <v>176</v>
      </c>
      <c r="I14" s="18">
        <v>1689093</v>
      </c>
      <c r="J14" s="18">
        <v>318039</v>
      </c>
      <c r="K14" s="18">
        <v>40248</v>
      </c>
      <c r="L14" s="18">
        <v>926892</v>
      </c>
      <c r="M14" s="18">
        <v>440033</v>
      </c>
      <c r="N14" s="18">
        <v>1623757</v>
      </c>
      <c r="O14" s="18">
        <v>4145700</v>
      </c>
      <c r="P14" s="18">
        <v>245649</v>
      </c>
    </row>
    <row r="15" spans="1:16" ht="18.75" customHeight="1">
      <c r="A15" s="9" t="s">
        <v>431</v>
      </c>
      <c r="B15" s="18">
        <v>6808157</v>
      </c>
      <c r="C15" s="18">
        <v>24276</v>
      </c>
      <c r="D15" s="18">
        <v>1270656</v>
      </c>
      <c r="E15" s="18">
        <v>818585</v>
      </c>
      <c r="F15" s="18">
        <v>161069</v>
      </c>
      <c r="G15" s="18">
        <v>7366967</v>
      </c>
      <c r="H15" s="18">
        <v>257093</v>
      </c>
      <c r="I15" s="18">
        <v>3122196</v>
      </c>
      <c r="J15" s="18">
        <v>285138</v>
      </c>
      <c r="K15" s="18">
        <v>96477</v>
      </c>
      <c r="L15" s="18">
        <v>153459</v>
      </c>
      <c r="M15" s="18">
        <v>1287378</v>
      </c>
      <c r="N15" s="18">
        <v>3515623</v>
      </c>
      <c r="O15" s="18">
        <v>7021600</v>
      </c>
      <c r="P15" s="18">
        <v>375516</v>
      </c>
    </row>
    <row r="16" spans="1:16" ht="18.75" customHeight="1">
      <c r="A16" s="9" t="s">
        <v>430</v>
      </c>
      <c r="B16" s="18">
        <v>6212674</v>
      </c>
      <c r="C16" s="18">
        <v>5806</v>
      </c>
      <c r="D16" s="18">
        <v>190335</v>
      </c>
      <c r="E16" s="18">
        <v>221496</v>
      </c>
      <c r="F16" s="18">
        <v>44660</v>
      </c>
      <c r="G16" s="18">
        <v>3731497</v>
      </c>
      <c r="H16" s="19" t="s">
        <v>176</v>
      </c>
      <c r="I16" s="18">
        <v>1935469</v>
      </c>
      <c r="J16" s="18">
        <v>210211</v>
      </c>
      <c r="K16" s="18">
        <v>15114</v>
      </c>
      <c r="L16" s="18">
        <v>8274</v>
      </c>
      <c r="M16" s="18">
        <v>348273</v>
      </c>
      <c r="N16" s="18">
        <v>576990</v>
      </c>
      <c r="O16" s="18">
        <v>5953000</v>
      </c>
      <c r="P16" s="18">
        <v>196163</v>
      </c>
    </row>
    <row r="17" spans="1:16" ht="18.75" customHeight="1">
      <c r="A17" s="9" t="s">
        <v>429</v>
      </c>
      <c r="B17" s="18">
        <v>6902394</v>
      </c>
      <c r="C17" s="18">
        <v>3861</v>
      </c>
      <c r="D17" s="18">
        <v>167010</v>
      </c>
      <c r="E17" s="18">
        <v>219076</v>
      </c>
      <c r="F17" s="18">
        <v>53776</v>
      </c>
      <c r="G17" s="18">
        <v>1271912</v>
      </c>
      <c r="H17" s="19" t="s">
        <v>176</v>
      </c>
      <c r="I17" s="18">
        <v>1517840</v>
      </c>
      <c r="J17" s="18">
        <v>84419</v>
      </c>
      <c r="K17" s="18">
        <v>3236</v>
      </c>
      <c r="L17" s="18">
        <v>244426</v>
      </c>
      <c r="M17" s="18">
        <v>145346</v>
      </c>
      <c r="N17" s="18">
        <v>371703</v>
      </c>
      <c r="O17" s="18">
        <v>1401200</v>
      </c>
      <c r="P17" s="18">
        <v>170815</v>
      </c>
    </row>
    <row r="18" spans="1:16" ht="18.75" customHeight="1">
      <c r="A18" s="9" t="s">
        <v>428</v>
      </c>
      <c r="B18" s="18">
        <v>5085193</v>
      </c>
      <c r="C18" s="18">
        <v>17842</v>
      </c>
      <c r="D18" s="18">
        <v>597065</v>
      </c>
      <c r="E18" s="18">
        <v>453054</v>
      </c>
      <c r="F18" s="18">
        <v>84242</v>
      </c>
      <c r="G18" s="18">
        <v>3966516</v>
      </c>
      <c r="H18" s="19" t="s">
        <v>176</v>
      </c>
      <c r="I18" s="18">
        <v>1063279</v>
      </c>
      <c r="J18" s="18">
        <v>29841</v>
      </c>
      <c r="K18" s="18">
        <v>10113</v>
      </c>
      <c r="L18" s="18">
        <v>102304</v>
      </c>
      <c r="M18" s="18">
        <v>755720</v>
      </c>
      <c r="N18" s="18">
        <v>2898532</v>
      </c>
      <c r="O18" s="18">
        <v>2164100</v>
      </c>
      <c r="P18" s="18">
        <v>279236</v>
      </c>
    </row>
    <row r="19" spans="1:16" ht="18.75" customHeight="1">
      <c r="A19" s="9" t="s">
        <v>427</v>
      </c>
      <c r="B19" s="18">
        <v>4122285</v>
      </c>
      <c r="C19" s="18">
        <v>6087</v>
      </c>
      <c r="D19" s="18">
        <v>213310</v>
      </c>
      <c r="E19" s="18">
        <v>271142</v>
      </c>
      <c r="F19" s="18">
        <v>19440</v>
      </c>
      <c r="G19" s="18">
        <v>1089427</v>
      </c>
      <c r="H19" s="19" t="s">
        <v>176</v>
      </c>
      <c r="I19" s="18">
        <v>759762</v>
      </c>
      <c r="J19" s="18">
        <v>26363</v>
      </c>
      <c r="K19" s="18">
        <v>153995</v>
      </c>
      <c r="L19" s="18">
        <v>398119</v>
      </c>
      <c r="M19" s="18">
        <v>83990</v>
      </c>
      <c r="N19" s="18">
        <v>479997</v>
      </c>
      <c r="O19" s="18">
        <v>814700</v>
      </c>
      <c r="P19" s="18">
        <v>169945</v>
      </c>
    </row>
    <row r="20" spans="1:16" ht="18.75" customHeight="1">
      <c r="A20" s="9" t="s">
        <v>426</v>
      </c>
      <c r="B20" s="18">
        <v>4431144</v>
      </c>
      <c r="C20" s="18">
        <v>19077</v>
      </c>
      <c r="D20" s="18">
        <v>430872</v>
      </c>
      <c r="E20" s="18">
        <v>736379</v>
      </c>
      <c r="F20" s="18">
        <v>37003</v>
      </c>
      <c r="G20" s="18">
        <v>2009124</v>
      </c>
      <c r="H20" s="19" t="s">
        <v>176</v>
      </c>
      <c r="I20" s="18">
        <v>1013179</v>
      </c>
      <c r="J20" s="18">
        <v>19318</v>
      </c>
      <c r="K20" s="18">
        <v>6272</v>
      </c>
      <c r="L20" s="18">
        <v>262786</v>
      </c>
      <c r="M20" s="18">
        <v>930113</v>
      </c>
      <c r="N20" s="18">
        <v>3907049</v>
      </c>
      <c r="O20" s="18">
        <v>2347800</v>
      </c>
      <c r="P20" s="18">
        <v>229955</v>
      </c>
    </row>
    <row r="21" spans="1:16" ht="18.75" customHeight="1">
      <c r="A21" s="280" t="s">
        <v>425</v>
      </c>
      <c r="B21" s="28">
        <f>SUM(B13:B20)</f>
        <v>59602137</v>
      </c>
      <c r="C21" s="28">
        <f>SUM(C13:C20)</f>
        <v>228117</v>
      </c>
      <c r="D21" s="28">
        <f>SUM(D13:D20)</f>
        <v>7231435</v>
      </c>
      <c r="E21" s="28">
        <f>SUM(E13:E20)</f>
        <v>5779986</v>
      </c>
      <c r="F21" s="28">
        <f>SUM(F13:F20)</f>
        <v>1927919</v>
      </c>
      <c r="G21" s="28">
        <f>SUM(G13:G20)</f>
        <v>46238171</v>
      </c>
      <c r="H21" s="28">
        <f>SUM(H13:H20)</f>
        <v>274869</v>
      </c>
      <c r="I21" s="28">
        <f>SUM(I13:I20)</f>
        <v>16368644</v>
      </c>
      <c r="J21" s="28">
        <f>SUM(J13:J20)</f>
        <v>1926595</v>
      </c>
      <c r="K21" s="28">
        <f>SUM(K13:K20)</f>
        <v>374321</v>
      </c>
      <c r="L21" s="28">
        <f>SUM(L13:L20)</f>
        <v>5328113</v>
      </c>
      <c r="M21" s="28">
        <f>SUM(M13:M20)</f>
        <v>10274946</v>
      </c>
      <c r="N21" s="28">
        <f>SUM(N13:N20)</f>
        <v>30483046</v>
      </c>
      <c r="O21" s="28">
        <f>SUM(O13:O20)</f>
        <v>63245300</v>
      </c>
      <c r="P21" s="28">
        <f>SUM(P13:P20)</f>
        <v>2577670</v>
      </c>
    </row>
    <row r="22" spans="1:16" ht="18.75" customHeight="1">
      <c r="A22" s="9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8.75" customHeight="1">
      <c r="A23" s="9" t="s">
        <v>424</v>
      </c>
      <c r="B23" s="18">
        <v>2198735</v>
      </c>
      <c r="C23" s="18">
        <v>1873</v>
      </c>
      <c r="D23" s="18">
        <v>124445</v>
      </c>
      <c r="E23" s="18">
        <v>200137</v>
      </c>
      <c r="F23" s="18">
        <v>5558</v>
      </c>
      <c r="G23" s="18">
        <v>779867</v>
      </c>
      <c r="H23" s="19" t="s">
        <v>205</v>
      </c>
      <c r="I23" s="18">
        <v>500177</v>
      </c>
      <c r="J23" s="18">
        <v>15202</v>
      </c>
      <c r="K23" s="18">
        <v>15654</v>
      </c>
      <c r="L23" s="18">
        <v>37540</v>
      </c>
      <c r="M23" s="18">
        <v>108414</v>
      </c>
      <c r="N23" s="18">
        <v>274987</v>
      </c>
      <c r="O23" s="18">
        <v>1038300</v>
      </c>
      <c r="P23" s="18">
        <v>87485</v>
      </c>
    </row>
    <row r="24" spans="1:16" ht="18.75" customHeight="1">
      <c r="A24" s="9" t="s">
        <v>423</v>
      </c>
      <c r="B24" s="18">
        <v>1617819</v>
      </c>
      <c r="C24" s="18">
        <v>4031</v>
      </c>
      <c r="D24" s="18">
        <v>34782</v>
      </c>
      <c r="E24" s="18">
        <v>276429</v>
      </c>
      <c r="F24" s="18">
        <v>6627</v>
      </c>
      <c r="G24" s="18">
        <v>584098</v>
      </c>
      <c r="H24" s="19" t="s">
        <v>205</v>
      </c>
      <c r="I24" s="18">
        <v>349627</v>
      </c>
      <c r="J24" s="18">
        <v>98365</v>
      </c>
      <c r="K24" s="18">
        <v>18642</v>
      </c>
      <c r="L24" s="18">
        <v>165029</v>
      </c>
      <c r="M24" s="18">
        <v>199955</v>
      </c>
      <c r="N24" s="18">
        <v>675924</v>
      </c>
      <c r="O24" s="18">
        <v>862000</v>
      </c>
      <c r="P24" s="18">
        <v>103556</v>
      </c>
    </row>
    <row r="25" spans="1:16" ht="18.75" customHeight="1">
      <c r="A25" s="9" t="s">
        <v>422</v>
      </c>
      <c r="B25" s="18">
        <v>1572257</v>
      </c>
      <c r="C25" s="18">
        <v>3087</v>
      </c>
      <c r="D25" s="18">
        <v>93506</v>
      </c>
      <c r="E25" s="18">
        <v>490110</v>
      </c>
      <c r="F25" s="18">
        <v>6321</v>
      </c>
      <c r="G25" s="18">
        <v>829022</v>
      </c>
      <c r="H25" s="19" t="s">
        <v>205</v>
      </c>
      <c r="I25" s="18">
        <v>384586</v>
      </c>
      <c r="J25" s="18">
        <v>11893</v>
      </c>
      <c r="K25" s="18">
        <v>39060</v>
      </c>
      <c r="L25" s="18">
        <v>40021</v>
      </c>
      <c r="M25" s="18">
        <v>170204</v>
      </c>
      <c r="N25" s="18">
        <v>379234</v>
      </c>
      <c r="O25" s="18">
        <v>714700</v>
      </c>
      <c r="P25" s="18">
        <v>90675</v>
      </c>
    </row>
    <row r="26" spans="1:16" ht="18.75" customHeight="1">
      <c r="A26" s="9" t="s">
        <v>421</v>
      </c>
      <c r="B26" s="18">
        <v>1748596</v>
      </c>
      <c r="C26" s="18">
        <v>3205</v>
      </c>
      <c r="D26" s="18">
        <v>205816</v>
      </c>
      <c r="E26" s="18">
        <v>154927</v>
      </c>
      <c r="F26" s="18">
        <v>7078</v>
      </c>
      <c r="G26" s="18">
        <v>777145</v>
      </c>
      <c r="H26" s="19" t="s">
        <v>205</v>
      </c>
      <c r="I26" s="18">
        <v>455102</v>
      </c>
      <c r="J26" s="18">
        <v>130240</v>
      </c>
      <c r="K26" s="18">
        <v>14566</v>
      </c>
      <c r="L26" s="18">
        <v>661235</v>
      </c>
      <c r="M26" s="18">
        <v>247690</v>
      </c>
      <c r="N26" s="18">
        <v>217120</v>
      </c>
      <c r="O26" s="18">
        <v>1062600</v>
      </c>
      <c r="P26" s="18">
        <v>87188</v>
      </c>
    </row>
    <row r="27" spans="1:16" ht="18.75" customHeight="1">
      <c r="A27" s="9" t="s">
        <v>420</v>
      </c>
      <c r="B27" s="18">
        <v>885148</v>
      </c>
      <c r="C27" s="18">
        <v>1090</v>
      </c>
      <c r="D27" s="18">
        <v>12047</v>
      </c>
      <c r="E27" s="18">
        <v>125074</v>
      </c>
      <c r="F27" s="18">
        <v>1520</v>
      </c>
      <c r="G27" s="18">
        <v>115645</v>
      </c>
      <c r="H27" s="19" t="s">
        <v>205</v>
      </c>
      <c r="I27" s="18">
        <v>415712</v>
      </c>
      <c r="J27" s="18">
        <v>7133</v>
      </c>
      <c r="K27" s="18">
        <v>28649</v>
      </c>
      <c r="L27" s="18">
        <v>1489</v>
      </c>
      <c r="M27" s="18">
        <v>309035</v>
      </c>
      <c r="N27" s="18">
        <v>138385</v>
      </c>
      <c r="O27" s="18">
        <v>1097200</v>
      </c>
      <c r="P27" s="18">
        <v>67881</v>
      </c>
    </row>
    <row r="28" spans="1:16" ht="18.75" customHeight="1">
      <c r="A28" s="9" t="s">
        <v>419</v>
      </c>
      <c r="B28" s="18">
        <v>2064132</v>
      </c>
      <c r="C28" s="18">
        <v>2619</v>
      </c>
      <c r="D28" s="18">
        <v>34876</v>
      </c>
      <c r="E28" s="18">
        <v>131576</v>
      </c>
      <c r="F28" s="18">
        <v>6270</v>
      </c>
      <c r="G28" s="18">
        <v>341771</v>
      </c>
      <c r="H28" s="19" t="s">
        <v>205</v>
      </c>
      <c r="I28" s="18">
        <v>207551</v>
      </c>
      <c r="J28" s="18">
        <v>7189</v>
      </c>
      <c r="K28" s="18">
        <v>15600</v>
      </c>
      <c r="L28" s="18">
        <v>203075</v>
      </c>
      <c r="M28" s="18">
        <v>192605</v>
      </c>
      <c r="N28" s="18">
        <v>403215</v>
      </c>
      <c r="O28" s="18">
        <v>590000</v>
      </c>
      <c r="P28" s="18">
        <v>93486</v>
      </c>
    </row>
    <row r="29" spans="1:16" ht="18.75" customHeight="1">
      <c r="A29" s="9" t="s">
        <v>418</v>
      </c>
      <c r="B29" s="18">
        <v>2251182</v>
      </c>
      <c r="C29" s="18">
        <v>3905</v>
      </c>
      <c r="D29" s="18">
        <v>87483</v>
      </c>
      <c r="E29" s="18">
        <v>135545</v>
      </c>
      <c r="F29" s="18">
        <v>8763</v>
      </c>
      <c r="G29" s="18">
        <v>506791</v>
      </c>
      <c r="H29" s="19" t="s">
        <v>205</v>
      </c>
      <c r="I29" s="18">
        <v>383416</v>
      </c>
      <c r="J29" s="18">
        <v>37692</v>
      </c>
      <c r="K29" s="18">
        <v>34460</v>
      </c>
      <c r="L29" s="18">
        <v>431351</v>
      </c>
      <c r="M29" s="18">
        <v>225658</v>
      </c>
      <c r="N29" s="18">
        <v>278998</v>
      </c>
      <c r="O29" s="18">
        <v>1951400</v>
      </c>
      <c r="P29" s="18">
        <v>105589</v>
      </c>
    </row>
    <row r="30" spans="1:16" ht="18.75" customHeight="1">
      <c r="A30" s="9" t="s">
        <v>417</v>
      </c>
      <c r="B30" s="18">
        <v>2062103</v>
      </c>
      <c r="C30" s="18">
        <v>17258</v>
      </c>
      <c r="D30" s="18">
        <v>159171</v>
      </c>
      <c r="E30" s="18">
        <v>291783</v>
      </c>
      <c r="F30" s="18">
        <v>16431</v>
      </c>
      <c r="G30" s="18">
        <v>1307698</v>
      </c>
      <c r="H30" s="19" t="s">
        <v>205</v>
      </c>
      <c r="I30" s="18">
        <v>517783</v>
      </c>
      <c r="J30" s="18">
        <v>34048</v>
      </c>
      <c r="K30" s="18">
        <v>6866</v>
      </c>
      <c r="L30" s="18">
        <v>9147</v>
      </c>
      <c r="M30" s="18">
        <v>497166</v>
      </c>
      <c r="N30" s="18">
        <v>1220197</v>
      </c>
      <c r="O30" s="18">
        <v>1108500</v>
      </c>
      <c r="P30" s="18">
        <v>146592</v>
      </c>
    </row>
    <row r="31" spans="1:16" ht="18.75" customHeight="1">
      <c r="A31" s="9" t="s">
        <v>416</v>
      </c>
      <c r="B31" s="18">
        <v>963912</v>
      </c>
      <c r="C31" s="19" t="s">
        <v>176</v>
      </c>
      <c r="D31" s="18">
        <v>8654</v>
      </c>
      <c r="E31" s="18">
        <v>33559</v>
      </c>
      <c r="F31" s="18">
        <v>630</v>
      </c>
      <c r="G31" s="18">
        <v>61146</v>
      </c>
      <c r="H31" s="19" t="s">
        <v>205</v>
      </c>
      <c r="I31" s="18">
        <v>67382</v>
      </c>
      <c r="J31" s="18">
        <v>76232</v>
      </c>
      <c r="K31" s="18">
        <v>10537</v>
      </c>
      <c r="L31" s="18">
        <v>88509</v>
      </c>
      <c r="M31" s="18">
        <v>22737</v>
      </c>
      <c r="N31" s="18">
        <v>34288</v>
      </c>
      <c r="O31" s="18">
        <v>362400</v>
      </c>
      <c r="P31" s="18">
        <v>34627</v>
      </c>
    </row>
    <row r="32" spans="1:16" ht="18.75" customHeight="1">
      <c r="A32" s="9" t="s">
        <v>415</v>
      </c>
      <c r="B32" s="18">
        <v>1231087</v>
      </c>
      <c r="C32" s="19" t="s">
        <v>176</v>
      </c>
      <c r="D32" s="18">
        <v>35782</v>
      </c>
      <c r="E32" s="18">
        <v>29408</v>
      </c>
      <c r="F32" s="18">
        <v>637</v>
      </c>
      <c r="G32" s="18">
        <v>77633</v>
      </c>
      <c r="H32" s="19" t="s">
        <v>205</v>
      </c>
      <c r="I32" s="18">
        <v>322000</v>
      </c>
      <c r="J32" s="18">
        <v>14043</v>
      </c>
      <c r="K32" s="18">
        <v>200</v>
      </c>
      <c r="L32" s="18">
        <v>18315</v>
      </c>
      <c r="M32" s="18">
        <v>137056</v>
      </c>
      <c r="N32" s="18">
        <v>36066</v>
      </c>
      <c r="O32" s="18">
        <v>86800</v>
      </c>
      <c r="P32" s="18">
        <v>42245</v>
      </c>
    </row>
    <row r="33" spans="1:16" ht="18.75" customHeight="1">
      <c r="A33" s="9" t="s">
        <v>414</v>
      </c>
      <c r="B33" s="18">
        <v>1752295</v>
      </c>
      <c r="C33" s="18">
        <v>709</v>
      </c>
      <c r="D33" s="18">
        <v>30961</v>
      </c>
      <c r="E33" s="18">
        <v>39091</v>
      </c>
      <c r="F33" s="18">
        <v>1432</v>
      </c>
      <c r="G33" s="18">
        <v>193021</v>
      </c>
      <c r="H33" s="19" t="s">
        <v>205</v>
      </c>
      <c r="I33" s="18">
        <v>164241</v>
      </c>
      <c r="J33" s="18">
        <v>5875</v>
      </c>
      <c r="K33" s="18">
        <v>2260</v>
      </c>
      <c r="L33" s="18">
        <v>32142</v>
      </c>
      <c r="M33" s="18">
        <v>35809</v>
      </c>
      <c r="N33" s="18">
        <v>28096</v>
      </c>
      <c r="O33" s="18">
        <v>500600</v>
      </c>
      <c r="P33" s="18">
        <v>53173</v>
      </c>
    </row>
    <row r="34" spans="1:16" ht="18.75" customHeight="1">
      <c r="A34" s="9" t="s">
        <v>413</v>
      </c>
      <c r="B34" s="18">
        <v>614217</v>
      </c>
      <c r="C34" s="19" t="s">
        <v>176</v>
      </c>
      <c r="D34" s="18">
        <v>5035</v>
      </c>
      <c r="E34" s="18">
        <v>15657</v>
      </c>
      <c r="F34" s="18">
        <v>411</v>
      </c>
      <c r="G34" s="18">
        <v>107994</v>
      </c>
      <c r="H34" s="19" t="s">
        <v>205</v>
      </c>
      <c r="I34" s="18">
        <v>299731</v>
      </c>
      <c r="J34" s="18">
        <v>112876</v>
      </c>
      <c r="K34" s="19" t="s">
        <v>176</v>
      </c>
      <c r="L34" s="18">
        <v>372807</v>
      </c>
      <c r="M34" s="18">
        <v>24404</v>
      </c>
      <c r="N34" s="18">
        <v>193334</v>
      </c>
      <c r="O34" s="18">
        <v>307800</v>
      </c>
      <c r="P34" s="18">
        <v>36009</v>
      </c>
    </row>
    <row r="35" spans="1:16" ht="18.75" customHeight="1">
      <c r="A35" s="9" t="s">
        <v>412</v>
      </c>
      <c r="B35" s="18">
        <v>1329423</v>
      </c>
      <c r="C35" s="19" t="s">
        <v>176</v>
      </c>
      <c r="D35" s="18">
        <v>7622</v>
      </c>
      <c r="E35" s="18">
        <v>125137</v>
      </c>
      <c r="F35" s="18">
        <v>542</v>
      </c>
      <c r="G35" s="18">
        <v>167669</v>
      </c>
      <c r="H35" s="19" t="s">
        <v>205</v>
      </c>
      <c r="I35" s="18">
        <v>239899</v>
      </c>
      <c r="J35" s="18">
        <v>43981</v>
      </c>
      <c r="K35" s="18">
        <v>5564</v>
      </c>
      <c r="L35" s="18">
        <v>252447</v>
      </c>
      <c r="M35" s="18">
        <v>83435</v>
      </c>
      <c r="N35" s="18">
        <v>137482</v>
      </c>
      <c r="O35" s="18">
        <v>775600</v>
      </c>
      <c r="P35" s="18">
        <v>41242</v>
      </c>
    </row>
    <row r="36" spans="1:16" ht="18.75" customHeight="1">
      <c r="A36" s="9" t="s">
        <v>411</v>
      </c>
      <c r="B36" s="18">
        <v>4118951</v>
      </c>
      <c r="C36" s="18">
        <v>6895</v>
      </c>
      <c r="D36" s="18">
        <v>164370</v>
      </c>
      <c r="E36" s="18">
        <v>497121</v>
      </c>
      <c r="F36" s="18">
        <v>15497</v>
      </c>
      <c r="G36" s="18">
        <v>1451456</v>
      </c>
      <c r="H36" s="19" t="s">
        <v>205</v>
      </c>
      <c r="I36" s="18">
        <v>1091036</v>
      </c>
      <c r="J36" s="18">
        <v>19606</v>
      </c>
      <c r="K36" s="18">
        <v>6577</v>
      </c>
      <c r="L36" s="18">
        <v>147955</v>
      </c>
      <c r="M36" s="18">
        <v>237296</v>
      </c>
      <c r="N36" s="18">
        <v>449131</v>
      </c>
      <c r="O36" s="18">
        <v>2076146</v>
      </c>
      <c r="P36" s="18">
        <v>135473</v>
      </c>
    </row>
    <row r="37" spans="1:16" ht="18.75" customHeight="1">
      <c r="A37" s="9" t="s">
        <v>410</v>
      </c>
      <c r="B37" s="18">
        <v>1773193</v>
      </c>
      <c r="C37" s="18">
        <v>1747</v>
      </c>
      <c r="D37" s="18">
        <v>38887</v>
      </c>
      <c r="E37" s="18">
        <v>149449</v>
      </c>
      <c r="F37" s="18">
        <v>6561</v>
      </c>
      <c r="G37" s="18">
        <v>400256</v>
      </c>
      <c r="H37" s="19" t="s">
        <v>205</v>
      </c>
      <c r="I37" s="18">
        <v>392312</v>
      </c>
      <c r="J37" s="18">
        <v>15295</v>
      </c>
      <c r="K37" s="18">
        <v>2014</v>
      </c>
      <c r="L37" s="18">
        <v>77730</v>
      </c>
      <c r="M37" s="18">
        <v>89327</v>
      </c>
      <c r="N37" s="18">
        <v>620511</v>
      </c>
      <c r="O37" s="18">
        <v>517900</v>
      </c>
      <c r="P37" s="18">
        <v>77745</v>
      </c>
    </row>
    <row r="38" spans="1:16" ht="18.75" customHeight="1">
      <c r="A38" s="9" t="s">
        <v>409</v>
      </c>
      <c r="B38" s="18">
        <v>1628504</v>
      </c>
      <c r="C38" s="18">
        <v>1539</v>
      </c>
      <c r="D38" s="18">
        <v>36115</v>
      </c>
      <c r="E38" s="18">
        <v>127484</v>
      </c>
      <c r="F38" s="18">
        <v>6856</v>
      </c>
      <c r="G38" s="18">
        <v>448716</v>
      </c>
      <c r="H38" s="19" t="s">
        <v>205</v>
      </c>
      <c r="I38" s="18">
        <v>201106</v>
      </c>
      <c r="J38" s="18">
        <v>11860</v>
      </c>
      <c r="K38" s="18">
        <v>18765</v>
      </c>
      <c r="L38" s="18">
        <v>93678</v>
      </c>
      <c r="M38" s="18">
        <v>219438</v>
      </c>
      <c r="N38" s="18">
        <v>193227</v>
      </c>
      <c r="O38" s="18">
        <v>522100</v>
      </c>
      <c r="P38" s="18">
        <v>85010</v>
      </c>
    </row>
    <row r="39" spans="1:16" ht="18.75" customHeight="1">
      <c r="A39" s="9" t="s">
        <v>408</v>
      </c>
      <c r="B39" s="18">
        <v>1410332</v>
      </c>
      <c r="C39" s="18">
        <v>2143</v>
      </c>
      <c r="D39" s="18">
        <v>71014</v>
      </c>
      <c r="E39" s="18">
        <v>134207</v>
      </c>
      <c r="F39" s="18">
        <v>6751</v>
      </c>
      <c r="G39" s="18">
        <v>532932</v>
      </c>
      <c r="H39" s="19" t="s">
        <v>205</v>
      </c>
      <c r="I39" s="18">
        <v>192459</v>
      </c>
      <c r="J39" s="18">
        <v>26363</v>
      </c>
      <c r="K39" s="18">
        <v>23386</v>
      </c>
      <c r="L39" s="19">
        <v>170716</v>
      </c>
      <c r="M39" s="18">
        <v>161874</v>
      </c>
      <c r="N39" s="18">
        <v>252493</v>
      </c>
      <c r="O39" s="18">
        <v>1272200</v>
      </c>
      <c r="P39" s="18">
        <v>86704</v>
      </c>
    </row>
    <row r="40" spans="1:16" ht="18.75" customHeight="1">
      <c r="A40" s="9" t="s">
        <v>407</v>
      </c>
      <c r="B40" s="18">
        <v>2686723</v>
      </c>
      <c r="C40" s="18">
        <v>7077</v>
      </c>
      <c r="D40" s="18">
        <v>31006</v>
      </c>
      <c r="E40" s="18">
        <v>334781</v>
      </c>
      <c r="F40" s="18">
        <v>9326</v>
      </c>
      <c r="G40" s="18">
        <v>544903</v>
      </c>
      <c r="H40" s="19" t="s">
        <v>205</v>
      </c>
      <c r="I40" s="18">
        <v>267955</v>
      </c>
      <c r="J40" s="18">
        <v>112552</v>
      </c>
      <c r="K40" s="18">
        <v>340</v>
      </c>
      <c r="L40" s="18">
        <v>307397</v>
      </c>
      <c r="M40" s="18">
        <v>482857</v>
      </c>
      <c r="N40" s="18">
        <v>1608941</v>
      </c>
      <c r="O40" s="18">
        <v>346300</v>
      </c>
      <c r="P40" s="18">
        <v>137158</v>
      </c>
    </row>
    <row r="41" spans="1:16" ht="18.75" customHeight="1">
      <c r="A41" s="9" t="s">
        <v>406</v>
      </c>
      <c r="B41" s="18">
        <v>2878864</v>
      </c>
      <c r="C41" s="18">
        <v>1073</v>
      </c>
      <c r="D41" s="18">
        <v>64814</v>
      </c>
      <c r="E41" s="18">
        <v>131112</v>
      </c>
      <c r="F41" s="18">
        <v>10346</v>
      </c>
      <c r="G41" s="18">
        <v>499103</v>
      </c>
      <c r="H41" s="19" t="s">
        <v>205</v>
      </c>
      <c r="I41" s="18">
        <v>1197061</v>
      </c>
      <c r="J41" s="18">
        <v>22548</v>
      </c>
      <c r="K41" s="18">
        <v>1778</v>
      </c>
      <c r="L41" s="18">
        <v>261823</v>
      </c>
      <c r="M41" s="18">
        <v>137272</v>
      </c>
      <c r="N41" s="18">
        <v>1303160</v>
      </c>
      <c r="O41" s="18">
        <v>1061400</v>
      </c>
      <c r="P41" s="18">
        <v>96843</v>
      </c>
    </row>
    <row r="42" spans="1:16" ht="18.75" customHeight="1">
      <c r="A42" s="9" t="s">
        <v>405</v>
      </c>
      <c r="B42" s="18">
        <v>1728023</v>
      </c>
      <c r="C42" s="18">
        <v>1478</v>
      </c>
      <c r="D42" s="18">
        <v>35190</v>
      </c>
      <c r="E42" s="18">
        <v>64517</v>
      </c>
      <c r="F42" s="18">
        <v>3164</v>
      </c>
      <c r="G42" s="18">
        <v>486705</v>
      </c>
      <c r="H42" s="19" t="s">
        <v>205</v>
      </c>
      <c r="I42" s="18">
        <v>141954</v>
      </c>
      <c r="J42" s="18">
        <v>37308</v>
      </c>
      <c r="K42" s="18">
        <v>48038</v>
      </c>
      <c r="L42" s="18">
        <v>190883</v>
      </c>
      <c r="M42" s="18">
        <v>111172</v>
      </c>
      <c r="N42" s="18">
        <v>154910</v>
      </c>
      <c r="O42" s="18">
        <v>613800</v>
      </c>
      <c r="P42" s="18">
        <v>84246</v>
      </c>
    </row>
    <row r="43" spans="1:16" ht="18.75" customHeight="1">
      <c r="A43" s="9" t="s">
        <v>404</v>
      </c>
      <c r="B43" s="18">
        <v>806774</v>
      </c>
      <c r="C43" s="18">
        <v>2631</v>
      </c>
      <c r="D43" s="18">
        <v>154474</v>
      </c>
      <c r="E43" s="18">
        <v>147121</v>
      </c>
      <c r="F43" s="18">
        <v>8022</v>
      </c>
      <c r="G43" s="18">
        <v>1520122</v>
      </c>
      <c r="H43" s="19" t="s">
        <v>205</v>
      </c>
      <c r="I43" s="18">
        <v>1005390</v>
      </c>
      <c r="J43" s="18">
        <v>43900</v>
      </c>
      <c r="K43" s="18">
        <v>4397</v>
      </c>
      <c r="L43" s="18">
        <v>1249386</v>
      </c>
      <c r="M43" s="18">
        <v>201043</v>
      </c>
      <c r="N43" s="18">
        <v>1398153</v>
      </c>
      <c r="O43" s="18">
        <v>584300</v>
      </c>
      <c r="P43" s="18">
        <v>108676</v>
      </c>
    </row>
    <row r="44" spans="1:16" ht="18.75" customHeight="1">
      <c r="A44" s="9" t="s">
        <v>403</v>
      </c>
      <c r="B44" s="18">
        <v>1760772</v>
      </c>
      <c r="C44" s="18">
        <v>1527</v>
      </c>
      <c r="D44" s="18">
        <v>41425</v>
      </c>
      <c r="E44" s="18">
        <v>86525</v>
      </c>
      <c r="F44" s="18">
        <v>4541</v>
      </c>
      <c r="G44" s="18">
        <v>286577</v>
      </c>
      <c r="H44" s="19" t="s">
        <v>205</v>
      </c>
      <c r="I44" s="18">
        <v>224921</v>
      </c>
      <c r="J44" s="18">
        <v>6354</v>
      </c>
      <c r="K44" s="18">
        <v>10921</v>
      </c>
      <c r="L44" s="18">
        <v>185679</v>
      </c>
      <c r="M44" s="18">
        <v>139587</v>
      </c>
      <c r="N44" s="18">
        <v>182624</v>
      </c>
      <c r="O44" s="18">
        <v>398200</v>
      </c>
      <c r="P44" s="18">
        <v>90748</v>
      </c>
    </row>
    <row r="45" spans="1:16" ht="18.75" customHeight="1">
      <c r="A45" s="9" t="s">
        <v>402</v>
      </c>
      <c r="B45" s="18">
        <v>1731346</v>
      </c>
      <c r="C45" s="18">
        <v>774</v>
      </c>
      <c r="D45" s="18">
        <v>117086</v>
      </c>
      <c r="E45" s="18">
        <v>71226</v>
      </c>
      <c r="F45" s="18">
        <v>3610</v>
      </c>
      <c r="G45" s="18">
        <v>246754</v>
      </c>
      <c r="H45" s="19" t="s">
        <v>205</v>
      </c>
      <c r="I45" s="18">
        <v>333957</v>
      </c>
      <c r="J45" s="18">
        <v>10031</v>
      </c>
      <c r="K45" s="18">
        <v>4722</v>
      </c>
      <c r="L45" s="18">
        <v>114417</v>
      </c>
      <c r="M45" s="18">
        <v>49177</v>
      </c>
      <c r="N45" s="18">
        <v>229708</v>
      </c>
      <c r="O45" s="18">
        <v>745700</v>
      </c>
      <c r="P45" s="18">
        <v>73835</v>
      </c>
    </row>
    <row r="46" spans="1:16" ht="18.75" customHeight="1">
      <c r="A46" s="9" t="s">
        <v>401</v>
      </c>
      <c r="B46" s="18">
        <v>1558504</v>
      </c>
      <c r="C46" s="18">
        <v>1319</v>
      </c>
      <c r="D46" s="18">
        <v>101743</v>
      </c>
      <c r="E46" s="18">
        <v>64389</v>
      </c>
      <c r="F46" s="18">
        <v>3154</v>
      </c>
      <c r="G46" s="18">
        <v>397830</v>
      </c>
      <c r="H46" s="19" t="s">
        <v>205</v>
      </c>
      <c r="I46" s="18">
        <v>388616</v>
      </c>
      <c r="J46" s="18">
        <v>6512</v>
      </c>
      <c r="K46" s="18">
        <v>4992</v>
      </c>
      <c r="L46" s="18">
        <v>57879</v>
      </c>
      <c r="M46" s="18">
        <v>111519</v>
      </c>
      <c r="N46" s="18">
        <v>140160</v>
      </c>
      <c r="O46" s="18">
        <v>268600</v>
      </c>
      <c r="P46" s="18">
        <v>68011</v>
      </c>
    </row>
    <row r="47" spans="1:16" ht="18.75" customHeight="1">
      <c r="A47" s="9" t="s">
        <v>400</v>
      </c>
      <c r="B47" s="18">
        <v>2785914</v>
      </c>
      <c r="C47" s="18">
        <v>1748</v>
      </c>
      <c r="D47" s="18">
        <v>117269</v>
      </c>
      <c r="E47" s="18">
        <v>207732</v>
      </c>
      <c r="F47" s="18">
        <v>5169</v>
      </c>
      <c r="G47" s="18">
        <v>589091</v>
      </c>
      <c r="H47" s="19" t="s">
        <v>205</v>
      </c>
      <c r="I47" s="18">
        <v>788123</v>
      </c>
      <c r="J47" s="18">
        <v>103640</v>
      </c>
      <c r="K47" s="18">
        <v>6864</v>
      </c>
      <c r="L47" s="18">
        <v>39001</v>
      </c>
      <c r="M47" s="18">
        <v>163077</v>
      </c>
      <c r="N47" s="18">
        <v>575163</v>
      </c>
      <c r="O47" s="18">
        <v>1111200</v>
      </c>
      <c r="P47" s="18">
        <v>90587</v>
      </c>
    </row>
    <row r="48" spans="1:16" ht="18.75" customHeight="1">
      <c r="A48" s="9" t="s">
        <v>399</v>
      </c>
      <c r="B48" s="18">
        <v>2130096</v>
      </c>
      <c r="C48" s="18">
        <v>1712</v>
      </c>
      <c r="D48" s="18">
        <v>82856</v>
      </c>
      <c r="E48" s="18">
        <v>111966</v>
      </c>
      <c r="F48" s="18">
        <v>4018</v>
      </c>
      <c r="G48" s="18">
        <v>483037</v>
      </c>
      <c r="H48" s="19" t="s">
        <v>205</v>
      </c>
      <c r="I48" s="18">
        <v>251591</v>
      </c>
      <c r="J48" s="18">
        <v>11914</v>
      </c>
      <c r="K48" s="18">
        <v>9969</v>
      </c>
      <c r="L48" s="19">
        <v>63243</v>
      </c>
      <c r="M48" s="18">
        <v>47053</v>
      </c>
      <c r="N48" s="18">
        <v>121977</v>
      </c>
      <c r="O48" s="18">
        <v>486500</v>
      </c>
      <c r="P48" s="18">
        <v>89171</v>
      </c>
    </row>
    <row r="49" spans="1:16" ht="18.75" customHeight="1">
      <c r="A49" s="9" t="s">
        <v>398</v>
      </c>
      <c r="B49" s="18">
        <v>2013566</v>
      </c>
      <c r="C49" s="18">
        <v>865</v>
      </c>
      <c r="D49" s="18">
        <v>63470</v>
      </c>
      <c r="E49" s="18">
        <v>141401</v>
      </c>
      <c r="F49" s="18">
        <v>2867</v>
      </c>
      <c r="G49" s="18">
        <v>280011</v>
      </c>
      <c r="H49" s="19" t="s">
        <v>205</v>
      </c>
      <c r="I49" s="18">
        <v>345765</v>
      </c>
      <c r="J49" s="18">
        <v>6364</v>
      </c>
      <c r="K49" s="18">
        <v>7500</v>
      </c>
      <c r="L49" s="19">
        <v>381216</v>
      </c>
      <c r="M49" s="18">
        <v>226099</v>
      </c>
      <c r="N49" s="18">
        <v>53853</v>
      </c>
      <c r="O49" s="18">
        <v>441300</v>
      </c>
      <c r="P49" s="18">
        <v>62611</v>
      </c>
    </row>
    <row r="50" spans="1:16" ht="18.75" customHeight="1">
      <c r="A50" s="9" t="s">
        <v>397</v>
      </c>
      <c r="B50" s="18">
        <v>1458455</v>
      </c>
      <c r="C50" s="18">
        <v>861</v>
      </c>
      <c r="D50" s="18">
        <v>32186</v>
      </c>
      <c r="E50" s="18">
        <v>48154</v>
      </c>
      <c r="F50" s="18">
        <v>3064</v>
      </c>
      <c r="G50" s="18">
        <v>562337</v>
      </c>
      <c r="H50" s="19" t="s">
        <v>205</v>
      </c>
      <c r="I50" s="18">
        <v>179998</v>
      </c>
      <c r="J50" s="18">
        <v>3907</v>
      </c>
      <c r="K50" s="18">
        <v>33067</v>
      </c>
      <c r="L50" s="18">
        <v>92854</v>
      </c>
      <c r="M50" s="18">
        <v>351018</v>
      </c>
      <c r="N50" s="18">
        <v>293063</v>
      </c>
      <c r="O50" s="18">
        <v>1031400</v>
      </c>
      <c r="P50" s="18">
        <v>56212</v>
      </c>
    </row>
    <row r="51" spans="1:16" ht="18.75" customHeight="1">
      <c r="A51" s="9" t="s">
        <v>396</v>
      </c>
      <c r="B51" s="18">
        <v>3478338</v>
      </c>
      <c r="C51" s="18">
        <v>3151</v>
      </c>
      <c r="D51" s="18">
        <v>156862</v>
      </c>
      <c r="E51" s="18">
        <v>72619</v>
      </c>
      <c r="F51" s="18">
        <v>7637</v>
      </c>
      <c r="G51" s="18">
        <v>615963</v>
      </c>
      <c r="H51" s="19" t="s">
        <v>205</v>
      </c>
      <c r="I51" s="18">
        <v>636639</v>
      </c>
      <c r="J51" s="18">
        <v>120878</v>
      </c>
      <c r="K51" s="18">
        <v>331</v>
      </c>
      <c r="L51" s="18">
        <v>23316</v>
      </c>
      <c r="M51" s="18">
        <v>119574</v>
      </c>
      <c r="N51" s="18">
        <v>230272</v>
      </c>
      <c r="O51" s="18">
        <v>1057300</v>
      </c>
      <c r="P51" s="18">
        <v>93547</v>
      </c>
    </row>
    <row r="52" spans="1:16" ht="18.75" customHeight="1">
      <c r="A52" s="9" t="s">
        <v>395</v>
      </c>
      <c r="B52" s="18">
        <v>3337853</v>
      </c>
      <c r="C52" s="18">
        <v>2145</v>
      </c>
      <c r="D52" s="18">
        <v>34474</v>
      </c>
      <c r="E52" s="18">
        <v>178505</v>
      </c>
      <c r="F52" s="18">
        <v>5311</v>
      </c>
      <c r="G52" s="18">
        <v>791724</v>
      </c>
      <c r="H52" s="19" t="s">
        <v>205</v>
      </c>
      <c r="I52" s="18">
        <v>1094990</v>
      </c>
      <c r="J52" s="18">
        <v>10352</v>
      </c>
      <c r="K52" s="18">
        <v>66362</v>
      </c>
      <c r="L52" s="18">
        <v>102600</v>
      </c>
      <c r="M52" s="18">
        <v>365864</v>
      </c>
      <c r="N52" s="18">
        <v>133799</v>
      </c>
      <c r="O52" s="18">
        <v>1150500</v>
      </c>
      <c r="P52" s="18">
        <v>92003</v>
      </c>
    </row>
    <row r="53" spans="1:16" ht="18.75" customHeight="1">
      <c r="A53" s="9" t="s">
        <v>394</v>
      </c>
      <c r="B53" s="18">
        <v>3772672</v>
      </c>
      <c r="C53" s="18">
        <v>2235</v>
      </c>
      <c r="D53" s="18">
        <v>65908</v>
      </c>
      <c r="E53" s="18">
        <v>158421</v>
      </c>
      <c r="F53" s="18">
        <v>8032</v>
      </c>
      <c r="G53" s="18">
        <v>558924</v>
      </c>
      <c r="H53" s="19" t="s">
        <v>205</v>
      </c>
      <c r="I53" s="18">
        <v>732072</v>
      </c>
      <c r="J53" s="18">
        <v>9946</v>
      </c>
      <c r="K53" s="18">
        <v>250</v>
      </c>
      <c r="L53" s="18">
        <v>858358</v>
      </c>
      <c r="M53" s="18">
        <v>321746</v>
      </c>
      <c r="N53" s="18">
        <v>369915</v>
      </c>
      <c r="O53" s="18">
        <v>961200</v>
      </c>
      <c r="P53" s="18">
        <v>86959</v>
      </c>
    </row>
    <row r="54" spans="1:16" ht="18.75" customHeight="1">
      <c r="A54" s="9" t="s">
        <v>393</v>
      </c>
      <c r="B54" s="18">
        <v>2544296</v>
      </c>
      <c r="C54" s="18">
        <v>1657</v>
      </c>
      <c r="D54" s="18">
        <v>45824</v>
      </c>
      <c r="E54" s="18">
        <v>68777</v>
      </c>
      <c r="F54" s="18">
        <v>2938</v>
      </c>
      <c r="G54" s="18">
        <v>966622</v>
      </c>
      <c r="H54" s="19" t="s">
        <v>205</v>
      </c>
      <c r="I54" s="18">
        <v>1407835</v>
      </c>
      <c r="J54" s="18">
        <v>8341</v>
      </c>
      <c r="K54" s="18">
        <v>975</v>
      </c>
      <c r="L54" s="18">
        <v>57200</v>
      </c>
      <c r="M54" s="18">
        <v>69628</v>
      </c>
      <c r="N54" s="18">
        <v>104995</v>
      </c>
      <c r="O54" s="18">
        <v>1298900</v>
      </c>
      <c r="P54" s="18">
        <v>82772</v>
      </c>
    </row>
    <row r="55" spans="1:16" ht="18.75" customHeight="1">
      <c r="A55" s="9" t="s">
        <v>392</v>
      </c>
      <c r="B55" s="18">
        <v>2306501</v>
      </c>
      <c r="C55" s="18">
        <v>1361</v>
      </c>
      <c r="D55" s="18">
        <v>75020</v>
      </c>
      <c r="E55" s="18">
        <v>57926</v>
      </c>
      <c r="F55" s="18">
        <v>13944</v>
      </c>
      <c r="G55" s="18">
        <v>446760</v>
      </c>
      <c r="H55" s="19" t="s">
        <v>205</v>
      </c>
      <c r="I55" s="18">
        <v>445402</v>
      </c>
      <c r="J55" s="18">
        <v>12104</v>
      </c>
      <c r="K55" s="18">
        <v>7031</v>
      </c>
      <c r="L55" s="18">
        <v>20568</v>
      </c>
      <c r="M55" s="18">
        <v>80653</v>
      </c>
      <c r="N55" s="18">
        <v>127025</v>
      </c>
      <c r="O55" s="18">
        <v>731900</v>
      </c>
      <c r="P55" s="18">
        <v>82701</v>
      </c>
    </row>
    <row r="56" spans="1:16" ht="18.75" customHeight="1">
      <c r="A56" s="280" t="s">
        <v>391</v>
      </c>
      <c r="B56" s="28">
        <f>SUM(B23:B55)</f>
        <v>66200583</v>
      </c>
      <c r="C56" s="28">
        <f>SUM(C23:C55)</f>
        <v>81715</v>
      </c>
      <c r="D56" s="28">
        <f>SUM(D23:D55)</f>
        <v>2370173</v>
      </c>
      <c r="E56" s="28">
        <f>SUM(E23:E55)</f>
        <v>4901866</v>
      </c>
      <c r="F56" s="28">
        <f>SUM(F23:F55)</f>
        <v>193028</v>
      </c>
      <c r="G56" s="28">
        <f>SUM(G23:G55)</f>
        <v>17959323</v>
      </c>
      <c r="H56" s="277" t="s">
        <v>205</v>
      </c>
      <c r="I56" s="28">
        <f>SUM(I23:I55)</f>
        <v>15626389</v>
      </c>
      <c r="J56" s="28">
        <f>SUM(J23:J55)</f>
        <v>1194544</v>
      </c>
      <c r="K56" s="28">
        <f>SUM(K23:K55)</f>
        <v>450337</v>
      </c>
      <c r="L56" s="28">
        <f>SUM(L23:L55)</f>
        <v>6809006</v>
      </c>
      <c r="M56" s="28">
        <f>SUM(M23:M55)</f>
        <v>5939442</v>
      </c>
      <c r="N56" s="28">
        <f>SUM(N23:N55)</f>
        <v>12560406</v>
      </c>
      <c r="O56" s="28">
        <f>SUM(O23:O55)</f>
        <v>27134746</v>
      </c>
      <c r="P56" s="28">
        <f>SUM(P23:P55)</f>
        <v>2770760</v>
      </c>
    </row>
    <row r="57" spans="1:16" ht="18.75" customHeight="1">
      <c r="A57" s="276"/>
      <c r="B57" s="272"/>
      <c r="C57" s="272"/>
      <c r="D57" s="272"/>
      <c r="E57" s="272"/>
      <c r="F57" s="272"/>
      <c r="G57" s="272"/>
      <c r="H57" s="273"/>
      <c r="I57" s="272"/>
      <c r="J57" s="272"/>
      <c r="K57" s="272"/>
      <c r="L57" s="272"/>
      <c r="M57" s="272"/>
      <c r="N57" s="272"/>
      <c r="O57" s="272"/>
      <c r="P57" s="272"/>
    </row>
    <row r="58" spans="1:16" ht="18.75" customHeight="1">
      <c r="A58" s="57" t="s">
        <v>389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8.75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8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8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8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</sheetData>
  <sheetProtection/>
  <mergeCells count="17">
    <mergeCell ref="A3:P3"/>
    <mergeCell ref="K5:K6"/>
    <mergeCell ref="L5:L6"/>
    <mergeCell ref="M5:M6"/>
    <mergeCell ref="N5:N6"/>
    <mergeCell ref="O5:O6"/>
    <mergeCell ref="P5:P6"/>
    <mergeCell ref="E5:E6"/>
    <mergeCell ref="F5:F6"/>
    <mergeCell ref="G5:G6"/>
    <mergeCell ref="H5:H6"/>
    <mergeCell ref="I5:I6"/>
    <mergeCell ref="J5:J6"/>
    <mergeCell ref="B5:B6"/>
    <mergeCell ref="C5:C6"/>
    <mergeCell ref="D5:D6"/>
    <mergeCell ref="A5:A6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A3" sqref="A3:P3"/>
    </sheetView>
  </sheetViews>
  <sheetFormatPr defaultColWidth="8.796875" defaultRowHeight="18.75" customHeight="1"/>
  <cols>
    <col min="1" max="16384" width="13.69921875" style="0" customWidth="1"/>
  </cols>
  <sheetData>
    <row r="1" spans="1:16" ht="18.75" customHeight="1">
      <c r="A1" s="38" t="s">
        <v>485</v>
      </c>
      <c r="P1" s="56" t="s">
        <v>486</v>
      </c>
    </row>
    <row r="3" spans="1:16" ht="18.75" customHeight="1">
      <c r="A3" s="33" t="s">
        <v>483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8.75" customHeight="1" thickBot="1">
      <c r="A4" s="2"/>
      <c r="B4" s="304" t="s">
        <v>480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3" t="s">
        <v>234</v>
      </c>
    </row>
    <row r="5" spans="1:16" ht="18.75" customHeight="1">
      <c r="A5" s="90" t="s">
        <v>475</v>
      </c>
      <c r="B5" s="49" t="s">
        <v>449</v>
      </c>
      <c r="C5" s="49" t="s">
        <v>448</v>
      </c>
      <c r="D5" s="49" t="s">
        <v>447</v>
      </c>
      <c r="E5" s="49" t="s">
        <v>446</v>
      </c>
      <c r="F5" s="51" t="s">
        <v>445</v>
      </c>
      <c r="G5" s="49" t="s">
        <v>444</v>
      </c>
      <c r="H5" s="49" t="s">
        <v>443</v>
      </c>
      <c r="I5" s="49" t="s">
        <v>442</v>
      </c>
      <c r="J5" s="49" t="s">
        <v>441</v>
      </c>
      <c r="K5" s="51" t="s">
        <v>440</v>
      </c>
      <c r="L5" s="49" t="s">
        <v>439</v>
      </c>
      <c r="M5" s="49" t="s">
        <v>438</v>
      </c>
      <c r="N5" s="51" t="s">
        <v>437</v>
      </c>
      <c r="O5" s="49" t="s">
        <v>436</v>
      </c>
      <c r="P5" s="300" t="s">
        <v>435</v>
      </c>
    </row>
    <row r="6" spans="1:16" ht="18.75" customHeight="1">
      <c r="A6" s="299"/>
      <c r="B6" s="43"/>
      <c r="C6" s="43"/>
      <c r="D6" s="43"/>
      <c r="E6" s="43"/>
      <c r="F6" s="45"/>
      <c r="G6" s="43"/>
      <c r="H6" s="43"/>
      <c r="I6" s="43"/>
      <c r="J6" s="43"/>
      <c r="K6" s="45"/>
      <c r="L6" s="43"/>
      <c r="M6" s="43"/>
      <c r="N6" s="45"/>
      <c r="O6" s="43"/>
      <c r="P6" s="295"/>
    </row>
    <row r="7" spans="1:16" ht="18.75" customHeight="1">
      <c r="A7" s="40" t="s">
        <v>25</v>
      </c>
      <c r="B7" s="291">
        <v>67220128</v>
      </c>
      <c r="C7" s="291">
        <v>83184668</v>
      </c>
      <c r="D7" s="291">
        <v>41443780</v>
      </c>
      <c r="E7" s="291">
        <v>4211044</v>
      </c>
      <c r="F7" s="291">
        <v>40818129</v>
      </c>
      <c r="G7" s="291">
        <v>43809014</v>
      </c>
      <c r="H7" s="291">
        <v>111358515</v>
      </c>
      <c r="I7" s="291">
        <v>15439709</v>
      </c>
      <c r="J7" s="291">
        <v>60786630</v>
      </c>
      <c r="K7" s="291">
        <v>3820699</v>
      </c>
      <c r="L7" s="291">
        <v>46712763</v>
      </c>
      <c r="M7" s="291">
        <v>1814958</v>
      </c>
      <c r="N7" s="292" t="s">
        <v>205</v>
      </c>
      <c r="O7" s="291">
        <v>454488729</v>
      </c>
      <c r="P7" s="291">
        <v>97532966</v>
      </c>
    </row>
    <row r="8" spans="1:16" ht="18.75" customHeight="1">
      <c r="A8" s="112" t="s">
        <v>142</v>
      </c>
      <c r="B8" s="18">
        <v>64464963</v>
      </c>
      <c r="C8" s="18">
        <v>88593338</v>
      </c>
      <c r="D8" s="18">
        <v>37503179</v>
      </c>
      <c r="E8" s="18">
        <v>4305853</v>
      </c>
      <c r="F8" s="18">
        <v>43212970</v>
      </c>
      <c r="G8" s="18">
        <v>43365321</v>
      </c>
      <c r="H8" s="18">
        <v>118219798</v>
      </c>
      <c r="I8" s="18">
        <v>16221233</v>
      </c>
      <c r="J8" s="18">
        <v>63163338</v>
      </c>
      <c r="K8" s="18">
        <v>4282480</v>
      </c>
      <c r="L8" s="18">
        <v>51790679</v>
      </c>
      <c r="M8" s="18">
        <v>997200</v>
      </c>
      <c r="N8" s="19" t="s">
        <v>205</v>
      </c>
      <c r="O8" s="18">
        <v>516056533</v>
      </c>
      <c r="P8" s="18">
        <v>99607699</v>
      </c>
    </row>
    <row r="9" spans="1:16" ht="18.75" customHeight="1">
      <c r="A9" s="112" t="s">
        <v>141</v>
      </c>
      <c r="B9" s="18">
        <v>63012256</v>
      </c>
      <c r="C9" s="18">
        <v>93568994</v>
      </c>
      <c r="D9" s="18">
        <v>38110763</v>
      </c>
      <c r="E9" s="18">
        <v>4471279</v>
      </c>
      <c r="F9" s="18">
        <v>43540760</v>
      </c>
      <c r="G9" s="18">
        <v>41558792</v>
      </c>
      <c r="H9" s="18">
        <v>114382021</v>
      </c>
      <c r="I9" s="18">
        <v>16514055</v>
      </c>
      <c r="J9" s="18">
        <v>62569204</v>
      </c>
      <c r="K9" s="18">
        <v>3805013</v>
      </c>
      <c r="L9" s="18">
        <v>62700036</v>
      </c>
      <c r="M9" s="18">
        <v>1069396</v>
      </c>
      <c r="N9" s="19" t="s">
        <v>205</v>
      </c>
      <c r="O9" s="18">
        <v>560347258</v>
      </c>
      <c r="P9" s="18">
        <v>101835585</v>
      </c>
    </row>
    <row r="10" spans="1:16" ht="18.75" customHeight="1">
      <c r="A10" s="112" t="s">
        <v>434</v>
      </c>
      <c r="B10" s="18">
        <v>69874821</v>
      </c>
      <c r="C10" s="18">
        <v>103101771</v>
      </c>
      <c r="D10" s="18">
        <v>39263807</v>
      </c>
      <c r="E10" s="18">
        <v>4514415</v>
      </c>
      <c r="F10" s="18">
        <v>39817200</v>
      </c>
      <c r="G10" s="18">
        <v>43432807</v>
      </c>
      <c r="H10" s="18">
        <v>126090539</v>
      </c>
      <c r="I10" s="18">
        <v>17618917</v>
      </c>
      <c r="J10" s="18">
        <v>72956175</v>
      </c>
      <c r="K10" s="18">
        <v>6352476</v>
      </c>
      <c r="L10" s="18">
        <v>68311256</v>
      </c>
      <c r="M10" s="18">
        <v>746244</v>
      </c>
      <c r="N10" s="19" t="s">
        <v>205</v>
      </c>
      <c r="O10" s="18">
        <v>629072548</v>
      </c>
      <c r="P10" s="18">
        <v>95392277</v>
      </c>
    </row>
    <row r="11" spans="1:16" ht="18.75" customHeight="1">
      <c r="A11" s="287" t="s">
        <v>76</v>
      </c>
      <c r="B11" s="28">
        <f>SUM(B21,B56)</f>
        <v>65932317</v>
      </c>
      <c r="C11" s="28">
        <f>SUM(C21,C56)</f>
        <v>118380926</v>
      </c>
      <c r="D11" s="28">
        <f>SUM(D21,D56)</f>
        <v>42929149</v>
      </c>
      <c r="E11" s="28">
        <f>SUM(E21,E56)</f>
        <v>4933216</v>
      </c>
      <c r="F11" s="28">
        <f>SUM(F21,F56)</f>
        <v>37115550</v>
      </c>
      <c r="G11" s="28">
        <f>SUM(G21,G56)</f>
        <v>40149007</v>
      </c>
      <c r="H11" s="28">
        <f>SUM(H21,H56)</f>
        <v>121061546</v>
      </c>
      <c r="I11" s="28">
        <f>SUM(I21,I56)</f>
        <v>16581919</v>
      </c>
      <c r="J11" s="28">
        <f>SUM(J21,J56)</f>
        <v>64123626</v>
      </c>
      <c r="K11" s="28">
        <f>SUM(K21,K56)</f>
        <v>10836353</v>
      </c>
      <c r="L11" s="28">
        <f>SUM(L21,L56)</f>
        <v>71537682</v>
      </c>
      <c r="M11" s="28">
        <f>SUM(M21,M56)</f>
        <v>3196956</v>
      </c>
      <c r="N11" s="277" t="s">
        <v>205</v>
      </c>
      <c r="O11" s="28">
        <f>SUM(O21,O56)</f>
        <v>668760619</v>
      </c>
      <c r="P11" s="28">
        <f>SUM(P21,P56)</f>
        <v>107950735</v>
      </c>
    </row>
    <row r="12" spans="1:16" ht="18.75" customHeight="1">
      <c r="A12" s="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8.75" customHeight="1">
      <c r="A13" s="9" t="s">
        <v>433</v>
      </c>
      <c r="B13" s="18">
        <v>17816535</v>
      </c>
      <c r="C13" s="18">
        <v>41624880</v>
      </c>
      <c r="D13" s="18">
        <v>14039553</v>
      </c>
      <c r="E13" s="18">
        <v>1346814</v>
      </c>
      <c r="F13" s="18">
        <v>6508603</v>
      </c>
      <c r="G13" s="18">
        <v>18263855</v>
      </c>
      <c r="H13" s="18">
        <v>59173523</v>
      </c>
      <c r="I13" s="18">
        <v>5226263</v>
      </c>
      <c r="J13" s="18">
        <v>21901445</v>
      </c>
      <c r="K13" s="18">
        <v>2389267</v>
      </c>
      <c r="L13" s="18">
        <v>21015260</v>
      </c>
      <c r="M13" s="18">
        <v>3156397</v>
      </c>
      <c r="N13" s="19" t="s">
        <v>176</v>
      </c>
      <c r="O13" s="18">
        <v>254119271</v>
      </c>
      <c r="P13" s="18">
        <v>20240044</v>
      </c>
    </row>
    <row r="14" spans="1:16" ht="18.75" customHeight="1">
      <c r="A14" s="9" t="s">
        <v>432</v>
      </c>
      <c r="B14" s="18">
        <v>4221559</v>
      </c>
      <c r="C14" s="18">
        <v>5283843</v>
      </c>
      <c r="D14" s="18">
        <v>2136323</v>
      </c>
      <c r="E14" s="18">
        <v>241801</v>
      </c>
      <c r="F14" s="18">
        <v>1936271</v>
      </c>
      <c r="G14" s="18">
        <v>1201377</v>
      </c>
      <c r="H14" s="18">
        <v>2899302</v>
      </c>
      <c r="I14" s="18">
        <v>843293</v>
      </c>
      <c r="J14" s="18">
        <v>3189987</v>
      </c>
      <c r="K14" s="18">
        <v>241726</v>
      </c>
      <c r="L14" s="18">
        <v>4534686</v>
      </c>
      <c r="M14" s="19" t="s">
        <v>176</v>
      </c>
      <c r="N14" s="19" t="s">
        <v>176</v>
      </c>
      <c r="O14" s="18">
        <v>26431800</v>
      </c>
      <c r="P14" s="18">
        <v>3082063</v>
      </c>
    </row>
    <row r="15" spans="1:16" ht="18.75" customHeight="1">
      <c r="A15" s="9" t="s">
        <v>431</v>
      </c>
      <c r="B15" s="18">
        <v>4377662</v>
      </c>
      <c r="C15" s="18">
        <v>10075824</v>
      </c>
      <c r="D15" s="18">
        <v>2945743</v>
      </c>
      <c r="E15" s="18">
        <v>470113</v>
      </c>
      <c r="F15" s="18">
        <v>3087343</v>
      </c>
      <c r="G15" s="18">
        <v>3479310</v>
      </c>
      <c r="H15" s="18">
        <v>11744981</v>
      </c>
      <c r="I15" s="18">
        <v>1591468</v>
      </c>
      <c r="J15" s="18">
        <v>5690988</v>
      </c>
      <c r="K15" s="18">
        <v>314677</v>
      </c>
      <c r="L15" s="18">
        <v>5881203</v>
      </c>
      <c r="M15" s="19" t="s">
        <v>176</v>
      </c>
      <c r="N15" s="19" t="s">
        <v>176</v>
      </c>
      <c r="O15" s="18">
        <v>61240675</v>
      </c>
      <c r="P15" s="18">
        <v>4884178</v>
      </c>
    </row>
    <row r="16" spans="1:16" ht="18.75" customHeight="1">
      <c r="A16" s="9" t="s">
        <v>430</v>
      </c>
      <c r="B16" s="18">
        <v>1523572</v>
      </c>
      <c r="C16" s="18">
        <v>3093582</v>
      </c>
      <c r="D16" s="18">
        <v>3069174</v>
      </c>
      <c r="E16" s="18">
        <v>112425</v>
      </c>
      <c r="F16" s="18">
        <v>1194550</v>
      </c>
      <c r="G16" s="18">
        <v>608403</v>
      </c>
      <c r="H16" s="18">
        <v>4864724</v>
      </c>
      <c r="I16" s="18">
        <v>504693</v>
      </c>
      <c r="J16" s="18">
        <v>1716516</v>
      </c>
      <c r="K16" s="18">
        <v>2358356</v>
      </c>
      <c r="L16" s="18">
        <v>1879410</v>
      </c>
      <c r="M16" s="19" t="s">
        <v>176</v>
      </c>
      <c r="N16" s="19" t="s">
        <v>176</v>
      </c>
      <c r="O16" s="18">
        <v>23501421</v>
      </c>
      <c r="P16" s="18">
        <v>4047374</v>
      </c>
    </row>
    <row r="17" spans="1:16" ht="18.75" customHeight="1">
      <c r="A17" s="9" t="s">
        <v>429</v>
      </c>
      <c r="B17" s="18">
        <v>1634175</v>
      </c>
      <c r="C17" s="18">
        <v>2818813</v>
      </c>
      <c r="D17" s="18">
        <v>1565419</v>
      </c>
      <c r="E17" s="18">
        <v>96840</v>
      </c>
      <c r="F17" s="18">
        <v>1625036</v>
      </c>
      <c r="G17" s="18">
        <v>857378</v>
      </c>
      <c r="H17" s="18">
        <v>1210274</v>
      </c>
      <c r="I17" s="18">
        <v>432622</v>
      </c>
      <c r="J17" s="18">
        <v>1002463</v>
      </c>
      <c r="K17" s="18">
        <v>917598</v>
      </c>
      <c r="L17" s="18">
        <v>2399220</v>
      </c>
      <c r="M17" s="18">
        <v>4436</v>
      </c>
      <c r="N17" s="19" t="s">
        <v>176</v>
      </c>
      <c r="O17" s="18">
        <v>15495937</v>
      </c>
      <c r="P17" s="18">
        <v>3009121</v>
      </c>
    </row>
    <row r="18" spans="1:16" ht="18.75" customHeight="1">
      <c r="A18" s="9" t="s">
        <v>428</v>
      </c>
      <c r="B18" s="18">
        <v>2702410</v>
      </c>
      <c r="C18" s="18">
        <v>7595544</v>
      </c>
      <c r="D18" s="18">
        <v>2104176</v>
      </c>
      <c r="E18" s="18">
        <v>343400</v>
      </c>
      <c r="F18" s="18">
        <v>966929</v>
      </c>
      <c r="G18" s="18">
        <v>3002202</v>
      </c>
      <c r="H18" s="18">
        <v>3752435</v>
      </c>
      <c r="I18" s="18">
        <v>1024609</v>
      </c>
      <c r="J18" s="18">
        <v>2847568</v>
      </c>
      <c r="K18" s="18">
        <v>243309</v>
      </c>
      <c r="L18" s="18">
        <v>3634185</v>
      </c>
      <c r="M18" s="19" t="s">
        <v>176</v>
      </c>
      <c r="N18" s="19" t="s">
        <v>176</v>
      </c>
      <c r="O18" s="18">
        <v>34462264</v>
      </c>
      <c r="P18" s="18">
        <v>1893590</v>
      </c>
    </row>
    <row r="19" spans="1:16" ht="18.75" customHeight="1">
      <c r="A19" s="9" t="s">
        <v>427</v>
      </c>
      <c r="B19" s="18">
        <v>1890726</v>
      </c>
      <c r="C19" s="18">
        <v>3041382</v>
      </c>
      <c r="D19" s="18">
        <v>701429</v>
      </c>
      <c r="E19" s="18">
        <v>147533</v>
      </c>
      <c r="F19" s="18">
        <v>659875</v>
      </c>
      <c r="G19" s="18">
        <v>440743</v>
      </c>
      <c r="H19" s="18">
        <v>1443845</v>
      </c>
      <c r="I19" s="18">
        <v>406143</v>
      </c>
      <c r="J19" s="18">
        <v>955963</v>
      </c>
      <c r="K19" s="18">
        <v>28106</v>
      </c>
      <c r="L19" s="18">
        <v>2117816</v>
      </c>
      <c r="M19" s="19" t="s">
        <v>176</v>
      </c>
      <c r="N19" s="19" t="s">
        <v>176</v>
      </c>
      <c r="O19" s="18">
        <v>14390539</v>
      </c>
      <c r="P19" s="18">
        <v>2980799</v>
      </c>
    </row>
    <row r="20" spans="1:16" ht="18.75" customHeight="1">
      <c r="A20" s="9" t="s">
        <v>426</v>
      </c>
      <c r="B20" s="18">
        <v>3141363</v>
      </c>
      <c r="C20" s="18">
        <v>5583291</v>
      </c>
      <c r="D20" s="18">
        <v>2057170</v>
      </c>
      <c r="E20" s="18">
        <v>405992</v>
      </c>
      <c r="F20" s="18">
        <v>1251324</v>
      </c>
      <c r="G20" s="18">
        <v>2147143</v>
      </c>
      <c r="H20" s="18">
        <v>5411123</v>
      </c>
      <c r="I20" s="18">
        <v>677261</v>
      </c>
      <c r="J20" s="18">
        <v>2696541</v>
      </c>
      <c r="K20" s="19" t="s">
        <v>176</v>
      </c>
      <c r="L20" s="18">
        <v>2935899</v>
      </c>
      <c r="M20" s="19" t="s">
        <v>176</v>
      </c>
      <c r="N20" s="19" t="s">
        <v>176</v>
      </c>
      <c r="O20" s="18">
        <v>30346013</v>
      </c>
      <c r="P20" s="18">
        <v>4272184</v>
      </c>
    </row>
    <row r="21" spans="1:16" ht="18.75" customHeight="1">
      <c r="A21" s="280" t="s">
        <v>425</v>
      </c>
      <c r="B21" s="28">
        <f>SUM(B13:B20)</f>
        <v>37308002</v>
      </c>
      <c r="C21" s="28">
        <f>SUM(C13:C20)</f>
        <v>79117159</v>
      </c>
      <c r="D21" s="28">
        <f>SUM(D13:D20)</f>
        <v>28618987</v>
      </c>
      <c r="E21" s="28">
        <f>SUM(E13:E20)</f>
        <v>3164918</v>
      </c>
      <c r="F21" s="28">
        <f>SUM(F13:F20)</f>
        <v>17229931</v>
      </c>
      <c r="G21" s="28">
        <f>SUM(G13:G20)</f>
        <v>30000411</v>
      </c>
      <c r="H21" s="28">
        <f>SUM(H13:H20)</f>
        <v>90500207</v>
      </c>
      <c r="I21" s="28">
        <f>SUM(I13:I20)</f>
        <v>10706352</v>
      </c>
      <c r="J21" s="28">
        <f>SUM(J13:J20)</f>
        <v>40001471</v>
      </c>
      <c r="K21" s="28">
        <f>SUM(K13:K20)</f>
        <v>6493039</v>
      </c>
      <c r="L21" s="28">
        <f>SUM(L13:L20)</f>
        <v>44397679</v>
      </c>
      <c r="M21" s="28">
        <f>SUM(M13:M20)</f>
        <v>3160833</v>
      </c>
      <c r="N21" s="277" t="s">
        <v>176</v>
      </c>
      <c r="O21" s="28">
        <f>SUM(O13:O20)</f>
        <v>459987920</v>
      </c>
      <c r="P21" s="28">
        <f>SUM(P13:P20)</f>
        <v>44409353</v>
      </c>
    </row>
    <row r="22" spans="1:16" ht="18.75" customHeight="1">
      <c r="A22" s="9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8.75" customHeight="1">
      <c r="A23" s="9" t="s">
        <v>424</v>
      </c>
      <c r="B23" s="18">
        <v>827707</v>
      </c>
      <c r="C23" s="18">
        <v>1513638</v>
      </c>
      <c r="D23" s="18">
        <v>846232</v>
      </c>
      <c r="E23" s="18">
        <v>51190</v>
      </c>
      <c r="F23" s="18">
        <v>219168</v>
      </c>
      <c r="G23" s="18">
        <v>342900</v>
      </c>
      <c r="H23" s="18">
        <v>960980</v>
      </c>
      <c r="I23" s="18">
        <v>205718</v>
      </c>
      <c r="J23" s="18">
        <v>517632</v>
      </c>
      <c r="K23" s="18">
        <v>360670</v>
      </c>
      <c r="L23" s="18">
        <v>833086</v>
      </c>
      <c r="M23" s="18">
        <v>5450</v>
      </c>
      <c r="N23" s="19" t="s">
        <v>176</v>
      </c>
      <c r="O23" s="18">
        <v>8162222</v>
      </c>
      <c r="P23" s="18">
        <v>2521355</v>
      </c>
    </row>
    <row r="24" spans="1:16" ht="18.75" customHeight="1">
      <c r="A24" s="9" t="s">
        <v>423</v>
      </c>
      <c r="B24" s="18">
        <v>1072452</v>
      </c>
      <c r="C24" s="18">
        <v>1831303</v>
      </c>
      <c r="D24" s="18">
        <v>909933</v>
      </c>
      <c r="E24" s="18">
        <v>112628</v>
      </c>
      <c r="F24" s="18">
        <v>243234</v>
      </c>
      <c r="G24" s="18">
        <v>258715</v>
      </c>
      <c r="H24" s="18">
        <v>1052626</v>
      </c>
      <c r="I24" s="18">
        <v>262650</v>
      </c>
      <c r="J24" s="18">
        <v>911748</v>
      </c>
      <c r="K24" s="19" t="s">
        <v>176</v>
      </c>
      <c r="L24" s="18">
        <v>810813</v>
      </c>
      <c r="M24" s="19" t="s">
        <v>176</v>
      </c>
      <c r="N24" s="19" t="s">
        <v>176</v>
      </c>
      <c r="O24" s="18">
        <v>5484454</v>
      </c>
      <c r="P24" s="18">
        <v>3282499</v>
      </c>
    </row>
    <row r="25" spans="1:16" ht="18.75" customHeight="1">
      <c r="A25" s="9" t="s">
        <v>422</v>
      </c>
      <c r="B25" s="18">
        <v>680679</v>
      </c>
      <c r="C25" s="18">
        <v>1663401</v>
      </c>
      <c r="D25" s="18">
        <v>328388</v>
      </c>
      <c r="E25" s="18">
        <v>65340</v>
      </c>
      <c r="F25" s="18">
        <v>374634</v>
      </c>
      <c r="G25" s="18">
        <v>549855</v>
      </c>
      <c r="H25" s="18">
        <v>1330945</v>
      </c>
      <c r="I25" s="18">
        <v>244538</v>
      </c>
      <c r="J25" s="18">
        <v>933160</v>
      </c>
      <c r="K25" s="19" t="s">
        <v>176</v>
      </c>
      <c r="L25" s="18">
        <v>594776</v>
      </c>
      <c r="M25" s="19" t="s">
        <v>176</v>
      </c>
      <c r="N25" s="19" t="s">
        <v>176</v>
      </c>
      <c r="O25" s="18">
        <v>5563696</v>
      </c>
      <c r="P25" s="18">
        <v>1731160</v>
      </c>
    </row>
    <row r="26" spans="1:16" ht="18.75" customHeight="1">
      <c r="A26" s="9" t="s">
        <v>421</v>
      </c>
      <c r="B26" s="18">
        <v>1897135</v>
      </c>
      <c r="C26" s="18">
        <v>1134191</v>
      </c>
      <c r="D26" s="18">
        <v>308959</v>
      </c>
      <c r="E26" s="18">
        <v>63536</v>
      </c>
      <c r="F26" s="18">
        <v>880398</v>
      </c>
      <c r="G26" s="18">
        <v>115481</v>
      </c>
      <c r="H26" s="18">
        <v>1678043</v>
      </c>
      <c r="I26" s="18">
        <v>148944</v>
      </c>
      <c r="J26" s="18">
        <v>657211</v>
      </c>
      <c r="K26" s="19" t="s">
        <v>176</v>
      </c>
      <c r="L26" s="18">
        <v>1049564</v>
      </c>
      <c r="M26" s="19" t="s">
        <v>176</v>
      </c>
      <c r="N26" s="19" t="s">
        <v>176</v>
      </c>
      <c r="O26" s="18">
        <v>6643936</v>
      </c>
      <c r="P26" s="18">
        <v>2426724</v>
      </c>
    </row>
    <row r="27" spans="1:16" ht="18.75" customHeight="1">
      <c r="A27" s="9" t="s">
        <v>420</v>
      </c>
      <c r="B27" s="18">
        <v>579928</v>
      </c>
      <c r="C27" s="18">
        <v>541573</v>
      </c>
      <c r="D27" s="18">
        <v>1261888</v>
      </c>
      <c r="E27" s="18">
        <v>60403</v>
      </c>
      <c r="F27" s="18">
        <v>587157</v>
      </c>
      <c r="G27" s="18">
        <v>34469</v>
      </c>
      <c r="H27" s="18">
        <v>208109</v>
      </c>
      <c r="I27" s="18">
        <v>78601</v>
      </c>
      <c r="J27" s="18">
        <v>441532</v>
      </c>
      <c r="K27" s="19" t="s">
        <v>176</v>
      </c>
      <c r="L27" s="18">
        <v>467285</v>
      </c>
      <c r="M27" s="19" t="s">
        <v>176</v>
      </c>
      <c r="N27" s="19" t="s">
        <v>176</v>
      </c>
      <c r="O27" s="18">
        <v>4874237</v>
      </c>
      <c r="P27" s="18">
        <v>1300388</v>
      </c>
    </row>
    <row r="28" spans="1:16" ht="18.75" customHeight="1">
      <c r="A28" s="9" t="s">
        <v>419</v>
      </c>
      <c r="B28" s="18">
        <v>776687</v>
      </c>
      <c r="C28" s="18">
        <v>1279379</v>
      </c>
      <c r="D28" s="18">
        <v>311837</v>
      </c>
      <c r="E28" s="18">
        <v>48076</v>
      </c>
      <c r="F28" s="18">
        <v>153432</v>
      </c>
      <c r="G28" s="18">
        <v>410022</v>
      </c>
      <c r="H28" s="18">
        <v>791963</v>
      </c>
      <c r="I28" s="18">
        <v>175816</v>
      </c>
      <c r="J28" s="18">
        <v>739126</v>
      </c>
      <c r="K28" s="19" t="s">
        <v>176</v>
      </c>
      <c r="L28" s="18">
        <v>762058</v>
      </c>
      <c r="M28" s="19" t="s">
        <v>176</v>
      </c>
      <c r="N28" s="19" t="s">
        <v>176</v>
      </c>
      <c r="O28" s="18">
        <v>5470946</v>
      </c>
      <c r="P28" s="18">
        <v>681673</v>
      </c>
    </row>
    <row r="29" spans="1:16" ht="18.75" customHeight="1">
      <c r="A29" s="9" t="s">
        <v>418</v>
      </c>
      <c r="B29" s="18">
        <v>1192158</v>
      </c>
      <c r="C29" s="18">
        <v>1594307</v>
      </c>
      <c r="D29" s="18">
        <v>676103</v>
      </c>
      <c r="E29" s="22">
        <v>75854</v>
      </c>
      <c r="F29" s="18">
        <v>247586</v>
      </c>
      <c r="G29" s="18">
        <v>313845</v>
      </c>
      <c r="H29" s="18">
        <v>1072339</v>
      </c>
      <c r="I29" s="18">
        <v>245801</v>
      </c>
      <c r="J29" s="18">
        <v>2648119</v>
      </c>
      <c r="K29" s="18">
        <v>87320</v>
      </c>
      <c r="L29" s="18">
        <v>1113307</v>
      </c>
      <c r="M29" s="19" t="s">
        <v>176</v>
      </c>
      <c r="N29" s="19" t="s">
        <v>176</v>
      </c>
      <c r="O29" s="18">
        <v>9623008</v>
      </c>
      <c r="P29" s="18">
        <v>3672394</v>
      </c>
    </row>
    <row r="30" spans="1:16" ht="18.75" customHeight="1">
      <c r="A30" s="9" t="s">
        <v>417</v>
      </c>
      <c r="B30" s="18">
        <v>1993961</v>
      </c>
      <c r="C30" s="18">
        <v>3036016</v>
      </c>
      <c r="D30" s="18">
        <v>760180</v>
      </c>
      <c r="E30" s="18">
        <v>182079</v>
      </c>
      <c r="F30" s="18">
        <v>237851</v>
      </c>
      <c r="G30" s="18">
        <v>854731</v>
      </c>
      <c r="H30" s="18">
        <v>2897371</v>
      </c>
      <c r="I30" s="18">
        <v>441174</v>
      </c>
      <c r="J30" s="18">
        <v>1529582</v>
      </c>
      <c r="K30" s="19">
        <v>26670</v>
      </c>
      <c r="L30" s="18">
        <v>1595655</v>
      </c>
      <c r="M30" s="19" t="s">
        <v>176</v>
      </c>
      <c r="N30" s="19" t="s">
        <v>176</v>
      </c>
      <c r="O30" s="18">
        <v>12950605</v>
      </c>
      <c r="P30" s="18">
        <v>5734576</v>
      </c>
    </row>
    <row r="31" spans="1:16" ht="18.75" customHeight="1">
      <c r="A31" s="9" t="s">
        <v>416</v>
      </c>
      <c r="B31" s="18">
        <v>246821</v>
      </c>
      <c r="C31" s="18">
        <v>195562</v>
      </c>
      <c r="D31" s="18">
        <v>122767</v>
      </c>
      <c r="E31" s="19" t="s">
        <v>176</v>
      </c>
      <c r="F31" s="18">
        <v>155256</v>
      </c>
      <c r="G31" s="18">
        <v>292545</v>
      </c>
      <c r="H31" s="18">
        <v>452450</v>
      </c>
      <c r="I31" s="18">
        <v>38614</v>
      </c>
      <c r="J31" s="18">
        <v>104436</v>
      </c>
      <c r="K31" s="18">
        <v>29617</v>
      </c>
      <c r="L31" s="18">
        <v>276987</v>
      </c>
      <c r="M31" s="19" t="s">
        <v>176</v>
      </c>
      <c r="N31" s="19" t="s">
        <v>176</v>
      </c>
      <c r="O31" s="18">
        <v>2326936</v>
      </c>
      <c r="P31" s="18">
        <v>613544</v>
      </c>
    </row>
    <row r="32" spans="1:16" ht="18.75" customHeight="1">
      <c r="A32" s="9" t="s">
        <v>415</v>
      </c>
      <c r="B32" s="18">
        <v>319330</v>
      </c>
      <c r="C32" s="18">
        <v>302645</v>
      </c>
      <c r="D32" s="18">
        <v>100816</v>
      </c>
      <c r="E32" s="19">
        <v>8070</v>
      </c>
      <c r="F32" s="18">
        <v>221056</v>
      </c>
      <c r="G32" s="18">
        <v>240647</v>
      </c>
      <c r="H32" s="18">
        <v>153328</v>
      </c>
      <c r="I32" s="18">
        <v>37092</v>
      </c>
      <c r="J32" s="18">
        <v>186631</v>
      </c>
      <c r="K32" s="18">
        <v>141156</v>
      </c>
      <c r="L32" s="18">
        <v>502910</v>
      </c>
      <c r="M32" s="19" t="s">
        <v>176</v>
      </c>
      <c r="N32" s="19" t="s">
        <v>176</v>
      </c>
      <c r="O32" s="18">
        <v>2522160</v>
      </c>
      <c r="P32" s="18">
        <v>754127</v>
      </c>
    </row>
    <row r="33" spans="1:16" ht="18.75" customHeight="1">
      <c r="A33" s="9" t="s">
        <v>414</v>
      </c>
      <c r="B33" s="18">
        <v>354575</v>
      </c>
      <c r="C33" s="18">
        <v>364149</v>
      </c>
      <c r="D33" s="22">
        <v>138597</v>
      </c>
      <c r="E33" s="18">
        <v>7370</v>
      </c>
      <c r="F33" s="18">
        <v>245558</v>
      </c>
      <c r="G33" s="18">
        <v>291333</v>
      </c>
      <c r="H33" s="18">
        <v>454552</v>
      </c>
      <c r="I33" s="18">
        <v>80872</v>
      </c>
      <c r="J33" s="18">
        <v>522823</v>
      </c>
      <c r="K33" s="18">
        <v>63871</v>
      </c>
      <c r="L33" s="18">
        <v>517136</v>
      </c>
      <c r="M33" s="19" t="s">
        <v>176</v>
      </c>
      <c r="N33" s="19" t="s">
        <v>176</v>
      </c>
      <c r="O33" s="18">
        <v>3610164</v>
      </c>
      <c r="P33" s="18">
        <v>1096755</v>
      </c>
    </row>
    <row r="34" spans="1:16" ht="18.75" customHeight="1">
      <c r="A34" s="9" t="s">
        <v>413</v>
      </c>
      <c r="B34" s="18">
        <v>341871</v>
      </c>
      <c r="C34" s="18">
        <v>156193</v>
      </c>
      <c r="D34" s="22">
        <v>66219</v>
      </c>
      <c r="E34" s="18">
        <v>3270</v>
      </c>
      <c r="F34" s="18">
        <v>136494</v>
      </c>
      <c r="G34" s="18">
        <v>833526</v>
      </c>
      <c r="H34" s="18">
        <v>457707</v>
      </c>
      <c r="I34" s="18">
        <v>34502</v>
      </c>
      <c r="J34" s="18">
        <v>135707</v>
      </c>
      <c r="K34" s="19">
        <v>184382</v>
      </c>
      <c r="L34" s="18">
        <v>260265</v>
      </c>
      <c r="M34" s="19" t="s">
        <v>176</v>
      </c>
      <c r="N34" s="19" t="s">
        <v>176</v>
      </c>
      <c r="O34" s="18">
        <v>2188292</v>
      </c>
      <c r="P34" s="18">
        <v>693582</v>
      </c>
    </row>
    <row r="35" spans="1:16" ht="18.75" customHeight="1">
      <c r="A35" s="9" t="s">
        <v>412</v>
      </c>
      <c r="B35" s="18">
        <v>762791</v>
      </c>
      <c r="C35" s="18">
        <v>234299</v>
      </c>
      <c r="D35" s="18">
        <v>157250</v>
      </c>
      <c r="E35" s="18">
        <v>4390</v>
      </c>
      <c r="F35" s="18">
        <v>372500</v>
      </c>
      <c r="G35" s="18">
        <v>484866</v>
      </c>
      <c r="H35" s="18">
        <v>450769</v>
      </c>
      <c r="I35" s="18">
        <v>49056</v>
      </c>
      <c r="J35" s="18">
        <v>195739</v>
      </c>
      <c r="K35" s="18">
        <v>44624</v>
      </c>
      <c r="L35" s="18">
        <v>498879</v>
      </c>
      <c r="M35" s="18">
        <v>16269</v>
      </c>
      <c r="N35" s="19" t="s">
        <v>176</v>
      </c>
      <c r="O35" s="18">
        <v>4212108</v>
      </c>
      <c r="P35" s="18">
        <v>747317</v>
      </c>
    </row>
    <row r="36" spans="1:16" ht="18.75" customHeight="1">
      <c r="A36" s="9" t="s">
        <v>411</v>
      </c>
      <c r="B36" s="18">
        <v>2145918</v>
      </c>
      <c r="C36" s="18">
        <v>2492886</v>
      </c>
      <c r="D36" s="18">
        <v>793768</v>
      </c>
      <c r="E36" s="18">
        <v>137260</v>
      </c>
      <c r="F36" s="18">
        <v>1158543</v>
      </c>
      <c r="G36" s="18">
        <v>486837</v>
      </c>
      <c r="H36" s="18">
        <v>2464069</v>
      </c>
      <c r="I36" s="18">
        <v>406048</v>
      </c>
      <c r="J36" s="18">
        <v>1618769</v>
      </c>
      <c r="K36" s="18">
        <v>728707</v>
      </c>
      <c r="L36" s="18">
        <v>1335895</v>
      </c>
      <c r="M36" s="19" t="s">
        <v>176</v>
      </c>
      <c r="N36" s="19" t="s">
        <v>176</v>
      </c>
      <c r="O36" s="18">
        <v>15501001</v>
      </c>
      <c r="P36" s="18">
        <v>3729557</v>
      </c>
    </row>
    <row r="37" spans="1:16" ht="18.75" customHeight="1">
      <c r="A37" s="9" t="s">
        <v>410</v>
      </c>
      <c r="B37" s="18">
        <v>663397</v>
      </c>
      <c r="C37" s="18">
        <v>989850</v>
      </c>
      <c r="D37" s="18">
        <v>210814</v>
      </c>
      <c r="E37" s="18">
        <v>95443</v>
      </c>
      <c r="F37" s="18">
        <v>170476</v>
      </c>
      <c r="G37" s="18">
        <v>441659</v>
      </c>
      <c r="H37" s="18">
        <v>1106567</v>
      </c>
      <c r="I37" s="18">
        <v>194455</v>
      </c>
      <c r="J37" s="18">
        <v>588864</v>
      </c>
      <c r="K37" s="18">
        <v>206184</v>
      </c>
      <c r="L37" s="18">
        <v>642722</v>
      </c>
      <c r="M37" s="19" t="s">
        <v>176</v>
      </c>
      <c r="N37" s="19" t="s">
        <v>176</v>
      </c>
      <c r="O37" s="18">
        <v>4255242</v>
      </c>
      <c r="P37" s="18">
        <v>1587136</v>
      </c>
    </row>
    <row r="38" spans="1:16" ht="18.75" customHeight="1">
      <c r="A38" s="9" t="s">
        <v>409</v>
      </c>
      <c r="B38" s="18">
        <v>533124</v>
      </c>
      <c r="C38" s="18">
        <v>1075232</v>
      </c>
      <c r="D38" s="18">
        <v>273535</v>
      </c>
      <c r="E38" s="18">
        <v>30721</v>
      </c>
      <c r="F38" s="18">
        <v>294569</v>
      </c>
      <c r="G38" s="18">
        <v>162546</v>
      </c>
      <c r="H38" s="18">
        <v>1139996</v>
      </c>
      <c r="I38" s="18">
        <v>254442</v>
      </c>
      <c r="J38" s="18">
        <v>487514</v>
      </c>
      <c r="K38" s="19" t="s">
        <v>176</v>
      </c>
      <c r="L38" s="18">
        <v>417725</v>
      </c>
      <c r="M38" s="19" t="s">
        <v>176</v>
      </c>
      <c r="N38" s="19" t="s">
        <v>176</v>
      </c>
      <c r="O38" s="18">
        <v>4036476</v>
      </c>
      <c r="P38" s="18">
        <v>1190702</v>
      </c>
    </row>
    <row r="39" spans="1:16" ht="18.75" customHeight="1">
      <c r="A39" s="9" t="s">
        <v>408</v>
      </c>
      <c r="B39" s="18">
        <v>607815</v>
      </c>
      <c r="C39" s="18">
        <v>1877541</v>
      </c>
      <c r="D39" s="18">
        <v>299484</v>
      </c>
      <c r="E39" s="18">
        <v>45875</v>
      </c>
      <c r="F39" s="18">
        <v>335240</v>
      </c>
      <c r="G39" s="18">
        <v>210292</v>
      </c>
      <c r="H39" s="18">
        <v>1321679</v>
      </c>
      <c r="I39" s="18">
        <v>224435</v>
      </c>
      <c r="J39" s="18">
        <v>562746</v>
      </c>
      <c r="K39" s="18">
        <v>45323</v>
      </c>
      <c r="L39" s="18">
        <v>463458</v>
      </c>
      <c r="M39" s="19" t="s">
        <v>176</v>
      </c>
      <c r="N39" s="19" t="s">
        <v>176</v>
      </c>
      <c r="O39" s="18">
        <v>5046469</v>
      </c>
      <c r="P39" s="18">
        <v>1191311</v>
      </c>
    </row>
    <row r="40" spans="1:16" ht="18.75" customHeight="1">
      <c r="A40" s="9" t="s">
        <v>407</v>
      </c>
      <c r="B40" s="18">
        <v>993007</v>
      </c>
      <c r="C40" s="18">
        <v>2134764</v>
      </c>
      <c r="D40" s="18">
        <v>539325</v>
      </c>
      <c r="E40" s="18">
        <v>133979</v>
      </c>
      <c r="F40" s="18">
        <v>300356</v>
      </c>
      <c r="G40" s="18">
        <v>178614</v>
      </c>
      <c r="H40" s="18">
        <v>2926400</v>
      </c>
      <c r="I40" s="18">
        <v>233194</v>
      </c>
      <c r="J40" s="18">
        <v>1150370</v>
      </c>
      <c r="K40" s="19" t="s">
        <v>176</v>
      </c>
      <c r="L40" s="18">
        <v>780168</v>
      </c>
      <c r="M40" s="19" t="s">
        <v>176</v>
      </c>
      <c r="N40" s="19" t="s">
        <v>176</v>
      </c>
      <c r="O40" s="18">
        <v>7688267</v>
      </c>
      <c r="P40" s="18">
        <v>2027330</v>
      </c>
    </row>
    <row r="41" spans="1:16" ht="18.75" customHeight="1">
      <c r="A41" s="9" t="s">
        <v>406</v>
      </c>
      <c r="B41" s="18">
        <v>1291333</v>
      </c>
      <c r="C41" s="18">
        <v>1367311</v>
      </c>
      <c r="D41" s="18">
        <v>830018</v>
      </c>
      <c r="E41" s="18">
        <v>42597</v>
      </c>
      <c r="F41" s="18">
        <v>1919486</v>
      </c>
      <c r="G41" s="18">
        <v>461829</v>
      </c>
      <c r="H41" s="18">
        <v>701911</v>
      </c>
      <c r="I41" s="18">
        <v>196637</v>
      </c>
      <c r="J41" s="18">
        <v>578831</v>
      </c>
      <c r="K41" s="18">
        <v>210708</v>
      </c>
      <c r="L41" s="18">
        <v>850649</v>
      </c>
      <c r="M41" s="19" t="s">
        <v>176</v>
      </c>
      <c r="N41" s="19" t="s">
        <v>176</v>
      </c>
      <c r="O41" s="18">
        <v>9776668</v>
      </c>
      <c r="P41" s="18">
        <v>4169008</v>
      </c>
    </row>
    <row r="42" spans="1:16" ht="18.75" customHeight="1">
      <c r="A42" s="9" t="s">
        <v>405</v>
      </c>
      <c r="B42" s="18">
        <v>572466</v>
      </c>
      <c r="C42" s="18">
        <v>770216</v>
      </c>
      <c r="D42" s="18">
        <v>437070</v>
      </c>
      <c r="E42" s="18">
        <v>22821</v>
      </c>
      <c r="F42" s="18">
        <v>272820</v>
      </c>
      <c r="G42" s="18">
        <v>239845</v>
      </c>
      <c r="H42" s="18">
        <v>605043</v>
      </c>
      <c r="I42" s="18">
        <v>121191</v>
      </c>
      <c r="J42" s="18">
        <v>412680</v>
      </c>
      <c r="K42" s="18">
        <v>69387</v>
      </c>
      <c r="L42" s="18">
        <v>1022781</v>
      </c>
      <c r="M42" s="19" t="s">
        <v>176</v>
      </c>
      <c r="N42" s="19" t="s">
        <v>176</v>
      </c>
      <c r="O42" s="18">
        <v>6566379</v>
      </c>
      <c r="P42" s="18">
        <v>1405265</v>
      </c>
    </row>
    <row r="43" spans="1:16" ht="18.75" customHeight="1">
      <c r="A43" s="9" t="s">
        <v>404</v>
      </c>
      <c r="B43" s="18">
        <v>2459361</v>
      </c>
      <c r="C43" s="18">
        <v>1925460</v>
      </c>
      <c r="D43" s="18">
        <v>585892</v>
      </c>
      <c r="E43" s="18">
        <v>203195</v>
      </c>
      <c r="F43" s="18">
        <v>1954369</v>
      </c>
      <c r="G43" s="18">
        <v>263796</v>
      </c>
      <c r="H43" s="18">
        <v>1176722</v>
      </c>
      <c r="I43" s="18">
        <v>257110</v>
      </c>
      <c r="J43" s="18">
        <v>1191232</v>
      </c>
      <c r="K43" s="18">
        <v>92520</v>
      </c>
      <c r="L43" s="18">
        <v>1325326</v>
      </c>
      <c r="M43" s="19" t="s">
        <v>176</v>
      </c>
      <c r="N43" s="19" t="s">
        <v>176</v>
      </c>
      <c r="O43" s="18">
        <v>8634041</v>
      </c>
      <c r="P43" s="18">
        <v>5798922</v>
      </c>
    </row>
    <row r="44" spans="1:16" ht="18.75" customHeight="1">
      <c r="A44" s="9" t="s">
        <v>403</v>
      </c>
      <c r="B44" s="18">
        <v>650066</v>
      </c>
      <c r="C44" s="18">
        <v>823083</v>
      </c>
      <c r="D44" s="18">
        <v>340855</v>
      </c>
      <c r="E44" s="18">
        <v>53114</v>
      </c>
      <c r="F44" s="18">
        <v>388736</v>
      </c>
      <c r="G44" s="18">
        <v>175917</v>
      </c>
      <c r="H44" s="18">
        <v>456657</v>
      </c>
      <c r="I44" s="18">
        <v>127560</v>
      </c>
      <c r="J44" s="18">
        <v>429148</v>
      </c>
      <c r="K44" s="18">
        <v>47885</v>
      </c>
      <c r="L44" s="18">
        <v>734553</v>
      </c>
      <c r="M44" s="19" t="s">
        <v>176</v>
      </c>
      <c r="N44" s="19" t="s">
        <v>176</v>
      </c>
      <c r="O44" s="18">
        <v>3431793</v>
      </c>
      <c r="P44" s="18">
        <v>1072205</v>
      </c>
    </row>
    <row r="45" spans="1:16" ht="18.75" customHeight="1">
      <c r="A45" s="9" t="s">
        <v>402</v>
      </c>
      <c r="B45" s="18">
        <v>1204827</v>
      </c>
      <c r="C45" s="18">
        <v>719961</v>
      </c>
      <c r="D45" s="18">
        <v>155320</v>
      </c>
      <c r="E45" s="18">
        <v>27763</v>
      </c>
      <c r="F45" s="18">
        <v>633733</v>
      </c>
      <c r="G45" s="18">
        <v>62971</v>
      </c>
      <c r="H45" s="18">
        <v>392340</v>
      </c>
      <c r="I45" s="18">
        <v>117445</v>
      </c>
      <c r="J45" s="18">
        <v>310252</v>
      </c>
      <c r="K45" s="18">
        <v>2029</v>
      </c>
      <c r="L45" s="18">
        <v>439604</v>
      </c>
      <c r="M45" s="18">
        <v>208</v>
      </c>
      <c r="N45" s="19" t="s">
        <v>176</v>
      </c>
      <c r="O45" s="18">
        <v>4555329</v>
      </c>
      <c r="P45" s="18">
        <v>447783</v>
      </c>
    </row>
    <row r="46" spans="1:16" ht="18.75" customHeight="1">
      <c r="A46" s="9" t="s">
        <v>401</v>
      </c>
      <c r="B46" s="18">
        <v>393312</v>
      </c>
      <c r="C46" s="18">
        <v>799872</v>
      </c>
      <c r="D46" s="18">
        <v>161779</v>
      </c>
      <c r="E46" s="18">
        <v>20227</v>
      </c>
      <c r="F46" s="18">
        <v>274954</v>
      </c>
      <c r="G46" s="18">
        <v>85739</v>
      </c>
      <c r="H46" s="18">
        <v>646887</v>
      </c>
      <c r="I46" s="18">
        <v>84284</v>
      </c>
      <c r="J46" s="18">
        <v>500630</v>
      </c>
      <c r="K46" s="18">
        <v>11869</v>
      </c>
      <c r="L46" s="18">
        <v>470912</v>
      </c>
      <c r="M46" s="19" t="s">
        <v>176</v>
      </c>
      <c r="N46" s="19" t="s">
        <v>176</v>
      </c>
      <c r="O46" s="18">
        <v>2183339</v>
      </c>
      <c r="P46" s="18">
        <v>1520370</v>
      </c>
    </row>
    <row r="47" spans="1:16" ht="18.75" customHeight="1">
      <c r="A47" s="9" t="s">
        <v>400</v>
      </c>
      <c r="B47" s="18">
        <v>701452</v>
      </c>
      <c r="C47" s="18">
        <v>1417234</v>
      </c>
      <c r="D47" s="18">
        <v>216637</v>
      </c>
      <c r="E47" s="18">
        <v>25844</v>
      </c>
      <c r="F47" s="18">
        <v>1349973</v>
      </c>
      <c r="G47" s="18">
        <v>407049</v>
      </c>
      <c r="H47" s="18">
        <v>595613</v>
      </c>
      <c r="I47" s="18">
        <v>162380</v>
      </c>
      <c r="J47" s="18">
        <v>950444</v>
      </c>
      <c r="K47" s="18">
        <v>20838</v>
      </c>
      <c r="L47" s="18">
        <v>1196810</v>
      </c>
      <c r="M47" s="19" t="s">
        <v>176</v>
      </c>
      <c r="N47" s="19" t="s">
        <v>176</v>
      </c>
      <c r="O47" s="18">
        <v>9867173</v>
      </c>
      <c r="P47" s="18">
        <v>1885700</v>
      </c>
    </row>
    <row r="48" spans="1:16" ht="18.75" customHeight="1">
      <c r="A48" s="9" t="s">
        <v>399</v>
      </c>
      <c r="B48" s="18">
        <v>641938</v>
      </c>
      <c r="C48" s="18">
        <v>1721078</v>
      </c>
      <c r="D48" s="18">
        <v>161060</v>
      </c>
      <c r="E48" s="18">
        <v>19107</v>
      </c>
      <c r="F48" s="18">
        <v>240822</v>
      </c>
      <c r="G48" s="18">
        <v>165700</v>
      </c>
      <c r="H48" s="18">
        <v>392833</v>
      </c>
      <c r="I48" s="18">
        <v>120663</v>
      </c>
      <c r="J48" s="18">
        <v>624675</v>
      </c>
      <c r="K48" s="19" t="s">
        <v>176</v>
      </c>
      <c r="L48" s="18">
        <v>592448</v>
      </c>
      <c r="M48" s="19" t="s">
        <v>176</v>
      </c>
      <c r="N48" s="19" t="s">
        <v>176</v>
      </c>
      <c r="O48" s="18">
        <v>3811700</v>
      </c>
      <c r="P48" s="18">
        <v>1937088</v>
      </c>
    </row>
    <row r="49" spans="1:16" ht="18.75" customHeight="1">
      <c r="A49" s="9" t="s">
        <v>398</v>
      </c>
      <c r="B49" s="18">
        <v>528637</v>
      </c>
      <c r="C49" s="18">
        <v>490285</v>
      </c>
      <c r="D49" s="18">
        <v>186577</v>
      </c>
      <c r="E49" s="18">
        <v>9619</v>
      </c>
      <c r="F49" s="18">
        <v>726866</v>
      </c>
      <c r="G49" s="18">
        <v>216581</v>
      </c>
      <c r="H49" s="18">
        <v>317801</v>
      </c>
      <c r="I49" s="18">
        <v>103834</v>
      </c>
      <c r="J49" s="18">
        <v>404169</v>
      </c>
      <c r="K49" s="19">
        <v>44869</v>
      </c>
      <c r="L49" s="18">
        <v>1089001</v>
      </c>
      <c r="M49" s="19" t="s">
        <v>176</v>
      </c>
      <c r="N49" s="19" t="s">
        <v>176</v>
      </c>
      <c r="O49" s="18">
        <v>5100570</v>
      </c>
      <c r="P49" s="18">
        <v>693174</v>
      </c>
    </row>
    <row r="50" spans="1:16" ht="18.75" customHeight="1">
      <c r="A50" s="9" t="s">
        <v>397</v>
      </c>
      <c r="B50" s="18">
        <v>752574</v>
      </c>
      <c r="C50" s="18">
        <v>791379</v>
      </c>
      <c r="D50" s="18">
        <v>145311</v>
      </c>
      <c r="E50" s="18">
        <v>12023</v>
      </c>
      <c r="F50" s="18">
        <v>163873</v>
      </c>
      <c r="G50" s="18">
        <v>95796</v>
      </c>
      <c r="H50" s="18">
        <v>229671</v>
      </c>
      <c r="I50" s="18">
        <v>83580</v>
      </c>
      <c r="J50" s="18">
        <v>1968451</v>
      </c>
      <c r="K50" s="19" t="s">
        <v>176</v>
      </c>
      <c r="L50" s="18">
        <v>263222</v>
      </c>
      <c r="M50" s="19" t="s">
        <v>176</v>
      </c>
      <c r="N50" s="19" t="s">
        <v>176</v>
      </c>
      <c r="O50" s="18">
        <v>2655979</v>
      </c>
      <c r="P50" s="18">
        <v>1568712</v>
      </c>
    </row>
    <row r="51" spans="1:16" ht="18.75" customHeight="1">
      <c r="A51" s="9" t="s">
        <v>396</v>
      </c>
      <c r="B51" s="18">
        <v>961318</v>
      </c>
      <c r="C51" s="18">
        <v>1418208</v>
      </c>
      <c r="D51" s="18">
        <v>736893</v>
      </c>
      <c r="E51" s="18">
        <v>32740</v>
      </c>
      <c r="F51" s="18">
        <v>875643</v>
      </c>
      <c r="G51" s="18">
        <v>224796</v>
      </c>
      <c r="H51" s="18">
        <v>800988</v>
      </c>
      <c r="I51" s="18">
        <v>230913</v>
      </c>
      <c r="J51" s="18">
        <v>655800</v>
      </c>
      <c r="K51" s="18">
        <v>72142</v>
      </c>
      <c r="L51" s="18">
        <v>1736761</v>
      </c>
      <c r="M51" s="18">
        <v>14196</v>
      </c>
      <c r="N51" s="19" t="s">
        <v>176</v>
      </c>
      <c r="O51" s="18">
        <v>10113254</v>
      </c>
      <c r="P51" s="18">
        <v>1048525</v>
      </c>
    </row>
    <row r="52" spans="1:16" ht="18.75" customHeight="1">
      <c r="A52" s="9" t="s">
        <v>395</v>
      </c>
      <c r="B52" s="18">
        <v>913748</v>
      </c>
      <c r="C52" s="18">
        <v>1437149</v>
      </c>
      <c r="D52" s="18">
        <v>497962</v>
      </c>
      <c r="E52" s="18">
        <v>44089</v>
      </c>
      <c r="F52" s="18">
        <v>1773659</v>
      </c>
      <c r="G52" s="18">
        <v>327125</v>
      </c>
      <c r="H52" s="18">
        <v>771099</v>
      </c>
      <c r="I52" s="18">
        <v>255035</v>
      </c>
      <c r="J52" s="18">
        <v>435247</v>
      </c>
      <c r="K52" s="18">
        <v>407807</v>
      </c>
      <c r="L52" s="18">
        <v>826776</v>
      </c>
      <c r="M52" s="19" t="s">
        <v>176</v>
      </c>
      <c r="N52" s="19" t="s">
        <v>176</v>
      </c>
      <c r="O52" s="18">
        <v>7275609</v>
      </c>
      <c r="P52" s="18">
        <v>2316409</v>
      </c>
    </row>
    <row r="53" spans="1:16" ht="18.75" customHeight="1">
      <c r="A53" s="9" t="s">
        <v>394</v>
      </c>
      <c r="B53" s="18">
        <v>699485</v>
      </c>
      <c r="C53" s="18">
        <v>1522163</v>
      </c>
      <c r="D53" s="18">
        <v>802329</v>
      </c>
      <c r="E53" s="18">
        <v>58035</v>
      </c>
      <c r="F53" s="18">
        <v>1136663</v>
      </c>
      <c r="G53" s="18">
        <v>357503</v>
      </c>
      <c r="H53" s="18">
        <v>910810</v>
      </c>
      <c r="I53" s="18">
        <v>244283</v>
      </c>
      <c r="J53" s="18">
        <v>740392</v>
      </c>
      <c r="K53" s="18">
        <v>139389</v>
      </c>
      <c r="L53" s="18">
        <v>2071804</v>
      </c>
      <c r="M53" s="19" t="s">
        <v>176</v>
      </c>
      <c r="N53" s="19" t="s">
        <v>176</v>
      </c>
      <c r="O53" s="18">
        <v>10670731</v>
      </c>
      <c r="P53" s="18">
        <v>1982018</v>
      </c>
    </row>
    <row r="54" spans="1:16" ht="18.75" customHeight="1">
      <c r="A54" s="9" t="s">
        <v>393</v>
      </c>
      <c r="B54" s="18">
        <v>365757</v>
      </c>
      <c r="C54" s="18">
        <v>631501</v>
      </c>
      <c r="D54" s="18">
        <v>459190</v>
      </c>
      <c r="E54" s="18">
        <v>23492</v>
      </c>
      <c r="F54" s="18">
        <v>1299537</v>
      </c>
      <c r="G54" s="22">
        <v>295126</v>
      </c>
      <c r="H54" s="18">
        <v>985011</v>
      </c>
      <c r="I54" s="18">
        <v>175509</v>
      </c>
      <c r="J54" s="18">
        <v>563370</v>
      </c>
      <c r="K54" s="18">
        <v>1232474</v>
      </c>
      <c r="L54" s="18">
        <v>841769</v>
      </c>
      <c r="M54" s="19" t="s">
        <v>176</v>
      </c>
      <c r="N54" s="19" t="s">
        <v>176</v>
      </c>
      <c r="O54" s="18">
        <v>6696877</v>
      </c>
      <c r="P54" s="18">
        <v>1207613</v>
      </c>
    </row>
    <row r="55" spans="1:16" ht="18.75" customHeight="1">
      <c r="A55" s="9" t="s">
        <v>392</v>
      </c>
      <c r="B55" s="18">
        <v>498685</v>
      </c>
      <c r="C55" s="18">
        <v>1011938</v>
      </c>
      <c r="D55" s="18">
        <v>487174</v>
      </c>
      <c r="E55" s="18">
        <v>48148</v>
      </c>
      <c r="F55" s="18">
        <v>540977</v>
      </c>
      <c r="G55" s="22">
        <v>265940</v>
      </c>
      <c r="H55" s="18">
        <v>658060</v>
      </c>
      <c r="I55" s="18">
        <v>239191</v>
      </c>
      <c r="J55" s="18">
        <v>425125</v>
      </c>
      <c r="K55" s="18">
        <v>72873</v>
      </c>
      <c r="L55" s="18">
        <v>754898</v>
      </c>
      <c r="M55" s="19" t="s">
        <v>176</v>
      </c>
      <c r="N55" s="19" t="s">
        <v>176</v>
      </c>
      <c r="O55" s="18">
        <v>7273038</v>
      </c>
      <c r="P55" s="18">
        <v>1506460</v>
      </c>
    </row>
    <row r="56" spans="1:16" ht="18.75" customHeight="1">
      <c r="A56" s="280" t="s">
        <v>391</v>
      </c>
      <c r="B56" s="28">
        <f>SUM(B23:B55)</f>
        <v>28624315</v>
      </c>
      <c r="C56" s="28">
        <f>SUM(C23:C55)</f>
        <v>39263767</v>
      </c>
      <c r="D56" s="28">
        <f>SUM(D23:D55)</f>
        <v>14310162</v>
      </c>
      <c r="E56" s="28">
        <f>SUM(E23:E55)</f>
        <v>1768298</v>
      </c>
      <c r="F56" s="28">
        <f>SUM(F23:F55)</f>
        <v>19885619</v>
      </c>
      <c r="G56" s="28">
        <f>SUM(G23:G55)</f>
        <v>10148596</v>
      </c>
      <c r="H56" s="28">
        <f>SUM(H23:H55)</f>
        <v>30561339</v>
      </c>
      <c r="I56" s="28">
        <f>SUM(I23:I55)</f>
        <v>5875567</v>
      </c>
      <c r="J56" s="28">
        <f>SUM(J23:J55)</f>
        <v>24122155</v>
      </c>
      <c r="K56" s="28">
        <f>SUM(K23:K55)</f>
        <v>4343314</v>
      </c>
      <c r="L56" s="28">
        <f>SUM(L23:L55)</f>
        <v>27140003</v>
      </c>
      <c r="M56" s="28">
        <f>SUM(M23:M55)</f>
        <v>36123</v>
      </c>
      <c r="N56" s="277" t="s">
        <v>176</v>
      </c>
      <c r="O56" s="28">
        <f>SUM(O23:O55)</f>
        <v>208772699</v>
      </c>
      <c r="P56" s="28">
        <f>SUM(P23:P55)</f>
        <v>63541382</v>
      </c>
    </row>
    <row r="57" spans="1:16" ht="18.75" customHeight="1">
      <c r="A57" s="276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3"/>
      <c r="O57" s="272"/>
      <c r="P57" s="272"/>
    </row>
    <row r="58" spans="1:16" ht="18.75" customHeight="1">
      <c r="A58" s="57" t="s">
        <v>389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8.75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8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8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8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</sheetData>
  <sheetProtection/>
  <mergeCells count="17">
    <mergeCell ref="N5:N6"/>
    <mergeCell ref="O5:O6"/>
    <mergeCell ref="P5:P6"/>
    <mergeCell ref="A3:P3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A5:A6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2013-05-15T06:40:06Z</cp:lastPrinted>
  <dcterms:created xsi:type="dcterms:W3CDTF">1998-01-13T23:50:51Z</dcterms:created>
  <dcterms:modified xsi:type="dcterms:W3CDTF">2013-05-15T06:40:08Z</dcterms:modified>
  <cp:category/>
  <cp:version/>
  <cp:contentType/>
  <cp:contentStatus/>
</cp:coreProperties>
</file>