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795" windowWidth="9690" windowHeight="5670" activeTab="3"/>
  </bookViews>
  <sheets>
    <sheet name="188" sheetId="1" r:id="rId1"/>
    <sheet name="190" sheetId="2" r:id="rId2"/>
    <sheet name="192" sheetId="3" r:id="rId3"/>
    <sheet name="194" sheetId="4" r:id="rId4"/>
  </sheets>
  <definedNames>
    <definedName name="_xlnm.Print_Area" localSheetId="0">'188'!$A$1:$S$59</definedName>
    <definedName name="_xlnm.Print_Area" localSheetId="1">'190'!$A$1:$V$45</definedName>
    <definedName name="_xlnm.Print_Area" localSheetId="2">'192'!$A$1:$R$45</definedName>
    <definedName name="_xlnm.Print_Area" localSheetId="3">'194'!$A$1:$T$42</definedName>
  </definedNames>
  <calcPr fullCalcOnLoad="1"/>
</workbook>
</file>

<file path=xl/sharedStrings.xml><?xml version="1.0" encoding="utf-8"?>
<sst xmlns="http://schemas.openxmlformats.org/spreadsheetml/2006/main" count="444" uniqueCount="244">
  <si>
    <t>(単位：㎡、万円)</t>
  </si>
  <si>
    <t>年次及び月次</t>
  </si>
  <si>
    <t>国</t>
  </si>
  <si>
    <t>県、市 町 村</t>
  </si>
  <si>
    <t>そ の 他（法人・個人）</t>
  </si>
  <si>
    <t>鉄骨鉄筋・鉄筋ｺﾝｸﾘｰﾄ造</t>
  </si>
  <si>
    <t>鉄　　骨　　造</t>
  </si>
  <si>
    <t>そ　　の　　他</t>
  </si>
  <si>
    <t>居住専用建築物</t>
  </si>
  <si>
    <t>居住産業併用建築物</t>
  </si>
  <si>
    <t>農林水産業用建築物</t>
  </si>
  <si>
    <t>鉱工業用建築物</t>
  </si>
  <si>
    <t>商業用建築物</t>
  </si>
  <si>
    <t>公益事業用建築物</t>
  </si>
  <si>
    <t>サービス業用建築物</t>
  </si>
  <si>
    <t>他に分類されない建築物</t>
  </si>
  <si>
    <t>工 事 費</t>
  </si>
  <si>
    <t>―</t>
  </si>
  <si>
    <r>
      <t>床 面</t>
    </r>
    <r>
      <rPr>
        <sz val="12"/>
        <rFont val="ＭＳ 明朝"/>
        <family val="1"/>
      </rPr>
      <t xml:space="preserve"> </t>
    </r>
    <r>
      <rPr>
        <sz val="12"/>
        <rFont val="ＭＳ 明朝"/>
        <family val="1"/>
      </rPr>
      <t>積</t>
    </r>
  </si>
  <si>
    <t>総　　　　　計</t>
  </si>
  <si>
    <t>平 成 ８ 年</t>
  </si>
  <si>
    <r>
      <t>平成1</t>
    </r>
    <r>
      <rPr>
        <sz val="12"/>
        <rFont val="ＭＳ 明朝"/>
        <family val="1"/>
      </rPr>
      <t>2</t>
    </r>
    <r>
      <rPr>
        <sz val="12"/>
        <rFont val="ＭＳ 明朝"/>
        <family val="1"/>
      </rPr>
      <t>年１月</t>
    </r>
  </si>
  <si>
    <t>資料　国土交通省総合政策局「建築動態統計」（参考　月刊建設統計月報）</t>
  </si>
  <si>
    <t>資料　国土交通省総合政策局「建築動態統計」（参考　月刊建設統計月報）</t>
  </si>
  <si>
    <t>―</t>
  </si>
  <si>
    <t>（１）　建　　築　　主　　別　　面　　積　　及　　び　　工　　事　　費</t>
  </si>
  <si>
    <t>（３）　構　　造　　別　　面　　積　　及　　び　　工　　事　　費</t>
  </si>
  <si>
    <t xml:space="preserve">１０４　　着 工 建 築 物 面 積 及 び 工 事 費 </t>
  </si>
  <si>
    <t xml:space="preserve">１０４　　着 工 建 築 物 面 積 及 び 工 事 費（つづき） </t>
  </si>
  <si>
    <r>
      <t>床 面</t>
    </r>
    <r>
      <rPr>
        <sz val="12"/>
        <rFont val="ＭＳ 明朝"/>
        <family val="1"/>
      </rPr>
      <t xml:space="preserve"> </t>
    </r>
    <r>
      <rPr>
        <sz val="12"/>
        <rFont val="ＭＳ 明朝"/>
        <family val="1"/>
      </rPr>
      <t>積</t>
    </r>
  </si>
  <si>
    <t>工 事 費</t>
  </si>
  <si>
    <t>―</t>
  </si>
  <si>
    <t>年次及び月次</t>
  </si>
  <si>
    <t>公務・文教用建築物</t>
  </si>
  <si>
    <t>工 事 費</t>
  </si>
  <si>
    <t>―</t>
  </si>
  <si>
    <t>―</t>
  </si>
  <si>
    <t>―</t>
  </si>
  <si>
    <t>―</t>
  </si>
  <si>
    <t>木　　　　　造</t>
  </si>
  <si>
    <r>
      <t xml:space="preserve">  </t>
    </r>
    <r>
      <rPr>
        <sz val="12"/>
        <rFont val="ＭＳ 明朝"/>
        <family val="1"/>
      </rPr>
      <t xml:space="preserve"> ９</t>
    </r>
  </si>
  <si>
    <r>
      <t xml:space="preserve">   </t>
    </r>
    <r>
      <rPr>
        <sz val="12"/>
        <rFont val="ＭＳ 明朝"/>
        <family val="1"/>
      </rPr>
      <t>10</t>
    </r>
  </si>
  <si>
    <r>
      <t xml:space="preserve">  </t>
    </r>
    <r>
      <rPr>
        <sz val="12"/>
        <rFont val="ＭＳ 明朝"/>
        <family val="1"/>
      </rPr>
      <t xml:space="preserve"> 11</t>
    </r>
  </si>
  <si>
    <t xml:space="preserve">   12</t>
  </si>
  <si>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２</t>
    </r>
  </si>
  <si>
    <r>
      <t xml:space="preserve">     </t>
    </r>
    <r>
      <rPr>
        <sz val="12"/>
        <rFont val="ＭＳ 明朝"/>
        <family val="1"/>
      </rPr>
      <t xml:space="preserve"> </t>
    </r>
    <r>
      <rPr>
        <sz val="12"/>
        <rFont val="ＭＳ 明朝"/>
        <family val="1"/>
      </rPr>
      <t>３</t>
    </r>
  </si>
  <si>
    <r>
      <t xml:space="preserve">     </t>
    </r>
    <r>
      <rPr>
        <sz val="12"/>
        <rFont val="ＭＳ 明朝"/>
        <family val="1"/>
      </rPr>
      <t xml:space="preserve"> </t>
    </r>
    <r>
      <rPr>
        <sz val="12"/>
        <rFont val="ＭＳ 明朝"/>
        <family val="1"/>
      </rPr>
      <t>４</t>
    </r>
  </si>
  <si>
    <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</si>
  <si>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</si>
  <si>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</si>
  <si>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</si>
  <si>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</si>
  <si>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10</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</si>
  <si>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</si>
  <si>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12</t>
    </r>
  </si>
  <si>
    <t xml:space="preserve">１０４　　着　工　建　築　物　面　積　及　び　工　事　費（つづき） </t>
  </si>
  <si>
    <t>（２）　用　　途　　別　　面　　積　　及　　び　　工　　事　　費</t>
  </si>
  <si>
    <r>
      <t>1</t>
    </r>
    <r>
      <rPr>
        <sz val="12"/>
        <rFont val="ＭＳ 明朝"/>
        <family val="1"/>
      </rPr>
      <t>88  建築及び住宅</t>
    </r>
  </si>
  <si>
    <t>１７　　　建　　　　築　　　　及　　　　び　　　　住　　　　宅</t>
  </si>
  <si>
    <r>
      <t>建築及び住宅　1</t>
    </r>
    <r>
      <rPr>
        <sz val="12"/>
        <rFont val="ＭＳ 明朝"/>
        <family val="1"/>
      </rPr>
      <t>89</t>
    </r>
  </si>
  <si>
    <t>注　「住宅」とは家計をともにするものが独立して居住することができるように設備された一棟もしくは数棟の建築物または区画された一部をいう。</t>
  </si>
  <si>
    <r>
      <t xml:space="preserve">  </t>
    </r>
    <r>
      <rPr>
        <sz val="12"/>
        <rFont val="ＭＳ 明朝"/>
        <family val="1"/>
      </rPr>
      <t xml:space="preserve">   </t>
    </r>
    <r>
      <rPr>
        <sz val="12"/>
        <rFont val="ＭＳ 明朝"/>
        <family val="1"/>
      </rPr>
      <t xml:space="preserve"> </t>
    </r>
    <r>
      <rPr>
        <sz val="12"/>
        <rFont val="ＭＳ 明朝"/>
        <family val="1"/>
      </rPr>
      <t>12</t>
    </r>
  </si>
  <si>
    <r>
      <t xml:space="preserve">  </t>
    </r>
    <r>
      <rPr>
        <sz val="12"/>
        <rFont val="ＭＳ 明朝"/>
        <family val="1"/>
      </rP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</si>
  <si>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 xml:space="preserve"> </t>
    </r>
    <r>
      <rPr>
        <sz val="12"/>
        <rFont val="ＭＳ 明朝"/>
        <family val="1"/>
      </rPr>
      <t>10</t>
    </r>
  </si>
  <si>
    <r>
      <t xml:space="preserve">  </t>
    </r>
    <r>
      <rPr>
        <sz val="12"/>
        <rFont val="ＭＳ 明朝"/>
        <family val="1"/>
      </rP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</si>
  <si>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</si>
  <si>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</si>
  <si>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</si>
  <si>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</si>
  <si>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 xml:space="preserve"> </t>
    </r>
    <r>
      <rPr>
        <sz val="12"/>
        <rFont val="ＭＳ 明朝"/>
        <family val="1"/>
      </rPr>
      <t>４</t>
    </r>
  </si>
  <si>
    <r>
      <t xml:space="preserve">  </t>
    </r>
    <r>
      <rPr>
        <sz val="12"/>
        <rFont val="ＭＳ 明朝"/>
        <family val="1"/>
      </rPr>
      <t xml:space="preserve">   </t>
    </r>
    <r>
      <rPr>
        <sz val="12"/>
        <rFont val="ＭＳ 明朝"/>
        <family val="1"/>
      </rPr>
      <t xml:space="preserve"> </t>
    </r>
    <r>
      <rPr>
        <sz val="12"/>
        <rFont val="ＭＳ 明朝"/>
        <family val="1"/>
      </rPr>
      <t>３</t>
    </r>
  </si>
  <si>
    <r>
      <t xml:space="preserve">    </t>
    </r>
    <r>
      <rPr>
        <sz val="12"/>
        <rFont val="ＭＳ 明朝"/>
        <family val="1"/>
      </rPr>
      <t xml:space="preserve">  </t>
    </r>
    <r>
      <rPr>
        <sz val="12"/>
        <rFont val="ＭＳ 明朝"/>
        <family val="1"/>
      </rPr>
      <t>２</t>
    </r>
  </si>
  <si>
    <r>
      <t>平成1</t>
    </r>
    <r>
      <rPr>
        <sz val="12"/>
        <rFont val="ＭＳ 明朝"/>
        <family val="1"/>
      </rPr>
      <t>2</t>
    </r>
    <r>
      <rPr>
        <sz val="12"/>
        <rFont val="ＭＳ 明朝"/>
        <family val="1"/>
      </rPr>
      <t>年</t>
    </r>
    <r>
      <rPr>
        <sz val="12"/>
        <rFont val="ＭＳ 明朝"/>
        <family val="1"/>
      </rPr>
      <t>１</t>
    </r>
    <r>
      <rPr>
        <sz val="12"/>
        <rFont val="ＭＳ 明朝"/>
        <family val="1"/>
      </rPr>
      <t>月</t>
    </r>
  </si>
  <si>
    <r>
      <t xml:space="preserve"> </t>
    </r>
    <r>
      <rPr>
        <sz val="12"/>
        <rFont val="ＭＳ 明朝"/>
        <family val="1"/>
      </rPr>
      <t xml:space="preserve">  1</t>
    </r>
    <r>
      <rPr>
        <sz val="12"/>
        <rFont val="ＭＳ 明朝"/>
        <family val="1"/>
      </rPr>
      <t>1</t>
    </r>
  </si>
  <si>
    <r>
      <t xml:space="preserve"> </t>
    </r>
    <r>
      <rPr>
        <sz val="12"/>
        <rFont val="ＭＳ 明朝"/>
        <family val="1"/>
      </rPr>
      <t xml:space="preserve">  10</t>
    </r>
  </si>
  <si>
    <r>
      <t xml:space="preserve"> </t>
    </r>
    <r>
      <rPr>
        <sz val="12"/>
        <rFont val="ＭＳ 明朝"/>
        <family val="1"/>
      </rPr>
      <t xml:space="preserve">  ９</t>
    </r>
  </si>
  <si>
    <r>
      <t>平 成 ８</t>
    </r>
    <r>
      <rPr>
        <sz val="12"/>
        <rFont val="ＭＳ 明朝"/>
        <family val="1"/>
      </rPr>
      <t xml:space="preserve"> </t>
    </r>
    <r>
      <rPr>
        <sz val="12"/>
        <rFont val="ＭＳ 明朝"/>
        <family val="1"/>
      </rPr>
      <t>年</t>
    </r>
  </si>
  <si>
    <r>
      <t>床 面</t>
    </r>
    <r>
      <rPr>
        <sz val="12"/>
        <rFont val="ＭＳ 明朝"/>
        <family val="1"/>
      </rPr>
      <t xml:space="preserve"> </t>
    </r>
    <r>
      <rPr>
        <sz val="12"/>
        <rFont val="ＭＳ 明朝"/>
        <family val="1"/>
      </rPr>
      <t>積</t>
    </r>
  </si>
  <si>
    <t>戸　数</t>
  </si>
  <si>
    <t>そ　の　他</t>
  </si>
  <si>
    <t>併　用　住　宅</t>
  </si>
  <si>
    <t>専　用　住　宅</t>
  </si>
  <si>
    <t>分　譲　住　宅</t>
  </si>
  <si>
    <t>給　与　住　宅</t>
  </si>
  <si>
    <t>貸　　　　　家</t>
  </si>
  <si>
    <t>持　　　　　家</t>
  </si>
  <si>
    <t>用　　　　　　　途　　　　　　　別</t>
  </si>
  <si>
    <t>利　　　　　　用　　　　　　関　　　　　　係　　　　　　別</t>
  </si>
  <si>
    <t>総　　　数</t>
  </si>
  <si>
    <t>(単位：面積　㎡）</t>
  </si>
  <si>
    <t>１０５　　利　用　関　係　別　、　用　途　別　着　工　新　設　住　宅　戸　数　及　び　面　積</t>
  </si>
  <si>
    <t>190  建築及び住宅</t>
  </si>
  <si>
    <r>
      <t>資料　総務省統計局「平成1</t>
    </r>
    <r>
      <rPr>
        <sz val="12"/>
        <rFont val="ＭＳ 明朝"/>
        <family val="1"/>
      </rPr>
      <t>2</t>
    </r>
    <r>
      <rPr>
        <sz val="12"/>
        <rFont val="ＭＳ 明朝"/>
        <family val="1"/>
      </rPr>
      <t>年国勢調査報告」</t>
    </r>
  </si>
  <si>
    <t>世帯数</t>
  </si>
  <si>
    <t>主　世　帯</t>
  </si>
  <si>
    <t>計</t>
  </si>
  <si>
    <r>
      <t>住 宅</t>
    </r>
    <r>
      <rPr>
        <sz val="12"/>
        <rFont val="ＭＳ 明朝"/>
        <family val="1"/>
      </rPr>
      <t xml:space="preserve"> </t>
    </r>
    <r>
      <rPr>
        <sz val="12"/>
        <rFont val="ＭＳ 明朝"/>
        <family val="1"/>
      </rPr>
      <t>に</t>
    </r>
    <r>
      <rPr>
        <sz val="12"/>
        <rFont val="ＭＳ 明朝"/>
        <family val="1"/>
      </rPr>
      <t xml:space="preserve"> </t>
    </r>
    <r>
      <rPr>
        <sz val="12"/>
        <rFont val="ＭＳ 明朝"/>
        <family val="1"/>
      </rPr>
      <t>住</t>
    </r>
    <r>
      <rPr>
        <sz val="12"/>
        <rFont val="ＭＳ 明朝"/>
        <family val="1"/>
      </rPr>
      <t xml:space="preserve"> </t>
    </r>
    <r>
      <rPr>
        <sz val="12"/>
        <rFont val="ＭＳ 明朝"/>
        <family val="1"/>
      </rPr>
      <t>む</t>
    </r>
    <r>
      <rPr>
        <sz val="12"/>
        <rFont val="ＭＳ 明朝"/>
        <family val="1"/>
      </rPr>
      <t xml:space="preserve"> </t>
    </r>
    <r>
      <rPr>
        <sz val="12"/>
        <rFont val="ＭＳ 明朝"/>
        <family val="1"/>
      </rPr>
      <t>一</t>
    </r>
    <r>
      <rPr>
        <sz val="12"/>
        <rFont val="ＭＳ 明朝"/>
        <family val="1"/>
      </rPr>
      <t xml:space="preserve"> </t>
    </r>
    <r>
      <rPr>
        <sz val="12"/>
        <rFont val="ＭＳ 明朝"/>
        <family val="1"/>
      </rPr>
      <t>般</t>
    </r>
    <r>
      <rPr>
        <sz val="12"/>
        <rFont val="ＭＳ 明朝"/>
        <family val="1"/>
      </rPr>
      <t xml:space="preserve"> </t>
    </r>
    <r>
      <rPr>
        <sz val="12"/>
        <rFont val="ＭＳ 明朝"/>
        <family val="1"/>
      </rPr>
      <t>世</t>
    </r>
    <r>
      <rPr>
        <sz val="12"/>
        <rFont val="ＭＳ 明朝"/>
        <family val="1"/>
      </rPr>
      <t xml:space="preserve"> </t>
    </r>
    <r>
      <rPr>
        <sz val="12"/>
        <rFont val="ＭＳ 明朝"/>
        <family val="1"/>
      </rPr>
      <t>帯</t>
    </r>
  </si>
  <si>
    <t>総　　　数</t>
  </si>
  <si>
    <r>
      <t>（１）　一　般　世　帯　居　住　状　態（平成</t>
    </r>
    <r>
      <rPr>
        <sz val="12"/>
        <rFont val="ＭＳ 明朝"/>
        <family val="1"/>
      </rPr>
      <t>12</t>
    </r>
    <r>
      <rPr>
        <sz val="12"/>
        <rFont val="ＭＳ 明朝"/>
        <family val="1"/>
      </rPr>
      <t>年1</t>
    </r>
    <r>
      <rPr>
        <sz val="12"/>
        <rFont val="ＭＳ 明朝"/>
        <family val="1"/>
      </rPr>
      <t>0</t>
    </r>
    <r>
      <rPr>
        <sz val="12"/>
        <rFont val="ＭＳ 明朝"/>
        <family val="1"/>
      </rPr>
      <t>月１日現在）</t>
    </r>
  </si>
  <si>
    <t>１０６　　居　　　　　　住　　　　　　状　　　　　　況</t>
  </si>
  <si>
    <t>世帯人員（人）</t>
  </si>
  <si>
    <t>世帯数の割合（％）</t>
  </si>
  <si>
    <t>世帯人員の割合（％）</t>
  </si>
  <si>
    <t>１世帯当たり人員（人）</t>
  </si>
  <si>
    <t>項　　　　　　　　目</t>
  </si>
  <si>
    <r>
      <t>住宅</t>
    </r>
    <r>
      <rPr>
        <sz val="12"/>
        <rFont val="ＭＳ 明朝"/>
        <family val="1"/>
      </rPr>
      <t>以外に住む　　　　一 般</t>
    </r>
    <r>
      <rPr>
        <sz val="12"/>
        <rFont val="ＭＳ 明朝"/>
        <family val="1"/>
      </rPr>
      <t xml:space="preserve"> </t>
    </r>
    <r>
      <rPr>
        <sz val="12"/>
        <rFont val="ＭＳ 明朝"/>
        <family val="1"/>
      </rPr>
      <t>世</t>
    </r>
    <r>
      <rPr>
        <sz val="12"/>
        <rFont val="ＭＳ 明朝"/>
        <family val="1"/>
      </rPr>
      <t xml:space="preserve"> </t>
    </r>
    <r>
      <rPr>
        <sz val="12"/>
        <rFont val="ＭＳ 明朝"/>
        <family val="1"/>
      </rPr>
      <t>帯</t>
    </r>
  </si>
  <si>
    <r>
      <t>間</t>
    </r>
    <r>
      <rPr>
        <sz val="12"/>
        <rFont val="ＭＳ 明朝"/>
        <family val="1"/>
      </rPr>
      <t xml:space="preserve"> </t>
    </r>
    <r>
      <rPr>
        <sz val="12"/>
        <rFont val="ＭＳ 明朝"/>
        <family val="1"/>
      </rPr>
      <t>借</t>
    </r>
    <r>
      <rPr>
        <sz val="12"/>
        <rFont val="ＭＳ 明朝"/>
        <family val="1"/>
      </rPr>
      <t xml:space="preserve"> </t>
    </r>
    <r>
      <rPr>
        <sz val="12"/>
        <rFont val="ＭＳ 明朝"/>
        <family val="1"/>
      </rPr>
      <t>り</t>
    </r>
    <r>
      <rPr>
        <sz val="12"/>
        <rFont val="ＭＳ 明朝"/>
        <family val="1"/>
      </rPr>
      <t xml:space="preserve"> </t>
    </r>
  </si>
  <si>
    <r>
      <t>資料　総務省統計局「平成1</t>
    </r>
    <r>
      <rPr>
        <sz val="12"/>
        <rFont val="ＭＳ 明朝"/>
        <family val="1"/>
      </rPr>
      <t>2年</t>
    </r>
    <r>
      <rPr>
        <sz val="12"/>
        <rFont val="ＭＳ 明朝"/>
        <family val="1"/>
      </rPr>
      <t>国勢調査報告」</t>
    </r>
  </si>
  <si>
    <t>民　　営</t>
  </si>
  <si>
    <t>公団・公社</t>
  </si>
  <si>
    <t>公　　営</t>
  </si>
  <si>
    <t>間 借 り</t>
  </si>
  <si>
    <t>給与住宅</t>
  </si>
  <si>
    <t>借　　　　　　　　家</t>
  </si>
  <si>
    <t>持　　家</t>
  </si>
  <si>
    <r>
      <t>住宅以外　　　に 住</t>
    </r>
    <r>
      <rPr>
        <sz val="12"/>
        <rFont val="ＭＳ 明朝"/>
        <family val="1"/>
      </rPr>
      <t xml:space="preserve"> </t>
    </r>
    <r>
      <rPr>
        <sz val="12"/>
        <rFont val="ＭＳ 明朝"/>
        <family val="1"/>
      </rPr>
      <t>む　　　一般世帯</t>
    </r>
  </si>
  <si>
    <t>住　宅　に　住　む　一　般　世　帯</t>
  </si>
  <si>
    <t>総　　数</t>
  </si>
  <si>
    <t>項　　　　　目</t>
  </si>
  <si>
    <r>
      <t>（２）　一般世帯住宅種類及び所有関係別世帯数、世帯人員（平成</t>
    </r>
    <r>
      <rPr>
        <sz val="12"/>
        <rFont val="ＭＳ 明朝"/>
        <family val="1"/>
      </rPr>
      <t>12</t>
    </r>
    <r>
      <rPr>
        <sz val="12"/>
        <rFont val="ＭＳ 明朝"/>
        <family val="1"/>
      </rPr>
      <t>年1</t>
    </r>
    <r>
      <rPr>
        <sz val="12"/>
        <rFont val="ＭＳ 明朝"/>
        <family val="1"/>
      </rPr>
      <t>0</t>
    </r>
    <r>
      <rPr>
        <sz val="12"/>
        <rFont val="ＭＳ 明朝"/>
        <family val="1"/>
      </rPr>
      <t>月１日現在）</t>
    </r>
  </si>
  <si>
    <t>１０６　　居　　　　　住　　　　　状　　　　　況（つづき）</t>
  </si>
  <si>
    <t>世帯数</t>
  </si>
  <si>
    <t>１人当たり延べ面積（㎡）</t>
  </si>
  <si>
    <t>建築及び住宅　191</t>
  </si>
  <si>
    <t>資料　総務庁統計局「住宅・土地統計調査報告」</t>
  </si>
  <si>
    <t>そ の 他</t>
  </si>
  <si>
    <t>共同住宅</t>
  </si>
  <si>
    <t>長 屋 建</t>
  </si>
  <si>
    <t>一 戸 建</t>
  </si>
  <si>
    <t>総数</t>
  </si>
  <si>
    <t>割　　合（％）</t>
  </si>
  <si>
    <t>住 宅 数（戸）</t>
  </si>
  <si>
    <t>そ　の　他</t>
  </si>
  <si>
    <t>鉄骨・鉄筋　　　ｺﾝｸﾘｰﾄ造</t>
  </si>
  <si>
    <t>ブロック造</t>
  </si>
  <si>
    <t>防火木造</t>
  </si>
  <si>
    <t>木　　　造</t>
  </si>
  <si>
    <t>建 　て　 方</t>
  </si>
  <si>
    <r>
      <t>（３）　建　て　方　構　造　別　住　宅　数（平成</t>
    </r>
    <r>
      <rPr>
        <sz val="12"/>
        <rFont val="ＭＳ 明朝"/>
        <family val="1"/>
      </rPr>
      <t>10</t>
    </r>
    <r>
      <rPr>
        <sz val="12"/>
        <rFont val="ＭＳ 明朝"/>
        <family val="1"/>
      </rPr>
      <t>年1</t>
    </r>
    <r>
      <rPr>
        <sz val="12"/>
        <rFont val="ＭＳ 明朝"/>
        <family val="1"/>
      </rPr>
      <t>0</t>
    </r>
    <r>
      <rPr>
        <sz val="12"/>
        <rFont val="ＭＳ 明朝"/>
        <family val="1"/>
      </rPr>
      <t>月１日現在）</t>
    </r>
  </si>
  <si>
    <t>１０６　　居　　　住　　　状　　　況（つづき）</t>
  </si>
  <si>
    <t>192  建築及び住宅</t>
  </si>
  <si>
    <t xml:space="preserve">  平成  5 ～ 10</t>
  </si>
  <si>
    <r>
      <t xml:space="preserve">       63 </t>
    </r>
    <r>
      <rPr>
        <sz val="12"/>
        <rFont val="ＭＳ 明朝"/>
        <family val="1"/>
      </rPr>
      <t>～平成</t>
    </r>
    <r>
      <rPr>
        <sz val="12"/>
        <rFont val="ＭＳ 明朝"/>
        <family val="1"/>
      </rPr>
      <t xml:space="preserve"> 5</t>
    </r>
  </si>
  <si>
    <r>
      <t xml:space="preserve">  </t>
    </r>
    <r>
      <rPr>
        <sz val="12"/>
        <rFont val="ＭＳ 明朝"/>
        <family val="1"/>
      </rPr>
      <t>5</t>
    </r>
    <r>
      <rPr>
        <sz val="12"/>
        <rFont val="ＭＳ 明朝"/>
        <family val="1"/>
      </rPr>
      <t xml:space="preserve">8 </t>
    </r>
    <r>
      <rPr>
        <sz val="12"/>
        <rFont val="ＭＳ 明朝"/>
        <family val="1"/>
      </rPr>
      <t>～</t>
    </r>
    <r>
      <rPr>
        <sz val="12"/>
        <rFont val="ＭＳ 明朝"/>
        <family val="1"/>
      </rPr>
      <t xml:space="preserve"> 63</t>
    </r>
  </si>
  <si>
    <r>
      <t xml:space="preserve">  53 </t>
    </r>
    <r>
      <rPr>
        <sz val="12"/>
        <rFont val="ＭＳ 明朝"/>
        <family val="1"/>
      </rPr>
      <t>～</t>
    </r>
    <r>
      <rPr>
        <sz val="12"/>
        <rFont val="ＭＳ 明朝"/>
        <family val="1"/>
      </rPr>
      <t xml:space="preserve"> </t>
    </r>
    <r>
      <rPr>
        <sz val="12"/>
        <rFont val="ＭＳ 明朝"/>
        <family val="1"/>
      </rPr>
      <t>5</t>
    </r>
    <r>
      <rPr>
        <sz val="12"/>
        <rFont val="ＭＳ 明朝"/>
        <family val="1"/>
      </rPr>
      <t>8</t>
    </r>
  </si>
  <si>
    <r>
      <t>昭和</t>
    </r>
    <r>
      <rPr>
        <sz val="12"/>
        <rFont val="ＭＳ 明朝"/>
        <family val="1"/>
      </rPr>
      <t xml:space="preserve"> </t>
    </r>
    <r>
      <rPr>
        <sz val="12"/>
        <rFont val="ＭＳ 明朝"/>
        <family val="1"/>
      </rPr>
      <t>4</t>
    </r>
    <r>
      <rPr>
        <sz val="12"/>
        <rFont val="ＭＳ 明朝"/>
        <family val="1"/>
      </rPr>
      <t xml:space="preserve">8 </t>
    </r>
    <r>
      <rPr>
        <sz val="12"/>
        <rFont val="ＭＳ 明朝"/>
        <family val="1"/>
      </rPr>
      <t>～</t>
    </r>
    <r>
      <rPr>
        <sz val="12"/>
        <rFont val="ＭＳ 明朝"/>
        <family val="1"/>
      </rPr>
      <t xml:space="preserve"> 53 </t>
    </r>
    <r>
      <rPr>
        <sz val="12"/>
        <rFont val="ＭＳ 明朝"/>
        <family val="1"/>
      </rPr>
      <t>年</t>
    </r>
  </si>
  <si>
    <t>増　 減　 率（％）</t>
  </si>
  <si>
    <t>増　 減　 数（戸）</t>
  </si>
  <si>
    <t xml:space="preserve">    10</t>
  </si>
  <si>
    <t>平　成　５　年</t>
  </si>
  <si>
    <r>
      <t xml:space="preserve">  </t>
    </r>
    <r>
      <rPr>
        <sz val="12"/>
        <rFont val="ＭＳ 明朝"/>
        <family val="1"/>
      </rPr>
      <t xml:space="preserve">  63</t>
    </r>
  </si>
  <si>
    <r>
      <t xml:space="preserve">    </t>
    </r>
    <r>
      <rPr>
        <sz val="12"/>
        <rFont val="ＭＳ 明朝"/>
        <family val="1"/>
      </rPr>
      <t>5</t>
    </r>
    <r>
      <rPr>
        <sz val="12"/>
        <rFont val="ＭＳ 明朝"/>
        <family val="1"/>
      </rPr>
      <t>8</t>
    </r>
  </si>
  <si>
    <r>
      <t>昭</t>
    </r>
    <r>
      <rPr>
        <sz val="12"/>
        <rFont val="ＭＳ 明朝"/>
        <family val="1"/>
      </rPr>
      <t xml:space="preserve">  </t>
    </r>
    <r>
      <rPr>
        <sz val="12"/>
        <rFont val="ＭＳ 明朝"/>
        <family val="1"/>
      </rPr>
      <t>和</t>
    </r>
    <r>
      <rPr>
        <sz val="12"/>
        <rFont val="ＭＳ 明朝"/>
        <family val="1"/>
      </rPr>
      <t xml:space="preserve">  </t>
    </r>
    <r>
      <rPr>
        <sz val="12"/>
        <rFont val="ＭＳ 明朝"/>
        <family val="1"/>
      </rPr>
      <t>5</t>
    </r>
    <r>
      <rPr>
        <sz val="12"/>
        <rFont val="ＭＳ 明朝"/>
        <family val="1"/>
      </rPr>
      <t xml:space="preserve">3  </t>
    </r>
    <r>
      <rPr>
        <sz val="12"/>
        <rFont val="ＭＳ 明朝"/>
        <family val="1"/>
      </rPr>
      <t>年</t>
    </r>
  </si>
  <si>
    <t>割　　　　合（％）</t>
  </si>
  <si>
    <t>実　　　　数（戸）</t>
  </si>
  <si>
    <r>
      <t>建 築</t>
    </r>
    <r>
      <rPr>
        <sz val="12"/>
        <rFont val="ＭＳ 明朝"/>
        <family val="1"/>
      </rPr>
      <t xml:space="preserve"> </t>
    </r>
    <r>
      <rPr>
        <sz val="12"/>
        <rFont val="ＭＳ 明朝"/>
        <family val="1"/>
      </rPr>
      <t>中</t>
    </r>
  </si>
  <si>
    <r>
      <t>空 き</t>
    </r>
    <r>
      <rPr>
        <sz val="12"/>
        <rFont val="ＭＳ 明朝"/>
        <family val="1"/>
      </rPr>
      <t xml:space="preserve"> </t>
    </r>
    <r>
      <rPr>
        <sz val="12"/>
        <rFont val="ＭＳ 明朝"/>
        <family val="1"/>
      </rPr>
      <t>家</t>
    </r>
  </si>
  <si>
    <t>一時現在者のみ</t>
  </si>
  <si>
    <t>総　　数</t>
  </si>
  <si>
    <t>同居世帯あり</t>
  </si>
  <si>
    <t>居　　住　　世　　帯　　な　　し</t>
  </si>
  <si>
    <t>居 住 世 帯 あ り</t>
  </si>
  <si>
    <t>総住宅数</t>
  </si>
  <si>
    <t>年　　　　　次</t>
  </si>
  <si>
    <r>
      <t>（５）　居 住</t>
    </r>
    <r>
      <rPr>
        <sz val="12"/>
        <rFont val="ＭＳ 明朝"/>
        <family val="1"/>
      </rPr>
      <t xml:space="preserve"> </t>
    </r>
    <r>
      <rPr>
        <sz val="12"/>
        <rFont val="ＭＳ 明朝"/>
        <family val="1"/>
      </rPr>
      <t>世</t>
    </r>
    <r>
      <rPr>
        <sz val="12"/>
        <rFont val="ＭＳ 明朝"/>
        <family val="1"/>
      </rPr>
      <t xml:space="preserve"> </t>
    </r>
    <r>
      <rPr>
        <sz val="12"/>
        <rFont val="ＭＳ 明朝"/>
        <family val="1"/>
      </rPr>
      <t>帯</t>
    </r>
    <r>
      <rPr>
        <sz val="12"/>
        <rFont val="ＭＳ 明朝"/>
        <family val="1"/>
      </rPr>
      <t xml:space="preserve"> </t>
    </r>
    <r>
      <rPr>
        <sz val="12"/>
        <rFont val="ＭＳ 明朝"/>
        <family val="1"/>
      </rPr>
      <t>有</t>
    </r>
    <r>
      <rPr>
        <sz val="12"/>
        <rFont val="ＭＳ 明朝"/>
        <family val="1"/>
      </rPr>
      <t xml:space="preserve"> </t>
    </r>
    <r>
      <rPr>
        <sz val="12"/>
        <rFont val="ＭＳ 明朝"/>
        <family val="1"/>
      </rPr>
      <t>無 別</t>
    </r>
    <r>
      <rPr>
        <sz val="12"/>
        <rFont val="ＭＳ 明朝"/>
        <family val="1"/>
      </rPr>
      <t xml:space="preserve"> </t>
    </r>
    <r>
      <rPr>
        <sz val="12"/>
        <rFont val="ＭＳ 明朝"/>
        <family val="1"/>
      </rPr>
      <t>住</t>
    </r>
    <r>
      <rPr>
        <sz val="12"/>
        <rFont val="ＭＳ 明朝"/>
        <family val="1"/>
      </rPr>
      <t xml:space="preserve"> </t>
    </r>
    <r>
      <rPr>
        <sz val="12"/>
        <rFont val="ＭＳ 明朝"/>
        <family val="1"/>
      </rPr>
      <t>宅</t>
    </r>
    <r>
      <rPr>
        <sz val="12"/>
        <rFont val="ＭＳ 明朝"/>
        <family val="1"/>
      </rPr>
      <t xml:space="preserve"> </t>
    </r>
    <r>
      <rPr>
        <sz val="12"/>
        <rFont val="ＭＳ 明朝"/>
        <family val="1"/>
      </rPr>
      <t>数（各年</t>
    </r>
    <r>
      <rPr>
        <sz val="12"/>
        <rFont val="ＭＳ 明朝"/>
        <family val="1"/>
      </rPr>
      <t>10</t>
    </r>
    <r>
      <rPr>
        <sz val="12"/>
        <rFont val="ＭＳ 明朝"/>
        <family val="1"/>
      </rPr>
      <t>月１日現在）</t>
    </r>
  </si>
  <si>
    <t>１０６　　居　　　住　　　状　　　況（つづき）</t>
  </si>
  <si>
    <t>資料　住宅金融公庫北陸支店</t>
  </si>
  <si>
    <t>注　　金額については非住宅も含む。</t>
  </si>
  <si>
    <t>12</t>
  </si>
  <si>
    <r>
      <t>1</t>
    </r>
    <r>
      <rPr>
        <sz val="12"/>
        <rFont val="ＭＳ 明朝"/>
        <family val="1"/>
      </rPr>
      <t>1</t>
    </r>
  </si>
  <si>
    <t>10</t>
  </si>
  <si>
    <t>９</t>
  </si>
  <si>
    <t>平成８年度</t>
  </si>
  <si>
    <t>金　　額</t>
  </si>
  <si>
    <t>戸　　数</t>
  </si>
  <si>
    <t>貸　　　　　付</t>
  </si>
  <si>
    <t>申　　　　　込</t>
  </si>
  <si>
    <t>年   　度</t>
  </si>
  <si>
    <t>（単位：金額　百万円）</t>
  </si>
  <si>
    <t>（６）　住　　宅　　金　　融　　公　　庫　　の　　状　　況　</t>
  </si>
  <si>
    <r>
      <t xml:space="preserve">注　 </t>
    </r>
    <r>
      <rPr>
        <sz val="12"/>
        <rFont val="ＭＳ 明朝"/>
        <family val="1"/>
      </rPr>
      <t xml:space="preserve"> </t>
    </r>
    <r>
      <rPr>
        <sz val="12"/>
        <rFont val="ＭＳ 明朝"/>
        <family val="1"/>
      </rPr>
      <t>総数には住宅の所有の関係「不詳」を含む。</t>
    </r>
  </si>
  <si>
    <t>給与住宅</t>
  </si>
  <si>
    <t>民営借家（設備共用）</t>
  </si>
  <si>
    <t>民営借家（設備専用）</t>
  </si>
  <si>
    <t>公団・公社の借家</t>
  </si>
  <si>
    <t>公営の借家</t>
  </si>
  <si>
    <t>借家</t>
  </si>
  <si>
    <t>持家</t>
  </si>
  <si>
    <t>増減率(%)</t>
  </si>
  <si>
    <r>
      <t>1</t>
    </r>
    <r>
      <rPr>
        <sz val="12"/>
        <rFont val="ＭＳ 明朝"/>
        <family val="1"/>
      </rPr>
      <t>0　</t>
    </r>
    <r>
      <rPr>
        <sz val="12"/>
        <rFont val="ＭＳ 明朝"/>
        <family val="1"/>
      </rPr>
      <t>年</t>
    </r>
  </si>
  <si>
    <t>平成５年</t>
  </si>
  <si>
    <t>対平成５年</t>
  </si>
  <si>
    <t>割　　　合（％）</t>
  </si>
  <si>
    <t>住　　宅　　数（戸）</t>
  </si>
  <si>
    <t>所 　有 　の 　関　 係</t>
  </si>
  <si>
    <r>
      <t>（４）　所　 有 　関　 係　 別 　住 　宅 　数　（各年</t>
    </r>
    <r>
      <rPr>
        <sz val="12"/>
        <rFont val="ＭＳ 明朝"/>
        <family val="1"/>
      </rPr>
      <t>10</t>
    </r>
    <r>
      <rPr>
        <sz val="12"/>
        <rFont val="ＭＳ 明朝"/>
        <family val="1"/>
      </rPr>
      <t>月１日現在）</t>
    </r>
  </si>
  <si>
    <t>建築及び住宅　193</t>
  </si>
  <si>
    <t>194  建築及び住宅</t>
  </si>
  <si>
    <t>資料　総務庁統計局「住宅・土地統計調査報告」</t>
  </si>
  <si>
    <r>
      <t>（うち</t>
    </r>
    <r>
      <rPr>
        <sz val="12"/>
        <rFont val="ＭＳ 明朝"/>
        <family val="1"/>
      </rPr>
      <t xml:space="preserve"> </t>
    </r>
    <r>
      <rPr>
        <sz val="12"/>
        <rFont val="ＭＳ 明朝"/>
        <family val="1"/>
      </rPr>
      <t>75</t>
    </r>
    <r>
      <rPr>
        <sz val="12"/>
        <rFont val="ＭＳ 明朝"/>
        <family val="1"/>
      </rPr>
      <t xml:space="preserve"> </t>
    </r>
    <r>
      <rPr>
        <sz val="12"/>
        <rFont val="ＭＳ 明朝"/>
        <family val="1"/>
      </rPr>
      <t>歳</t>
    </r>
    <r>
      <rPr>
        <sz val="12"/>
        <rFont val="ＭＳ 明朝"/>
        <family val="1"/>
      </rPr>
      <t xml:space="preserve"> </t>
    </r>
    <r>
      <rPr>
        <sz val="12"/>
        <rFont val="ＭＳ 明朝"/>
        <family val="1"/>
      </rPr>
      <t>以</t>
    </r>
    <r>
      <rPr>
        <sz val="12"/>
        <rFont val="ＭＳ 明朝"/>
        <family val="1"/>
      </rPr>
      <t xml:space="preserve"> </t>
    </r>
    <r>
      <rPr>
        <sz val="12"/>
        <rFont val="ＭＳ 明朝"/>
        <family val="1"/>
      </rPr>
      <t>上）</t>
    </r>
  </si>
  <si>
    <t>夫婦とも65歳以上の　　　　　　　　夫婦普通世帯総数</t>
  </si>
  <si>
    <t>いずれか一方が65歳以上の　　　　　　夫婦普通世帯総数</t>
  </si>
  <si>
    <t>65歳以上の単身普通世帯総数</t>
  </si>
  <si>
    <t>主　世　帯　総　数</t>
  </si>
  <si>
    <t>割合（％）</t>
  </si>
  <si>
    <t>実数（世帯）</t>
  </si>
  <si>
    <r>
      <t>1</t>
    </r>
    <r>
      <rPr>
        <sz val="12"/>
        <rFont val="ＭＳ 明朝"/>
        <family val="1"/>
      </rPr>
      <t xml:space="preserve">0      </t>
    </r>
    <r>
      <rPr>
        <sz val="12"/>
        <rFont val="ＭＳ 明朝"/>
        <family val="1"/>
      </rPr>
      <t>年</t>
    </r>
  </si>
  <si>
    <t>項　　　　　　　目</t>
  </si>
  <si>
    <r>
      <t>（７）　高　 齢　 者 　主 　世 　帯 　数　（各年</t>
    </r>
    <r>
      <rPr>
        <sz val="12"/>
        <rFont val="ＭＳ 明朝"/>
        <family val="1"/>
      </rPr>
      <t>10</t>
    </r>
    <r>
      <rPr>
        <sz val="12"/>
        <rFont val="ＭＳ 明朝"/>
        <family val="1"/>
      </rPr>
      <t>月１日現在）</t>
    </r>
  </si>
  <si>
    <t>１０６　　居　　住　　状　　況（つづき）</t>
  </si>
  <si>
    <t>注　　総数には住宅の所有の関係「不詳」を含む。</t>
  </si>
  <si>
    <t>その他</t>
  </si>
  <si>
    <t>共同住宅</t>
  </si>
  <si>
    <t>長屋建</t>
  </si>
  <si>
    <t>一戸建</t>
  </si>
  <si>
    <t>民営借家</t>
  </si>
  <si>
    <t>持ち家</t>
  </si>
  <si>
    <t>総　　　　数</t>
  </si>
  <si>
    <t>夫婦普通世帯総数</t>
  </si>
  <si>
    <r>
      <t>夫 婦</t>
    </r>
    <r>
      <rPr>
        <sz val="12"/>
        <rFont val="ＭＳ 明朝"/>
        <family val="1"/>
      </rPr>
      <t xml:space="preserve"> </t>
    </r>
    <r>
      <rPr>
        <sz val="12"/>
        <rFont val="ＭＳ 明朝"/>
        <family val="1"/>
      </rPr>
      <t>普</t>
    </r>
    <r>
      <rPr>
        <sz val="12"/>
        <rFont val="ＭＳ 明朝"/>
        <family val="1"/>
      </rPr>
      <t xml:space="preserve"> </t>
    </r>
    <r>
      <rPr>
        <sz val="12"/>
        <rFont val="ＭＳ 明朝"/>
        <family val="1"/>
      </rPr>
      <t>通</t>
    </r>
    <r>
      <rPr>
        <sz val="12"/>
        <rFont val="ＭＳ 明朝"/>
        <family val="1"/>
      </rPr>
      <t xml:space="preserve"> </t>
    </r>
    <r>
      <rPr>
        <sz val="12"/>
        <rFont val="ＭＳ 明朝"/>
        <family val="1"/>
      </rPr>
      <t>世</t>
    </r>
    <r>
      <rPr>
        <sz val="12"/>
        <rFont val="ＭＳ 明朝"/>
        <family val="1"/>
      </rPr>
      <t xml:space="preserve"> </t>
    </r>
    <r>
      <rPr>
        <sz val="12"/>
        <rFont val="ＭＳ 明朝"/>
        <family val="1"/>
      </rPr>
      <t>帯</t>
    </r>
    <r>
      <rPr>
        <sz val="12"/>
        <rFont val="ＭＳ 明朝"/>
        <family val="1"/>
      </rPr>
      <t xml:space="preserve"> </t>
    </r>
    <r>
      <rPr>
        <sz val="12"/>
        <rFont val="ＭＳ 明朝"/>
        <family val="1"/>
      </rPr>
      <t>総</t>
    </r>
    <r>
      <rPr>
        <sz val="12"/>
        <rFont val="ＭＳ 明朝"/>
        <family val="1"/>
      </rPr>
      <t xml:space="preserve"> </t>
    </r>
    <r>
      <rPr>
        <sz val="12"/>
        <rFont val="ＭＳ 明朝"/>
        <family val="1"/>
      </rPr>
      <t>数</t>
    </r>
  </si>
  <si>
    <t>総　　　　　数</t>
  </si>
  <si>
    <t>夫婦とも65歳以上の</t>
  </si>
  <si>
    <t>いずれか一方が65歳以上の</t>
  </si>
  <si>
    <t>65歳以上の単身普通世帯</t>
  </si>
  <si>
    <t>項　　　　　目</t>
  </si>
  <si>
    <r>
      <t>（８）　高齢者主世帯居住住宅所有関係及び建て方（平成</t>
    </r>
    <r>
      <rPr>
        <sz val="12"/>
        <rFont val="ＭＳ 明朝"/>
        <family val="1"/>
      </rPr>
      <t>10</t>
    </r>
    <r>
      <rPr>
        <sz val="12"/>
        <rFont val="ＭＳ 明朝"/>
        <family val="1"/>
      </rPr>
      <t>年1</t>
    </r>
    <r>
      <rPr>
        <sz val="12"/>
        <rFont val="ＭＳ 明朝"/>
        <family val="1"/>
      </rPr>
      <t>0</t>
    </r>
    <r>
      <rPr>
        <sz val="12"/>
        <rFont val="ＭＳ 明朝"/>
        <family val="1"/>
      </rPr>
      <t>月１日現在）</t>
    </r>
  </si>
  <si>
    <t>注　　総数には別世帯となっている子の居住地「不詳」を含む。</t>
  </si>
  <si>
    <t>夫婦とも65歳以上の　　　　　　　　　　夫婦普通世帯総数</t>
  </si>
  <si>
    <t>いずれか一方が65歳以上の　　　　　　夫婦普通世帯総数</t>
  </si>
  <si>
    <t>65歳以上の単身普通世帯総数</t>
  </si>
  <si>
    <t>近くに住んでいる（徒歩で５分程度）</t>
  </si>
  <si>
    <t>同じ敷地内の別の建物に　住んでいる</t>
  </si>
  <si>
    <t>総　　数</t>
  </si>
  <si>
    <t>項　　　　　　　　目</t>
  </si>
  <si>
    <r>
      <t>（９）　高齢者主世帯の子の居住地（平成</t>
    </r>
    <r>
      <rPr>
        <sz val="12"/>
        <rFont val="ＭＳ 明朝"/>
        <family val="1"/>
      </rPr>
      <t>10</t>
    </r>
    <r>
      <rPr>
        <sz val="12"/>
        <rFont val="ＭＳ 明朝"/>
        <family val="1"/>
      </rPr>
      <t>年1</t>
    </r>
    <r>
      <rPr>
        <sz val="12"/>
        <rFont val="ＭＳ 明朝"/>
        <family val="1"/>
      </rPr>
      <t>0</t>
    </r>
    <r>
      <rPr>
        <sz val="12"/>
        <rFont val="ＭＳ 明朝"/>
        <family val="1"/>
      </rPr>
      <t>月１日現在）</t>
    </r>
  </si>
  <si>
    <t>１０６　　居　　　住　　　状　　　況（つづき）</t>
  </si>
  <si>
    <r>
      <t>一緒に</t>
    </r>
    <r>
      <rPr>
        <sz val="12"/>
        <rFont val="ＭＳ 明朝"/>
        <family val="1"/>
      </rPr>
      <t>住んでいる</t>
    </r>
  </si>
  <si>
    <t>同じ建物に住んでいる</t>
  </si>
  <si>
    <r>
      <t>別 世</t>
    </r>
    <r>
      <rPr>
        <sz val="12"/>
        <rFont val="ＭＳ 明朝"/>
        <family val="1"/>
      </rPr>
      <t xml:space="preserve"> </t>
    </r>
    <r>
      <rPr>
        <sz val="12"/>
        <rFont val="ＭＳ 明朝"/>
        <family val="1"/>
      </rPr>
      <t>帯</t>
    </r>
    <r>
      <rPr>
        <sz val="12"/>
        <rFont val="ＭＳ 明朝"/>
        <family val="1"/>
      </rPr>
      <t xml:space="preserve"> </t>
    </r>
    <r>
      <rPr>
        <sz val="12"/>
        <rFont val="ＭＳ 明朝"/>
        <family val="1"/>
      </rPr>
      <t>と</t>
    </r>
    <r>
      <rPr>
        <sz val="12"/>
        <rFont val="ＭＳ 明朝"/>
        <family val="1"/>
      </rPr>
      <t xml:space="preserve"> </t>
    </r>
    <r>
      <rPr>
        <sz val="12"/>
        <rFont val="ＭＳ 明朝"/>
        <family val="1"/>
      </rPr>
      <t>な</t>
    </r>
    <r>
      <rPr>
        <sz val="12"/>
        <rFont val="ＭＳ 明朝"/>
        <family val="1"/>
      </rPr>
      <t xml:space="preserve"> </t>
    </r>
    <r>
      <rPr>
        <sz val="12"/>
        <rFont val="ＭＳ 明朝"/>
        <family val="1"/>
      </rPr>
      <t>っ</t>
    </r>
    <r>
      <rPr>
        <sz val="12"/>
        <rFont val="ＭＳ 明朝"/>
        <family val="1"/>
      </rPr>
      <t xml:space="preserve"> </t>
    </r>
    <r>
      <rPr>
        <sz val="12"/>
        <rFont val="ＭＳ 明朝"/>
        <family val="1"/>
      </rPr>
      <t>て</t>
    </r>
    <r>
      <rPr>
        <sz val="12"/>
        <rFont val="ＭＳ 明朝"/>
        <family val="1"/>
      </rPr>
      <t xml:space="preserve"> </t>
    </r>
    <r>
      <rPr>
        <sz val="12"/>
        <rFont val="ＭＳ 明朝"/>
        <family val="1"/>
      </rPr>
      <t>い</t>
    </r>
    <r>
      <rPr>
        <sz val="12"/>
        <rFont val="ＭＳ 明朝"/>
        <family val="1"/>
      </rPr>
      <t xml:space="preserve"> </t>
    </r>
    <r>
      <rPr>
        <sz val="12"/>
        <rFont val="ＭＳ 明朝"/>
        <family val="1"/>
      </rPr>
      <t>る</t>
    </r>
    <r>
      <rPr>
        <sz val="12"/>
        <rFont val="ＭＳ 明朝"/>
        <family val="1"/>
      </rPr>
      <t xml:space="preserve"> </t>
    </r>
    <r>
      <rPr>
        <sz val="12"/>
        <rFont val="ＭＳ 明朝"/>
        <family val="1"/>
      </rPr>
      <t>子</t>
    </r>
    <r>
      <rPr>
        <sz val="12"/>
        <rFont val="ＭＳ 明朝"/>
        <family val="1"/>
      </rPr>
      <t xml:space="preserve"> </t>
    </r>
    <r>
      <rPr>
        <sz val="12"/>
        <rFont val="ＭＳ 明朝"/>
        <family val="1"/>
      </rPr>
      <t>が</t>
    </r>
    <r>
      <rPr>
        <sz val="12"/>
        <rFont val="ＭＳ 明朝"/>
        <family val="1"/>
      </rPr>
      <t xml:space="preserve"> </t>
    </r>
    <r>
      <rPr>
        <sz val="12"/>
        <rFont val="ＭＳ 明朝"/>
        <family val="1"/>
      </rPr>
      <t>い</t>
    </r>
    <r>
      <rPr>
        <sz val="12"/>
        <rFont val="ＭＳ 明朝"/>
        <family val="1"/>
      </rPr>
      <t xml:space="preserve"> </t>
    </r>
    <r>
      <rPr>
        <sz val="12"/>
        <rFont val="ＭＳ 明朝"/>
        <family val="1"/>
      </rPr>
      <t>る</t>
    </r>
  </si>
  <si>
    <t>別世帯の子はいない</t>
  </si>
  <si>
    <t>建築及び住宅　195</t>
  </si>
  <si>
    <t>片道１時間未満の場所に住んでいる</t>
  </si>
  <si>
    <t>片道１時間以上の場所に住んでいる</t>
  </si>
  <si>
    <t>別 世 帯 と な っ て い る 子 が い 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</si>
</sst>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0;[Red]\-#,##0.0"/>
    <numFmt numFmtId="180" formatCode="#,##0.0_ ;[Red]\-#,##0.0\ "/>
    <numFmt numFmtId="181" formatCode="0.0_ "/>
    <numFmt numFmtId="182" formatCode="#,##0.0"/>
  </numFmts>
  <fonts count="45">
    <font>
      <sz val="12"/>
      <name val="ＭＳ 明朝"/>
      <family val="1"/>
    </font>
    <font>
      <b/>
      <sz val="12"/>
      <name val="ＭＳ 明朝"/>
      <family val="1"/>
    </font>
    <font>
      <i/>
      <sz val="12"/>
      <name val="ＭＳ 明朝"/>
      <family val="1"/>
    </font>
    <font>
      <b/>
      <i/>
      <sz val="12"/>
      <name val="ＭＳ 明朝"/>
      <family val="1"/>
    </font>
    <font>
      <sz val="14"/>
      <name val="ＭＳ 明朝"/>
      <family val="1"/>
    </font>
    <font>
      <sz val="6"/>
      <name val="ＭＳ Ｐ明朝"/>
      <family val="1"/>
    </font>
    <font>
      <sz val="11"/>
      <name val="ＭＳ 明朝"/>
      <family val="1"/>
    </font>
    <font>
      <b/>
      <sz val="14"/>
      <name val="ＭＳ ゴシック"/>
      <family val="3"/>
    </font>
    <font>
      <b/>
      <sz val="12"/>
      <name val="ＭＳ ゴシック"/>
      <family val="3"/>
    </font>
    <font>
      <b/>
      <sz val="16"/>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color indexed="63"/>
      </top>
      <bottom style="thin">
        <color theme="1"/>
      </bottom>
    </border>
    <border>
      <left>
        <color indexed="63"/>
      </left>
      <right>
        <color indexed="63"/>
      </right>
      <top>
        <color indexed="63"/>
      </top>
      <bottom style="thin">
        <color theme="1"/>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medium">
        <color indexed="8"/>
      </top>
      <bottom>
        <color indexed="63"/>
      </bottom>
    </border>
    <border>
      <left>
        <color indexed="63"/>
      </left>
      <right style="thin">
        <color indexed="8"/>
      </right>
      <top style="thin">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medium">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medium">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color indexed="63"/>
      </top>
      <bottom style="thin"/>
    </border>
    <border>
      <left>
        <color indexed="63"/>
      </left>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lignment/>
      <protection/>
    </xf>
    <xf numFmtId="0" fontId="44" fillId="32" borderId="0" applyNumberFormat="0" applyBorder="0" applyAlignment="0" applyProtection="0"/>
  </cellStyleXfs>
  <cellXfs count="279">
    <xf numFmtId="0" fontId="0" fillId="0" borderId="0" xfId="0" applyAlignment="1">
      <alignment/>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37" fontId="0" fillId="0" borderId="0" xfId="0" applyNumberFormat="1" applyFont="1" applyFill="1" applyAlignment="1" applyProtection="1">
      <alignment horizontal="right" vertical="center"/>
      <protection/>
    </xf>
    <xf numFmtId="37" fontId="0" fillId="0" borderId="10" xfId="0" applyNumberFormat="1" applyFont="1" applyFill="1" applyBorder="1" applyAlignment="1" applyProtection="1">
      <alignment vertical="center"/>
      <protection/>
    </xf>
    <xf numFmtId="37" fontId="0" fillId="0" borderId="10" xfId="0" applyNumberFormat="1" applyFont="1" applyFill="1" applyBorder="1" applyAlignment="1" applyProtection="1">
      <alignment horizontal="right" vertical="center"/>
      <protection/>
    </xf>
    <xf numFmtId="38" fontId="0" fillId="0" borderId="0" xfId="48" applyFont="1" applyFill="1" applyAlignment="1">
      <alignment vertical="center"/>
    </xf>
    <xf numFmtId="38" fontId="0" fillId="0" borderId="0" xfId="48" applyFont="1" applyFill="1" applyBorder="1" applyAlignment="1" applyProtection="1">
      <alignment horizontal="center" vertical="center"/>
      <protection/>
    </xf>
    <xf numFmtId="38" fontId="0" fillId="0" borderId="0" xfId="48" applyFont="1" applyFill="1" applyAlignment="1" applyProtection="1">
      <alignment vertical="center"/>
      <protection/>
    </xf>
    <xf numFmtId="38" fontId="1" fillId="0" borderId="0" xfId="48" applyFont="1" applyFill="1" applyBorder="1" applyAlignment="1" applyProtection="1">
      <alignment vertical="center"/>
      <protection/>
    </xf>
    <xf numFmtId="38" fontId="0" fillId="0" borderId="0" xfId="48" applyFont="1" applyFill="1" applyBorder="1" applyAlignment="1" applyProtection="1">
      <alignment vertical="center"/>
      <protection/>
    </xf>
    <xf numFmtId="38" fontId="0" fillId="0" borderId="10" xfId="48" applyFont="1" applyFill="1" applyBorder="1" applyAlignment="1" applyProtection="1">
      <alignment vertical="center"/>
      <protection/>
    </xf>
    <xf numFmtId="176" fontId="0" fillId="0" borderId="0" xfId="0" applyNumberFormat="1" applyFont="1" applyFill="1" applyAlignment="1">
      <alignment vertical="center"/>
    </xf>
    <xf numFmtId="37" fontId="0" fillId="0" borderId="0" xfId="0" applyNumberFormat="1" applyFont="1" applyFill="1" applyAlignment="1">
      <alignment vertical="center"/>
    </xf>
    <xf numFmtId="177" fontId="0" fillId="0" borderId="0" xfId="0" applyNumberFormat="1" applyFont="1" applyFill="1" applyAlignment="1">
      <alignment vertical="center"/>
    </xf>
    <xf numFmtId="0" fontId="0" fillId="0" borderId="0" xfId="0" applyFont="1" applyFill="1" applyBorder="1" applyAlignment="1" applyProtection="1">
      <alignment horizontal="right" vertical="center"/>
      <protection/>
    </xf>
    <xf numFmtId="0" fontId="0" fillId="0" borderId="0" xfId="0" applyFont="1" applyFill="1" applyAlignment="1">
      <alignment horizontal="right" vertical="center"/>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1"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2" xfId="0" applyFont="1" applyFill="1" applyBorder="1" applyAlignment="1" applyProtection="1" quotePrefix="1">
      <alignment horizontal="center" vertical="center"/>
      <protection/>
    </xf>
    <xf numFmtId="0" fontId="0" fillId="0" borderId="12" xfId="0" applyFont="1" applyFill="1" applyBorder="1" applyAlignment="1" applyProtection="1">
      <alignment horizontal="center" vertical="center"/>
      <protection/>
    </xf>
    <xf numFmtId="0" fontId="0" fillId="0" borderId="12" xfId="0" applyFont="1" applyFill="1" applyBorder="1" applyAlignment="1" applyProtection="1" quotePrefix="1">
      <alignment horizontal="center" vertical="center"/>
      <protection/>
    </xf>
    <xf numFmtId="0" fontId="0" fillId="0" borderId="11" xfId="0" applyFont="1" applyFill="1" applyBorder="1" applyAlignment="1" applyProtection="1" quotePrefix="1">
      <alignment horizontal="center" vertical="center"/>
      <protection/>
    </xf>
    <xf numFmtId="0" fontId="0" fillId="0" borderId="0" xfId="0" applyFont="1" applyFill="1" applyBorder="1" applyAlignment="1" applyProtection="1">
      <alignment horizontal="centerContinuous" vertical="center"/>
      <protection/>
    </xf>
    <xf numFmtId="0" fontId="0" fillId="0" borderId="13" xfId="0" applyFont="1" applyFill="1" applyBorder="1" applyAlignment="1" applyProtection="1">
      <alignment horizontal="centerContinuous" vertical="center"/>
      <protection/>
    </xf>
    <xf numFmtId="0" fontId="0" fillId="0" borderId="14" xfId="0" applyFont="1" applyFill="1" applyBorder="1" applyAlignment="1" applyProtection="1">
      <alignment horizontal="centerContinuous" vertical="center"/>
      <protection/>
    </xf>
    <xf numFmtId="0" fontId="6" fillId="0" borderId="13" xfId="0" applyFont="1" applyFill="1" applyBorder="1" applyAlignment="1" applyProtection="1">
      <alignment horizontal="centerContinuous" vertical="center"/>
      <protection/>
    </xf>
    <xf numFmtId="0" fontId="0" fillId="0" borderId="11"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8" fillId="0" borderId="12" xfId="0" applyFont="1" applyFill="1" applyBorder="1" applyAlignment="1" applyProtection="1" quotePrefix="1">
      <alignment horizontal="center" vertical="center"/>
      <protection/>
    </xf>
    <xf numFmtId="37" fontId="0" fillId="0" borderId="0" xfId="0" applyNumberFormat="1" applyFont="1" applyFill="1" applyAlignment="1" applyProtection="1">
      <alignment vertical="center"/>
      <protection/>
    </xf>
    <xf numFmtId="0" fontId="0" fillId="0" borderId="0" xfId="0" applyFont="1" applyFill="1" applyBorder="1" applyAlignment="1" applyProtection="1">
      <alignment horizontal="center" vertical="center"/>
      <protection/>
    </xf>
    <xf numFmtId="37" fontId="0" fillId="0" borderId="0" xfId="0" applyNumberFormat="1" applyFont="1" applyFill="1" applyAlignment="1" applyProtection="1">
      <alignment horizontal="right" vertical="center"/>
      <protection/>
    </xf>
    <xf numFmtId="37" fontId="0" fillId="0" borderId="15" xfId="0" applyNumberFormat="1" applyFont="1" applyFill="1" applyBorder="1" applyAlignment="1" applyProtection="1">
      <alignment vertical="center"/>
      <protection/>
    </xf>
    <xf numFmtId="37" fontId="0" fillId="0" borderId="16" xfId="0" applyNumberFormat="1" applyFont="1" applyFill="1" applyBorder="1" applyAlignment="1" applyProtection="1">
      <alignment vertical="center"/>
      <protection/>
    </xf>
    <xf numFmtId="37" fontId="0" fillId="0" borderId="10" xfId="0" applyNumberFormat="1" applyFont="1" applyFill="1" applyBorder="1" applyAlignment="1" applyProtection="1">
      <alignment horizontal="right" vertical="center"/>
      <protection/>
    </xf>
    <xf numFmtId="37" fontId="8" fillId="0" borderId="0" xfId="0" applyNumberFormat="1" applyFont="1" applyFill="1" applyAlignment="1" applyProtection="1">
      <alignment vertical="center"/>
      <protection/>
    </xf>
    <xf numFmtId="0" fontId="9" fillId="0" borderId="0" xfId="0" applyFont="1" applyFill="1" applyAlignment="1">
      <alignment vertical="center"/>
    </xf>
    <xf numFmtId="0" fontId="0" fillId="0" borderId="0" xfId="0" applyFill="1" applyAlignment="1">
      <alignment horizontal="right" vertical="top"/>
    </xf>
    <xf numFmtId="0" fontId="0" fillId="0" borderId="0" xfId="0" applyFill="1" applyAlignment="1">
      <alignment vertical="top"/>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11" xfId="0" applyFont="1" applyFill="1" applyBorder="1" applyAlignment="1" quotePrefix="1">
      <alignment horizontal="center" vertical="center"/>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vertical="center"/>
      <protection/>
    </xf>
    <xf numFmtId="37" fontId="0" fillId="0" borderId="17" xfId="0" applyNumberFormat="1" applyFont="1" applyFill="1" applyBorder="1" applyAlignment="1" applyProtection="1">
      <alignment vertical="center"/>
      <protection/>
    </xf>
    <xf numFmtId="0" fontId="0" fillId="0" borderId="12" xfId="0" applyFont="1" applyFill="1" applyBorder="1" applyAlignment="1" quotePrefix="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37" fontId="8" fillId="0" borderId="0" xfId="0" applyNumberFormat="1" applyFont="1" applyFill="1" applyBorder="1" applyAlignment="1" applyProtection="1">
      <alignment horizontal="right" vertical="center"/>
      <protection/>
    </xf>
    <xf numFmtId="37" fontId="8" fillId="0" borderId="0" xfId="0" applyNumberFormat="1" applyFont="1" applyFill="1" applyBorder="1" applyAlignment="1" applyProtection="1">
      <alignment vertical="center"/>
      <protection/>
    </xf>
    <xf numFmtId="37" fontId="8" fillId="0" borderId="17" xfId="0" applyNumberFormat="1" applyFont="1" applyFill="1" applyBorder="1" applyAlignment="1" applyProtection="1">
      <alignment vertical="center"/>
      <protection/>
    </xf>
    <xf numFmtId="0" fontId="8" fillId="0" borderId="12" xfId="0" applyFont="1" applyFill="1" applyBorder="1" applyAlignment="1" quotePrefix="1">
      <alignment horizontal="center" vertical="center"/>
    </xf>
    <xf numFmtId="37" fontId="0" fillId="0" borderId="18" xfId="0" applyNumberFormat="1" applyFont="1" applyFill="1" applyBorder="1" applyAlignment="1" applyProtection="1">
      <alignment vertical="center"/>
      <protection/>
    </xf>
    <xf numFmtId="37" fontId="0" fillId="0" borderId="19" xfId="0" applyNumberFormat="1" applyFont="1" applyFill="1" applyBorder="1" applyAlignment="1" applyProtection="1">
      <alignment vertical="center"/>
      <protection/>
    </xf>
    <xf numFmtId="0" fontId="0" fillId="0" borderId="2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Continuous" vertical="center"/>
    </xf>
    <xf numFmtId="178" fontId="0" fillId="0" borderId="0" xfId="0" applyNumberFormat="1" applyFont="1" applyFill="1" applyAlignment="1" applyProtection="1">
      <alignment vertical="center"/>
      <protection/>
    </xf>
    <xf numFmtId="2" fontId="0" fillId="0" borderId="16" xfId="0" applyNumberFormat="1" applyFont="1" applyFill="1" applyBorder="1" applyAlignment="1" applyProtection="1">
      <alignment vertical="center"/>
      <protection/>
    </xf>
    <xf numFmtId="2" fontId="0" fillId="0" borderId="15"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17" xfId="0" applyNumberFormat="1" applyFont="1" applyFill="1" applyBorder="1" applyAlignment="1" applyProtection="1">
      <alignment vertical="center"/>
      <protection/>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distributed" vertical="center"/>
    </xf>
    <xf numFmtId="178" fontId="0" fillId="0" borderId="0" xfId="0" applyNumberFormat="1" applyFont="1" applyFill="1" applyBorder="1" applyAlignment="1" applyProtection="1">
      <alignment horizontal="right" vertical="center"/>
      <protection/>
    </xf>
    <xf numFmtId="0" fontId="0" fillId="0" borderId="22" xfId="0" applyFill="1" applyBorder="1" applyAlignment="1">
      <alignment horizontal="center" vertical="center"/>
    </xf>
    <xf numFmtId="178" fontId="0" fillId="0" borderId="10" xfId="0" applyNumberFormat="1" applyFont="1" applyFill="1" applyBorder="1" applyAlignment="1" applyProtection="1">
      <alignment horizontal="right" vertical="center"/>
      <protection/>
    </xf>
    <xf numFmtId="178" fontId="0" fillId="0" borderId="10" xfId="0" applyNumberFormat="1" applyFont="1" applyFill="1" applyBorder="1" applyAlignment="1" applyProtection="1">
      <alignment vertical="center"/>
      <protection/>
    </xf>
    <xf numFmtId="2" fontId="0" fillId="0" borderId="0" xfId="0" applyNumberFormat="1" applyFont="1" applyFill="1" applyAlignment="1" applyProtection="1">
      <alignment vertical="center"/>
      <protection/>
    </xf>
    <xf numFmtId="178" fontId="0" fillId="0" borderId="0" xfId="0" applyNumberFormat="1" applyFill="1" applyBorder="1" applyAlignment="1" applyProtection="1">
      <alignment vertical="center"/>
      <protection/>
    </xf>
    <xf numFmtId="178" fontId="0" fillId="0" borderId="12"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178" fontId="0" fillId="0" borderId="10" xfId="0" applyNumberFormat="1" applyFont="1" applyFill="1" applyBorder="1" applyAlignment="1" applyProtection="1">
      <alignment vertical="center"/>
      <protection/>
    </xf>
    <xf numFmtId="178" fontId="0" fillId="0" borderId="23" xfId="0" applyNumberFormat="1" applyFont="1" applyFill="1" applyBorder="1" applyAlignment="1" applyProtection="1">
      <alignment vertical="center"/>
      <protection/>
    </xf>
    <xf numFmtId="0" fontId="0" fillId="0" borderId="11" xfId="0" applyFont="1" applyFill="1" applyBorder="1" applyAlignment="1" applyProtection="1">
      <alignment horizontal="distributed" vertical="center"/>
      <protection/>
    </xf>
    <xf numFmtId="0" fontId="0" fillId="0" borderId="10" xfId="0" applyFont="1" applyFill="1" applyBorder="1" applyAlignment="1" applyProtection="1">
      <alignment vertical="center"/>
      <protection/>
    </xf>
    <xf numFmtId="0" fontId="0" fillId="0" borderId="12" xfId="0" applyFont="1" applyFill="1" applyBorder="1" applyAlignment="1" applyProtection="1">
      <alignment horizontal="distributed" vertical="center"/>
      <protection/>
    </xf>
    <xf numFmtId="0" fontId="0" fillId="0" borderId="0" xfId="0" applyFont="1" applyFill="1" applyBorder="1" applyAlignment="1" applyProtection="1">
      <alignment vertical="center"/>
      <protection/>
    </xf>
    <xf numFmtId="178" fontId="8" fillId="0" borderId="0" xfId="0" applyNumberFormat="1" applyFont="1" applyFill="1" applyBorder="1" applyAlignment="1" applyProtection="1">
      <alignment vertical="center"/>
      <protection/>
    </xf>
    <xf numFmtId="178" fontId="8" fillId="0" borderId="17" xfId="0" applyNumberFormat="1" applyFont="1" applyFill="1" applyBorder="1" applyAlignment="1" applyProtection="1">
      <alignment vertical="center"/>
      <protection/>
    </xf>
    <xf numFmtId="0" fontId="8" fillId="0" borderId="0" xfId="0" applyFont="1" applyFill="1" applyBorder="1" applyAlignment="1">
      <alignment vertical="center"/>
    </xf>
    <xf numFmtId="0" fontId="0" fillId="0" borderId="17"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17" xfId="0" applyFont="1" applyFill="1" applyBorder="1" applyAlignment="1">
      <alignment vertical="center"/>
    </xf>
    <xf numFmtId="0" fontId="0" fillId="0" borderId="12" xfId="0" applyFont="1" applyFill="1" applyBorder="1" applyAlignment="1">
      <alignment vertical="center"/>
    </xf>
    <xf numFmtId="0" fontId="8" fillId="0" borderId="0" xfId="0" applyFont="1" applyFill="1" applyBorder="1" applyAlignment="1" applyProtection="1">
      <alignment vertical="center"/>
      <protection/>
    </xf>
    <xf numFmtId="0" fontId="8" fillId="0" borderId="18"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179" fontId="8" fillId="0" borderId="16" xfId="0" applyNumberFormat="1" applyFont="1" applyFill="1" applyBorder="1" applyAlignment="1" applyProtection="1">
      <alignment horizontal="right" vertical="center"/>
      <protection/>
    </xf>
    <xf numFmtId="179" fontId="8" fillId="0" borderId="15" xfId="0" applyNumberFormat="1" applyFont="1" applyFill="1" applyBorder="1" applyAlignment="1" applyProtection="1">
      <alignment horizontal="right" vertical="center"/>
      <protection/>
    </xf>
    <xf numFmtId="0" fontId="8" fillId="0" borderId="11" xfId="0" applyFont="1" applyFill="1" applyBorder="1" applyAlignment="1" applyProtection="1">
      <alignment vertical="center"/>
      <protection/>
    </xf>
    <xf numFmtId="179" fontId="0" fillId="0" borderId="0" xfId="0" applyNumberFormat="1" applyFont="1" applyFill="1" applyBorder="1" applyAlignment="1" applyProtection="1">
      <alignment horizontal="right" vertical="center"/>
      <protection/>
    </xf>
    <xf numFmtId="179" fontId="0" fillId="0" borderId="17" xfId="0" applyNumberFormat="1" applyFont="1" applyFill="1" applyBorder="1" applyAlignment="1" applyProtection="1">
      <alignment horizontal="righ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180" fontId="0" fillId="0" borderId="0" xfId="48"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176" fontId="8" fillId="0" borderId="0" xfId="0" applyNumberFormat="1" applyFont="1" applyFill="1" applyBorder="1" applyAlignment="1" applyProtection="1">
      <alignment horizontal="right" vertical="center"/>
      <protection/>
    </xf>
    <xf numFmtId="176" fontId="8" fillId="0" borderId="17"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176" fontId="0" fillId="0" borderId="17" xfId="0" applyNumberFormat="1" applyFont="1" applyFill="1" applyBorder="1" applyAlignment="1" applyProtection="1">
      <alignment horizontal="right" vertical="center"/>
      <protection/>
    </xf>
    <xf numFmtId="38" fontId="0" fillId="0" borderId="0" xfId="48" applyFont="1" applyFill="1" applyBorder="1" applyAlignment="1" applyProtection="1">
      <alignment vertical="center"/>
      <protection/>
    </xf>
    <xf numFmtId="38" fontId="0" fillId="0" borderId="0" xfId="48" applyFont="1" applyFill="1" applyBorder="1" applyAlignment="1" applyProtection="1">
      <alignment horizontal="right" vertical="center"/>
      <protection/>
    </xf>
    <xf numFmtId="0" fontId="8" fillId="0" borderId="0" xfId="0" applyFont="1" applyFill="1" applyBorder="1" applyAlignment="1" applyProtection="1" quotePrefix="1">
      <alignment horizontal="center" vertical="center"/>
      <protection/>
    </xf>
    <xf numFmtId="0" fontId="0" fillId="0" borderId="0" xfId="0" applyFont="1" applyFill="1" applyBorder="1" applyAlignment="1" applyProtection="1" quotePrefix="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0" fillId="0" borderId="11" xfId="0" applyFont="1" applyFill="1" applyBorder="1" applyAlignment="1" applyProtection="1">
      <alignment vertical="center"/>
      <protection/>
    </xf>
    <xf numFmtId="38" fontId="8" fillId="0" borderId="10" xfId="48" applyFont="1" applyFill="1" applyBorder="1" applyAlignment="1" applyProtection="1">
      <alignment horizontal="right" vertical="center"/>
      <protection/>
    </xf>
    <xf numFmtId="38" fontId="8" fillId="0" borderId="10" xfId="48" applyFont="1" applyFill="1" applyBorder="1" applyAlignment="1" applyProtection="1" quotePrefix="1">
      <alignment horizontal="right" vertical="center"/>
      <protection/>
    </xf>
    <xf numFmtId="0" fontId="8" fillId="0" borderId="11" xfId="0" applyFont="1" applyFill="1" applyBorder="1" applyAlignment="1" applyProtection="1" quotePrefix="1">
      <alignment horizontal="center" vertical="center"/>
      <protection/>
    </xf>
    <xf numFmtId="37" fontId="0" fillId="0" borderId="0" xfId="0" applyNumberFormat="1" applyFont="1" applyFill="1" applyBorder="1" applyAlignment="1" applyProtection="1">
      <alignment vertical="center"/>
      <protection/>
    </xf>
    <xf numFmtId="0" fontId="0" fillId="0" borderId="12" xfId="0" applyFill="1" applyBorder="1" applyAlignment="1" applyProtection="1" quotePrefix="1">
      <alignment horizontal="center" vertical="center"/>
      <protection/>
    </xf>
    <xf numFmtId="0" fontId="0" fillId="0" borderId="25"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0" xfId="0" applyFont="1" applyFill="1" applyAlignment="1">
      <alignment horizontal="right" vertical="center"/>
    </xf>
    <xf numFmtId="181" fontId="0" fillId="0" borderId="10" xfId="0" applyNumberFormat="1" applyFont="1" applyFill="1" applyBorder="1" applyAlignment="1" applyProtection="1">
      <alignment vertical="center"/>
      <protection/>
    </xf>
    <xf numFmtId="181" fontId="0" fillId="0" borderId="10" xfId="0" applyNumberFormat="1" applyFont="1" applyFill="1" applyBorder="1" applyAlignment="1" applyProtection="1">
      <alignment horizontal="right" vertical="center"/>
      <protection/>
    </xf>
    <xf numFmtId="37" fontId="0" fillId="0" borderId="23" xfId="0" applyNumberFormat="1" applyFont="1" applyFill="1" applyBorder="1" applyAlignment="1" applyProtection="1">
      <alignment vertical="center"/>
      <protection/>
    </xf>
    <xf numFmtId="181" fontId="0" fillId="0" borderId="0" xfId="0" applyNumberFormat="1" applyFont="1" applyFill="1" applyBorder="1" applyAlignment="1" applyProtection="1">
      <alignment horizontal="right" vertical="center"/>
      <protection/>
    </xf>
    <xf numFmtId="37" fontId="0" fillId="0" borderId="17" xfId="0" applyNumberFormat="1" applyFont="1" applyFill="1" applyBorder="1" applyAlignment="1" applyProtection="1">
      <alignment vertical="center"/>
      <protection/>
    </xf>
    <xf numFmtId="181" fontId="0" fillId="0" borderId="0" xfId="0" applyNumberFormat="1" applyFont="1" applyFill="1" applyBorder="1" applyAlignment="1" applyProtection="1">
      <alignment vertical="center"/>
      <protection/>
    </xf>
    <xf numFmtId="181" fontId="8" fillId="0" borderId="18" xfId="0" applyNumberFormat="1" applyFont="1" applyFill="1" applyBorder="1" applyAlignment="1" applyProtection="1">
      <alignment vertical="center"/>
      <protection/>
    </xf>
    <xf numFmtId="181" fontId="8" fillId="0" borderId="18" xfId="0" applyNumberFormat="1" applyFont="1" applyFill="1" applyBorder="1" applyAlignment="1" applyProtection="1">
      <alignment horizontal="right" vertical="center"/>
      <protection/>
    </xf>
    <xf numFmtId="37" fontId="8" fillId="0" borderId="18" xfId="0" applyNumberFormat="1" applyFont="1" applyFill="1" applyBorder="1" applyAlignment="1" applyProtection="1">
      <alignment vertical="center"/>
      <protection/>
    </xf>
    <xf numFmtId="37" fontId="8" fillId="0" borderId="19" xfId="0" applyNumberFormat="1" applyFont="1" applyFill="1" applyBorder="1" applyAlignment="1" applyProtection="1">
      <alignment vertical="center"/>
      <protection/>
    </xf>
    <xf numFmtId="0" fontId="0" fillId="0" borderId="2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9" fillId="0" borderId="0" xfId="0" applyFont="1" applyFill="1" applyAlignment="1">
      <alignment horizontal="center" vertical="center"/>
    </xf>
    <xf numFmtId="0" fontId="0" fillId="0" borderId="11" xfId="0" applyFill="1" applyBorder="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27"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8" fillId="0" borderId="18"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2" xfId="0" applyFont="1" applyFill="1" applyBorder="1" applyAlignment="1">
      <alignment horizontal="distributed" vertical="center"/>
    </xf>
    <xf numFmtId="178" fontId="10" fillId="0" borderId="10" xfId="0" applyNumberFormat="1" applyFont="1" applyFill="1" applyBorder="1" applyAlignment="1" applyProtection="1">
      <alignment horizontal="center" vertical="center" wrapText="1"/>
      <protection/>
    </xf>
    <xf numFmtId="178" fontId="10" fillId="0" borderId="11" xfId="0" applyNumberFormat="1"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10" xfId="0" applyFill="1" applyBorder="1" applyAlignment="1">
      <alignment horizontal="center" vertical="center"/>
    </xf>
    <xf numFmtId="0" fontId="7" fillId="0" borderId="0"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0" xfId="0" applyFont="1" applyFill="1" applyBorder="1" applyAlignment="1">
      <alignment horizontal="center" vertical="center" wrapText="1"/>
    </xf>
    <xf numFmtId="37" fontId="8" fillId="0" borderId="18" xfId="0" applyNumberFormat="1" applyFont="1" applyFill="1" applyBorder="1" applyAlignment="1" applyProtection="1">
      <alignment horizontal="right" vertical="center"/>
      <protection/>
    </xf>
    <xf numFmtId="37" fontId="8"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horizontal="right" vertical="center"/>
      <protection/>
    </xf>
    <xf numFmtId="2" fontId="0" fillId="0" borderId="16" xfId="0" applyNumberFormat="1" applyFont="1" applyFill="1" applyBorder="1" applyAlignment="1" applyProtection="1">
      <alignment horizontal="right" vertical="center"/>
      <protection/>
    </xf>
    <xf numFmtId="0" fontId="0" fillId="0" borderId="22" xfId="0" applyFont="1" applyFill="1" applyBorder="1" applyAlignment="1">
      <alignment horizontal="center" vertical="center"/>
    </xf>
    <xf numFmtId="0" fontId="0" fillId="0" borderId="0" xfId="0" applyFill="1" applyBorder="1" applyAlignment="1">
      <alignment horizontal="distributed" vertical="center"/>
    </xf>
    <xf numFmtId="0" fontId="0" fillId="0" borderId="12" xfId="0" applyFont="1" applyFill="1" applyBorder="1" applyAlignment="1">
      <alignment horizontal="distributed" vertical="center"/>
    </xf>
    <xf numFmtId="0" fontId="0" fillId="0" borderId="10" xfId="0" applyFill="1" applyBorder="1" applyAlignment="1">
      <alignment horizontal="distributed" vertical="center"/>
    </xf>
    <xf numFmtId="0" fontId="0" fillId="0" borderId="11" xfId="0" applyFont="1" applyFill="1" applyBorder="1" applyAlignment="1">
      <alignment horizontal="distributed" vertical="center"/>
    </xf>
    <xf numFmtId="0" fontId="0" fillId="0" borderId="24" xfId="0" applyFill="1" applyBorder="1" applyAlignment="1">
      <alignment horizontal="center" vertical="center"/>
    </xf>
    <xf numFmtId="0" fontId="0"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31" xfId="0"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0" fillId="0" borderId="29" xfId="0" applyFill="1" applyBorder="1" applyAlignment="1">
      <alignment horizontal="center" vertical="center"/>
    </xf>
    <xf numFmtId="0" fontId="0" fillId="0" borderId="24" xfId="0" applyFont="1" applyFill="1" applyBorder="1" applyAlignment="1" applyProtection="1">
      <alignment horizontal="center" vertical="center"/>
      <protection/>
    </xf>
    <xf numFmtId="0" fontId="8" fillId="0" borderId="18"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178" fontId="0" fillId="0" borderId="0" xfId="0" applyNumberFormat="1" applyFont="1" applyFill="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30" xfId="0" applyFont="1" applyFill="1" applyBorder="1" applyAlignment="1" applyProtection="1">
      <alignment horizontal="left" vertical="center"/>
      <protection/>
    </xf>
    <xf numFmtId="0" fontId="0" fillId="0" borderId="26" xfId="0" applyFont="1" applyFill="1" applyBorder="1" applyAlignment="1" applyProtection="1">
      <alignment horizontal="left" vertical="center"/>
      <protection/>
    </xf>
    <xf numFmtId="0" fontId="8" fillId="0" borderId="0" xfId="0" applyFont="1" applyFill="1" applyBorder="1" applyAlignment="1" applyProtection="1">
      <alignment horizontal="distributed" vertical="center"/>
      <protection/>
    </xf>
    <xf numFmtId="0" fontId="0" fillId="0" borderId="32" xfId="0" applyFont="1" applyFill="1" applyBorder="1" applyAlignment="1" applyProtection="1">
      <alignment horizontal="center" vertical="center" wrapText="1"/>
      <protection/>
    </xf>
    <xf numFmtId="0" fontId="0" fillId="0" borderId="29" xfId="0" applyFont="1" applyFill="1" applyBorder="1" applyAlignment="1">
      <alignment horizontal="center" vertical="center" wrapText="1"/>
    </xf>
    <xf numFmtId="0" fontId="0" fillId="0" borderId="30" xfId="0"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8" fillId="0" borderId="12" xfId="0" applyFont="1" applyFill="1" applyBorder="1" applyAlignment="1" applyProtection="1">
      <alignment horizontal="distributed" vertical="center"/>
      <protection/>
    </xf>
    <xf numFmtId="0" fontId="0" fillId="0" borderId="10" xfId="0" applyFont="1" applyFill="1" applyBorder="1" applyAlignment="1" applyProtection="1">
      <alignment horizontal="center" vertical="center"/>
      <protection/>
    </xf>
    <xf numFmtId="0" fontId="8" fillId="0" borderId="25" xfId="0" applyFont="1"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0" xfId="0" applyFont="1" applyFill="1" applyAlignment="1">
      <alignment vertical="top"/>
    </xf>
    <xf numFmtId="178" fontId="0" fillId="0" borderId="16" xfId="0" applyNumberFormat="1" applyFont="1" applyFill="1" applyBorder="1" applyAlignment="1" applyProtection="1">
      <alignment vertical="center"/>
      <protection/>
    </xf>
    <xf numFmtId="37" fontId="0" fillId="0" borderId="10" xfId="0" applyNumberFormat="1" applyFont="1" applyFill="1" applyBorder="1" applyAlignment="1" applyProtection="1">
      <alignment vertical="center"/>
      <protection/>
    </xf>
    <xf numFmtId="178" fontId="0" fillId="0" borderId="0" xfId="0" applyNumberFormat="1" applyFont="1" applyFill="1" applyAlignment="1" applyProtection="1">
      <alignment vertical="center"/>
      <protection/>
    </xf>
    <xf numFmtId="0" fontId="0" fillId="0" borderId="31" xfId="0" applyFont="1" applyFill="1" applyBorder="1" applyAlignment="1">
      <alignment horizontal="center" vertical="center"/>
    </xf>
    <xf numFmtId="0" fontId="0" fillId="0" borderId="10" xfId="0" applyFont="1" applyFill="1" applyBorder="1" applyAlignment="1">
      <alignment horizontal="distributed" vertical="center"/>
    </xf>
    <xf numFmtId="0" fontId="0" fillId="0" borderId="0" xfId="0" applyFont="1" applyFill="1" applyBorder="1" applyAlignment="1">
      <alignment horizontal="distributed" vertical="center"/>
    </xf>
    <xf numFmtId="178" fontId="8" fillId="0" borderId="18" xfId="0" applyNumberFormat="1" applyFont="1" applyFill="1" applyBorder="1" applyAlignment="1" applyProtection="1">
      <alignment vertical="center"/>
      <protection/>
    </xf>
    <xf numFmtId="0" fontId="8" fillId="0" borderId="25" xfId="0" applyFont="1" applyFill="1" applyBorder="1" applyAlignment="1">
      <alignment horizontal="center" vertical="center"/>
    </xf>
    <xf numFmtId="0" fontId="8" fillId="0" borderId="1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Border="1" applyAlignment="1">
      <alignment/>
    </xf>
    <xf numFmtId="0" fontId="0" fillId="0" borderId="33" xfId="0" applyBorder="1" applyAlignment="1">
      <alignment/>
    </xf>
    <xf numFmtId="0" fontId="0" fillId="0" borderId="33" xfId="0" applyFont="1" applyFill="1" applyBorder="1" applyAlignment="1">
      <alignment horizontal="center" vertical="center"/>
    </xf>
    <xf numFmtId="0" fontId="0" fillId="0" borderId="34" xfId="0" applyBorder="1" applyAlignment="1">
      <alignment/>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distributed" vertical="center"/>
    </xf>
    <xf numFmtId="0" fontId="0" fillId="0" borderId="0" xfId="0" applyFont="1" applyFill="1" applyBorder="1" applyAlignment="1">
      <alignment horizontal="distributed" vertical="center" wrapText="1"/>
    </xf>
    <xf numFmtId="0" fontId="0" fillId="0" borderId="33" xfId="0" applyFont="1" applyFill="1" applyBorder="1" applyAlignment="1">
      <alignment horizontal="distributed" vertical="center" wrapText="1"/>
    </xf>
    <xf numFmtId="178" fontId="0" fillId="0" borderId="0" xfId="0" applyNumberFormat="1" applyFont="1" applyFill="1" applyBorder="1" applyAlignment="1" applyProtection="1">
      <alignment vertical="center"/>
      <protection/>
    </xf>
    <xf numFmtId="182" fontId="0" fillId="0" borderId="16" xfId="0" applyNumberFormat="1" applyFont="1" applyFill="1" applyBorder="1" applyAlignment="1">
      <alignment vertical="center"/>
    </xf>
    <xf numFmtId="182" fontId="0" fillId="0" borderId="15" xfId="0" applyNumberFormat="1" applyFont="1" applyFill="1" applyBorder="1" applyAlignment="1">
      <alignment vertical="center"/>
    </xf>
    <xf numFmtId="0" fontId="0" fillId="0" borderId="0" xfId="0" applyFont="1" applyFill="1" applyAlignment="1">
      <alignment vertical="center"/>
    </xf>
    <xf numFmtId="182" fontId="0" fillId="0" borderId="0" xfId="0" applyNumberFormat="1" applyFont="1" applyFill="1" applyBorder="1" applyAlignment="1">
      <alignment vertical="center"/>
    </xf>
    <xf numFmtId="182" fontId="0" fillId="0" borderId="17" xfId="0" applyNumberFormat="1" applyFont="1" applyFill="1" applyBorder="1" applyAlignment="1">
      <alignment vertical="center"/>
    </xf>
    <xf numFmtId="37" fontId="0" fillId="0" borderId="18" xfId="0" applyNumberFormat="1" applyFont="1" applyFill="1" applyBorder="1" applyAlignment="1" applyProtection="1">
      <alignment horizontal="right" vertical="center"/>
      <protection/>
    </xf>
    <xf numFmtId="0" fontId="0" fillId="0" borderId="32" xfId="0" applyFont="1" applyFill="1" applyBorder="1" applyAlignment="1">
      <alignment horizontal="center" vertical="center"/>
    </xf>
    <xf numFmtId="0" fontId="0" fillId="0" borderId="0" xfId="0" applyFill="1" applyAlignment="1">
      <alignment/>
    </xf>
    <xf numFmtId="0" fontId="0" fillId="0" borderId="18"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12" xfId="0" applyFont="1" applyFill="1" applyBorder="1" applyAlignment="1">
      <alignment horizontal="distributed" vertical="center" wrapText="1"/>
    </xf>
    <xf numFmtId="0" fontId="0" fillId="0" borderId="36" xfId="0" applyFont="1" applyFill="1" applyBorder="1" applyAlignment="1">
      <alignment horizontal="center" vertical="center"/>
    </xf>
    <xf numFmtId="0" fontId="0" fillId="0" borderId="27" xfId="0" applyFill="1" applyBorder="1" applyAlignment="1">
      <alignment horizontal="center" vertical="center"/>
    </xf>
    <xf numFmtId="0" fontId="0" fillId="0" borderId="20"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37" fontId="0" fillId="0" borderId="18" xfId="0" applyNumberFormat="1" applyFont="1" applyFill="1" applyBorder="1" applyAlignment="1" applyProtection="1">
      <alignment horizontal="right" vertical="center"/>
      <protection/>
    </xf>
    <xf numFmtId="182" fontId="0" fillId="0" borderId="0" xfId="0" applyNumberFormat="1" applyFont="1" applyFill="1" applyBorder="1" applyAlignment="1">
      <alignment horizontal="right" vertical="center"/>
    </xf>
    <xf numFmtId="37" fontId="0" fillId="0" borderId="0" xfId="0" applyNumberFormat="1" applyFont="1" applyFill="1" applyAlignment="1" applyProtection="1">
      <alignment horizontal="right" vertical="center"/>
      <protection/>
    </xf>
    <xf numFmtId="182" fontId="0" fillId="0" borderId="34" xfId="0" applyNumberFormat="1" applyFont="1" applyFill="1" applyBorder="1" applyAlignment="1">
      <alignment horizontal="right" vertical="center"/>
    </xf>
    <xf numFmtId="0" fontId="0" fillId="0" borderId="37" xfId="0"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2" xfId="0" applyFill="1" applyBorder="1" applyAlignment="1">
      <alignment horizontal="center" vertical="center"/>
    </xf>
    <xf numFmtId="0" fontId="0" fillId="0" borderId="43" xfId="0" applyFill="1" applyBorder="1" applyAlignment="1">
      <alignment horizontal="center" vertical="center"/>
    </xf>
    <xf numFmtId="38" fontId="0" fillId="0" borderId="44" xfId="0" applyNumberFormat="1" applyFont="1" applyFill="1" applyBorder="1" applyAlignment="1" applyProtection="1">
      <alignment horizontal="right" vertical="center"/>
      <protection/>
    </xf>
    <xf numFmtId="38" fontId="0" fillId="0" borderId="0" xfId="0" applyNumberFormat="1"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A1:T59"/>
  <sheetViews>
    <sheetView showGridLines="0" defaultGridColor="0" zoomScalePageLayoutView="0" colorId="27" workbookViewId="0" topLeftCell="L1">
      <selection activeCell="S1" sqref="S1"/>
    </sheetView>
  </sheetViews>
  <sheetFormatPr defaultColWidth="10.59765625" defaultRowHeight="18.75" customHeight="1"/>
  <cols>
    <col min="1" max="1" width="13.09765625" style="3" customWidth="1"/>
    <col min="2" max="2" width="12.59765625" style="3" customWidth="1"/>
    <col min="3" max="3" width="13" style="3" customWidth="1"/>
    <col min="4" max="9" width="12.59765625" style="3" customWidth="1"/>
    <col min="10" max="10" width="10.59765625" style="3" customWidth="1"/>
    <col min="11" max="11" width="13.09765625" style="3" customWidth="1"/>
    <col min="12" max="12" width="11.8984375" style="3" customWidth="1"/>
    <col min="13" max="13" width="13.19921875" style="3" customWidth="1"/>
    <col min="14" max="14" width="12" style="3" customWidth="1"/>
    <col min="15" max="15" width="11.8984375" style="3" customWidth="1"/>
    <col min="16" max="16" width="13.09765625" style="3" customWidth="1"/>
    <col min="17" max="18" width="11.8984375" style="3" customWidth="1"/>
    <col min="19" max="16384" width="10.59765625" style="3" customWidth="1"/>
  </cols>
  <sheetData>
    <row r="1" spans="1:19" ht="18.75" customHeight="1">
      <c r="A1" s="45" t="s">
        <v>57</v>
      </c>
      <c r="S1" s="44" t="s">
        <v>59</v>
      </c>
    </row>
    <row r="3" spans="1:20" ht="18.75" customHeight="1">
      <c r="A3" s="148" t="s">
        <v>58</v>
      </c>
      <c r="B3" s="148"/>
      <c r="C3" s="148"/>
      <c r="D3" s="148"/>
      <c r="E3" s="148"/>
      <c r="F3" s="148"/>
      <c r="G3" s="148"/>
      <c r="H3" s="148"/>
      <c r="I3" s="148"/>
      <c r="J3" s="148"/>
      <c r="K3" s="148"/>
      <c r="L3" s="148"/>
      <c r="M3" s="148"/>
      <c r="N3" s="148"/>
      <c r="O3" s="148"/>
      <c r="P3" s="148"/>
      <c r="Q3" s="148"/>
      <c r="R3" s="148"/>
      <c r="S3" s="148"/>
      <c r="T3" s="43"/>
    </row>
    <row r="5" spans="1:19" s="2" customFormat="1" ht="18.75" customHeight="1">
      <c r="A5" s="141" t="s">
        <v>27</v>
      </c>
      <c r="B5" s="141"/>
      <c r="C5" s="141"/>
      <c r="D5" s="141"/>
      <c r="E5" s="141"/>
      <c r="F5" s="141"/>
      <c r="G5" s="141"/>
      <c r="H5" s="141"/>
      <c r="I5" s="141"/>
      <c r="K5" s="141" t="s">
        <v>28</v>
      </c>
      <c r="L5" s="141"/>
      <c r="M5" s="141"/>
      <c r="N5" s="141"/>
      <c r="O5" s="141"/>
      <c r="P5" s="141"/>
      <c r="Q5" s="141"/>
      <c r="R5" s="141"/>
      <c r="S5" s="141"/>
    </row>
    <row r="6" spans="1:19" s="2" customFormat="1" ht="18.75" customHeight="1">
      <c r="A6" s="154" t="s">
        <v>25</v>
      </c>
      <c r="B6" s="154"/>
      <c r="C6" s="154"/>
      <c r="D6" s="154"/>
      <c r="E6" s="154"/>
      <c r="F6" s="154"/>
      <c r="G6" s="154"/>
      <c r="H6" s="154"/>
      <c r="I6" s="154"/>
      <c r="K6" s="142" t="s">
        <v>26</v>
      </c>
      <c r="L6" s="142"/>
      <c r="M6" s="142"/>
      <c r="N6" s="142"/>
      <c r="O6" s="142"/>
      <c r="P6" s="142"/>
      <c r="Q6" s="142"/>
      <c r="R6" s="142"/>
      <c r="S6" s="142"/>
    </row>
    <row r="7" spans="1:19" s="2" customFormat="1" ht="18.75" customHeight="1" thickBot="1">
      <c r="A7" s="19"/>
      <c r="B7" s="20"/>
      <c r="C7" s="20"/>
      <c r="D7" s="20"/>
      <c r="E7" s="20"/>
      <c r="F7" s="20"/>
      <c r="G7" s="20"/>
      <c r="H7" s="20"/>
      <c r="I7" s="21" t="s">
        <v>0</v>
      </c>
      <c r="K7" s="3"/>
      <c r="L7" s="4"/>
      <c r="M7" s="4"/>
      <c r="N7" s="4"/>
      <c r="O7" s="4"/>
      <c r="P7" s="4"/>
      <c r="Q7" s="4"/>
      <c r="R7" s="4"/>
      <c r="S7" s="18" t="s">
        <v>0</v>
      </c>
    </row>
    <row r="8" spans="1:19" s="2" customFormat="1" ht="18.75" customHeight="1">
      <c r="A8" s="156" t="s">
        <v>1</v>
      </c>
      <c r="B8" s="152" t="s">
        <v>19</v>
      </c>
      <c r="C8" s="153"/>
      <c r="D8" s="152" t="s">
        <v>2</v>
      </c>
      <c r="E8" s="153"/>
      <c r="F8" s="152" t="s">
        <v>3</v>
      </c>
      <c r="G8" s="153"/>
      <c r="H8" s="152" t="s">
        <v>4</v>
      </c>
      <c r="I8" s="155"/>
      <c r="K8" s="143" t="s">
        <v>1</v>
      </c>
      <c r="L8" s="145" t="s">
        <v>39</v>
      </c>
      <c r="M8" s="146"/>
      <c r="N8" s="145" t="s">
        <v>5</v>
      </c>
      <c r="O8" s="146"/>
      <c r="P8" s="145" t="s">
        <v>6</v>
      </c>
      <c r="Q8" s="146"/>
      <c r="R8" s="145" t="s">
        <v>7</v>
      </c>
      <c r="S8" s="147"/>
    </row>
    <row r="9" spans="1:19" s="2" customFormat="1" ht="18.75" customHeight="1">
      <c r="A9" s="157"/>
      <c r="B9" s="22" t="s">
        <v>18</v>
      </c>
      <c r="C9" s="22" t="s">
        <v>16</v>
      </c>
      <c r="D9" s="22" t="s">
        <v>18</v>
      </c>
      <c r="E9" s="22" t="s">
        <v>16</v>
      </c>
      <c r="F9" s="22" t="s">
        <v>18</v>
      </c>
      <c r="G9" s="22" t="s">
        <v>16</v>
      </c>
      <c r="H9" s="22" t="s">
        <v>18</v>
      </c>
      <c r="I9" s="23" t="s">
        <v>16</v>
      </c>
      <c r="K9" s="144"/>
      <c r="L9" s="33" t="s">
        <v>29</v>
      </c>
      <c r="M9" s="33" t="s">
        <v>30</v>
      </c>
      <c r="N9" s="33" t="s">
        <v>29</v>
      </c>
      <c r="O9" s="33" t="s">
        <v>30</v>
      </c>
      <c r="P9" s="33" t="s">
        <v>29</v>
      </c>
      <c r="Q9" s="33" t="s">
        <v>30</v>
      </c>
      <c r="R9" s="33" t="s">
        <v>29</v>
      </c>
      <c r="S9" s="34" t="s">
        <v>30</v>
      </c>
    </row>
    <row r="10" spans="1:19" s="2" customFormat="1" ht="18.75" customHeight="1">
      <c r="A10" s="24" t="s">
        <v>20</v>
      </c>
      <c r="B10" s="36">
        <f>SUM(D10,F10,H10)</f>
        <v>2717269</v>
      </c>
      <c r="C10" s="36">
        <f>SUM(E10,G10,I10)</f>
        <v>42398356</v>
      </c>
      <c r="D10" s="36">
        <v>24114</v>
      </c>
      <c r="E10" s="36">
        <v>475982</v>
      </c>
      <c r="F10" s="36">
        <v>183804</v>
      </c>
      <c r="G10" s="36">
        <v>3698026</v>
      </c>
      <c r="H10" s="36">
        <v>2509351</v>
      </c>
      <c r="I10" s="36">
        <v>38224348</v>
      </c>
      <c r="K10" s="24" t="s">
        <v>20</v>
      </c>
      <c r="L10" s="5">
        <v>1314317</v>
      </c>
      <c r="M10" s="5">
        <v>21025480</v>
      </c>
      <c r="N10" s="5">
        <v>461182</v>
      </c>
      <c r="O10" s="5">
        <v>9223657</v>
      </c>
      <c r="P10" s="5">
        <v>934099</v>
      </c>
      <c r="Q10" s="5">
        <v>12073626</v>
      </c>
      <c r="R10" s="5">
        <v>7671</v>
      </c>
      <c r="S10" s="5">
        <v>75593</v>
      </c>
    </row>
    <row r="11" spans="1:19" s="2" customFormat="1" ht="18.75" customHeight="1">
      <c r="A11" s="25" t="s">
        <v>40</v>
      </c>
      <c r="B11" s="36">
        <f aca="true" t="shared" si="0" ref="B11:C29">SUM(D11,F11,H11)</f>
        <v>2434665</v>
      </c>
      <c r="C11" s="36">
        <f t="shared" si="0"/>
        <v>36356620</v>
      </c>
      <c r="D11" s="36">
        <v>15082</v>
      </c>
      <c r="E11" s="36">
        <v>347748</v>
      </c>
      <c r="F11" s="36">
        <v>211985</v>
      </c>
      <c r="G11" s="36">
        <v>4798140</v>
      </c>
      <c r="H11" s="36">
        <v>2207598</v>
      </c>
      <c r="I11" s="36">
        <v>31210732</v>
      </c>
      <c r="K11" s="25" t="s">
        <v>40</v>
      </c>
      <c r="L11" s="5">
        <v>1015500</v>
      </c>
      <c r="M11" s="5">
        <v>16105302</v>
      </c>
      <c r="N11" s="5">
        <v>356030</v>
      </c>
      <c r="O11" s="5">
        <v>7093720</v>
      </c>
      <c r="P11" s="5">
        <v>1055903</v>
      </c>
      <c r="Q11" s="5">
        <v>13048420</v>
      </c>
      <c r="R11" s="5">
        <v>7232</v>
      </c>
      <c r="S11" s="5">
        <v>109178</v>
      </c>
    </row>
    <row r="12" spans="1:19" s="2" customFormat="1" ht="18.75" customHeight="1">
      <c r="A12" s="25" t="s">
        <v>41</v>
      </c>
      <c r="B12" s="36">
        <f t="shared" si="0"/>
        <v>2029763</v>
      </c>
      <c r="C12" s="36">
        <f t="shared" si="0"/>
        <v>34484563</v>
      </c>
      <c r="D12" s="36">
        <v>39454</v>
      </c>
      <c r="E12" s="36">
        <v>1475134</v>
      </c>
      <c r="F12" s="36">
        <v>197543</v>
      </c>
      <c r="G12" s="36">
        <v>5657878</v>
      </c>
      <c r="H12" s="36">
        <v>1792766</v>
      </c>
      <c r="I12" s="36">
        <v>27351551</v>
      </c>
      <c r="K12" s="25" t="s">
        <v>41</v>
      </c>
      <c r="L12" s="5">
        <v>951636</v>
      </c>
      <c r="M12" s="5">
        <v>15131206</v>
      </c>
      <c r="N12" s="5">
        <v>388083</v>
      </c>
      <c r="O12" s="5">
        <v>10138834</v>
      </c>
      <c r="P12" s="5">
        <v>687023</v>
      </c>
      <c r="Q12" s="5">
        <v>9189164</v>
      </c>
      <c r="R12" s="5">
        <v>2683</v>
      </c>
      <c r="S12" s="5">
        <v>19947</v>
      </c>
    </row>
    <row r="13" spans="1:19" s="2" customFormat="1" ht="18.75" customHeight="1">
      <c r="A13" s="25" t="s">
        <v>42</v>
      </c>
      <c r="B13" s="36">
        <f t="shared" si="0"/>
        <v>2398846</v>
      </c>
      <c r="C13" s="36">
        <f t="shared" si="0"/>
        <v>43241703</v>
      </c>
      <c r="D13" s="36">
        <v>43097</v>
      </c>
      <c r="E13" s="36">
        <v>1132174</v>
      </c>
      <c r="F13" s="36">
        <v>210476</v>
      </c>
      <c r="G13" s="36">
        <v>7555848</v>
      </c>
      <c r="H13" s="36">
        <v>2145273</v>
      </c>
      <c r="I13" s="36">
        <v>34553681</v>
      </c>
      <c r="K13" s="25" t="s">
        <v>42</v>
      </c>
      <c r="L13" s="5">
        <v>1049620</v>
      </c>
      <c r="M13" s="5">
        <v>16544852</v>
      </c>
      <c r="N13" s="5">
        <v>379676</v>
      </c>
      <c r="O13" s="5">
        <v>10116273</v>
      </c>
      <c r="P13" s="5">
        <v>966108</v>
      </c>
      <c r="Q13" s="5">
        <v>16552495</v>
      </c>
      <c r="R13" s="5">
        <v>3442</v>
      </c>
      <c r="S13" s="5">
        <v>28083</v>
      </c>
    </row>
    <row r="14" spans="1:19" ht="18.75" customHeight="1">
      <c r="A14" s="35" t="s">
        <v>43</v>
      </c>
      <c r="B14" s="42">
        <f>SUM(B16:B29)</f>
        <v>2061761</v>
      </c>
      <c r="C14" s="42">
        <f aca="true" t="shared" si="1" ref="C14:I14">SUM(C16:C29)</f>
        <v>30258269</v>
      </c>
      <c r="D14" s="42">
        <f t="shared" si="1"/>
        <v>21839</v>
      </c>
      <c r="E14" s="42">
        <f t="shared" si="1"/>
        <v>433580</v>
      </c>
      <c r="F14" s="42">
        <f t="shared" si="1"/>
        <v>111045</v>
      </c>
      <c r="G14" s="42">
        <f t="shared" si="1"/>
        <v>2404810</v>
      </c>
      <c r="H14" s="42">
        <f t="shared" si="1"/>
        <v>1928877</v>
      </c>
      <c r="I14" s="42">
        <f t="shared" si="1"/>
        <v>27419879</v>
      </c>
      <c r="K14" s="35" t="s">
        <v>43</v>
      </c>
      <c r="L14" s="42">
        <f aca="true" t="shared" si="2" ref="L14:S14">SUM(L16:L29)</f>
        <v>932943</v>
      </c>
      <c r="M14" s="42">
        <f t="shared" si="2"/>
        <v>14476062</v>
      </c>
      <c r="N14" s="42">
        <f t="shared" si="2"/>
        <v>289984</v>
      </c>
      <c r="O14" s="42">
        <f t="shared" si="2"/>
        <v>5808996</v>
      </c>
      <c r="P14" s="42">
        <f t="shared" si="2"/>
        <v>833203</v>
      </c>
      <c r="Q14" s="42">
        <f t="shared" si="2"/>
        <v>9937854</v>
      </c>
      <c r="R14" s="42">
        <f t="shared" si="2"/>
        <v>5631</v>
      </c>
      <c r="S14" s="42">
        <f t="shared" si="2"/>
        <v>35357</v>
      </c>
    </row>
    <row r="15" spans="1:19" ht="18.75" customHeight="1">
      <c r="A15" s="26"/>
      <c r="B15" s="37"/>
      <c r="C15" s="37"/>
      <c r="D15" s="37"/>
      <c r="E15" s="37"/>
      <c r="F15" s="37"/>
      <c r="G15" s="37"/>
      <c r="H15" s="37"/>
      <c r="I15" s="37"/>
      <c r="K15" s="26"/>
      <c r="L15" s="4"/>
      <c r="M15" s="4"/>
      <c r="N15" s="4"/>
      <c r="O15" s="4"/>
      <c r="P15" s="4"/>
      <c r="Q15" s="4"/>
      <c r="R15" s="4"/>
      <c r="S15" s="4"/>
    </row>
    <row r="16" spans="1:19" ht="18.75" customHeight="1">
      <c r="A16" s="26" t="s">
        <v>21</v>
      </c>
      <c r="B16" s="36">
        <f t="shared" si="0"/>
        <v>103705</v>
      </c>
      <c r="C16" s="36">
        <f t="shared" si="0"/>
        <v>1683907</v>
      </c>
      <c r="D16" s="38">
        <v>2400</v>
      </c>
      <c r="E16" s="38">
        <v>100000</v>
      </c>
      <c r="F16" s="36">
        <v>10500</v>
      </c>
      <c r="G16" s="36">
        <v>242057</v>
      </c>
      <c r="H16" s="36">
        <v>90805</v>
      </c>
      <c r="I16" s="36">
        <v>1341850</v>
      </c>
      <c r="K16" s="26" t="s">
        <v>21</v>
      </c>
      <c r="L16" s="5">
        <v>53899</v>
      </c>
      <c r="M16" s="5">
        <v>874834</v>
      </c>
      <c r="N16" s="5">
        <v>17904</v>
      </c>
      <c r="O16" s="5">
        <v>385154</v>
      </c>
      <c r="P16" s="5">
        <v>31641</v>
      </c>
      <c r="Q16" s="5">
        <v>419449</v>
      </c>
      <c r="R16" s="5">
        <v>261</v>
      </c>
      <c r="S16" s="5">
        <v>4470</v>
      </c>
    </row>
    <row r="17" spans="1:19" ht="18.75" customHeight="1">
      <c r="A17" s="27" t="s">
        <v>44</v>
      </c>
      <c r="B17" s="36">
        <f t="shared" si="0"/>
        <v>107669</v>
      </c>
      <c r="C17" s="36">
        <f t="shared" si="0"/>
        <v>1667637</v>
      </c>
      <c r="D17" s="38" t="s">
        <v>17</v>
      </c>
      <c r="E17" s="38" t="s">
        <v>17</v>
      </c>
      <c r="F17" s="36">
        <v>4345</v>
      </c>
      <c r="G17" s="36">
        <v>95815</v>
      </c>
      <c r="H17" s="36">
        <v>103324</v>
      </c>
      <c r="I17" s="36">
        <v>1571822</v>
      </c>
      <c r="K17" s="27" t="s">
        <v>44</v>
      </c>
      <c r="L17" s="5">
        <v>62665</v>
      </c>
      <c r="M17" s="5">
        <v>988465</v>
      </c>
      <c r="N17" s="5">
        <v>16469</v>
      </c>
      <c r="O17" s="5">
        <v>326055</v>
      </c>
      <c r="P17" s="5">
        <v>28382</v>
      </c>
      <c r="Q17" s="5">
        <v>351417</v>
      </c>
      <c r="R17" s="5">
        <v>153</v>
      </c>
      <c r="S17" s="5">
        <v>1700</v>
      </c>
    </row>
    <row r="18" spans="1:19" ht="18.75" customHeight="1">
      <c r="A18" s="27" t="s">
        <v>45</v>
      </c>
      <c r="B18" s="36">
        <f t="shared" si="0"/>
        <v>175646</v>
      </c>
      <c r="C18" s="36">
        <f t="shared" si="0"/>
        <v>2628203</v>
      </c>
      <c r="D18" s="38" t="s">
        <v>17</v>
      </c>
      <c r="E18" s="38" t="s">
        <v>17</v>
      </c>
      <c r="F18" s="36">
        <v>6681</v>
      </c>
      <c r="G18" s="36">
        <v>134844</v>
      </c>
      <c r="H18" s="36">
        <v>168965</v>
      </c>
      <c r="I18" s="36">
        <v>2493359</v>
      </c>
      <c r="K18" s="27" t="s">
        <v>45</v>
      </c>
      <c r="L18" s="5">
        <v>88127</v>
      </c>
      <c r="M18" s="5">
        <v>1381663</v>
      </c>
      <c r="N18" s="5">
        <v>23734</v>
      </c>
      <c r="O18" s="5">
        <v>429657</v>
      </c>
      <c r="P18" s="5">
        <v>63660</v>
      </c>
      <c r="Q18" s="5">
        <v>815171</v>
      </c>
      <c r="R18" s="5">
        <v>125</v>
      </c>
      <c r="S18" s="5">
        <v>1712</v>
      </c>
    </row>
    <row r="19" spans="1:19" ht="18.75" customHeight="1">
      <c r="A19" s="27" t="s">
        <v>46</v>
      </c>
      <c r="B19" s="36">
        <f t="shared" si="0"/>
        <v>202816</v>
      </c>
      <c r="C19" s="36">
        <f t="shared" si="0"/>
        <v>2843202</v>
      </c>
      <c r="D19" s="38">
        <v>240</v>
      </c>
      <c r="E19" s="38">
        <v>12037</v>
      </c>
      <c r="F19" s="36">
        <v>10248</v>
      </c>
      <c r="G19" s="36">
        <v>206841</v>
      </c>
      <c r="H19" s="36">
        <v>192328</v>
      </c>
      <c r="I19" s="36">
        <v>2624324</v>
      </c>
      <c r="K19" s="27" t="s">
        <v>46</v>
      </c>
      <c r="L19" s="5">
        <v>86087</v>
      </c>
      <c r="M19" s="5">
        <v>1351118</v>
      </c>
      <c r="N19" s="5">
        <v>22461</v>
      </c>
      <c r="O19" s="5">
        <v>466366</v>
      </c>
      <c r="P19" s="5">
        <v>94072</v>
      </c>
      <c r="Q19" s="5">
        <v>1024218</v>
      </c>
      <c r="R19" s="5">
        <v>196</v>
      </c>
      <c r="S19" s="5">
        <v>1500</v>
      </c>
    </row>
    <row r="20" spans="1:19" ht="18.75" customHeight="1">
      <c r="A20" s="26"/>
      <c r="B20" s="37"/>
      <c r="C20" s="37"/>
      <c r="D20" s="37"/>
      <c r="E20" s="37"/>
      <c r="F20" s="37"/>
      <c r="G20" s="37"/>
      <c r="H20" s="37"/>
      <c r="I20" s="37"/>
      <c r="K20" s="26"/>
      <c r="L20" s="4"/>
      <c r="M20" s="4"/>
      <c r="N20" s="4"/>
      <c r="O20" s="4"/>
      <c r="P20" s="4"/>
      <c r="Q20" s="4"/>
      <c r="R20" s="4"/>
      <c r="S20" s="4"/>
    </row>
    <row r="21" spans="1:19" ht="18.75" customHeight="1">
      <c r="A21" s="27" t="s">
        <v>47</v>
      </c>
      <c r="B21" s="36">
        <f t="shared" si="0"/>
        <v>237128</v>
      </c>
      <c r="C21" s="36">
        <f t="shared" si="0"/>
        <v>3597897</v>
      </c>
      <c r="D21" s="38">
        <v>170</v>
      </c>
      <c r="E21" s="38">
        <v>3500</v>
      </c>
      <c r="F21" s="36">
        <v>18727</v>
      </c>
      <c r="G21" s="36">
        <v>510089</v>
      </c>
      <c r="H21" s="36">
        <v>218231</v>
      </c>
      <c r="I21" s="36">
        <v>3084308</v>
      </c>
      <c r="K21" s="27" t="s">
        <v>47</v>
      </c>
      <c r="L21" s="5">
        <v>88224</v>
      </c>
      <c r="M21" s="5">
        <v>1378034</v>
      </c>
      <c r="N21" s="5">
        <v>54448</v>
      </c>
      <c r="O21" s="5">
        <v>1156046</v>
      </c>
      <c r="P21" s="5">
        <v>94403</v>
      </c>
      <c r="Q21" s="5">
        <v>1063567</v>
      </c>
      <c r="R21" s="5">
        <v>53</v>
      </c>
      <c r="S21" s="5">
        <v>250</v>
      </c>
    </row>
    <row r="22" spans="1:19" ht="18.75" customHeight="1">
      <c r="A22" s="27" t="s">
        <v>48</v>
      </c>
      <c r="B22" s="36">
        <f t="shared" si="0"/>
        <v>198370</v>
      </c>
      <c r="C22" s="36">
        <f t="shared" si="0"/>
        <v>2630556</v>
      </c>
      <c r="D22" s="38">
        <v>8723</v>
      </c>
      <c r="E22" s="38">
        <v>138200</v>
      </c>
      <c r="F22" s="36">
        <v>4485</v>
      </c>
      <c r="G22" s="36">
        <v>100909</v>
      </c>
      <c r="H22" s="36">
        <v>185162</v>
      </c>
      <c r="I22" s="36">
        <v>2391447</v>
      </c>
      <c r="K22" s="27" t="s">
        <v>48</v>
      </c>
      <c r="L22" s="5">
        <v>85796</v>
      </c>
      <c r="M22" s="5">
        <v>1323258</v>
      </c>
      <c r="N22" s="5">
        <v>40404</v>
      </c>
      <c r="O22" s="5">
        <v>592601</v>
      </c>
      <c r="P22" s="5">
        <v>72063</v>
      </c>
      <c r="Q22" s="5">
        <v>713047</v>
      </c>
      <c r="R22" s="5">
        <v>107</v>
      </c>
      <c r="S22" s="5">
        <v>1650</v>
      </c>
    </row>
    <row r="23" spans="1:19" ht="18.75" customHeight="1">
      <c r="A23" s="27" t="s">
        <v>49</v>
      </c>
      <c r="B23" s="36">
        <f t="shared" si="0"/>
        <v>203827</v>
      </c>
      <c r="C23" s="36">
        <f t="shared" si="0"/>
        <v>2829204</v>
      </c>
      <c r="D23" s="38">
        <v>1573</v>
      </c>
      <c r="E23" s="38">
        <v>33000</v>
      </c>
      <c r="F23" s="36">
        <v>21170</v>
      </c>
      <c r="G23" s="36">
        <v>435857</v>
      </c>
      <c r="H23" s="36">
        <v>181084</v>
      </c>
      <c r="I23" s="36">
        <v>2360347</v>
      </c>
      <c r="K23" s="27" t="s">
        <v>49</v>
      </c>
      <c r="L23" s="5">
        <v>83770</v>
      </c>
      <c r="M23" s="5">
        <v>1281604</v>
      </c>
      <c r="N23" s="5">
        <v>37795</v>
      </c>
      <c r="O23" s="5">
        <v>757400</v>
      </c>
      <c r="P23" s="5">
        <v>81947</v>
      </c>
      <c r="Q23" s="5">
        <v>786680</v>
      </c>
      <c r="R23" s="5">
        <v>315</v>
      </c>
      <c r="S23" s="5">
        <v>3520</v>
      </c>
    </row>
    <row r="24" spans="1:19" ht="18.75" customHeight="1">
      <c r="A24" s="27" t="s">
        <v>50</v>
      </c>
      <c r="B24" s="36">
        <f t="shared" si="0"/>
        <v>185689</v>
      </c>
      <c r="C24" s="36">
        <f t="shared" si="0"/>
        <v>2953718</v>
      </c>
      <c r="D24" s="38">
        <v>2070</v>
      </c>
      <c r="E24" s="38">
        <v>28527</v>
      </c>
      <c r="F24" s="36">
        <v>8219</v>
      </c>
      <c r="G24" s="36">
        <v>145632</v>
      </c>
      <c r="H24" s="36">
        <v>175400</v>
      </c>
      <c r="I24" s="36">
        <v>2779559</v>
      </c>
      <c r="K24" s="27" t="s">
        <v>50</v>
      </c>
      <c r="L24" s="5">
        <v>83729</v>
      </c>
      <c r="M24" s="5">
        <v>1310326</v>
      </c>
      <c r="N24" s="5">
        <v>16514</v>
      </c>
      <c r="O24" s="5">
        <v>296248</v>
      </c>
      <c r="P24" s="5">
        <v>83698</v>
      </c>
      <c r="Q24" s="5">
        <v>1340681</v>
      </c>
      <c r="R24" s="6">
        <v>1748</v>
      </c>
      <c r="S24" s="6">
        <v>6463</v>
      </c>
    </row>
    <row r="25" spans="1:19" ht="18.75" customHeight="1">
      <c r="A25" s="26"/>
      <c r="B25" s="37"/>
      <c r="C25" s="37"/>
      <c r="D25" s="37"/>
      <c r="E25" s="37"/>
      <c r="F25" s="37"/>
      <c r="G25" s="37"/>
      <c r="H25" s="37"/>
      <c r="I25" s="37"/>
      <c r="K25" s="26"/>
      <c r="L25" s="4"/>
      <c r="M25" s="4"/>
      <c r="N25" s="4"/>
      <c r="O25" s="4"/>
      <c r="P25" s="4"/>
      <c r="Q25" s="4"/>
      <c r="R25" s="4"/>
      <c r="S25" s="4"/>
    </row>
    <row r="26" spans="1:19" ht="18.75" customHeight="1">
      <c r="A26" s="27" t="s">
        <v>51</v>
      </c>
      <c r="B26" s="36">
        <f t="shared" si="0"/>
        <v>148146</v>
      </c>
      <c r="C26" s="36">
        <f t="shared" si="0"/>
        <v>2260653</v>
      </c>
      <c r="D26" s="36">
        <v>3096</v>
      </c>
      <c r="E26" s="36">
        <v>29799</v>
      </c>
      <c r="F26" s="36">
        <v>9717</v>
      </c>
      <c r="G26" s="36">
        <v>147620</v>
      </c>
      <c r="H26" s="36">
        <v>135333</v>
      </c>
      <c r="I26" s="36">
        <v>2083234</v>
      </c>
      <c r="K26" s="27" t="s">
        <v>51</v>
      </c>
      <c r="L26" s="5">
        <v>72535</v>
      </c>
      <c r="M26" s="5">
        <v>1122319</v>
      </c>
      <c r="N26" s="5">
        <v>16874</v>
      </c>
      <c r="O26" s="5">
        <v>338465</v>
      </c>
      <c r="P26" s="5">
        <v>56850</v>
      </c>
      <c r="Q26" s="5">
        <v>790777</v>
      </c>
      <c r="R26" s="5">
        <v>1887</v>
      </c>
      <c r="S26" s="5">
        <v>9092</v>
      </c>
    </row>
    <row r="27" spans="1:19" ht="18.75" customHeight="1">
      <c r="A27" s="27" t="s">
        <v>52</v>
      </c>
      <c r="B27" s="36">
        <f t="shared" si="0"/>
        <v>165708</v>
      </c>
      <c r="C27" s="36">
        <f t="shared" si="0"/>
        <v>2529133</v>
      </c>
      <c r="D27" s="38">
        <v>159</v>
      </c>
      <c r="E27" s="38">
        <v>2467</v>
      </c>
      <c r="F27" s="36">
        <v>6884</v>
      </c>
      <c r="G27" s="36">
        <v>116804</v>
      </c>
      <c r="H27" s="36">
        <v>158665</v>
      </c>
      <c r="I27" s="36">
        <v>2409862</v>
      </c>
      <c r="K27" s="27" t="s">
        <v>52</v>
      </c>
      <c r="L27" s="5">
        <v>82246</v>
      </c>
      <c r="M27" s="5">
        <v>1253635</v>
      </c>
      <c r="N27" s="5">
        <v>26602</v>
      </c>
      <c r="O27" s="5">
        <v>496612</v>
      </c>
      <c r="P27" s="5">
        <v>56207</v>
      </c>
      <c r="Q27" s="5">
        <v>774936</v>
      </c>
      <c r="R27" s="5">
        <v>653</v>
      </c>
      <c r="S27" s="5">
        <v>3950</v>
      </c>
    </row>
    <row r="28" spans="1:19" ht="18.75" customHeight="1">
      <c r="A28" s="27" t="s">
        <v>53</v>
      </c>
      <c r="B28" s="36">
        <f t="shared" si="0"/>
        <v>168276</v>
      </c>
      <c r="C28" s="36">
        <f t="shared" si="0"/>
        <v>2334691</v>
      </c>
      <c r="D28" s="36">
        <v>123</v>
      </c>
      <c r="E28" s="36">
        <v>550</v>
      </c>
      <c r="F28" s="36">
        <v>6717</v>
      </c>
      <c r="G28" s="36">
        <v>156318</v>
      </c>
      <c r="H28" s="36">
        <v>161436</v>
      </c>
      <c r="I28" s="36">
        <v>2177823</v>
      </c>
      <c r="K28" s="27" t="s">
        <v>53</v>
      </c>
      <c r="L28" s="5">
        <v>80417</v>
      </c>
      <c r="M28" s="5">
        <v>1220853</v>
      </c>
      <c r="N28" s="5">
        <v>9329</v>
      </c>
      <c r="O28" s="5">
        <v>215236</v>
      </c>
      <c r="P28" s="5">
        <v>78454</v>
      </c>
      <c r="Q28" s="5">
        <v>898302</v>
      </c>
      <c r="R28" s="5">
        <v>76</v>
      </c>
      <c r="S28" s="5">
        <v>300</v>
      </c>
    </row>
    <row r="29" spans="1:19" ht="18.75" customHeight="1">
      <c r="A29" s="28" t="s">
        <v>54</v>
      </c>
      <c r="B29" s="39">
        <f t="shared" si="0"/>
        <v>164781</v>
      </c>
      <c r="C29" s="40">
        <f t="shared" si="0"/>
        <v>2299468</v>
      </c>
      <c r="D29" s="41">
        <v>3285</v>
      </c>
      <c r="E29" s="41">
        <v>85500</v>
      </c>
      <c r="F29" s="40">
        <v>3352</v>
      </c>
      <c r="G29" s="40">
        <v>112024</v>
      </c>
      <c r="H29" s="40">
        <v>158144</v>
      </c>
      <c r="I29" s="40">
        <v>2101944</v>
      </c>
      <c r="K29" s="28" t="s">
        <v>54</v>
      </c>
      <c r="L29" s="7">
        <v>65448</v>
      </c>
      <c r="M29" s="7">
        <v>989953</v>
      </c>
      <c r="N29" s="7">
        <v>7450</v>
      </c>
      <c r="O29" s="7">
        <v>349156</v>
      </c>
      <c r="P29" s="7">
        <v>91826</v>
      </c>
      <c r="Q29" s="7">
        <v>959609</v>
      </c>
      <c r="R29" s="7">
        <v>57</v>
      </c>
      <c r="S29" s="7">
        <v>750</v>
      </c>
    </row>
    <row r="30" spans="1:19" s="1" customFormat="1" ht="18.75" customHeight="1">
      <c r="A30" s="1" t="s">
        <v>22</v>
      </c>
      <c r="K30" s="3" t="s">
        <v>23</v>
      </c>
      <c r="L30" s="3"/>
      <c r="M30" s="3"/>
      <c r="N30" s="3"/>
      <c r="O30" s="3"/>
      <c r="P30" s="3"/>
      <c r="Q30" s="3"/>
      <c r="R30" s="3"/>
      <c r="S30" s="3"/>
    </row>
    <row r="34" spans="1:19" ht="18.75" customHeight="1">
      <c r="A34" s="141" t="s">
        <v>55</v>
      </c>
      <c r="B34" s="141"/>
      <c r="C34" s="141"/>
      <c r="D34" s="141"/>
      <c r="E34" s="141"/>
      <c r="F34" s="141"/>
      <c r="G34" s="141"/>
      <c r="H34" s="141"/>
      <c r="I34" s="141"/>
      <c r="J34" s="141"/>
      <c r="K34" s="150"/>
      <c r="L34" s="150"/>
      <c r="M34" s="150"/>
      <c r="N34" s="150"/>
      <c r="O34" s="150"/>
      <c r="P34" s="150"/>
      <c r="Q34" s="150"/>
      <c r="R34" s="150"/>
      <c r="S34" s="150"/>
    </row>
    <row r="35" spans="1:19" ht="18.75" customHeight="1">
      <c r="A35" s="142" t="s">
        <v>56</v>
      </c>
      <c r="B35" s="142"/>
      <c r="C35" s="142"/>
      <c r="D35" s="142"/>
      <c r="E35" s="142"/>
      <c r="F35" s="142"/>
      <c r="G35" s="142"/>
      <c r="H35" s="142"/>
      <c r="I35" s="142"/>
      <c r="J35" s="142"/>
      <c r="K35" s="151"/>
      <c r="L35" s="151"/>
      <c r="M35" s="151"/>
      <c r="N35" s="151"/>
      <c r="O35" s="151"/>
      <c r="P35" s="151"/>
      <c r="Q35" s="151"/>
      <c r="R35" s="151"/>
      <c r="S35" s="151"/>
    </row>
    <row r="36" spans="2:19" ht="18.75" customHeight="1" thickBot="1">
      <c r="B36" s="29"/>
      <c r="C36" s="29"/>
      <c r="D36" s="29"/>
      <c r="E36" s="29"/>
      <c r="F36" s="29"/>
      <c r="G36" s="29"/>
      <c r="H36" s="29"/>
      <c r="I36" s="29"/>
      <c r="J36" s="18"/>
      <c r="K36" s="29"/>
      <c r="L36" s="29"/>
      <c r="M36" s="29"/>
      <c r="N36" s="29"/>
      <c r="O36" s="29"/>
      <c r="P36" s="29"/>
      <c r="Q36" s="29"/>
      <c r="R36" s="29"/>
      <c r="S36" s="18" t="s">
        <v>0</v>
      </c>
    </row>
    <row r="37" spans="1:19" ht="18.75" customHeight="1">
      <c r="A37" s="143" t="s">
        <v>32</v>
      </c>
      <c r="B37" s="30" t="s">
        <v>8</v>
      </c>
      <c r="C37" s="31"/>
      <c r="D37" s="30" t="s">
        <v>9</v>
      </c>
      <c r="E37" s="31"/>
      <c r="F37" s="30" t="s">
        <v>10</v>
      </c>
      <c r="G37" s="31"/>
      <c r="H37" s="30" t="s">
        <v>11</v>
      </c>
      <c r="I37" s="31"/>
      <c r="J37" s="30" t="s">
        <v>13</v>
      </c>
      <c r="K37" s="31"/>
      <c r="L37" s="30" t="s">
        <v>12</v>
      </c>
      <c r="M37" s="31"/>
      <c r="N37" s="30" t="s">
        <v>14</v>
      </c>
      <c r="O37" s="31"/>
      <c r="P37" s="30" t="s">
        <v>33</v>
      </c>
      <c r="Q37" s="31"/>
      <c r="R37" s="32" t="s">
        <v>15</v>
      </c>
      <c r="S37" s="32"/>
    </row>
    <row r="38" spans="1:19" ht="18.75" customHeight="1">
      <c r="A38" s="149"/>
      <c r="B38" s="33" t="s">
        <v>29</v>
      </c>
      <c r="C38" s="33" t="s">
        <v>34</v>
      </c>
      <c r="D38" s="33" t="s">
        <v>29</v>
      </c>
      <c r="E38" s="33" t="s">
        <v>30</v>
      </c>
      <c r="F38" s="33" t="s">
        <v>29</v>
      </c>
      <c r="G38" s="33" t="s">
        <v>30</v>
      </c>
      <c r="H38" s="33" t="s">
        <v>29</v>
      </c>
      <c r="I38" s="33" t="s">
        <v>30</v>
      </c>
      <c r="J38" s="33" t="s">
        <v>29</v>
      </c>
      <c r="K38" s="33" t="s">
        <v>30</v>
      </c>
      <c r="L38" s="33" t="s">
        <v>29</v>
      </c>
      <c r="M38" s="33" t="s">
        <v>30</v>
      </c>
      <c r="N38" s="33" t="s">
        <v>29</v>
      </c>
      <c r="O38" s="33" t="s">
        <v>30</v>
      </c>
      <c r="P38" s="33" t="s">
        <v>29</v>
      </c>
      <c r="Q38" s="33" t="s">
        <v>30</v>
      </c>
      <c r="R38" s="33" t="s">
        <v>29</v>
      </c>
      <c r="S38" s="34" t="s">
        <v>30</v>
      </c>
    </row>
    <row r="39" spans="1:19" ht="18.75" customHeight="1">
      <c r="A39" s="24" t="s">
        <v>20</v>
      </c>
      <c r="B39" s="5">
        <v>1590144</v>
      </c>
      <c r="C39" s="5">
        <v>25762266</v>
      </c>
      <c r="D39" s="5">
        <v>92077</v>
      </c>
      <c r="E39" s="5">
        <v>1476851</v>
      </c>
      <c r="F39" s="5">
        <v>50561</v>
      </c>
      <c r="G39" s="5">
        <v>422075</v>
      </c>
      <c r="H39" s="5">
        <v>193027</v>
      </c>
      <c r="I39" s="5">
        <v>1985083</v>
      </c>
      <c r="J39" s="5">
        <v>37797</v>
      </c>
      <c r="K39" s="5">
        <v>524925</v>
      </c>
      <c r="L39" s="5">
        <v>285590</v>
      </c>
      <c r="M39" s="5">
        <v>3086354</v>
      </c>
      <c r="N39" s="5">
        <v>256218</v>
      </c>
      <c r="O39" s="5">
        <v>4866523</v>
      </c>
      <c r="P39" s="5">
        <v>189426</v>
      </c>
      <c r="Q39" s="5">
        <v>3932546</v>
      </c>
      <c r="R39" s="5">
        <v>22429</v>
      </c>
      <c r="S39" s="5">
        <v>341733</v>
      </c>
    </row>
    <row r="40" spans="1:19" ht="18.75" customHeight="1">
      <c r="A40" s="25" t="s">
        <v>40</v>
      </c>
      <c r="B40" s="5">
        <v>1237441</v>
      </c>
      <c r="C40" s="5">
        <v>19851628</v>
      </c>
      <c r="D40" s="5">
        <v>84035</v>
      </c>
      <c r="E40" s="5">
        <v>1389186</v>
      </c>
      <c r="F40" s="5">
        <v>46462</v>
      </c>
      <c r="G40" s="5">
        <v>463941</v>
      </c>
      <c r="H40" s="5">
        <v>325065</v>
      </c>
      <c r="I40" s="5">
        <v>2854282</v>
      </c>
      <c r="J40" s="5">
        <v>78700</v>
      </c>
      <c r="K40" s="5">
        <v>1319075</v>
      </c>
      <c r="L40" s="5">
        <v>326668</v>
      </c>
      <c r="M40" s="5">
        <v>3581556</v>
      </c>
      <c r="N40" s="5">
        <v>137913</v>
      </c>
      <c r="O40" s="5">
        <v>2626853</v>
      </c>
      <c r="P40" s="5">
        <v>188229</v>
      </c>
      <c r="Q40" s="5">
        <v>4132996</v>
      </c>
      <c r="R40" s="5">
        <v>10152</v>
      </c>
      <c r="S40" s="5">
        <v>137103</v>
      </c>
    </row>
    <row r="41" spans="1:19" ht="18.75" customHeight="1">
      <c r="A41" s="25" t="s">
        <v>41</v>
      </c>
      <c r="B41" s="5">
        <v>1127028</v>
      </c>
      <c r="C41" s="5">
        <v>18172039</v>
      </c>
      <c r="D41" s="5">
        <v>79012</v>
      </c>
      <c r="E41" s="5">
        <v>1277381</v>
      </c>
      <c r="F41" s="5">
        <v>33951</v>
      </c>
      <c r="G41" s="5">
        <v>299608</v>
      </c>
      <c r="H41" s="5">
        <v>194592</v>
      </c>
      <c r="I41" s="5">
        <v>2111893</v>
      </c>
      <c r="J41" s="5">
        <v>58714</v>
      </c>
      <c r="K41" s="5">
        <v>1001965</v>
      </c>
      <c r="L41" s="5">
        <v>167929</v>
      </c>
      <c r="M41" s="5">
        <v>1781703</v>
      </c>
      <c r="N41" s="5">
        <v>191392</v>
      </c>
      <c r="O41" s="5">
        <v>5855633</v>
      </c>
      <c r="P41" s="5">
        <v>173414</v>
      </c>
      <c r="Q41" s="5">
        <v>3925520</v>
      </c>
      <c r="R41" s="5">
        <v>3731</v>
      </c>
      <c r="S41" s="5">
        <v>58791</v>
      </c>
    </row>
    <row r="42" spans="1:19" ht="18.75" customHeight="1">
      <c r="A42" s="25" t="s">
        <v>42</v>
      </c>
      <c r="B42" s="5">
        <v>1235116</v>
      </c>
      <c r="C42" s="5">
        <v>19783833</v>
      </c>
      <c r="D42" s="5">
        <v>72894</v>
      </c>
      <c r="E42" s="5">
        <v>1140248</v>
      </c>
      <c r="F42" s="5">
        <v>57739</v>
      </c>
      <c r="G42" s="5">
        <v>640560</v>
      </c>
      <c r="H42" s="5">
        <v>314164</v>
      </c>
      <c r="I42" s="5">
        <v>3815609</v>
      </c>
      <c r="J42" s="5">
        <v>100930</v>
      </c>
      <c r="K42" s="5">
        <v>4618846</v>
      </c>
      <c r="L42" s="5">
        <v>221996</v>
      </c>
      <c r="M42" s="5">
        <v>2496837</v>
      </c>
      <c r="N42" s="5">
        <v>138345</v>
      </c>
      <c r="O42" s="5">
        <v>2598997</v>
      </c>
      <c r="P42" s="5">
        <v>257662</v>
      </c>
      <c r="Q42" s="5">
        <v>8146773</v>
      </c>
      <c r="R42" s="6" t="s">
        <v>24</v>
      </c>
      <c r="S42" s="6" t="s">
        <v>24</v>
      </c>
    </row>
    <row r="43" spans="1:19" ht="18.75" customHeight="1">
      <c r="A43" s="35" t="s">
        <v>43</v>
      </c>
      <c r="B43" s="42">
        <f aca="true" t="shared" si="3" ref="B43:S43">SUM(B45:B58)</f>
        <v>1147117</v>
      </c>
      <c r="C43" s="42">
        <f t="shared" si="3"/>
        <v>17905350</v>
      </c>
      <c r="D43" s="42">
        <f t="shared" si="3"/>
        <v>61782</v>
      </c>
      <c r="E43" s="42">
        <f t="shared" si="3"/>
        <v>954565</v>
      </c>
      <c r="F43" s="42">
        <f t="shared" si="3"/>
        <v>33762</v>
      </c>
      <c r="G43" s="42">
        <f t="shared" si="3"/>
        <v>311680</v>
      </c>
      <c r="H43" s="42">
        <f t="shared" si="3"/>
        <v>190722</v>
      </c>
      <c r="I43" s="42">
        <f t="shared" si="3"/>
        <v>1637132</v>
      </c>
      <c r="J43" s="42">
        <f t="shared" si="3"/>
        <v>26530</v>
      </c>
      <c r="K43" s="42">
        <f t="shared" si="3"/>
        <v>222707</v>
      </c>
      <c r="L43" s="42">
        <f t="shared" si="3"/>
        <v>231297</v>
      </c>
      <c r="M43" s="42">
        <f t="shared" si="3"/>
        <v>2259894</v>
      </c>
      <c r="N43" s="42">
        <f t="shared" si="3"/>
        <v>227099</v>
      </c>
      <c r="O43" s="42">
        <f t="shared" si="3"/>
        <v>3921218</v>
      </c>
      <c r="P43" s="42">
        <f t="shared" si="3"/>
        <v>143370</v>
      </c>
      <c r="Q43" s="42">
        <f t="shared" si="3"/>
        <v>3044723</v>
      </c>
      <c r="R43" s="42">
        <f t="shared" si="3"/>
        <v>82</v>
      </c>
      <c r="S43" s="42">
        <f t="shared" si="3"/>
        <v>1000</v>
      </c>
    </row>
    <row r="44" spans="1:19" ht="18.75" customHeight="1">
      <c r="A44" s="26"/>
      <c r="B44" s="4"/>
      <c r="C44" s="4"/>
      <c r="D44" s="4"/>
      <c r="E44" s="4"/>
      <c r="F44" s="4"/>
      <c r="G44" s="4"/>
      <c r="H44" s="4"/>
      <c r="I44" s="4"/>
      <c r="J44" s="4"/>
      <c r="K44" s="4"/>
      <c r="L44" s="4"/>
      <c r="M44" s="4"/>
      <c r="N44" s="4"/>
      <c r="O44" s="4"/>
      <c r="P44" s="4"/>
      <c r="Q44" s="4"/>
      <c r="R44" s="4"/>
      <c r="S44" s="4"/>
    </row>
    <row r="45" spans="1:19" ht="18.75" customHeight="1">
      <c r="A45" s="26" t="s">
        <v>21</v>
      </c>
      <c r="B45" s="5">
        <v>67938</v>
      </c>
      <c r="C45" s="5">
        <v>1107527</v>
      </c>
      <c r="D45" s="5">
        <v>2011</v>
      </c>
      <c r="E45" s="5">
        <v>29211</v>
      </c>
      <c r="F45" s="5">
        <v>448</v>
      </c>
      <c r="G45" s="5">
        <v>5650</v>
      </c>
      <c r="H45" s="5">
        <v>9289</v>
      </c>
      <c r="I45" s="5">
        <v>79150</v>
      </c>
      <c r="J45" s="5">
        <v>123</v>
      </c>
      <c r="K45" s="5">
        <v>1420</v>
      </c>
      <c r="L45" s="5">
        <v>7451</v>
      </c>
      <c r="M45" s="5">
        <v>89308</v>
      </c>
      <c r="N45" s="5">
        <v>8128</v>
      </c>
      <c r="O45" s="5">
        <v>199055</v>
      </c>
      <c r="P45" s="5">
        <v>8317</v>
      </c>
      <c r="Q45" s="5">
        <v>172586</v>
      </c>
      <c r="R45" s="6" t="s">
        <v>35</v>
      </c>
      <c r="S45" s="6" t="s">
        <v>35</v>
      </c>
    </row>
    <row r="46" spans="1:19" ht="18.75" customHeight="1">
      <c r="A46" s="27" t="s">
        <v>44</v>
      </c>
      <c r="B46" s="5">
        <v>74912</v>
      </c>
      <c r="C46" s="5">
        <v>1192310</v>
      </c>
      <c r="D46" s="5">
        <v>3257</v>
      </c>
      <c r="E46" s="5">
        <v>51355</v>
      </c>
      <c r="F46" s="5">
        <v>973</v>
      </c>
      <c r="G46" s="5">
        <v>9218</v>
      </c>
      <c r="H46" s="5">
        <v>7733</v>
      </c>
      <c r="I46" s="5">
        <v>65500</v>
      </c>
      <c r="J46" s="5">
        <v>1254</v>
      </c>
      <c r="K46" s="5">
        <v>19645</v>
      </c>
      <c r="L46" s="5">
        <v>7076</v>
      </c>
      <c r="M46" s="5">
        <v>74750</v>
      </c>
      <c r="N46" s="5">
        <v>7657</v>
      </c>
      <c r="O46" s="5">
        <v>149750</v>
      </c>
      <c r="P46" s="5">
        <v>4807</v>
      </c>
      <c r="Q46" s="5">
        <v>105109</v>
      </c>
      <c r="R46" s="6" t="s">
        <v>36</v>
      </c>
      <c r="S46" s="6" t="s">
        <v>36</v>
      </c>
    </row>
    <row r="47" spans="1:19" ht="18.75" customHeight="1">
      <c r="A47" s="27" t="s">
        <v>45</v>
      </c>
      <c r="B47" s="5">
        <v>101865</v>
      </c>
      <c r="C47" s="5">
        <v>1617069</v>
      </c>
      <c r="D47" s="5">
        <v>8705</v>
      </c>
      <c r="E47" s="5">
        <v>142239</v>
      </c>
      <c r="F47" s="5">
        <v>1772</v>
      </c>
      <c r="G47" s="5">
        <v>13105</v>
      </c>
      <c r="H47" s="5">
        <v>11305</v>
      </c>
      <c r="I47" s="5">
        <v>111920</v>
      </c>
      <c r="J47" s="5">
        <v>982</v>
      </c>
      <c r="K47" s="5">
        <v>13594</v>
      </c>
      <c r="L47" s="9">
        <v>22303</v>
      </c>
      <c r="M47" s="9">
        <v>177813</v>
      </c>
      <c r="N47" s="5">
        <v>18478</v>
      </c>
      <c r="O47" s="5">
        <v>332914</v>
      </c>
      <c r="P47" s="5">
        <v>10236</v>
      </c>
      <c r="Q47" s="5">
        <v>219549</v>
      </c>
      <c r="R47" s="6" t="s">
        <v>31</v>
      </c>
      <c r="S47" s="6" t="s">
        <v>31</v>
      </c>
    </row>
    <row r="48" spans="1:19" ht="18.75" customHeight="1">
      <c r="A48" s="27" t="s">
        <v>46</v>
      </c>
      <c r="B48" s="5">
        <v>112140</v>
      </c>
      <c r="C48" s="5">
        <v>1799489</v>
      </c>
      <c r="D48" s="5">
        <v>5292</v>
      </c>
      <c r="E48" s="5">
        <v>75230</v>
      </c>
      <c r="F48" s="5">
        <v>7126</v>
      </c>
      <c r="G48" s="5">
        <v>126810</v>
      </c>
      <c r="H48" s="5">
        <v>15404</v>
      </c>
      <c r="I48" s="5">
        <v>129240</v>
      </c>
      <c r="J48" s="5">
        <v>1872</v>
      </c>
      <c r="K48" s="5">
        <v>21430</v>
      </c>
      <c r="L48" s="9">
        <v>26213</v>
      </c>
      <c r="M48" s="9">
        <v>178921</v>
      </c>
      <c r="N48" s="5">
        <v>25670</v>
      </c>
      <c r="O48" s="5">
        <v>316387</v>
      </c>
      <c r="P48" s="5">
        <v>9099</v>
      </c>
      <c r="Q48" s="5">
        <v>195695</v>
      </c>
      <c r="R48" s="6" t="s">
        <v>31</v>
      </c>
      <c r="S48" s="6" t="s">
        <v>31</v>
      </c>
    </row>
    <row r="49" spans="1:19" ht="18.75" customHeight="1">
      <c r="A49" s="26"/>
      <c r="B49" s="4"/>
      <c r="C49" s="4"/>
      <c r="D49" s="4"/>
      <c r="E49" s="4"/>
      <c r="F49" s="4"/>
      <c r="G49" s="4"/>
      <c r="H49" s="4"/>
      <c r="I49" s="4"/>
      <c r="J49" s="4"/>
      <c r="K49" s="4"/>
      <c r="L49" s="10"/>
      <c r="M49" s="10"/>
      <c r="N49" s="4"/>
      <c r="O49" s="4"/>
      <c r="P49" s="4"/>
      <c r="Q49" s="4"/>
      <c r="R49" s="4"/>
      <c r="S49" s="4"/>
    </row>
    <row r="50" spans="1:19" ht="18.75" customHeight="1">
      <c r="A50" s="27" t="s">
        <v>47</v>
      </c>
      <c r="B50" s="5">
        <v>112291</v>
      </c>
      <c r="C50" s="5">
        <v>1743177</v>
      </c>
      <c r="D50" s="5">
        <v>8712</v>
      </c>
      <c r="E50" s="5">
        <v>148685</v>
      </c>
      <c r="F50" s="5">
        <v>1355</v>
      </c>
      <c r="G50" s="5">
        <v>12305</v>
      </c>
      <c r="H50" s="5">
        <v>14624</v>
      </c>
      <c r="I50" s="5">
        <v>184660</v>
      </c>
      <c r="J50" s="5">
        <v>7482</v>
      </c>
      <c r="K50" s="5">
        <v>55949</v>
      </c>
      <c r="L50" s="11">
        <v>27124</v>
      </c>
      <c r="M50" s="11">
        <v>223650</v>
      </c>
      <c r="N50" s="5">
        <v>51695</v>
      </c>
      <c r="O50" s="5">
        <v>876089</v>
      </c>
      <c r="P50" s="5">
        <v>13845</v>
      </c>
      <c r="Q50" s="5">
        <v>353382</v>
      </c>
      <c r="R50" s="6" t="s">
        <v>31</v>
      </c>
      <c r="S50" s="6" t="s">
        <v>31</v>
      </c>
    </row>
    <row r="51" spans="1:19" ht="18.75" customHeight="1">
      <c r="A51" s="27" t="s">
        <v>48</v>
      </c>
      <c r="B51" s="5">
        <v>127907</v>
      </c>
      <c r="C51" s="5">
        <v>1909589</v>
      </c>
      <c r="D51" s="5">
        <v>6977</v>
      </c>
      <c r="E51" s="5">
        <v>106329</v>
      </c>
      <c r="F51" s="5">
        <v>1598</v>
      </c>
      <c r="G51" s="5">
        <v>10230</v>
      </c>
      <c r="H51" s="5">
        <v>12866</v>
      </c>
      <c r="I51" s="5">
        <v>103230</v>
      </c>
      <c r="J51" s="5">
        <v>9845</v>
      </c>
      <c r="K51" s="5">
        <v>19049</v>
      </c>
      <c r="L51" s="11">
        <v>15305</v>
      </c>
      <c r="M51" s="11">
        <v>130642</v>
      </c>
      <c r="N51" s="5">
        <v>13469</v>
      </c>
      <c r="O51" s="5">
        <v>172867</v>
      </c>
      <c r="P51" s="5">
        <v>10403</v>
      </c>
      <c r="Q51" s="5">
        <v>178620</v>
      </c>
      <c r="R51" s="6" t="s">
        <v>31</v>
      </c>
      <c r="S51" s="6" t="s">
        <v>31</v>
      </c>
    </row>
    <row r="52" spans="1:19" ht="18.75" customHeight="1">
      <c r="A52" s="27" t="s">
        <v>49</v>
      </c>
      <c r="B52" s="5">
        <v>93141</v>
      </c>
      <c r="C52" s="5">
        <v>1469851</v>
      </c>
      <c r="D52" s="5">
        <v>7304</v>
      </c>
      <c r="E52" s="5">
        <v>104994</v>
      </c>
      <c r="F52" s="5">
        <v>2244</v>
      </c>
      <c r="G52" s="5">
        <v>13277</v>
      </c>
      <c r="H52" s="5">
        <v>6334</v>
      </c>
      <c r="I52" s="5">
        <v>48245</v>
      </c>
      <c r="J52" s="5">
        <v>544</v>
      </c>
      <c r="K52" s="5">
        <v>3970</v>
      </c>
      <c r="L52" s="11">
        <v>54339</v>
      </c>
      <c r="M52" s="11">
        <v>408830</v>
      </c>
      <c r="N52" s="5">
        <v>12367</v>
      </c>
      <c r="O52" s="5">
        <v>274143</v>
      </c>
      <c r="P52" s="5">
        <v>27508</v>
      </c>
      <c r="Q52" s="5">
        <v>505394</v>
      </c>
      <c r="R52" s="6">
        <v>46</v>
      </c>
      <c r="S52" s="6">
        <v>500</v>
      </c>
    </row>
    <row r="53" spans="1:19" ht="18.75" customHeight="1">
      <c r="A53" s="27" t="s">
        <v>50</v>
      </c>
      <c r="B53" s="5">
        <v>97390</v>
      </c>
      <c r="C53" s="5">
        <v>1515920</v>
      </c>
      <c r="D53" s="5">
        <v>5453</v>
      </c>
      <c r="E53" s="5">
        <v>82222</v>
      </c>
      <c r="F53" s="5">
        <v>1151</v>
      </c>
      <c r="G53" s="5">
        <v>9930</v>
      </c>
      <c r="H53" s="5">
        <v>17680</v>
      </c>
      <c r="I53" s="5">
        <v>153865</v>
      </c>
      <c r="J53" s="5">
        <v>846</v>
      </c>
      <c r="K53" s="5">
        <v>17000</v>
      </c>
      <c r="L53" s="11">
        <v>12253</v>
      </c>
      <c r="M53" s="11">
        <v>207507</v>
      </c>
      <c r="N53" s="5">
        <v>33857</v>
      </c>
      <c r="O53" s="5">
        <v>614965</v>
      </c>
      <c r="P53" s="5">
        <v>17023</v>
      </c>
      <c r="Q53" s="5">
        <v>351809</v>
      </c>
      <c r="R53" s="6">
        <v>36</v>
      </c>
      <c r="S53" s="6">
        <v>500</v>
      </c>
    </row>
    <row r="54" spans="1:19" ht="18.75" customHeight="1">
      <c r="A54" s="26"/>
      <c r="B54" s="4"/>
      <c r="C54" s="4"/>
      <c r="D54" s="4"/>
      <c r="E54" s="4"/>
      <c r="F54" s="4"/>
      <c r="G54" s="4"/>
      <c r="H54" s="4"/>
      <c r="I54" s="4"/>
      <c r="J54" s="4"/>
      <c r="K54" s="4"/>
      <c r="L54" s="12"/>
      <c r="M54" s="12"/>
      <c r="N54" s="4"/>
      <c r="O54" s="4"/>
      <c r="P54" s="4"/>
      <c r="Q54" s="4"/>
      <c r="R54" s="4"/>
      <c r="S54" s="4"/>
    </row>
    <row r="55" spans="1:19" ht="18.75" customHeight="1">
      <c r="A55" s="27" t="s">
        <v>51</v>
      </c>
      <c r="B55" s="5">
        <v>80781</v>
      </c>
      <c r="C55" s="5">
        <v>1225654</v>
      </c>
      <c r="D55" s="5">
        <v>4674</v>
      </c>
      <c r="E55" s="5">
        <v>70065</v>
      </c>
      <c r="F55" s="5">
        <v>670</v>
      </c>
      <c r="G55" s="5">
        <v>7331</v>
      </c>
      <c r="H55" s="5">
        <v>12458</v>
      </c>
      <c r="I55" s="5">
        <v>83672</v>
      </c>
      <c r="J55" s="5">
        <v>622</v>
      </c>
      <c r="K55" s="5">
        <v>7900</v>
      </c>
      <c r="L55" s="13">
        <v>15449</v>
      </c>
      <c r="M55" s="13">
        <v>332722</v>
      </c>
      <c r="N55" s="5">
        <v>13154</v>
      </c>
      <c r="O55" s="5">
        <v>171465</v>
      </c>
      <c r="P55" s="5">
        <v>20338</v>
      </c>
      <c r="Q55" s="5">
        <v>361844</v>
      </c>
      <c r="R55" s="6" t="s">
        <v>31</v>
      </c>
      <c r="S55" s="6" t="s">
        <v>31</v>
      </c>
    </row>
    <row r="56" spans="1:19" ht="18.75" customHeight="1">
      <c r="A56" s="27" t="s">
        <v>52</v>
      </c>
      <c r="B56" s="5">
        <v>101728</v>
      </c>
      <c r="C56" s="5">
        <v>1592047</v>
      </c>
      <c r="D56" s="5">
        <v>3876</v>
      </c>
      <c r="E56" s="5">
        <v>59609</v>
      </c>
      <c r="F56" s="5">
        <v>4195</v>
      </c>
      <c r="G56" s="5">
        <v>35198</v>
      </c>
      <c r="H56" s="5">
        <v>8066</v>
      </c>
      <c r="I56" s="5">
        <v>66180</v>
      </c>
      <c r="J56" s="5">
        <v>948</v>
      </c>
      <c r="K56" s="5">
        <v>18750</v>
      </c>
      <c r="L56" s="11">
        <v>11380</v>
      </c>
      <c r="M56" s="11">
        <v>112262</v>
      </c>
      <c r="N56" s="5">
        <v>23512</v>
      </c>
      <c r="O56" s="5">
        <v>435902</v>
      </c>
      <c r="P56" s="5">
        <v>12003</v>
      </c>
      <c r="Q56" s="5">
        <v>209185</v>
      </c>
      <c r="R56" s="6" t="s">
        <v>37</v>
      </c>
      <c r="S56" s="6" t="s">
        <v>38</v>
      </c>
    </row>
    <row r="57" spans="1:19" ht="18.75" customHeight="1">
      <c r="A57" s="27" t="s">
        <v>53</v>
      </c>
      <c r="B57" s="5">
        <v>97890</v>
      </c>
      <c r="C57" s="5">
        <v>1510276</v>
      </c>
      <c r="D57" s="5">
        <v>2687</v>
      </c>
      <c r="E57" s="5">
        <v>42632</v>
      </c>
      <c r="F57" s="5">
        <v>7428</v>
      </c>
      <c r="G57" s="5">
        <v>33270</v>
      </c>
      <c r="H57" s="5">
        <v>18727</v>
      </c>
      <c r="I57" s="5">
        <v>156870</v>
      </c>
      <c r="J57" s="5">
        <v>1271</v>
      </c>
      <c r="K57" s="5">
        <v>8800</v>
      </c>
      <c r="L57" s="11">
        <v>23544</v>
      </c>
      <c r="M57" s="11">
        <v>198050</v>
      </c>
      <c r="N57" s="5">
        <v>12611</v>
      </c>
      <c r="O57" s="5">
        <v>297499</v>
      </c>
      <c r="P57" s="5">
        <v>4118</v>
      </c>
      <c r="Q57" s="5">
        <v>87294</v>
      </c>
      <c r="R57" s="6" t="s">
        <v>37</v>
      </c>
      <c r="S57" s="6" t="s">
        <v>37</v>
      </c>
    </row>
    <row r="58" spans="1:19" ht="18.75" customHeight="1">
      <c r="A58" s="28" t="s">
        <v>54</v>
      </c>
      <c r="B58" s="7">
        <v>79134</v>
      </c>
      <c r="C58" s="7">
        <v>1222441</v>
      </c>
      <c r="D58" s="7">
        <v>2834</v>
      </c>
      <c r="E58" s="7">
        <v>41994</v>
      </c>
      <c r="F58" s="7">
        <v>4802</v>
      </c>
      <c r="G58" s="7">
        <v>35356</v>
      </c>
      <c r="H58" s="7">
        <v>56236</v>
      </c>
      <c r="I58" s="7">
        <v>454600</v>
      </c>
      <c r="J58" s="7">
        <v>741</v>
      </c>
      <c r="K58" s="7">
        <v>35200</v>
      </c>
      <c r="L58" s="14">
        <v>8860</v>
      </c>
      <c r="M58" s="14">
        <v>125439</v>
      </c>
      <c r="N58" s="7">
        <v>6501</v>
      </c>
      <c r="O58" s="7">
        <v>80182</v>
      </c>
      <c r="P58" s="7">
        <v>5673</v>
      </c>
      <c r="Q58" s="7">
        <v>304256</v>
      </c>
      <c r="R58" s="8" t="s">
        <v>37</v>
      </c>
      <c r="S58" s="8" t="s">
        <v>37</v>
      </c>
    </row>
    <row r="59" ht="18.75" customHeight="1">
      <c r="A59" s="3" t="s">
        <v>23</v>
      </c>
    </row>
  </sheetData>
  <sheetProtection/>
  <mergeCells count="18">
    <mergeCell ref="A8:A9"/>
    <mergeCell ref="A3:S3"/>
    <mergeCell ref="A37:A38"/>
    <mergeCell ref="A34:S34"/>
    <mergeCell ref="A35:S35"/>
    <mergeCell ref="B8:C8"/>
    <mergeCell ref="D8:E8"/>
    <mergeCell ref="A5:I5"/>
    <mergeCell ref="A6:I6"/>
    <mergeCell ref="F8:G8"/>
    <mergeCell ref="H8:I8"/>
    <mergeCell ref="K5:S5"/>
    <mergeCell ref="K6:S6"/>
    <mergeCell ref="K8:K9"/>
    <mergeCell ref="L8:M8"/>
    <mergeCell ref="N8:O8"/>
    <mergeCell ref="P8:Q8"/>
    <mergeCell ref="R8:S8"/>
  </mergeCells>
  <printOptions horizontalCentered="1" verticalCentered="1"/>
  <pageMargins left="0.5118110236220472" right="0.31496062992125984" top="0.11811023622047245" bottom="0.11811023622047245" header="0" footer="0"/>
  <pageSetup horizontalDpi="300" verticalDpi="300" orientation="landscape" paperSize="8" scale="75" r:id="rId1"/>
</worksheet>
</file>

<file path=xl/worksheets/sheet2.xml><?xml version="1.0" encoding="utf-8"?>
<worksheet xmlns="http://schemas.openxmlformats.org/spreadsheetml/2006/main" xmlns:r="http://schemas.openxmlformats.org/officeDocument/2006/relationships">
  <sheetPr transitionEvaluation="1"/>
  <dimension ref="A1:V45"/>
  <sheetViews>
    <sheetView showGridLines="0" defaultGridColor="0" zoomScalePageLayoutView="0" colorId="27" workbookViewId="0" topLeftCell="M1">
      <selection activeCell="V1" sqref="V1"/>
    </sheetView>
  </sheetViews>
  <sheetFormatPr defaultColWidth="10.59765625" defaultRowHeight="26.25" customHeight="1"/>
  <cols>
    <col min="1" max="1" width="18.69921875" style="3" customWidth="1"/>
    <col min="2" max="2" width="11.69921875" style="3" customWidth="1"/>
    <col min="3" max="3" width="12.8984375" style="3" customWidth="1"/>
    <col min="4" max="8" width="10.59765625" style="3" customWidth="1"/>
    <col min="9" max="9" width="11.69921875" style="3" customWidth="1"/>
    <col min="10" max="12" width="10.59765625" style="3" customWidth="1"/>
    <col min="13" max="13" width="11.69921875" style="3" customWidth="1"/>
    <col min="14" max="14" width="11.8984375" style="3" customWidth="1"/>
    <col min="15" max="15" width="11.69921875" style="3" customWidth="1"/>
    <col min="16" max="16" width="10.59765625" style="3" customWidth="1"/>
    <col min="17" max="17" width="12.19921875" style="3" customWidth="1"/>
    <col min="18" max="20" width="10.59765625" style="3" customWidth="1"/>
    <col min="21" max="21" width="11.69921875" style="3" bestFit="1" customWidth="1"/>
    <col min="22" max="22" width="11.8984375" style="3" customWidth="1"/>
    <col min="23" max="23" width="14.19921875" style="3" bestFit="1" customWidth="1"/>
    <col min="24" max="16384" width="10.59765625" style="3" customWidth="1"/>
  </cols>
  <sheetData>
    <row r="1" spans="1:22" ht="26.25" customHeight="1">
      <c r="A1" s="45" t="s">
        <v>91</v>
      </c>
      <c r="V1" s="44" t="s">
        <v>123</v>
      </c>
    </row>
    <row r="3" spans="1:20" ht="26.25" customHeight="1">
      <c r="A3" s="177" t="s">
        <v>90</v>
      </c>
      <c r="B3" s="200"/>
      <c r="C3" s="200"/>
      <c r="D3" s="200"/>
      <c r="E3" s="200"/>
      <c r="F3" s="200"/>
      <c r="G3" s="200"/>
      <c r="H3" s="200"/>
      <c r="I3" s="200"/>
      <c r="J3" s="200"/>
      <c r="K3" s="200"/>
      <c r="L3" s="200"/>
      <c r="M3" s="200"/>
      <c r="N3" s="200"/>
      <c r="O3" s="200"/>
      <c r="P3" s="200"/>
      <c r="Q3" s="200"/>
      <c r="T3" s="18"/>
    </row>
    <row r="4" spans="1:17" ht="26.25" customHeight="1" thickBot="1">
      <c r="A4" s="46"/>
      <c r="B4" s="46"/>
      <c r="C4" s="66"/>
      <c r="D4" s="66"/>
      <c r="E4" s="66"/>
      <c r="F4" s="66"/>
      <c r="G4" s="66"/>
      <c r="H4" s="66"/>
      <c r="I4" s="66"/>
      <c r="J4" s="66"/>
      <c r="K4" s="66"/>
      <c r="L4" s="66"/>
      <c r="M4" s="66"/>
      <c r="N4" s="66"/>
      <c r="O4" s="66"/>
      <c r="P4" s="66"/>
      <c r="Q4" s="65" t="s">
        <v>89</v>
      </c>
    </row>
    <row r="5" spans="1:17" ht="26.25" customHeight="1">
      <c r="A5" s="158" t="s">
        <v>1</v>
      </c>
      <c r="B5" s="167" t="s">
        <v>88</v>
      </c>
      <c r="C5" s="204"/>
      <c r="D5" s="167" t="s">
        <v>87</v>
      </c>
      <c r="E5" s="205"/>
      <c r="F5" s="205"/>
      <c r="G5" s="205"/>
      <c r="H5" s="205"/>
      <c r="I5" s="205"/>
      <c r="J5" s="205"/>
      <c r="K5" s="204"/>
      <c r="L5" s="167" t="s">
        <v>86</v>
      </c>
      <c r="M5" s="205"/>
      <c r="N5" s="205"/>
      <c r="O5" s="205"/>
      <c r="P5" s="205"/>
      <c r="Q5" s="205"/>
    </row>
    <row r="6" spans="1:17" ht="26.25" customHeight="1">
      <c r="A6" s="175"/>
      <c r="B6" s="170" t="s">
        <v>78</v>
      </c>
      <c r="C6" s="170" t="s">
        <v>77</v>
      </c>
      <c r="D6" s="201" t="s">
        <v>85</v>
      </c>
      <c r="E6" s="202"/>
      <c r="F6" s="201" t="s">
        <v>84</v>
      </c>
      <c r="G6" s="202"/>
      <c r="H6" s="201" t="s">
        <v>83</v>
      </c>
      <c r="I6" s="202"/>
      <c r="J6" s="201" t="s">
        <v>82</v>
      </c>
      <c r="K6" s="202"/>
      <c r="L6" s="201" t="s">
        <v>81</v>
      </c>
      <c r="M6" s="202"/>
      <c r="N6" s="201" t="s">
        <v>80</v>
      </c>
      <c r="O6" s="202"/>
      <c r="P6" s="201" t="s">
        <v>79</v>
      </c>
      <c r="Q6" s="203"/>
    </row>
    <row r="7" spans="1:17" ht="26.25" customHeight="1">
      <c r="A7" s="149"/>
      <c r="B7" s="206"/>
      <c r="C7" s="206"/>
      <c r="D7" s="62" t="s">
        <v>78</v>
      </c>
      <c r="E7" s="64" t="s">
        <v>77</v>
      </c>
      <c r="F7" s="62" t="s">
        <v>78</v>
      </c>
      <c r="G7" s="63" t="s">
        <v>77</v>
      </c>
      <c r="H7" s="62" t="s">
        <v>78</v>
      </c>
      <c r="I7" s="63" t="s">
        <v>77</v>
      </c>
      <c r="J7" s="62" t="s">
        <v>78</v>
      </c>
      <c r="K7" s="63" t="s">
        <v>77</v>
      </c>
      <c r="L7" s="62" t="s">
        <v>78</v>
      </c>
      <c r="M7" s="63" t="s">
        <v>77</v>
      </c>
      <c r="N7" s="62" t="s">
        <v>78</v>
      </c>
      <c r="O7" s="63" t="s">
        <v>77</v>
      </c>
      <c r="P7" s="62" t="s">
        <v>78</v>
      </c>
      <c r="Q7" s="61" t="s">
        <v>77</v>
      </c>
    </row>
    <row r="8" spans="1:17" ht="26.25" customHeight="1">
      <c r="A8" s="54" t="s">
        <v>76</v>
      </c>
      <c r="B8" s="60">
        <f aca="true" t="shared" si="0" ref="B8:C11">SUM(D8,F8,H8,J8)</f>
        <v>14159</v>
      </c>
      <c r="C8" s="59">
        <f t="shared" si="0"/>
        <v>1564916</v>
      </c>
      <c r="D8" s="50">
        <v>7809</v>
      </c>
      <c r="E8" s="50">
        <v>1162075</v>
      </c>
      <c r="F8" s="50">
        <v>4999</v>
      </c>
      <c r="G8" s="50">
        <v>268702</v>
      </c>
      <c r="H8" s="50">
        <v>184</v>
      </c>
      <c r="I8" s="50">
        <v>12702</v>
      </c>
      <c r="J8" s="50">
        <v>1167</v>
      </c>
      <c r="K8" s="50">
        <v>121437</v>
      </c>
      <c r="L8" s="50">
        <v>13694</v>
      </c>
      <c r="M8" s="50">
        <v>1511352</v>
      </c>
      <c r="N8" s="50">
        <v>465</v>
      </c>
      <c r="O8" s="50">
        <v>53564</v>
      </c>
      <c r="P8" s="49" t="s">
        <v>24</v>
      </c>
      <c r="Q8" s="49" t="s">
        <v>24</v>
      </c>
    </row>
    <row r="9" spans="1:17" ht="26.25" customHeight="1">
      <c r="A9" s="52" t="s">
        <v>75</v>
      </c>
      <c r="B9" s="51">
        <f t="shared" si="0"/>
        <v>11887</v>
      </c>
      <c r="C9" s="50">
        <f t="shared" si="0"/>
        <v>1233726</v>
      </c>
      <c r="D9" s="50">
        <v>5866</v>
      </c>
      <c r="E9" s="50">
        <v>851176</v>
      </c>
      <c r="F9" s="50">
        <v>4317</v>
      </c>
      <c r="G9" s="50">
        <v>210725</v>
      </c>
      <c r="H9" s="50">
        <v>192</v>
      </c>
      <c r="I9" s="50">
        <v>11998</v>
      </c>
      <c r="J9" s="50">
        <v>1512</v>
      </c>
      <c r="K9" s="50">
        <v>159827</v>
      </c>
      <c r="L9" s="50">
        <v>11488</v>
      </c>
      <c r="M9" s="50">
        <v>1183887</v>
      </c>
      <c r="N9" s="50">
        <v>394</v>
      </c>
      <c r="O9" s="50">
        <v>49379</v>
      </c>
      <c r="P9" s="49">
        <v>5</v>
      </c>
      <c r="Q9" s="49">
        <v>460</v>
      </c>
    </row>
    <row r="10" spans="1:22" ht="26.25" customHeight="1">
      <c r="A10" s="52" t="s">
        <v>74</v>
      </c>
      <c r="B10" s="51">
        <f t="shared" si="0"/>
        <v>10490</v>
      </c>
      <c r="C10" s="50">
        <f t="shared" si="0"/>
        <v>1116101</v>
      </c>
      <c r="D10" s="50">
        <v>5469</v>
      </c>
      <c r="E10" s="50">
        <v>795085</v>
      </c>
      <c r="F10" s="50">
        <v>4058</v>
      </c>
      <c r="G10" s="50">
        <v>214423</v>
      </c>
      <c r="H10" s="50">
        <v>97</v>
      </c>
      <c r="I10" s="50">
        <v>5846</v>
      </c>
      <c r="J10" s="50">
        <v>866</v>
      </c>
      <c r="K10" s="50">
        <v>100747</v>
      </c>
      <c r="L10" s="50">
        <v>10140</v>
      </c>
      <c r="M10" s="50">
        <v>1072302</v>
      </c>
      <c r="N10" s="50">
        <v>350</v>
      </c>
      <c r="O10" s="50">
        <v>43799</v>
      </c>
      <c r="P10" s="49" t="s">
        <v>24</v>
      </c>
      <c r="Q10" s="49" t="s">
        <v>24</v>
      </c>
      <c r="U10" s="16"/>
      <c r="V10" s="17"/>
    </row>
    <row r="11" spans="1:17" ht="26.25" customHeight="1">
      <c r="A11" s="52" t="s">
        <v>73</v>
      </c>
      <c r="B11" s="51">
        <f t="shared" si="0"/>
        <v>10874</v>
      </c>
      <c r="C11" s="50">
        <f t="shared" si="0"/>
        <v>1212165</v>
      </c>
      <c r="D11" s="50">
        <v>6010</v>
      </c>
      <c r="E11" s="50">
        <v>903604</v>
      </c>
      <c r="F11" s="50">
        <v>3937</v>
      </c>
      <c r="G11" s="50">
        <v>211324</v>
      </c>
      <c r="H11" s="50">
        <v>144</v>
      </c>
      <c r="I11" s="50">
        <v>9764</v>
      </c>
      <c r="J11" s="50">
        <v>783</v>
      </c>
      <c r="K11" s="50">
        <v>87473</v>
      </c>
      <c r="L11" s="50">
        <v>10505</v>
      </c>
      <c r="M11" s="50">
        <v>1166660</v>
      </c>
      <c r="N11" s="50">
        <v>369</v>
      </c>
      <c r="O11" s="50">
        <v>45505</v>
      </c>
      <c r="P11" s="49" t="s">
        <v>24</v>
      </c>
      <c r="Q11" s="49" t="s">
        <v>24</v>
      </c>
    </row>
    <row r="12" spans="1:22" ht="26.25" customHeight="1">
      <c r="A12" s="58" t="s">
        <v>43</v>
      </c>
      <c r="B12" s="57">
        <f aca="true" t="shared" si="1" ref="B12:O12">SUM(B14:B27)</f>
        <v>10297</v>
      </c>
      <c r="C12" s="56">
        <f t="shared" si="1"/>
        <v>1128091</v>
      </c>
      <c r="D12" s="56">
        <f t="shared" si="1"/>
        <v>5331</v>
      </c>
      <c r="E12" s="56">
        <f t="shared" si="1"/>
        <v>807870</v>
      </c>
      <c r="F12" s="56">
        <f t="shared" si="1"/>
        <v>3955</v>
      </c>
      <c r="G12" s="56">
        <f t="shared" si="1"/>
        <v>215154</v>
      </c>
      <c r="H12" s="56">
        <f t="shared" si="1"/>
        <v>153</v>
      </c>
      <c r="I12" s="56">
        <f t="shared" si="1"/>
        <v>8330</v>
      </c>
      <c r="J12" s="56">
        <f t="shared" si="1"/>
        <v>858</v>
      </c>
      <c r="K12" s="56">
        <f t="shared" si="1"/>
        <v>96737</v>
      </c>
      <c r="L12" s="56">
        <f t="shared" si="1"/>
        <v>9898</v>
      </c>
      <c r="M12" s="56">
        <f t="shared" si="1"/>
        <v>1081149</v>
      </c>
      <c r="N12" s="56">
        <f t="shared" si="1"/>
        <v>399</v>
      </c>
      <c r="O12" s="56">
        <f t="shared" si="1"/>
        <v>46942</v>
      </c>
      <c r="P12" s="55" t="s">
        <v>24</v>
      </c>
      <c r="Q12" s="55" t="s">
        <v>24</v>
      </c>
      <c r="T12" s="5"/>
      <c r="U12" s="5"/>
      <c r="V12" s="15"/>
    </row>
    <row r="13" spans="1:22" ht="26.25" customHeight="1">
      <c r="A13" s="54"/>
      <c r="B13" s="53"/>
      <c r="C13" s="53"/>
      <c r="D13" s="53"/>
      <c r="E13" s="53"/>
      <c r="F13" s="53"/>
      <c r="G13" s="53"/>
      <c r="H13" s="53"/>
      <c r="I13" s="53"/>
      <c r="J13" s="53"/>
      <c r="K13" s="53"/>
      <c r="L13" s="53"/>
      <c r="M13" s="53"/>
      <c r="N13" s="53"/>
      <c r="O13" s="53"/>
      <c r="P13" s="53"/>
      <c r="Q13" s="53"/>
      <c r="T13" s="5"/>
      <c r="U13" s="5"/>
      <c r="V13" s="15"/>
    </row>
    <row r="14" spans="1:22" ht="26.25" customHeight="1">
      <c r="A14" s="54" t="s">
        <v>72</v>
      </c>
      <c r="B14" s="51">
        <f aca="true" t="shared" si="2" ref="B14:C17">SUM(D14,F14,H14,J14)</f>
        <v>601</v>
      </c>
      <c r="C14" s="50">
        <f t="shared" si="2"/>
        <v>67024</v>
      </c>
      <c r="D14" s="50">
        <v>303</v>
      </c>
      <c r="E14" s="50">
        <v>46641</v>
      </c>
      <c r="F14" s="50">
        <v>234</v>
      </c>
      <c r="G14" s="50">
        <v>13015</v>
      </c>
      <c r="H14" s="49" t="s">
        <v>17</v>
      </c>
      <c r="I14" s="49" t="s">
        <v>17</v>
      </c>
      <c r="J14" s="50">
        <v>64</v>
      </c>
      <c r="K14" s="50">
        <v>7368</v>
      </c>
      <c r="L14" s="50">
        <v>590</v>
      </c>
      <c r="M14" s="50">
        <v>65454</v>
      </c>
      <c r="N14" s="50">
        <v>11</v>
      </c>
      <c r="O14" s="50">
        <v>1570</v>
      </c>
      <c r="P14" s="49" t="s">
        <v>24</v>
      </c>
      <c r="Q14" s="49" t="s">
        <v>24</v>
      </c>
      <c r="T14" s="5"/>
      <c r="U14" s="5"/>
      <c r="V14" s="15"/>
    </row>
    <row r="15" spans="1:22" ht="26.25" customHeight="1">
      <c r="A15" s="52" t="s">
        <v>71</v>
      </c>
      <c r="B15" s="51">
        <f t="shared" si="2"/>
        <v>643</v>
      </c>
      <c r="C15" s="50">
        <f t="shared" si="2"/>
        <v>72496</v>
      </c>
      <c r="D15" s="50">
        <v>348</v>
      </c>
      <c r="E15" s="50">
        <v>54258</v>
      </c>
      <c r="F15" s="50">
        <v>260</v>
      </c>
      <c r="G15" s="50">
        <v>13700</v>
      </c>
      <c r="H15" s="49" t="s">
        <v>17</v>
      </c>
      <c r="I15" s="49" t="s">
        <v>17</v>
      </c>
      <c r="J15" s="50">
        <v>35</v>
      </c>
      <c r="K15" s="50">
        <v>4538</v>
      </c>
      <c r="L15" s="50">
        <v>532</v>
      </c>
      <c r="M15" s="50">
        <v>65298</v>
      </c>
      <c r="N15" s="50">
        <v>111</v>
      </c>
      <c r="O15" s="50">
        <v>7198</v>
      </c>
      <c r="P15" s="49" t="s">
        <v>24</v>
      </c>
      <c r="Q15" s="49" t="s">
        <v>24</v>
      </c>
      <c r="T15" s="5"/>
      <c r="U15" s="5"/>
      <c r="V15" s="15"/>
    </row>
    <row r="16" spans="1:22" ht="26.25" customHeight="1">
      <c r="A16" s="52" t="s">
        <v>70</v>
      </c>
      <c r="B16" s="51">
        <f t="shared" si="2"/>
        <v>828</v>
      </c>
      <c r="C16" s="50">
        <f t="shared" si="2"/>
        <v>101338</v>
      </c>
      <c r="D16" s="50">
        <v>512</v>
      </c>
      <c r="E16" s="50">
        <v>78423</v>
      </c>
      <c r="F16" s="50">
        <v>244</v>
      </c>
      <c r="G16" s="50">
        <v>14797</v>
      </c>
      <c r="H16" s="50">
        <v>6</v>
      </c>
      <c r="I16" s="50">
        <v>329</v>
      </c>
      <c r="J16" s="50">
        <v>66</v>
      </c>
      <c r="K16" s="50">
        <v>7789</v>
      </c>
      <c r="L16" s="50">
        <v>788</v>
      </c>
      <c r="M16" s="50">
        <v>95696</v>
      </c>
      <c r="N16" s="50">
        <v>40</v>
      </c>
      <c r="O16" s="50">
        <v>5642</v>
      </c>
      <c r="P16" s="49" t="s">
        <v>24</v>
      </c>
      <c r="Q16" s="49" t="s">
        <v>24</v>
      </c>
      <c r="T16" s="5"/>
      <c r="U16" s="5"/>
      <c r="V16" s="15"/>
    </row>
    <row r="17" spans="1:22" ht="26.25" customHeight="1">
      <c r="A17" s="52" t="s">
        <v>69</v>
      </c>
      <c r="B17" s="51">
        <f t="shared" si="2"/>
        <v>996</v>
      </c>
      <c r="C17" s="50">
        <f t="shared" si="2"/>
        <v>110748</v>
      </c>
      <c r="D17" s="50">
        <v>497</v>
      </c>
      <c r="E17" s="50">
        <v>78395</v>
      </c>
      <c r="F17" s="50">
        <v>376</v>
      </c>
      <c r="G17" s="50">
        <v>23601</v>
      </c>
      <c r="H17" s="49">
        <v>63</v>
      </c>
      <c r="I17" s="49">
        <v>2698</v>
      </c>
      <c r="J17" s="50">
        <v>60</v>
      </c>
      <c r="K17" s="50">
        <v>6054</v>
      </c>
      <c r="L17" s="50">
        <v>973</v>
      </c>
      <c r="M17" s="50">
        <v>106395</v>
      </c>
      <c r="N17" s="50">
        <v>23</v>
      </c>
      <c r="O17" s="50">
        <v>4353</v>
      </c>
      <c r="P17" s="49" t="s">
        <v>24</v>
      </c>
      <c r="Q17" s="49" t="s">
        <v>24</v>
      </c>
      <c r="T17" s="5"/>
      <c r="U17" s="5"/>
      <c r="V17" s="15"/>
    </row>
    <row r="18" spans="1:22" ht="26.25" customHeight="1">
      <c r="A18" s="54"/>
      <c r="B18" s="53"/>
      <c r="C18" s="53"/>
      <c r="D18" s="53"/>
      <c r="E18" s="53"/>
      <c r="F18" s="53"/>
      <c r="G18" s="53"/>
      <c r="H18" s="53"/>
      <c r="I18" s="53"/>
      <c r="J18" s="53"/>
      <c r="K18" s="53"/>
      <c r="L18" s="53"/>
      <c r="M18" s="53"/>
      <c r="N18" s="53"/>
      <c r="O18" s="53"/>
      <c r="P18" s="53"/>
      <c r="Q18" s="53"/>
      <c r="T18" s="5"/>
      <c r="U18" s="5"/>
      <c r="V18" s="15"/>
    </row>
    <row r="19" spans="1:22" ht="26.25" customHeight="1">
      <c r="A19" s="52" t="s">
        <v>68</v>
      </c>
      <c r="B19" s="51">
        <f aca="true" t="shared" si="3" ref="B19:C22">SUM(D19,F19,H19,J19)</f>
        <v>1014</v>
      </c>
      <c r="C19" s="50">
        <f t="shared" si="3"/>
        <v>113636</v>
      </c>
      <c r="D19" s="50">
        <v>506</v>
      </c>
      <c r="E19" s="50">
        <v>78967</v>
      </c>
      <c r="F19" s="50">
        <v>367</v>
      </c>
      <c r="G19" s="50">
        <v>22064</v>
      </c>
      <c r="H19" s="49">
        <v>23</v>
      </c>
      <c r="I19" s="49">
        <v>806</v>
      </c>
      <c r="J19" s="50">
        <v>118</v>
      </c>
      <c r="K19" s="50">
        <v>11799</v>
      </c>
      <c r="L19" s="50">
        <v>977</v>
      </c>
      <c r="M19" s="50">
        <v>108666</v>
      </c>
      <c r="N19" s="50">
        <v>37</v>
      </c>
      <c r="O19" s="50">
        <v>4970</v>
      </c>
      <c r="P19" s="49" t="s">
        <v>24</v>
      </c>
      <c r="Q19" s="49" t="s">
        <v>24</v>
      </c>
      <c r="T19" s="5"/>
      <c r="U19" s="5"/>
      <c r="V19" s="15"/>
    </row>
    <row r="20" spans="1:22" ht="26.25" customHeight="1">
      <c r="A20" s="52" t="s">
        <v>67</v>
      </c>
      <c r="B20" s="51">
        <f t="shared" si="3"/>
        <v>1032</v>
      </c>
      <c r="C20" s="50">
        <f t="shared" si="3"/>
        <v>119368</v>
      </c>
      <c r="D20" s="50">
        <v>504</v>
      </c>
      <c r="E20" s="50">
        <v>75879</v>
      </c>
      <c r="F20" s="50">
        <v>317</v>
      </c>
      <c r="G20" s="50">
        <v>18887</v>
      </c>
      <c r="H20" s="49" t="s">
        <v>17</v>
      </c>
      <c r="I20" s="49" t="s">
        <v>17</v>
      </c>
      <c r="J20" s="50">
        <v>211</v>
      </c>
      <c r="K20" s="50">
        <v>24602</v>
      </c>
      <c r="L20" s="50">
        <v>989</v>
      </c>
      <c r="M20" s="50">
        <v>114165</v>
      </c>
      <c r="N20" s="50">
        <v>43</v>
      </c>
      <c r="O20" s="50">
        <v>5203</v>
      </c>
      <c r="P20" s="49" t="s">
        <v>24</v>
      </c>
      <c r="Q20" s="49" t="s">
        <v>24</v>
      </c>
      <c r="T20" s="5"/>
      <c r="U20" s="5"/>
      <c r="V20" s="15"/>
    </row>
    <row r="21" spans="1:22" ht="26.25" customHeight="1">
      <c r="A21" s="52" t="s">
        <v>66</v>
      </c>
      <c r="B21" s="51">
        <f t="shared" si="3"/>
        <v>749</v>
      </c>
      <c r="C21" s="50">
        <f t="shared" si="3"/>
        <v>93150</v>
      </c>
      <c r="D21" s="50">
        <v>502</v>
      </c>
      <c r="E21" s="50">
        <v>74049</v>
      </c>
      <c r="F21" s="50">
        <v>143</v>
      </c>
      <c r="G21" s="50">
        <v>7572</v>
      </c>
      <c r="H21" s="49">
        <v>4</v>
      </c>
      <c r="I21" s="49">
        <v>798</v>
      </c>
      <c r="J21" s="50">
        <v>100</v>
      </c>
      <c r="K21" s="50">
        <v>10731</v>
      </c>
      <c r="L21" s="50">
        <v>720</v>
      </c>
      <c r="M21" s="50">
        <v>88619</v>
      </c>
      <c r="N21" s="50">
        <v>29</v>
      </c>
      <c r="O21" s="50">
        <v>4531</v>
      </c>
      <c r="P21" s="49" t="s">
        <v>24</v>
      </c>
      <c r="Q21" s="49" t="s">
        <v>24</v>
      </c>
      <c r="T21" s="5"/>
      <c r="U21" s="5"/>
      <c r="V21" s="15"/>
    </row>
    <row r="22" spans="1:22" ht="26.25" customHeight="1">
      <c r="A22" s="52" t="s">
        <v>65</v>
      </c>
      <c r="B22" s="51">
        <f t="shared" si="3"/>
        <v>818</v>
      </c>
      <c r="C22" s="50">
        <f t="shared" si="3"/>
        <v>98032</v>
      </c>
      <c r="D22" s="50">
        <v>514</v>
      </c>
      <c r="E22" s="50">
        <v>77684</v>
      </c>
      <c r="F22" s="50">
        <v>250</v>
      </c>
      <c r="G22" s="50">
        <v>14390</v>
      </c>
      <c r="H22" s="49">
        <v>3</v>
      </c>
      <c r="I22" s="49">
        <v>470</v>
      </c>
      <c r="J22" s="50">
        <v>51</v>
      </c>
      <c r="K22" s="50">
        <v>5488</v>
      </c>
      <c r="L22" s="50">
        <v>779</v>
      </c>
      <c r="M22" s="50">
        <v>93898</v>
      </c>
      <c r="N22" s="50">
        <v>39</v>
      </c>
      <c r="O22" s="50">
        <v>4134</v>
      </c>
      <c r="P22" s="49" t="s">
        <v>24</v>
      </c>
      <c r="Q22" s="49" t="s">
        <v>24</v>
      </c>
      <c r="T22" s="5"/>
      <c r="U22" s="5"/>
      <c r="V22" s="15"/>
    </row>
    <row r="23" spans="1:22" ht="26.25" customHeight="1">
      <c r="A23" s="54"/>
      <c r="B23" s="53"/>
      <c r="C23" s="53"/>
      <c r="D23" s="53"/>
      <c r="E23" s="53"/>
      <c r="F23" s="53"/>
      <c r="G23" s="53"/>
      <c r="H23" s="53"/>
      <c r="I23" s="53"/>
      <c r="J23" s="53"/>
      <c r="K23" s="53"/>
      <c r="L23" s="53"/>
      <c r="M23" s="53"/>
      <c r="N23" s="53"/>
      <c r="O23" s="53"/>
      <c r="P23" s="53"/>
      <c r="Q23" s="53"/>
      <c r="T23" s="5"/>
      <c r="U23" s="5"/>
      <c r="V23" s="15"/>
    </row>
    <row r="24" spans="1:22" ht="26.25" customHeight="1">
      <c r="A24" s="52" t="s">
        <v>64</v>
      </c>
      <c r="B24" s="51">
        <f aca="true" t="shared" si="4" ref="B24:C27">SUM(D24,F24,H24,J24)</f>
        <v>734</v>
      </c>
      <c r="C24" s="50">
        <f t="shared" si="4"/>
        <v>78411</v>
      </c>
      <c r="D24" s="50">
        <v>408</v>
      </c>
      <c r="E24" s="50">
        <v>59897</v>
      </c>
      <c r="F24" s="50">
        <v>301</v>
      </c>
      <c r="G24" s="50">
        <v>15724</v>
      </c>
      <c r="H24" s="50">
        <v>2</v>
      </c>
      <c r="I24" s="50">
        <v>161</v>
      </c>
      <c r="J24" s="50">
        <v>23</v>
      </c>
      <c r="K24" s="50">
        <v>2629</v>
      </c>
      <c r="L24" s="50">
        <v>712</v>
      </c>
      <c r="M24" s="50">
        <v>75242</v>
      </c>
      <c r="N24" s="50">
        <v>22</v>
      </c>
      <c r="O24" s="50">
        <v>3169</v>
      </c>
      <c r="P24" s="49" t="s">
        <v>24</v>
      </c>
      <c r="Q24" s="49" t="s">
        <v>24</v>
      </c>
      <c r="T24" s="5"/>
      <c r="U24" s="5"/>
      <c r="V24" s="15"/>
    </row>
    <row r="25" spans="1:22" ht="26.25" customHeight="1">
      <c r="A25" s="52" t="s">
        <v>63</v>
      </c>
      <c r="B25" s="51">
        <f t="shared" si="4"/>
        <v>960</v>
      </c>
      <c r="C25" s="50">
        <f t="shared" si="4"/>
        <v>99865</v>
      </c>
      <c r="D25" s="50">
        <v>435</v>
      </c>
      <c r="E25" s="50">
        <v>64796</v>
      </c>
      <c r="F25" s="50">
        <v>445</v>
      </c>
      <c r="G25" s="50">
        <v>26134</v>
      </c>
      <c r="H25" s="50">
        <v>1</v>
      </c>
      <c r="I25" s="50">
        <v>164</v>
      </c>
      <c r="J25" s="50">
        <v>79</v>
      </c>
      <c r="K25" s="50">
        <v>8771</v>
      </c>
      <c r="L25" s="50">
        <v>939</v>
      </c>
      <c r="M25" s="50">
        <v>97218</v>
      </c>
      <c r="N25" s="50">
        <v>21</v>
      </c>
      <c r="O25" s="50">
        <v>2647</v>
      </c>
      <c r="P25" s="49" t="s">
        <v>24</v>
      </c>
      <c r="Q25" s="49" t="s">
        <v>24</v>
      </c>
      <c r="T25" s="5"/>
      <c r="U25" s="5"/>
      <c r="V25" s="15"/>
    </row>
    <row r="26" spans="1:17" ht="26.25" customHeight="1">
      <c r="A26" s="52" t="s">
        <v>62</v>
      </c>
      <c r="B26" s="51">
        <f t="shared" si="4"/>
        <v>975</v>
      </c>
      <c r="C26" s="50">
        <f t="shared" si="4"/>
        <v>96057</v>
      </c>
      <c r="D26" s="50">
        <v>456</v>
      </c>
      <c r="E26" s="50">
        <v>67240</v>
      </c>
      <c r="F26" s="50">
        <v>485</v>
      </c>
      <c r="G26" s="50">
        <v>24091</v>
      </c>
      <c r="H26" s="49" t="s">
        <v>17</v>
      </c>
      <c r="I26" s="49" t="s">
        <v>17</v>
      </c>
      <c r="J26" s="50">
        <v>34</v>
      </c>
      <c r="K26" s="50">
        <v>4726</v>
      </c>
      <c r="L26" s="50">
        <v>963</v>
      </c>
      <c r="M26" s="50">
        <v>94377</v>
      </c>
      <c r="N26" s="50">
        <v>12</v>
      </c>
      <c r="O26" s="50">
        <v>1680</v>
      </c>
      <c r="P26" s="49" t="s">
        <v>24</v>
      </c>
      <c r="Q26" s="49" t="s">
        <v>24</v>
      </c>
    </row>
    <row r="27" spans="1:17" ht="26.25" customHeight="1">
      <c r="A27" s="48" t="s">
        <v>61</v>
      </c>
      <c r="B27" s="39">
        <f t="shared" si="4"/>
        <v>947</v>
      </c>
      <c r="C27" s="40">
        <f t="shared" si="4"/>
        <v>77966</v>
      </c>
      <c r="D27" s="40">
        <v>346</v>
      </c>
      <c r="E27" s="40">
        <v>51641</v>
      </c>
      <c r="F27" s="40">
        <v>533</v>
      </c>
      <c r="G27" s="40">
        <v>21179</v>
      </c>
      <c r="H27" s="41">
        <v>51</v>
      </c>
      <c r="I27" s="41">
        <v>2904</v>
      </c>
      <c r="J27" s="40">
        <v>17</v>
      </c>
      <c r="K27" s="40">
        <v>2242</v>
      </c>
      <c r="L27" s="40">
        <v>936</v>
      </c>
      <c r="M27" s="40">
        <v>76121</v>
      </c>
      <c r="N27" s="40">
        <v>11</v>
      </c>
      <c r="O27" s="40">
        <v>1845</v>
      </c>
      <c r="P27" s="41" t="s">
        <v>24</v>
      </c>
      <c r="Q27" s="41" t="s">
        <v>24</v>
      </c>
    </row>
    <row r="28" spans="1:17" ht="26.25" customHeight="1">
      <c r="A28" s="47" t="s">
        <v>60</v>
      </c>
      <c r="B28" s="46"/>
      <c r="C28" s="46"/>
      <c r="D28" s="46"/>
      <c r="E28" s="46"/>
      <c r="F28" s="46"/>
      <c r="G28" s="46"/>
      <c r="H28" s="46"/>
      <c r="I28" s="46"/>
      <c r="J28" s="46"/>
      <c r="K28" s="46"/>
      <c r="L28" s="46"/>
      <c r="M28" s="46"/>
      <c r="N28" s="46"/>
      <c r="O28" s="46"/>
      <c r="P28" s="46"/>
      <c r="Q28" s="46"/>
    </row>
    <row r="29" spans="1:17" ht="26.25" customHeight="1">
      <c r="A29" s="46" t="s">
        <v>23</v>
      </c>
      <c r="B29" s="46"/>
      <c r="C29" s="46"/>
      <c r="D29" s="46"/>
      <c r="E29" s="46"/>
      <c r="F29" s="46"/>
      <c r="G29" s="46"/>
      <c r="H29" s="46"/>
      <c r="I29" s="46"/>
      <c r="J29" s="46"/>
      <c r="K29" s="46"/>
      <c r="L29" s="46"/>
      <c r="M29" s="46"/>
      <c r="N29" s="46"/>
      <c r="O29" s="46"/>
      <c r="P29" s="46"/>
      <c r="Q29" s="46"/>
    </row>
    <row r="35" spans="1:22" ht="26.25" customHeight="1">
      <c r="A35" s="177" t="s">
        <v>99</v>
      </c>
      <c r="B35" s="177"/>
      <c r="C35" s="177"/>
      <c r="D35" s="177"/>
      <c r="E35" s="177"/>
      <c r="F35" s="177"/>
      <c r="G35" s="177"/>
      <c r="H35" s="177"/>
      <c r="I35" s="177"/>
      <c r="J35" s="177"/>
      <c r="L35" s="177" t="s">
        <v>120</v>
      </c>
      <c r="M35" s="177"/>
      <c r="N35" s="177"/>
      <c r="O35" s="177"/>
      <c r="P35" s="177"/>
      <c r="Q35" s="177"/>
      <c r="R35" s="177"/>
      <c r="S35" s="177"/>
      <c r="T35" s="177"/>
      <c r="U35" s="177"/>
      <c r="V35" s="177"/>
    </row>
    <row r="36" spans="1:22" ht="26.25" customHeight="1">
      <c r="A36" s="181" t="s">
        <v>98</v>
      </c>
      <c r="B36" s="181"/>
      <c r="C36" s="181"/>
      <c r="D36" s="181"/>
      <c r="E36" s="181"/>
      <c r="F36" s="181"/>
      <c r="G36" s="181"/>
      <c r="H36" s="181"/>
      <c r="I36" s="181"/>
      <c r="J36" s="181"/>
      <c r="L36" s="181" t="s">
        <v>119</v>
      </c>
      <c r="M36" s="181"/>
      <c r="N36" s="181"/>
      <c r="O36" s="181"/>
      <c r="P36" s="181"/>
      <c r="Q36" s="181"/>
      <c r="R36" s="181"/>
      <c r="S36" s="181"/>
      <c r="T36" s="181"/>
      <c r="U36" s="181"/>
      <c r="V36" s="181"/>
    </row>
    <row r="37" ht="26.25" customHeight="1" thickBot="1"/>
    <row r="38" spans="1:22" ht="26.25" customHeight="1">
      <c r="A38" s="198" t="s">
        <v>104</v>
      </c>
      <c r="B38" s="173"/>
      <c r="C38" s="158" t="s">
        <v>97</v>
      </c>
      <c r="D38" s="167" t="s">
        <v>96</v>
      </c>
      <c r="E38" s="168"/>
      <c r="F38" s="168"/>
      <c r="G38" s="168"/>
      <c r="H38" s="169"/>
      <c r="I38" s="185" t="s">
        <v>105</v>
      </c>
      <c r="J38" s="186"/>
      <c r="L38" s="172" t="s">
        <v>118</v>
      </c>
      <c r="M38" s="173"/>
      <c r="N38" s="158" t="s">
        <v>117</v>
      </c>
      <c r="O38" s="167" t="s">
        <v>116</v>
      </c>
      <c r="P38" s="168"/>
      <c r="Q38" s="168"/>
      <c r="R38" s="168"/>
      <c r="S38" s="168"/>
      <c r="T38" s="168"/>
      <c r="U38" s="169"/>
      <c r="V38" s="178" t="s">
        <v>115</v>
      </c>
    </row>
    <row r="39" spans="1:22" ht="26.25" customHeight="1">
      <c r="A39" s="199"/>
      <c r="B39" s="149"/>
      <c r="C39" s="160"/>
      <c r="D39" s="193" t="s">
        <v>95</v>
      </c>
      <c r="E39" s="193"/>
      <c r="F39" s="193" t="s">
        <v>94</v>
      </c>
      <c r="G39" s="193"/>
      <c r="H39" s="76" t="s">
        <v>106</v>
      </c>
      <c r="I39" s="187"/>
      <c r="J39" s="188"/>
      <c r="L39" s="174"/>
      <c r="M39" s="175"/>
      <c r="N39" s="159"/>
      <c r="O39" s="170" t="s">
        <v>114</v>
      </c>
      <c r="P39" s="182" t="s">
        <v>113</v>
      </c>
      <c r="Q39" s="183"/>
      <c r="R39" s="184"/>
      <c r="S39" s="170" t="s">
        <v>112</v>
      </c>
      <c r="T39" s="170" t="s">
        <v>111</v>
      </c>
      <c r="U39" s="170" t="s">
        <v>95</v>
      </c>
      <c r="V39" s="179"/>
    </row>
    <row r="40" spans="1:22" ht="26.25" customHeight="1">
      <c r="A40" s="161" t="s">
        <v>93</v>
      </c>
      <c r="B40" s="162"/>
      <c r="C40" s="56">
        <f>SUM(D40,I40)</f>
        <v>406618</v>
      </c>
      <c r="D40" s="190">
        <f>SUM(F40:H40)</f>
        <v>397875</v>
      </c>
      <c r="E40" s="190"/>
      <c r="F40" s="190">
        <v>394217</v>
      </c>
      <c r="G40" s="190"/>
      <c r="H40" s="56">
        <v>3658</v>
      </c>
      <c r="I40" s="189">
        <v>8743</v>
      </c>
      <c r="J40" s="189"/>
      <c r="L40" s="176"/>
      <c r="M40" s="149"/>
      <c r="N40" s="160"/>
      <c r="O40" s="171"/>
      <c r="P40" s="64" t="s">
        <v>110</v>
      </c>
      <c r="Q40" s="63" t="s">
        <v>109</v>
      </c>
      <c r="R40" s="63" t="s">
        <v>108</v>
      </c>
      <c r="S40" s="171"/>
      <c r="T40" s="171"/>
      <c r="U40" s="171"/>
      <c r="V40" s="180"/>
    </row>
    <row r="41" spans="1:22" ht="26.25" customHeight="1">
      <c r="A41" s="163" t="s">
        <v>100</v>
      </c>
      <c r="B41" s="164"/>
      <c r="C41" s="56">
        <f>SUM(D41,I41)</f>
        <v>1152171</v>
      </c>
      <c r="D41" s="190">
        <f>SUM(F41:H41)</f>
        <v>1141978</v>
      </c>
      <c r="E41" s="190"/>
      <c r="F41" s="190">
        <v>1134076</v>
      </c>
      <c r="G41" s="190"/>
      <c r="H41" s="56">
        <v>7902</v>
      </c>
      <c r="I41" s="190">
        <v>10193</v>
      </c>
      <c r="J41" s="190"/>
      <c r="L41" s="161" t="s">
        <v>121</v>
      </c>
      <c r="M41" s="162"/>
      <c r="N41" s="56">
        <f>SUM(U41:V41)</f>
        <v>406618</v>
      </c>
      <c r="O41" s="56">
        <v>278307</v>
      </c>
      <c r="P41" s="56">
        <v>11760</v>
      </c>
      <c r="Q41" s="56">
        <v>2427</v>
      </c>
      <c r="R41" s="56">
        <v>88960</v>
      </c>
      <c r="S41" s="56">
        <v>12763</v>
      </c>
      <c r="T41" s="56">
        <v>3658</v>
      </c>
      <c r="U41" s="56">
        <f>SUM(O41:T41)</f>
        <v>397875</v>
      </c>
      <c r="V41" s="56">
        <v>8743</v>
      </c>
    </row>
    <row r="42" spans="1:22" ht="26.25" customHeight="1">
      <c r="A42" s="194" t="s">
        <v>101</v>
      </c>
      <c r="B42" s="195"/>
      <c r="C42" s="71">
        <f>100*C40/$C40</f>
        <v>100</v>
      </c>
      <c r="D42" s="191">
        <f>100*D40/$C40</f>
        <v>97.84982465114678</v>
      </c>
      <c r="E42" s="191"/>
      <c r="F42" s="191">
        <f>100*F40/$C40</f>
        <v>96.9502087954788</v>
      </c>
      <c r="G42" s="191"/>
      <c r="H42" s="70">
        <f>100*H40/$C40</f>
        <v>0.8996158556679734</v>
      </c>
      <c r="I42" s="191">
        <f>100*I40/$C40</f>
        <v>2.1501753488532236</v>
      </c>
      <c r="J42" s="191"/>
      <c r="L42" s="163" t="s">
        <v>100</v>
      </c>
      <c r="M42" s="164"/>
      <c r="N42" s="56">
        <f>SUM(U42:V42)</f>
        <v>1152171</v>
      </c>
      <c r="O42" s="56">
        <v>917268</v>
      </c>
      <c r="P42" s="56">
        <v>30017</v>
      </c>
      <c r="Q42" s="56">
        <v>6383</v>
      </c>
      <c r="R42" s="56">
        <v>151809</v>
      </c>
      <c r="S42" s="56">
        <v>28599</v>
      </c>
      <c r="T42" s="56">
        <v>7902</v>
      </c>
      <c r="U42" s="56">
        <f>SUM(O42:T42)</f>
        <v>1141978</v>
      </c>
      <c r="V42" s="56">
        <v>10193</v>
      </c>
    </row>
    <row r="43" spans="1:22" ht="26.25" customHeight="1">
      <c r="A43" s="194" t="s">
        <v>102</v>
      </c>
      <c r="B43" s="195"/>
      <c r="C43" s="71">
        <f>100*C41/$C41</f>
        <v>100</v>
      </c>
      <c r="D43" s="191">
        <f>100*D41/$C41</f>
        <v>99.11532229156957</v>
      </c>
      <c r="E43" s="191"/>
      <c r="F43" s="191">
        <f>100*F41/$C41</f>
        <v>98.42948659530573</v>
      </c>
      <c r="G43" s="191"/>
      <c r="H43" s="70">
        <f>100*H41/$C41</f>
        <v>0.6858356962638359</v>
      </c>
      <c r="I43" s="191">
        <f>100*I41/$C41</f>
        <v>0.8846777084304326</v>
      </c>
      <c r="J43" s="191"/>
      <c r="L43" s="80" t="s">
        <v>103</v>
      </c>
      <c r="M43" s="81"/>
      <c r="N43" s="79">
        <f aca="true" t="shared" si="5" ref="N43:V43">N42/N41</f>
        <v>2.833546473594381</v>
      </c>
      <c r="O43" s="79">
        <f t="shared" si="5"/>
        <v>3.295885478985437</v>
      </c>
      <c r="P43" s="79">
        <f t="shared" si="5"/>
        <v>2.552465986394558</v>
      </c>
      <c r="Q43" s="79">
        <f t="shared" si="5"/>
        <v>2.6299958796868563</v>
      </c>
      <c r="R43" s="79">
        <f t="shared" si="5"/>
        <v>1.706486061151079</v>
      </c>
      <c r="S43" s="79">
        <f t="shared" si="5"/>
        <v>2.240774112669435</v>
      </c>
      <c r="T43" s="79">
        <f t="shared" si="5"/>
        <v>2.160196828868234</v>
      </c>
      <c r="U43" s="79">
        <f t="shared" si="5"/>
        <v>2.870192899780082</v>
      </c>
      <c r="V43" s="79">
        <f t="shared" si="5"/>
        <v>1.1658469632849136</v>
      </c>
    </row>
    <row r="44" spans="1:22" ht="26.25" customHeight="1">
      <c r="A44" s="196" t="s">
        <v>103</v>
      </c>
      <c r="B44" s="197"/>
      <c r="C44" s="69">
        <f>C41/C40</f>
        <v>2.833546473594381</v>
      </c>
      <c r="D44" s="192">
        <f>D41/D40</f>
        <v>2.870192899780082</v>
      </c>
      <c r="E44" s="192"/>
      <c r="F44" s="192">
        <f>F41/F40</f>
        <v>2.8767810622068555</v>
      </c>
      <c r="G44" s="192"/>
      <c r="H44" s="68">
        <f>H41/H40</f>
        <v>2.160196828868234</v>
      </c>
      <c r="I44" s="192">
        <f>I41/I40</f>
        <v>1.1658469632849136</v>
      </c>
      <c r="J44" s="192"/>
      <c r="L44" s="165" t="s">
        <v>122</v>
      </c>
      <c r="M44" s="166"/>
      <c r="N44" s="8" t="s">
        <v>24</v>
      </c>
      <c r="O44" s="78">
        <v>48.5</v>
      </c>
      <c r="P44" s="78">
        <v>21.4</v>
      </c>
      <c r="Q44" s="78">
        <v>18.3</v>
      </c>
      <c r="R44" s="78">
        <v>26.1</v>
      </c>
      <c r="S44" s="78">
        <v>26.4</v>
      </c>
      <c r="T44" s="78">
        <v>21.9</v>
      </c>
      <c r="U44" s="78">
        <v>43.9</v>
      </c>
      <c r="V44" s="77" t="s">
        <v>24</v>
      </c>
    </row>
    <row r="45" spans="1:22" ht="26.25" customHeight="1">
      <c r="A45" s="3" t="s">
        <v>92</v>
      </c>
      <c r="C45" s="67"/>
      <c r="D45" s="67"/>
      <c r="E45" s="67"/>
      <c r="F45" s="67"/>
      <c r="G45" s="67"/>
      <c r="L45" s="3" t="s">
        <v>107</v>
      </c>
      <c r="N45" s="73"/>
      <c r="O45" s="73"/>
      <c r="P45" s="73"/>
      <c r="Q45" s="73"/>
      <c r="R45" s="73"/>
      <c r="S45" s="73"/>
      <c r="T45" s="73"/>
      <c r="U45" s="73"/>
      <c r="V45" s="73"/>
    </row>
  </sheetData>
  <sheetProtection/>
  <mergeCells count="56">
    <mergeCell ref="J6:K6"/>
    <mergeCell ref="L6:M6"/>
    <mergeCell ref="A5:A7"/>
    <mergeCell ref="B6:B7"/>
    <mergeCell ref="C6:C7"/>
    <mergeCell ref="D6:E6"/>
    <mergeCell ref="F6:G6"/>
    <mergeCell ref="H6:I6"/>
    <mergeCell ref="C38:C39"/>
    <mergeCell ref="A38:B39"/>
    <mergeCell ref="A35:J35"/>
    <mergeCell ref="A36:J36"/>
    <mergeCell ref="A3:Q3"/>
    <mergeCell ref="N6:O6"/>
    <mergeCell ref="P6:Q6"/>
    <mergeCell ref="B5:C5"/>
    <mergeCell ref="D5:K5"/>
    <mergeCell ref="L5:Q5"/>
    <mergeCell ref="A40:B40"/>
    <mergeCell ref="A41:B41"/>
    <mergeCell ref="A42:B42"/>
    <mergeCell ref="A43:B43"/>
    <mergeCell ref="A44:B44"/>
    <mergeCell ref="D39:E39"/>
    <mergeCell ref="D40:E40"/>
    <mergeCell ref="D41:E41"/>
    <mergeCell ref="D42:E42"/>
    <mergeCell ref="D43:E43"/>
    <mergeCell ref="D44:E44"/>
    <mergeCell ref="D38:H38"/>
    <mergeCell ref="F39:G39"/>
    <mergeCell ref="F40:G40"/>
    <mergeCell ref="F41:G41"/>
    <mergeCell ref="F42:G42"/>
    <mergeCell ref="F43:G43"/>
    <mergeCell ref="F44:G44"/>
    <mergeCell ref="I38:J39"/>
    <mergeCell ref="I40:J40"/>
    <mergeCell ref="I41:J41"/>
    <mergeCell ref="I42:J42"/>
    <mergeCell ref="I43:J43"/>
    <mergeCell ref="I44:J44"/>
    <mergeCell ref="L35:V35"/>
    <mergeCell ref="V38:V40"/>
    <mergeCell ref="S39:S40"/>
    <mergeCell ref="T39:T40"/>
    <mergeCell ref="L36:V36"/>
    <mergeCell ref="P39:R39"/>
    <mergeCell ref="O39:O40"/>
    <mergeCell ref="N38:N40"/>
    <mergeCell ref="L41:M41"/>
    <mergeCell ref="L42:M42"/>
    <mergeCell ref="L44:M44"/>
    <mergeCell ref="O38:U38"/>
    <mergeCell ref="U39:U40"/>
    <mergeCell ref="L38:M40"/>
  </mergeCells>
  <printOptions horizontalCentered="1" verticalCentered="1"/>
  <pageMargins left="0.31496062992125984" right="0.31496062992125984" top="0.11811023622047245" bottom="0.11811023622047245" header="0" footer="0"/>
  <pageSetup horizontalDpi="300" verticalDpi="300" orientation="landscape" paperSize="8" scale="70" r:id="rId1"/>
</worksheet>
</file>

<file path=xl/worksheets/sheet3.xml><?xml version="1.0" encoding="utf-8"?>
<worksheet xmlns="http://schemas.openxmlformats.org/spreadsheetml/2006/main" xmlns:r="http://schemas.openxmlformats.org/officeDocument/2006/relationships">
  <sheetPr transitionEvaluation="1"/>
  <dimension ref="A1:R45"/>
  <sheetViews>
    <sheetView showGridLines="0" defaultGridColor="0" zoomScalePageLayoutView="0" colorId="27" workbookViewId="0" topLeftCell="L1">
      <selection activeCell="R1" sqref="R1"/>
    </sheetView>
  </sheetViews>
  <sheetFormatPr defaultColWidth="13.09765625" defaultRowHeight="22.5" customHeight="1"/>
  <cols>
    <col min="1" max="1" width="3.19921875" style="3" customWidth="1"/>
    <col min="2" max="2" width="3.09765625" style="3" customWidth="1"/>
    <col min="3" max="10" width="13.09765625" style="3" customWidth="1"/>
    <col min="11" max="11" width="20" style="3" customWidth="1"/>
    <col min="12" max="16384" width="13.09765625" style="3" customWidth="1"/>
  </cols>
  <sheetData>
    <row r="1" spans="1:18" ht="22.5" customHeight="1">
      <c r="A1" s="45" t="s">
        <v>140</v>
      </c>
      <c r="R1" s="44" t="s">
        <v>196</v>
      </c>
    </row>
    <row r="3" spans="1:18" ht="22.5" customHeight="1">
      <c r="A3" s="141" t="s">
        <v>139</v>
      </c>
      <c r="B3" s="141"/>
      <c r="C3" s="141"/>
      <c r="D3" s="141"/>
      <c r="E3" s="141"/>
      <c r="F3" s="141"/>
      <c r="G3" s="141"/>
      <c r="H3" s="141"/>
      <c r="I3" s="141"/>
      <c r="K3" s="141" t="s">
        <v>165</v>
      </c>
      <c r="L3" s="141"/>
      <c r="M3" s="141"/>
      <c r="N3" s="141"/>
      <c r="O3" s="141"/>
      <c r="P3" s="141"/>
      <c r="Q3" s="141"/>
      <c r="R3" s="141"/>
    </row>
    <row r="4" spans="1:18" ht="22.5" customHeight="1">
      <c r="A4" s="142" t="s">
        <v>138</v>
      </c>
      <c r="B4" s="142"/>
      <c r="C4" s="142"/>
      <c r="D4" s="142"/>
      <c r="E4" s="142"/>
      <c r="F4" s="142"/>
      <c r="G4" s="142"/>
      <c r="H4" s="142"/>
      <c r="I4" s="142"/>
      <c r="K4" s="142" t="s">
        <v>164</v>
      </c>
      <c r="L4" s="142"/>
      <c r="M4" s="142"/>
      <c r="N4" s="142"/>
      <c r="O4" s="142"/>
      <c r="P4" s="142"/>
      <c r="Q4" s="142"/>
      <c r="R4" s="142"/>
    </row>
    <row r="5" spans="11:18" ht="22.5" customHeight="1" thickBot="1">
      <c r="K5" s="82"/>
      <c r="L5" s="82"/>
      <c r="M5" s="82"/>
      <c r="N5" s="82"/>
      <c r="O5" s="82"/>
      <c r="P5" s="82"/>
      <c r="Q5" s="82"/>
      <c r="R5" s="82"/>
    </row>
    <row r="6" spans="1:18" ht="22.5" customHeight="1">
      <c r="A6" s="207" t="s">
        <v>137</v>
      </c>
      <c r="B6" s="172"/>
      <c r="C6" s="158"/>
      <c r="D6" s="211" t="s">
        <v>97</v>
      </c>
      <c r="E6" s="211" t="s">
        <v>136</v>
      </c>
      <c r="F6" s="211" t="s">
        <v>135</v>
      </c>
      <c r="G6" s="211" t="s">
        <v>134</v>
      </c>
      <c r="H6" s="215" t="s">
        <v>133</v>
      </c>
      <c r="I6" s="217" t="s">
        <v>132</v>
      </c>
      <c r="K6" s="207" t="s">
        <v>163</v>
      </c>
      <c r="L6" s="211" t="s">
        <v>162</v>
      </c>
      <c r="M6" s="212" t="s">
        <v>161</v>
      </c>
      <c r="N6" s="213"/>
      <c r="O6" s="145" t="s">
        <v>160</v>
      </c>
      <c r="P6" s="147"/>
      <c r="Q6" s="147"/>
      <c r="R6" s="147"/>
    </row>
    <row r="7" spans="1:18" ht="22.5" customHeight="1">
      <c r="A7" s="199"/>
      <c r="B7" s="199"/>
      <c r="C7" s="160"/>
      <c r="D7" s="171"/>
      <c r="E7" s="171"/>
      <c r="F7" s="171"/>
      <c r="G7" s="171"/>
      <c r="H7" s="216"/>
      <c r="I7" s="218"/>
      <c r="K7" s="199"/>
      <c r="L7" s="171"/>
      <c r="M7" s="121"/>
      <c r="N7" s="120" t="s">
        <v>159</v>
      </c>
      <c r="O7" s="33" t="s">
        <v>158</v>
      </c>
      <c r="P7" s="119" t="s">
        <v>157</v>
      </c>
      <c r="Q7" s="33" t="s">
        <v>156</v>
      </c>
      <c r="R7" s="34" t="s">
        <v>155</v>
      </c>
    </row>
    <row r="8" spans="1:18" ht="22.5" customHeight="1">
      <c r="A8" s="208" t="s">
        <v>131</v>
      </c>
      <c r="B8" s="161"/>
      <c r="C8" s="162"/>
      <c r="D8" s="98"/>
      <c r="E8" s="97"/>
      <c r="F8" s="97"/>
      <c r="G8" s="97"/>
      <c r="H8" s="97"/>
      <c r="I8" s="97"/>
      <c r="K8" s="97" t="s">
        <v>154</v>
      </c>
      <c r="L8" s="118"/>
      <c r="M8" s="117"/>
      <c r="N8" s="117"/>
      <c r="O8" s="117"/>
      <c r="P8" s="117"/>
      <c r="Q8" s="117"/>
      <c r="R8" s="117"/>
    </row>
    <row r="9" spans="1:18" ht="22.5" customHeight="1">
      <c r="A9" s="96"/>
      <c r="B9" s="214" t="s">
        <v>97</v>
      </c>
      <c r="C9" s="219"/>
      <c r="D9" s="57">
        <v>389700</v>
      </c>
      <c r="E9" s="56">
        <v>1698500</v>
      </c>
      <c r="F9" s="56">
        <f>SUM(F10:F13)</f>
        <v>97300</v>
      </c>
      <c r="G9" s="56">
        <f>SUM(G10:G13)</f>
        <v>900</v>
      </c>
      <c r="H9" s="56">
        <f>SUM(H10:H13)</f>
        <v>89900</v>
      </c>
      <c r="I9" s="56">
        <f>SUM(I10:I13)</f>
        <v>3100</v>
      </c>
      <c r="K9" s="4" t="s">
        <v>152</v>
      </c>
      <c r="L9" s="51">
        <f>SUM(M9,O9)</f>
        <v>310700</v>
      </c>
      <c r="M9" s="50">
        <v>282700</v>
      </c>
      <c r="N9" s="50">
        <v>5100</v>
      </c>
      <c r="O9" s="50">
        <f>SUM(P9:R9)</f>
        <v>28000</v>
      </c>
      <c r="P9" s="50">
        <v>2500</v>
      </c>
      <c r="Q9" s="50">
        <v>23000</v>
      </c>
      <c r="R9" s="50">
        <v>2500</v>
      </c>
    </row>
    <row r="10" spans="1:18" ht="22.5" customHeight="1">
      <c r="A10" s="88"/>
      <c r="B10" s="88"/>
      <c r="C10" s="87" t="s">
        <v>128</v>
      </c>
      <c r="D10" s="51">
        <v>276500</v>
      </c>
      <c r="E10" s="50">
        <v>183700</v>
      </c>
      <c r="F10" s="50">
        <v>82000</v>
      </c>
      <c r="G10" s="50">
        <v>300</v>
      </c>
      <c r="H10" s="50">
        <v>9600</v>
      </c>
      <c r="I10" s="50">
        <v>800</v>
      </c>
      <c r="K10" s="116" t="s">
        <v>151</v>
      </c>
      <c r="L10" s="51">
        <f>SUM(M10,O10)</f>
        <v>341400</v>
      </c>
      <c r="M10" s="50">
        <v>310900</v>
      </c>
      <c r="N10" s="50">
        <v>2600</v>
      </c>
      <c r="O10" s="50">
        <v>30500</v>
      </c>
      <c r="P10" s="50">
        <v>2800</v>
      </c>
      <c r="Q10" s="50">
        <v>26500</v>
      </c>
      <c r="R10" s="50">
        <v>1300</v>
      </c>
    </row>
    <row r="11" spans="1:18" ht="22.5" customHeight="1">
      <c r="A11" s="88"/>
      <c r="B11" s="88"/>
      <c r="C11" s="87" t="s">
        <v>127</v>
      </c>
      <c r="D11" s="51">
        <f>SUM(E11:I11)</f>
        <v>6200</v>
      </c>
      <c r="E11" s="50">
        <v>3500</v>
      </c>
      <c r="F11" s="50">
        <v>1500</v>
      </c>
      <c r="G11" s="50">
        <v>300</v>
      </c>
      <c r="H11" s="50">
        <v>800</v>
      </c>
      <c r="I11" s="50">
        <v>100</v>
      </c>
      <c r="K11" s="116" t="s">
        <v>150</v>
      </c>
      <c r="L11" s="51">
        <f>SUM(M11,O11)</f>
        <v>368400</v>
      </c>
      <c r="M11" s="50">
        <v>330900</v>
      </c>
      <c r="N11" s="50">
        <v>1300</v>
      </c>
      <c r="O11" s="50">
        <f>SUM(P11:R11)</f>
        <v>37500</v>
      </c>
      <c r="P11" s="50">
        <v>2600</v>
      </c>
      <c r="Q11" s="50">
        <v>33300</v>
      </c>
      <c r="R11" s="50">
        <v>1600</v>
      </c>
    </row>
    <row r="12" spans="1:18" ht="22.5" customHeight="1">
      <c r="A12" s="88"/>
      <c r="B12" s="88"/>
      <c r="C12" s="87" t="s">
        <v>126</v>
      </c>
      <c r="D12" s="51">
        <f>SUM(E12:I12)</f>
        <v>105600</v>
      </c>
      <c r="E12" s="50">
        <v>10500</v>
      </c>
      <c r="F12" s="50">
        <v>13600</v>
      </c>
      <c r="G12" s="50">
        <v>300</v>
      </c>
      <c r="H12" s="50">
        <v>79000</v>
      </c>
      <c r="I12" s="50">
        <v>2200</v>
      </c>
      <c r="J12" s="5"/>
      <c r="K12" s="4" t="s">
        <v>149</v>
      </c>
      <c r="L12" s="51">
        <v>400900</v>
      </c>
      <c r="M12" s="50">
        <v>358100</v>
      </c>
      <c r="N12" s="50">
        <v>1200</v>
      </c>
      <c r="O12" s="50">
        <f>SUM(P12:R12)</f>
        <v>42900</v>
      </c>
      <c r="P12" s="50">
        <v>3600</v>
      </c>
      <c r="Q12" s="50">
        <v>37500</v>
      </c>
      <c r="R12" s="50">
        <v>1800</v>
      </c>
    </row>
    <row r="13" spans="1:18" ht="22.5" customHeight="1">
      <c r="A13" s="88"/>
      <c r="B13" s="88"/>
      <c r="C13" s="87" t="s">
        <v>125</v>
      </c>
      <c r="D13" s="51">
        <v>1500</v>
      </c>
      <c r="E13" s="50">
        <v>700</v>
      </c>
      <c r="F13" s="50">
        <v>200</v>
      </c>
      <c r="G13" s="49">
        <v>0</v>
      </c>
      <c r="H13" s="50">
        <v>500</v>
      </c>
      <c r="I13" s="49">
        <v>0</v>
      </c>
      <c r="J13" s="5"/>
      <c r="K13" s="115" t="s">
        <v>148</v>
      </c>
      <c r="L13" s="57">
        <f>SUM(M13,O13)</f>
        <v>441000</v>
      </c>
      <c r="M13" s="56">
        <v>389700</v>
      </c>
      <c r="N13" s="56">
        <v>1300</v>
      </c>
      <c r="O13" s="56">
        <f>SUM(P13:R13)</f>
        <v>51300</v>
      </c>
      <c r="P13" s="56">
        <v>2100</v>
      </c>
      <c r="Q13" s="56">
        <v>47600</v>
      </c>
      <c r="R13" s="56">
        <v>1600</v>
      </c>
    </row>
    <row r="14" spans="1:18" ht="22.5" customHeight="1">
      <c r="A14" s="46"/>
      <c r="B14" s="46"/>
      <c r="C14" s="95"/>
      <c r="D14" s="94"/>
      <c r="E14" s="93"/>
      <c r="F14" s="93"/>
      <c r="G14" s="93"/>
      <c r="H14" s="93"/>
      <c r="I14" s="93"/>
      <c r="J14" s="5"/>
      <c r="K14" s="108" t="s">
        <v>153</v>
      </c>
      <c r="L14" s="92"/>
      <c r="M14" s="37"/>
      <c r="N14" s="37"/>
      <c r="O14" s="37"/>
      <c r="P14" s="37"/>
      <c r="Q14" s="37"/>
      <c r="R14" s="37"/>
    </row>
    <row r="15" spans="1:18" ht="22.5" customHeight="1">
      <c r="A15" s="214" t="s">
        <v>130</v>
      </c>
      <c r="B15" s="163"/>
      <c r="C15" s="164"/>
      <c r="D15" s="92"/>
      <c r="E15" s="37"/>
      <c r="F15" s="37"/>
      <c r="G15" s="37"/>
      <c r="H15" s="37"/>
      <c r="I15" s="37"/>
      <c r="J15" s="5"/>
      <c r="K15" s="4" t="s">
        <v>152</v>
      </c>
      <c r="L15" s="71">
        <f aca="true" t="shared" si="0" ref="L15:R19">100*L9/$L9</f>
        <v>100</v>
      </c>
      <c r="M15" s="70">
        <f t="shared" si="0"/>
        <v>90.98809140650145</v>
      </c>
      <c r="N15" s="70">
        <f t="shared" si="0"/>
        <v>1.6414547795300933</v>
      </c>
      <c r="O15" s="70">
        <f t="shared" si="0"/>
        <v>9.011908593498552</v>
      </c>
      <c r="P15" s="70">
        <f t="shared" si="0"/>
        <v>0.804634695848085</v>
      </c>
      <c r="Q15" s="70">
        <f t="shared" si="0"/>
        <v>7.402639201802382</v>
      </c>
      <c r="R15" s="70">
        <f t="shared" si="0"/>
        <v>0.804634695848085</v>
      </c>
    </row>
    <row r="16" spans="1:18" ht="22.5" customHeight="1">
      <c r="A16" s="91"/>
      <c r="B16" s="214" t="s">
        <v>129</v>
      </c>
      <c r="C16" s="164"/>
      <c r="D16" s="90">
        <f aca="true" t="shared" si="1" ref="D16:I20">100*D9/$D9</f>
        <v>100</v>
      </c>
      <c r="E16" s="89">
        <f t="shared" si="1"/>
        <v>435.84808827303056</v>
      </c>
      <c r="F16" s="89">
        <f t="shared" si="1"/>
        <v>24.967924044136517</v>
      </c>
      <c r="G16" s="89">
        <f t="shared" si="1"/>
        <v>0.23094688221709006</v>
      </c>
      <c r="H16" s="89">
        <f t="shared" si="1"/>
        <v>23.06902745701822</v>
      </c>
      <c r="I16" s="89">
        <f t="shared" si="1"/>
        <v>0.7954837054144214</v>
      </c>
      <c r="J16" s="5"/>
      <c r="K16" s="116" t="s">
        <v>151</v>
      </c>
      <c r="L16" s="71">
        <f t="shared" si="0"/>
        <v>100</v>
      </c>
      <c r="M16" s="70">
        <f t="shared" si="0"/>
        <v>91.06619800820152</v>
      </c>
      <c r="N16" s="70">
        <f t="shared" si="0"/>
        <v>0.7615700058582309</v>
      </c>
      <c r="O16" s="70">
        <f t="shared" si="0"/>
        <v>8.933801991798477</v>
      </c>
      <c r="P16" s="70">
        <f t="shared" si="0"/>
        <v>0.8201523140011716</v>
      </c>
      <c r="Q16" s="70">
        <f t="shared" si="0"/>
        <v>7.76215582893966</v>
      </c>
      <c r="R16" s="70">
        <f t="shared" si="0"/>
        <v>0.38078500292911543</v>
      </c>
    </row>
    <row r="17" spans="1:18" ht="22.5" customHeight="1">
      <c r="A17" s="88"/>
      <c r="B17" s="88"/>
      <c r="C17" s="87" t="s">
        <v>128</v>
      </c>
      <c r="D17" s="71">
        <f t="shared" si="1"/>
        <v>100</v>
      </c>
      <c r="E17" s="70">
        <f t="shared" si="1"/>
        <v>66.4376130198915</v>
      </c>
      <c r="F17" s="70">
        <f t="shared" si="1"/>
        <v>29.65641952983725</v>
      </c>
      <c r="G17" s="70">
        <f t="shared" si="1"/>
        <v>0.10849909584086799</v>
      </c>
      <c r="H17" s="70">
        <f t="shared" si="1"/>
        <v>3.4719710669077757</v>
      </c>
      <c r="I17" s="70">
        <f t="shared" si="1"/>
        <v>0.28933092224231466</v>
      </c>
      <c r="J17" s="5"/>
      <c r="K17" s="116" t="s">
        <v>150</v>
      </c>
      <c r="L17" s="71">
        <f t="shared" si="0"/>
        <v>100</v>
      </c>
      <c r="M17" s="70">
        <f t="shared" si="0"/>
        <v>89.82084690553746</v>
      </c>
      <c r="N17" s="70">
        <f t="shared" si="0"/>
        <v>0.3528773072747014</v>
      </c>
      <c r="O17" s="70">
        <f t="shared" si="0"/>
        <v>10.17915309446254</v>
      </c>
      <c r="P17" s="70">
        <f t="shared" si="0"/>
        <v>0.7057546145494028</v>
      </c>
      <c r="Q17" s="70">
        <f t="shared" si="0"/>
        <v>9.039087947882736</v>
      </c>
      <c r="R17" s="70">
        <f t="shared" si="0"/>
        <v>0.43431053203040176</v>
      </c>
    </row>
    <row r="18" spans="1:18" ht="22.5" customHeight="1">
      <c r="A18" s="88"/>
      <c r="B18" s="88"/>
      <c r="C18" s="87" t="s">
        <v>127</v>
      </c>
      <c r="D18" s="71">
        <f t="shared" si="1"/>
        <v>100</v>
      </c>
      <c r="E18" s="70">
        <f t="shared" si="1"/>
        <v>56.45161290322581</v>
      </c>
      <c r="F18" s="70">
        <f t="shared" si="1"/>
        <v>24.193548387096776</v>
      </c>
      <c r="G18" s="70">
        <f t="shared" si="1"/>
        <v>4.838709677419355</v>
      </c>
      <c r="H18" s="70">
        <f t="shared" si="1"/>
        <v>12.903225806451612</v>
      </c>
      <c r="I18" s="70">
        <f t="shared" si="1"/>
        <v>1.6129032258064515</v>
      </c>
      <c r="J18" s="5"/>
      <c r="K18" s="4" t="s">
        <v>149</v>
      </c>
      <c r="L18" s="71">
        <f t="shared" si="0"/>
        <v>100</v>
      </c>
      <c r="M18" s="70">
        <f t="shared" si="0"/>
        <v>89.32402095285607</v>
      </c>
      <c r="N18" s="70">
        <f t="shared" si="0"/>
        <v>0.29932651534048393</v>
      </c>
      <c r="O18" s="70">
        <f t="shared" si="0"/>
        <v>10.7009229234223</v>
      </c>
      <c r="P18" s="70">
        <f t="shared" si="0"/>
        <v>0.8979795460214517</v>
      </c>
      <c r="Q18" s="70">
        <f t="shared" si="0"/>
        <v>9.353953604390123</v>
      </c>
      <c r="R18" s="70">
        <f t="shared" si="0"/>
        <v>0.44898977301072585</v>
      </c>
    </row>
    <row r="19" spans="1:18" ht="22.5" customHeight="1">
      <c r="A19" s="88"/>
      <c r="B19" s="88"/>
      <c r="C19" s="87" t="s">
        <v>126</v>
      </c>
      <c r="D19" s="71">
        <f t="shared" si="1"/>
        <v>100</v>
      </c>
      <c r="E19" s="70">
        <f t="shared" si="1"/>
        <v>9.943181818181818</v>
      </c>
      <c r="F19" s="70">
        <f t="shared" si="1"/>
        <v>12.878787878787879</v>
      </c>
      <c r="G19" s="70">
        <f t="shared" si="1"/>
        <v>0.2840909090909091</v>
      </c>
      <c r="H19" s="70">
        <f t="shared" si="1"/>
        <v>74.81060606060606</v>
      </c>
      <c r="I19" s="70">
        <f t="shared" si="1"/>
        <v>2.0833333333333335</v>
      </c>
      <c r="J19" s="5"/>
      <c r="K19" s="115" t="s">
        <v>148</v>
      </c>
      <c r="L19" s="90">
        <f t="shared" si="0"/>
        <v>100</v>
      </c>
      <c r="M19" s="89">
        <f t="shared" si="0"/>
        <v>88.36734693877551</v>
      </c>
      <c r="N19" s="89">
        <f t="shared" si="0"/>
        <v>0.2947845804988662</v>
      </c>
      <c r="O19" s="89">
        <f t="shared" si="0"/>
        <v>11.63265306122449</v>
      </c>
      <c r="P19" s="89">
        <f t="shared" si="0"/>
        <v>0.47619047619047616</v>
      </c>
      <c r="Q19" s="89">
        <f t="shared" si="0"/>
        <v>10.793650793650794</v>
      </c>
      <c r="R19" s="89">
        <f t="shared" si="0"/>
        <v>0.36281179138321995</v>
      </c>
    </row>
    <row r="20" spans="1:18" ht="22.5" customHeight="1">
      <c r="A20" s="86"/>
      <c r="B20" s="86"/>
      <c r="C20" s="85" t="s">
        <v>125</v>
      </c>
      <c r="D20" s="84">
        <f t="shared" si="1"/>
        <v>100</v>
      </c>
      <c r="E20" s="83">
        <f t="shared" si="1"/>
        <v>46.666666666666664</v>
      </c>
      <c r="F20" s="83">
        <f t="shared" si="1"/>
        <v>13.333333333333334</v>
      </c>
      <c r="G20" s="83">
        <f t="shared" si="1"/>
        <v>0</v>
      </c>
      <c r="H20" s="83">
        <f t="shared" si="1"/>
        <v>33.333333333333336</v>
      </c>
      <c r="I20" s="83">
        <f t="shared" si="1"/>
        <v>0</v>
      </c>
      <c r="J20" s="5"/>
      <c r="K20" s="108" t="s">
        <v>147</v>
      </c>
      <c r="L20" s="92"/>
      <c r="M20" s="37"/>
      <c r="N20" s="37"/>
      <c r="O20" s="37"/>
      <c r="P20" s="37"/>
      <c r="Q20" s="37"/>
      <c r="R20" s="37"/>
    </row>
    <row r="21" spans="1:18" ht="22.5" customHeight="1">
      <c r="A21" s="3" t="s">
        <v>124</v>
      </c>
      <c r="B21" s="82"/>
      <c r="C21" s="82"/>
      <c r="D21" s="82"/>
      <c r="E21" s="82"/>
      <c r="F21" s="82"/>
      <c r="G21" s="82"/>
      <c r="H21" s="82"/>
      <c r="I21" s="82"/>
      <c r="J21" s="5"/>
      <c r="K21" s="4" t="s">
        <v>145</v>
      </c>
      <c r="L21" s="51">
        <v>41100</v>
      </c>
      <c r="M21" s="50">
        <v>30000</v>
      </c>
      <c r="N21" s="114">
        <v>-900</v>
      </c>
      <c r="O21" s="113">
        <v>11100</v>
      </c>
      <c r="P21" s="114">
        <v>1200</v>
      </c>
      <c r="Q21" s="113">
        <v>10100</v>
      </c>
      <c r="R21" s="113">
        <v>-200</v>
      </c>
    </row>
    <row r="22" spans="10:18" ht="22.5" customHeight="1">
      <c r="J22" s="5"/>
      <c r="K22" s="106" t="s">
        <v>144</v>
      </c>
      <c r="L22" s="112">
        <f aca="true" t="shared" si="2" ref="L22:R25">L10-L9</f>
        <v>30700</v>
      </c>
      <c r="M22" s="111">
        <f t="shared" si="2"/>
        <v>28200</v>
      </c>
      <c r="N22" s="111">
        <f t="shared" si="2"/>
        <v>-2500</v>
      </c>
      <c r="O22" s="111">
        <f t="shared" si="2"/>
        <v>2500</v>
      </c>
      <c r="P22" s="111">
        <f t="shared" si="2"/>
        <v>300</v>
      </c>
      <c r="Q22" s="111">
        <f t="shared" si="2"/>
        <v>3500</v>
      </c>
      <c r="R22" s="111">
        <f t="shared" si="2"/>
        <v>-1200</v>
      </c>
    </row>
    <row r="23" spans="10:18" ht="22.5" customHeight="1">
      <c r="J23" s="5"/>
      <c r="K23" s="106" t="s">
        <v>143</v>
      </c>
      <c r="L23" s="112">
        <f t="shared" si="2"/>
        <v>27000</v>
      </c>
      <c r="M23" s="111">
        <f t="shared" si="2"/>
        <v>20000</v>
      </c>
      <c r="N23" s="111">
        <f t="shared" si="2"/>
        <v>-1300</v>
      </c>
      <c r="O23" s="111">
        <f t="shared" si="2"/>
        <v>7000</v>
      </c>
      <c r="P23" s="111">
        <f t="shared" si="2"/>
        <v>-200</v>
      </c>
      <c r="Q23" s="111">
        <f t="shared" si="2"/>
        <v>6800</v>
      </c>
      <c r="R23" s="111">
        <f t="shared" si="2"/>
        <v>300</v>
      </c>
    </row>
    <row r="24" spans="10:18" ht="22.5" customHeight="1">
      <c r="J24" s="5"/>
      <c r="K24" s="105" t="s">
        <v>142</v>
      </c>
      <c r="L24" s="112">
        <f t="shared" si="2"/>
        <v>32500</v>
      </c>
      <c r="M24" s="111">
        <f t="shared" si="2"/>
        <v>27200</v>
      </c>
      <c r="N24" s="111">
        <f t="shared" si="2"/>
        <v>-100</v>
      </c>
      <c r="O24" s="111">
        <f t="shared" si="2"/>
        <v>5400</v>
      </c>
      <c r="P24" s="111">
        <f t="shared" si="2"/>
        <v>1000</v>
      </c>
      <c r="Q24" s="111">
        <f t="shared" si="2"/>
        <v>4200</v>
      </c>
      <c r="R24" s="111">
        <f t="shared" si="2"/>
        <v>200</v>
      </c>
    </row>
    <row r="25" spans="10:18" ht="22.5" customHeight="1">
      <c r="J25" s="5"/>
      <c r="K25" s="96" t="s">
        <v>141</v>
      </c>
      <c r="L25" s="110">
        <f t="shared" si="2"/>
        <v>40100</v>
      </c>
      <c r="M25" s="109">
        <f t="shared" si="2"/>
        <v>31600</v>
      </c>
      <c r="N25" s="109">
        <f t="shared" si="2"/>
        <v>100</v>
      </c>
      <c r="O25" s="109">
        <f t="shared" si="2"/>
        <v>8400</v>
      </c>
      <c r="P25" s="109">
        <f t="shared" si="2"/>
        <v>-1500</v>
      </c>
      <c r="Q25" s="109">
        <f t="shared" si="2"/>
        <v>10100</v>
      </c>
      <c r="R25" s="109">
        <f t="shared" si="2"/>
        <v>-200</v>
      </c>
    </row>
    <row r="26" spans="11:18" ht="22.5" customHeight="1">
      <c r="K26" s="108" t="s">
        <v>146</v>
      </c>
      <c r="L26" s="92"/>
      <c r="M26" s="37"/>
      <c r="N26" s="107"/>
      <c r="O26" s="37"/>
      <c r="P26" s="37"/>
      <c r="Q26" s="37"/>
      <c r="R26" s="37"/>
    </row>
    <row r="27" spans="11:18" ht="22.5" customHeight="1">
      <c r="K27" s="4" t="s">
        <v>145</v>
      </c>
      <c r="L27" s="104">
        <f aca="true" t="shared" si="3" ref="L27:R27">100*L21/(L9-L21)</f>
        <v>15.24480712166172</v>
      </c>
      <c r="M27" s="103">
        <f t="shared" si="3"/>
        <v>11.87178472497032</v>
      </c>
      <c r="N27" s="103">
        <f t="shared" si="3"/>
        <v>-15</v>
      </c>
      <c r="O27" s="103">
        <f t="shared" si="3"/>
        <v>65.68047337278107</v>
      </c>
      <c r="P27" s="103">
        <f t="shared" si="3"/>
        <v>92.3076923076923</v>
      </c>
      <c r="Q27" s="103">
        <f t="shared" si="3"/>
        <v>78.29457364341086</v>
      </c>
      <c r="R27" s="103">
        <f t="shared" si="3"/>
        <v>-7.407407407407407</v>
      </c>
    </row>
    <row r="28" spans="11:18" ht="22.5" customHeight="1">
      <c r="K28" s="106" t="s">
        <v>144</v>
      </c>
      <c r="L28" s="104">
        <f aca="true" t="shared" si="4" ref="L28:R31">100*L22/L9</f>
        <v>9.880914065014483</v>
      </c>
      <c r="M28" s="103">
        <f t="shared" si="4"/>
        <v>9.975238769013089</v>
      </c>
      <c r="N28" s="103">
        <f t="shared" si="4"/>
        <v>-49.01960784313726</v>
      </c>
      <c r="O28" s="103">
        <f t="shared" si="4"/>
        <v>8.928571428571429</v>
      </c>
      <c r="P28" s="103">
        <f t="shared" si="4"/>
        <v>12</v>
      </c>
      <c r="Q28" s="103">
        <f t="shared" si="4"/>
        <v>15.217391304347826</v>
      </c>
      <c r="R28" s="103">
        <f t="shared" si="4"/>
        <v>-48</v>
      </c>
    </row>
    <row r="29" spans="11:18" ht="22.5" customHeight="1">
      <c r="K29" s="106" t="s">
        <v>143</v>
      </c>
      <c r="L29" s="104">
        <f t="shared" si="4"/>
        <v>7.9086115992970125</v>
      </c>
      <c r="M29" s="103">
        <f t="shared" si="4"/>
        <v>6.43293663557414</v>
      </c>
      <c r="N29" s="103">
        <f t="shared" si="4"/>
        <v>-50</v>
      </c>
      <c r="O29" s="103">
        <f t="shared" si="4"/>
        <v>22.950819672131146</v>
      </c>
      <c r="P29" s="103">
        <f t="shared" si="4"/>
        <v>-7.142857142857143</v>
      </c>
      <c r="Q29" s="103">
        <f t="shared" si="4"/>
        <v>25.660377358490567</v>
      </c>
      <c r="R29" s="103">
        <f t="shared" si="4"/>
        <v>23.076923076923077</v>
      </c>
    </row>
    <row r="30" spans="11:18" ht="22.5" customHeight="1">
      <c r="K30" s="105" t="s">
        <v>142</v>
      </c>
      <c r="L30" s="104">
        <f t="shared" si="4"/>
        <v>8.821932681867535</v>
      </c>
      <c r="M30" s="103">
        <f t="shared" si="4"/>
        <v>8.22000604412209</v>
      </c>
      <c r="N30" s="103">
        <f t="shared" si="4"/>
        <v>-7.6923076923076925</v>
      </c>
      <c r="O30" s="103">
        <f t="shared" si="4"/>
        <v>14.4</v>
      </c>
      <c r="P30" s="103">
        <f t="shared" si="4"/>
        <v>38.46153846153846</v>
      </c>
      <c r="Q30" s="103">
        <f t="shared" si="4"/>
        <v>12.612612612612613</v>
      </c>
      <c r="R30" s="103">
        <f t="shared" si="4"/>
        <v>12.5</v>
      </c>
    </row>
    <row r="31" spans="1:18" ht="22.5" customHeight="1">
      <c r="A31" s="141" t="s">
        <v>139</v>
      </c>
      <c r="B31" s="141"/>
      <c r="C31" s="141"/>
      <c r="D31" s="141"/>
      <c r="E31" s="141"/>
      <c r="F31" s="141"/>
      <c r="G31" s="141"/>
      <c r="H31" s="141"/>
      <c r="I31" s="141"/>
      <c r="K31" s="102" t="s">
        <v>141</v>
      </c>
      <c r="L31" s="101">
        <f t="shared" si="4"/>
        <v>10.002494387627838</v>
      </c>
      <c r="M31" s="100">
        <f t="shared" si="4"/>
        <v>8.824350740016754</v>
      </c>
      <c r="N31" s="100">
        <f t="shared" si="4"/>
        <v>8.333333333333334</v>
      </c>
      <c r="O31" s="100">
        <f t="shared" si="4"/>
        <v>19.58041958041958</v>
      </c>
      <c r="P31" s="100">
        <f t="shared" si="4"/>
        <v>-41.666666666666664</v>
      </c>
      <c r="Q31" s="100">
        <f t="shared" si="4"/>
        <v>26.933333333333334</v>
      </c>
      <c r="R31" s="100">
        <f t="shared" si="4"/>
        <v>-11.11111111111111</v>
      </c>
    </row>
    <row r="32" spans="1:11" ht="22.5" customHeight="1">
      <c r="A32" s="142" t="s">
        <v>195</v>
      </c>
      <c r="B32" s="142"/>
      <c r="C32" s="142"/>
      <c r="D32" s="142"/>
      <c r="E32" s="142"/>
      <c r="F32" s="142"/>
      <c r="G32" s="142"/>
      <c r="H32" s="142"/>
      <c r="I32" s="142"/>
      <c r="K32" s="3" t="s">
        <v>124</v>
      </c>
    </row>
    <row r="33" ht="22.5" customHeight="1" thickBot="1"/>
    <row r="34" spans="1:15" ht="22.5" customHeight="1">
      <c r="A34" s="207" t="s">
        <v>194</v>
      </c>
      <c r="B34" s="207"/>
      <c r="C34" s="207"/>
      <c r="D34" s="143"/>
      <c r="E34" s="145" t="s">
        <v>193</v>
      </c>
      <c r="F34" s="146"/>
      <c r="G34" s="145" t="s">
        <v>192</v>
      </c>
      <c r="H34" s="146"/>
      <c r="I34" s="99" t="s">
        <v>191</v>
      </c>
      <c r="K34" s="141" t="s">
        <v>165</v>
      </c>
      <c r="L34" s="141"/>
      <c r="M34" s="141"/>
      <c r="N34" s="141"/>
      <c r="O34" s="141"/>
    </row>
    <row r="35" spans="1:15" ht="22.5" customHeight="1">
      <c r="A35" s="220"/>
      <c r="B35" s="220"/>
      <c r="C35" s="220"/>
      <c r="D35" s="144"/>
      <c r="E35" s="140" t="s">
        <v>190</v>
      </c>
      <c r="F35" s="33" t="s">
        <v>189</v>
      </c>
      <c r="G35" s="33" t="s">
        <v>190</v>
      </c>
      <c r="H35" s="33" t="s">
        <v>189</v>
      </c>
      <c r="I35" s="34" t="s">
        <v>188</v>
      </c>
      <c r="K35" s="210" t="s">
        <v>179</v>
      </c>
      <c r="L35" s="210"/>
      <c r="M35" s="210"/>
      <c r="N35" s="210"/>
      <c r="O35" s="210"/>
    </row>
    <row r="36" spans="1:15" ht="22.5" customHeight="1" thickBot="1">
      <c r="A36" s="208" t="s">
        <v>129</v>
      </c>
      <c r="B36" s="208"/>
      <c r="C36" s="208"/>
      <c r="D36" s="221"/>
      <c r="E36" s="139">
        <v>358100</v>
      </c>
      <c r="F36" s="138">
        <v>389700</v>
      </c>
      <c r="G36" s="137">
        <f>100*E36/E$36</f>
        <v>100</v>
      </c>
      <c r="H36" s="137">
        <f>100*F36/F$36</f>
        <v>100</v>
      </c>
      <c r="I36" s="136">
        <f aca="true" t="shared" si="5" ref="I36:I41">100*(F36-E36)/E36</f>
        <v>8.824350740016754</v>
      </c>
      <c r="O36" s="129" t="s">
        <v>178</v>
      </c>
    </row>
    <row r="37" spans="1:15" ht="22.5" customHeight="1">
      <c r="A37" s="88"/>
      <c r="B37" s="209" t="s">
        <v>187</v>
      </c>
      <c r="C37" s="209"/>
      <c r="D37" s="222"/>
      <c r="E37" s="134">
        <v>250400</v>
      </c>
      <c r="F37" s="125">
        <v>265000</v>
      </c>
      <c r="G37" s="133">
        <f>100*E37/E$36</f>
        <v>69.92460206646189</v>
      </c>
      <c r="H37" s="133">
        <f>100*F37/F$36</f>
        <v>68.00102643058763</v>
      </c>
      <c r="I37" s="135">
        <f t="shared" si="5"/>
        <v>5.830670926517572</v>
      </c>
      <c r="K37" s="143" t="s">
        <v>177</v>
      </c>
      <c r="L37" s="145" t="s">
        <v>176</v>
      </c>
      <c r="M37" s="204"/>
      <c r="N37" s="145" t="s">
        <v>175</v>
      </c>
      <c r="O37" s="205"/>
    </row>
    <row r="38" spans="1:15" ht="22.5" customHeight="1">
      <c r="A38" s="88"/>
      <c r="B38" s="209" t="s">
        <v>186</v>
      </c>
      <c r="C38" s="209"/>
      <c r="D38" s="222"/>
      <c r="E38" s="134">
        <v>106200</v>
      </c>
      <c r="F38" s="125">
        <v>120100</v>
      </c>
      <c r="G38" s="133">
        <f>100*E38/E$36</f>
        <v>29.65652052499302</v>
      </c>
      <c r="H38" s="133">
        <f>100*F38/F$36</f>
        <v>30.81857839363613</v>
      </c>
      <c r="I38" s="135">
        <f t="shared" si="5"/>
        <v>13.088512241054614</v>
      </c>
      <c r="K38" s="149"/>
      <c r="L38" s="128" t="s">
        <v>174</v>
      </c>
      <c r="M38" s="128" t="s">
        <v>173</v>
      </c>
      <c r="N38" s="128" t="s">
        <v>174</v>
      </c>
      <c r="O38" s="128" t="s">
        <v>173</v>
      </c>
    </row>
    <row r="39" spans="1:15" ht="22.5" customHeight="1">
      <c r="A39" s="88"/>
      <c r="B39" s="88"/>
      <c r="C39" s="209" t="s">
        <v>185</v>
      </c>
      <c r="D39" s="222"/>
      <c r="E39" s="134">
        <v>11100</v>
      </c>
      <c r="F39" s="125">
        <v>11600</v>
      </c>
      <c r="G39" s="133">
        <f>100*E39/E$36</f>
        <v>3.0996928232337337</v>
      </c>
      <c r="H39" s="133">
        <f>100*F39/F$36</f>
        <v>2.976648704131383</v>
      </c>
      <c r="I39" s="135">
        <f t="shared" si="5"/>
        <v>4.504504504504505</v>
      </c>
      <c r="K39" s="127" t="s">
        <v>172</v>
      </c>
      <c r="L39" s="125">
        <v>7684</v>
      </c>
      <c r="M39" s="125">
        <v>124179</v>
      </c>
      <c r="N39" s="125">
        <v>7727</v>
      </c>
      <c r="O39" s="125">
        <v>126672</v>
      </c>
    </row>
    <row r="40" spans="1:15" ht="22.5" customHeight="1">
      <c r="A40" s="88"/>
      <c r="B40" s="88"/>
      <c r="C40" s="209" t="s">
        <v>184</v>
      </c>
      <c r="D40" s="222"/>
      <c r="E40" s="134">
        <v>3600</v>
      </c>
      <c r="F40" s="125">
        <v>500</v>
      </c>
      <c r="G40" s="133">
        <f>100*E40/E$36</f>
        <v>1.005305780508238</v>
      </c>
      <c r="H40" s="133">
        <f>100*F40/F$36</f>
        <v>0.12830382345393893</v>
      </c>
      <c r="I40" s="135">
        <f t="shared" si="5"/>
        <v>-86.11111111111111</v>
      </c>
      <c r="K40" s="27" t="s">
        <v>171</v>
      </c>
      <c r="L40" s="125">
        <v>5154</v>
      </c>
      <c r="M40" s="125">
        <v>83618</v>
      </c>
      <c r="N40" s="125">
        <v>5046</v>
      </c>
      <c r="O40" s="125">
        <v>83472</v>
      </c>
    </row>
    <row r="41" spans="1:15" ht="22.5" customHeight="1">
      <c r="A41" s="88"/>
      <c r="B41" s="88"/>
      <c r="C41" s="209" t="s">
        <v>183</v>
      </c>
      <c r="D41" s="222"/>
      <c r="E41" s="134">
        <v>74100</v>
      </c>
      <c r="F41" s="125">
        <v>89200</v>
      </c>
      <c r="G41" s="133">
        <f>100*E41/E$36</f>
        <v>20.692543982127898</v>
      </c>
      <c r="H41" s="133">
        <f>100*F41/F$36</f>
        <v>22.889402104182704</v>
      </c>
      <c r="I41" s="135">
        <f t="shared" si="5"/>
        <v>20.3778677462888</v>
      </c>
      <c r="K41" s="126" t="s">
        <v>170</v>
      </c>
      <c r="L41" s="125">
        <v>6588</v>
      </c>
      <c r="M41" s="125">
        <v>113245</v>
      </c>
      <c r="N41" s="125">
        <v>5451</v>
      </c>
      <c r="O41" s="125">
        <v>94919</v>
      </c>
    </row>
    <row r="42" spans="1:15" ht="22.5" customHeight="1">
      <c r="A42" s="88"/>
      <c r="B42" s="88"/>
      <c r="C42" s="209" t="s">
        <v>182</v>
      </c>
      <c r="D42" s="222"/>
      <c r="E42" s="134">
        <v>3300</v>
      </c>
      <c r="F42" s="125">
        <v>3300</v>
      </c>
      <c r="G42" s="133">
        <f>100*E42/E$36</f>
        <v>0.9215302987992181</v>
      </c>
      <c r="H42" s="133">
        <f>100*F42/F$36</f>
        <v>0.8468052347959969</v>
      </c>
      <c r="I42" s="75" t="s">
        <v>17</v>
      </c>
      <c r="K42" s="27" t="s">
        <v>169</v>
      </c>
      <c r="L42" s="125">
        <v>5131</v>
      </c>
      <c r="M42" s="125">
        <v>90175</v>
      </c>
      <c r="N42" s="125">
        <v>5488</v>
      </c>
      <c r="O42" s="125">
        <v>99833</v>
      </c>
    </row>
    <row r="43" spans="1:15" ht="22.5" customHeight="1">
      <c r="A43" s="86"/>
      <c r="B43" s="86"/>
      <c r="C43" s="223" t="s">
        <v>181</v>
      </c>
      <c r="D43" s="224"/>
      <c r="E43" s="132">
        <v>14000</v>
      </c>
      <c r="F43" s="7">
        <v>15300</v>
      </c>
      <c r="G43" s="131">
        <f>100*E43/E$36</f>
        <v>3.9095224797542585</v>
      </c>
      <c r="H43" s="131">
        <f>100*F43/F$36</f>
        <v>3.9260969976905313</v>
      </c>
      <c r="I43" s="130">
        <f>100*(F43-E43)/E43</f>
        <v>9.285714285714286</v>
      </c>
      <c r="K43" s="124" t="s">
        <v>168</v>
      </c>
      <c r="L43" s="123">
        <v>4272</v>
      </c>
      <c r="M43" s="123">
        <v>75089</v>
      </c>
      <c r="N43" s="122">
        <v>4096</v>
      </c>
      <c r="O43" s="122">
        <v>70966</v>
      </c>
    </row>
    <row r="44" spans="1:11" ht="22.5" customHeight="1">
      <c r="A44" s="3" t="s">
        <v>180</v>
      </c>
      <c r="K44" s="3" t="s">
        <v>167</v>
      </c>
    </row>
    <row r="45" spans="1:11" ht="22.5" customHeight="1">
      <c r="A45" s="3" t="s">
        <v>124</v>
      </c>
      <c r="K45" s="3" t="s">
        <v>166</v>
      </c>
    </row>
  </sheetData>
  <sheetProtection/>
  <mergeCells count="37">
    <mergeCell ref="C39:D39"/>
    <mergeCell ref="C40:D40"/>
    <mergeCell ref="C41:D41"/>
    <mergeCell ref="C42:D42"/>
    <mergeCell ref="C43:D43"/>
    <mergeCell ref="E34:F34"/>
    <mergeCell ref="A8:C8"/>
    <mergeCell ref="B9:C9"/>
    <mergeCell ref="A15:C15"/>
    <mergeCell ref="A34:D35"/>
    <mergeCell ref="A36:D36"/>
    <mergeCell ref="B37:D37"/>
    <mergeCell ref="A31:I31"/>
    <mergeCell ref="A32:I32"/>
    <mergeCell ref="B16:C16"/>
    <mergeCell ref="A3:I3"/>
    <mergeCell ref="A4:I4"/>
    <mergeCell ref="A6:C7"/>
    <mergeCell ref="D6:D7"/>
    <mergeCell ref="E6:E7"/>
    <mergeCell ref="F6:F7"/>
    <mergeCell ref="G6:G7"/>
    <mergeCell ref="H6:H7"/>
    <mergeCell ref="I6:I7"/>
    <mergeCell ref="K3:R3"/>
    <mergeCell ref="K4:R4"/>
    <mergeCell ref="K6:K7"/>
    <mergeCell ref="L6:L7"/>
    <mergeCell ref="M6:N6"/>
    <mergeCell ref="O6:R6"/>
    <mergeCell ref="N37:O37"/>
    <mergeCell ref="K34:O34"/>
    <mergeCell ref="K35:O35"/>
    <mergeCell ref="K37:K38"/>
    <mergeCell ref="L37:M37"/>
    <mergeCell ref="B38:D38"/>
    <mergeCell ref="G34:H34"/>
  </mergeCells>
  <printOptions horizontalCentered="1" verticalCentered="1"/>
  <pageMargins left="0.5118110236220472" right="0.31496062992125984" top="0.31496062992125984" bottom="0.31496062992125984" header="0" footer="0"/>
  <pageSetup horizontalDpi="300" verticalDpi="300" orientation="landscape" paperSize="8" scale="80" r:id="rId1"/>
</worksheet>
</file>

<file path=xl/worksheets/sheet4.xml><?xml version="1.0" encoding="utf-8"?>
<worksheet xmlns="http://schemas.openxmlformats.org/spreadsheetml/2006/main" xmlns:r="http://schemas.openxmlformats.org/officeDocument/2006/relationships">
  <dimension ref="A1:T42"/>
  <sheetViews>
    <sheetView tabSelected="1" zoomScalePageLayoutView="0" workbookViewId="0" topLeftCell="A1">
      <selection activeCell="A1" sqref="A1"/>
    </sheetView>
  </sheetViews>
  <sheetFormatPr defaultColWidth="8.796875" defaultRowHeight="26.25" customHeight="1"/>
  <cols>
    <col min="1" max="1" width="3.09765625" style="0" customWidth="1"/>
    <col min="2" max="2" width="17.5" style="0" customWidth="1"/>
    <col min="3" max="5" width="13.09765625" style="0" customWidth="1"/>
    <col min="6" max="16384" width="11.8984375" style="0" customWidth="1"/>
  </cols>
  <sheetData>
    <row r="1" spans="1:20" ht="26.25" customHeight="1">
      <c r="A1" s="45" t="s">
        <v>197</v>
      </c>
      <c r="T1" s="44" t="s">
        <v>240</v>
      </c>
    </row>
    <row r="3" spans="1:20" ht="26.25" customHeight="1">
      <c r="A3" s="141" t="s">
        <v>209</v>
      </c>
      <c r="B3" s="141"/>
      <c r="C3" s="141"/>
      <c r="D3" s="141"/>
      <c r="E3" s="141"/>
      <c r="F3" s="141"/>
      <c r="G3" s="141"/>
      <c r="J3" s="141" t="s">
        <v>235</v>
      </c>
      <c r="K3" s="141"/>
      <c r="L3" s="141"/>
      <c r="M3" s="141"/>
      <c r="N3" s="141"/>
      <c r="O3" s="141"/>
      <c r="P3" s="141"/>
      <c r="Q3" s="141"/>
      <c r="R3" s="141"/>
      <c r="S3" s="141"/>
      <c r="T3" s="141"/>
    </row>
    <row r="4" spans="1:20" ht="26.25" customHeight="1">
      <c r="A4" s="181" t="s">
        <v>208</v>
      </c>
      <c r="B4" s="181"/>
      <c r="C4" s="181"/>
      <c r="D4" s="181"/>
      <c r="E4" s="181"/>
      <c r="F4" s="181"/>
      <c r="G4" s="181"/>
      <c r="J4" s="181" t="s">
        <v>234</v>
      </c>
      <c r="K4" s="181"/>
      <c r="L4" s="181"/>
      <c r="M4" s="181"/>
      <c r="N4" s="181"/>
      <c r="O4" s="181"/>
      <c r="P4" s="181"/>
      <c r="Q4" s="181"/>
      <c r="R4" s="181"/>
      <c r="S4" s="181"/>
      <c r="T4" s="181"/>
    </row>
    <row r="5" spans="1:19" ht="26.25" customHeight="1" thickBot="1">
      <c r="A5" s="3"/>
      <c r="B5" s="3"/>
      <c r="C5" s="3"/>
      <c r="D5" s="3"/>
      <c r="E5" s="3"/>
      <c r="J5" s="254"/>
      <c r="K5" s="254"/>
      <c r="L5" s="254"/>
      <c r="M5" s="254"/>
      <c r="N5" s="254"/>
      <c r="O5" s="254"/>
      <c r="P5" s="3"/>
      <c r="Q5" s="3"/>
      <c r="R5" s="3"/>
      <c r="S5" s="3"/>
    </row>
    <row r="6" spans="1:20" ht="26.25" customHeight="1">
      <c r="A6" s="172" t="s">
        <v>207</v>
      </c>
      <c r="B6" s="172"/>
      <c r="C6" s="158"/>
      <c r="D6" s="167" t="s">
        <v>149</v>
      </c>
      <c r="E6" s="169"/>
      <c r="F6" s="167" t="s">
        <v>206</v>
      </c>
      <c r="G6" s="168"/>
      <c r="J6" s="172" t="s">
        <v>233</v>
      </c>
      <c r="K6" s="172"/>
      <c r="L6" s="158"/>
      <c r="M6" s="253" t="s">
        <v>232</v>
      </c>
      <c r="N6" s="259" t="s">
        <v>238</v>
      </c>
      <c r="O6" s="168"/>
      <c r="P6" s="168"/>
      <c r="Q6" s="168"/>
      <c r="R6" s="168"/>
      <c r="S6" s="168"/>
      <c r="T6" s="168"/>
    </row>
    <row r="7" spans="1:20" ht="26.25" customHeight="1">
      <c r="A7" s="199"/>
      <c r="B7" s="199"/>
      <c r="C7" s="160"/>
      <c r="D7" s="61" t="s">
        <v>205</v>
      </c>
      <c r="E7" s="64" t="s">
        <v>204</v>
      </c>
      <c r="F7" s="64" t="s">
        <v>205</v>
      </c>
      <c r="G7" s="229" t="s">
        <v>204</v>
      </c>
      <c r="J7" s="199"/>
      <c r="K7" s="199"/>
      <c r="L7" s="160"/>
      <c r="M7" s="171"/>
      <c r="N7" s="258" t="s">
        <v>232</v>
      </c>
      <c r="O7" s="260" t="s">
        <v>236</v>
      </c>
      <c r="P7" s="261"/>
      <c r="Q7" s="260" t="s">
        <v>237</v>
      </c>
      <c r="R7" s="261"/>
      <c r="S7" s="262" t="s">
        <v>231</v>
      </c>
      <c r="T7" s="263"/>
    </row>
    <row r="8" spans="1:20" ht="26.25" customHeight="1">
      <c r="A8" s="161" t="s">
        <v>203</v>
      </c>
      <c r="B8" s="161"/>
      <c r="C8" s="162"/>
      <c r="D8" s="56">
        <v>358100</v>
      </c>
      <c r="E8" s="89">
        <f>100*D8/D$8</f>
        <v>100</v>
      </c>
      <c r="F8" s="56">
        <v>389700</v>
      </c>
      <c r="G8" s="89">
        <f>100*F8/F$8</f>
        <v>100</v>
      </c>
      <c r="J8" s="255" t="s">
        <v>229</v>
      </c>
      <c r="K8" s="255"/>
      <c r="L8" s="256"/>
      <c r="M8" s="60">
        <v>19400</v>
      </c>
      <c r="N8" s="252">
        <v>13200</v>
      </c>
      <c r="O8" s="264">
        <v>0</v>
      </c>
      <c r="P8" s="264"/>
      <c r="Q8" s="264">
        <v>0</v>
      </c>
      <c r="R8" s="264"/>
      <c r="S8" s="264">
        <v>400</v>
      </c>
      <c r="T8" s="264"/>
    </row>
    <row r="9" spans="1:20" ht="26.25" customHeight="1">
      <c r="A9" s="46"/>
      <c r="B9" s="237"/>
      <c r="C9" s="238"/>
      <c r="D9" s="73"/>
      <c r="E9" s="73"/>
      <c r="F9" s="73"/>
      <c r="G9" s="73"/>
      <c r="J9" s="181" t="s">
        <v>204</v>
      </c>
      <c r="K9" s="181"/>
      <c r="L9" s="159"/>
      <c r="M9" s="251">
        <f>100*M8/$M8</f>
        <v>100</v>
      </c>
      <c r="N9" s="250">
        <f>100*N8/$M8</f>
        <v>68.04123711340206</v>
      </c>
      <c r="O9" s="265">
        <f>100*O8/$M8</f>
        <v>0</v>
      </c>
      <c r="P9" s="265"/>
      <c r="Q9" s="265">
        <f>100*Q8/$M8</f>
        <v>0</v>
      </c>
      <c r="R9" s="265"/>
      <c r="S9" s="265">
        <f>100*S8/$M8</f>
        <v>2.0618556701030926</v>
      </c>
      <c r="T9" s="265"/>
    </row>
    <row r="10" spans="1:19" ht="26.25" customHeight="1">
      <c r="A10" s="237"/>
      <c r="B10" s="231" t="s">
        <v>202</v>
      </c>
      <c r="C10" s="243"/>
      <c r="D10" s="5">
        <v>14800</v>
      </c>
      <c r="E10" s="70">
        <f>100*D10/D$8</f>
        <v>4.132923764311645</v>
      </c>
      <c r="F10" s="36">
        <v>19400</v>
      </c>
      <c r="G10" s="70">
        <f>100*F10/F$8</f>
        <v>4.9781883500128306</v>
      </c>
      <c r="J10" s="73"/>
      <c r="K10" s="237"/>
      <c r="M10" s="71"/>
      <c r="N10" s="49"/>
      <c r="O10" s="228"/>
      <c r="Q10" s="228"/>
      <c r="S10" s="228"/>
    </row>
    <row r="11" spans="1:20" ht="30" customHeight="1">
      <c r="A11" s="237"/>
      <c r="B11" s="181" t="s">
        <v>199</v>
      </c>
      <c r="C11" s="239"/>
      <c r="D11" s="5">
        <v>6300</v>
      </c>
      <c r="E11" s="70">
        <f>100*D11/D$8</f>
        <v>1.7592851158894163</v>
      </c>
      <c r="F11" s="36">
        <v>8200</v>
      </c>
      <c r="G11" s="70">
        <f>100*F11/F$8</f>
        <v>2.1041827046445984</v>
      </c>
      <c r="J11" s="244" t="s">
        <v>228</v>
      </c>
      <c r="K11" s="244"/>
      <c r="L11" s="257"/>
      <c r="M11" s="51">
        <f>SUM(N11,S24)</f>
        <v>2200</v>
      </c>
      <c r="N11" s="49">
        <f>SUM(O11:S11)</f>
        <v>200</v>
      </c>
      <c r="O11" s="266">
        <v>0</v>
      </c>
      <c r="P11" s="266"/>
      <c r="Q11" s="266">
        <v>0</v>
      </c>
      <c r="R11" s="266"/>
      <c r="S11" s="266">
        <v>200</v>
      </c>
      <c r="T11" s="266"/>
    </row>
    <row r="12" spans="1:20" ht="26.25" customHeight="1">
      <c r="A12" s="73"/>
      <c r="B12" s="237"/>
      <c r="C12" s="238"/>
      <c r="D12" s="5"/>
      <c r="E12" s="228"/>
      <c r="F12" s="36"/>
      <c r="G12" s="228"/>
      <c r="J12" s="181" t="s">
        <v>204</v>
      </c>
      <c r="K12" s="181"/>
      <c r="L12" s="159"/>
      <c r="M12" s="251">
        <f>100*M11/$M11</f>
        <v>100</v>
      </c>
      <c r="N12" s="250">
        <f>100*N11/$M11</f>
        <v>9.090909090909092</v>
      </c>
      <c r="O12" s="265">
        <f>100*O11/$M11</f>
        <v>0</v>
      </c>
      <c r="P12" s="265"/>
      <c r="Q12" s="265">
        <f>100*Q11/$M11</f>
        <v>0</v>
      </c>
      <c r="R12" s="265"/>
      <c r="S12" s="265">
        <f>100*S11/$M11</f>
        <v>9.090909090909092</v>
      </c>
      <c r="T12" s="265"/>
    </row>
    <row r="13" spans="1:19" ht="30" customHeight="1">
      <c r="A13" s="237"/>
      <c r="B13" s="244" t="s">
        <v>201</v>
      </c>
      <c r="C13" s="245"/>
      <c r="D13" s="5">
        <v>8000</v>
      </c>
      <c r="E13" s="70">
        <f>100*D13/D$8</f>
        <v>2.234012845573862</v>
      </c>
      <c r="F13" s="36">
        <v>8700</v>
      </c>
      <c r="G13" s="70">
        <f>100*F13/F$8</f>
        <v>2.2324865280985375</v>
      </c>
      <c r="J13" s="46"/>
      <c r="K13" s="237"/>
      <c r="M13" s="94"/>
      <c r="N13" s="93"/>
      <c r="O13" s="249"/>
      <c r="Q13" s="249"/>
      <c r="S13" s="249"/>
    </row>
    <row r="14" spans="1:20" ht="30" customHeight="1">
      <c r="A14" s="237"/>
      <c r="B14" s="181" t="s">
        <v>199</v>
      </c>
      <c r="C14" s="239"/>
      <c r="D14" s="5">
        <v>4200</v>
      </c>
      <c r="E14" s="70">
        <f>100*D14/D$8</f>
        <v>1.1728567439262776</v>
      </c>
      <c r="F14" s="36">
        <v>5500</v>
      </c>
      <c r="G14" s="70">
        <f>100*F14/F$8</f>
        <v>1.4113420579933282</v>
      </c>
      <c r="J14" s="244" t="s">
        <v>227</v>
      </c>
      <c r="K14" s="244"/>
      <c r="L14" s="257"/>
      <c r="M14" s="51">
        <f>SUM(N14,S27)</f>
        <v>5000</v>
      </c>
      <c r="N14" s="49">
        <f>SUM(O14:S14)</f>
        <v>600</v>
      </c>
      <c r="O14" s="266">
        <v>100</v>
      </c>
      <c r="P14" s="266"/>
      <c r="Q14" s="266">
        <v>0</v>
      </c>
      <c r="R14" s="266"/>
      <c r="S14" s="266">
        <v>500</v>
      </c>
      <c r="T14" s="266"/>
    </row>
    <row r="15" spans="1:20" ht="26.25" customHeight="1">
      <c r="A15" s="73"/>
      <c r="B15" s="237"/>
      <c r="C15" s="238"/>
      <c r="D15" s="5"/>
      <c r="E15" s="228"/>
      <c r="F15" s="36"/>
      <c r="G15" s="228"/>
      <c r="J15" s="199" t="s">
        <v>204</v>
      </c>
      <c r="K15" s="199"/>
      <c r="L15" s="160"/>
      <c r="M15" s="248">
        <f>100*M14/$M14</f>
        <v>100</v>
      </c>
      <c r="N15" s="247">
        <f>100*N14/$M14</f>
        <v>12</v>
      </c>
      <c r="O15" s="267">
        <f>100*O14/$M14</f>
        <v>2</v>
      </c>
      <c r="P15" s="267"/>
      <c r="Q15" s="267">
        <f>100*Q14/$M14</f>
        <v>0</v>
      </c>
      <c r="R15" s="267"/>
      <c r="S15" s="267">
        <f>100*S14/$M14</f>
        <v>10</v>
      </c>
      <c r="T15" s="267"/>
    </row>
    <row r="16" spans="1:19" ht="30" customHeight="1">
      <c r="A16" s="237"/>
      <c r="B16" s="231" t="s">
        <v>200</v>
      </c>
      <c r="C16" s="243"/>
      <c r="D16" s="5">
        <v>13600</v>
      </c>
      <c r="E16" s="70">
        <f>100*D16/D$8</f>
        <v>3.7978218374755657</v>
      </c>
      <c r="F16" s="36">
        <v>21400</v>
      </c>
      <c r="G16" s="70">
        <f>100*F16/F$8</f>
        <v>5.491403643828586</v>
      </c>
      <c r="K16" s="3"/>
      <c r="L16" s="3"/>
      <c r="M16" s="3"/>
      <c r="N16" s="3"/>
      <c r="O16" s="3"/>
      <c r="P16" s="246"/>
      <c r="Q16" s="3"/>
      <c r="R16" s="3"/>
      <c r="S16" s="3"/>
    </row>
    <row r="17" spans="1:19" ht="26.25" customHeight="1">
      <c r="A17" s="240"/>
      <c r="B17" s="241" t="s">
        <v>199</v>
      </c>
      <c r="C17" s="242"/>
      <c r="D17" s="7">
        <v>2100</v>
      </c>
      <c r="E17" s="226">
        <f>100*D17/D$8</f>
        <v>0.5864283719631388</v>
      </c>
      <c r="F17" s="227">
        <v>4000</v>
      </c>
      <c r="G17" s="226">
        <f>100*F17/F$8</f>
        <v>1.0264305876315114</v>
      </c>
      <c r="K17" s="3"/>
      <c r="L17" s="3"/>
      <c r="M17" s="3"/>
      <c r="N17" s="3"/>
      <c r="O17" s="3"/>
      <c r="P17" s="3"/>
      <c r="Q17" s="3"/>
      <c r="R17" s="3"/>
      <c r="S17" s="3"/>
    </row>
    <row r="18" spans="1:5" ht="26.25" customHeight="1" thickBot="1">
      <c r="A18" s="225" t="s">
        <v>198</v>
      </c>
      <c r="B18" s="3"/>
      <c r="C18" s="3"/>
      <c r="D18" s="3"/>
      <c r="E18" s="3"/>
    </row>
    <row r="19" spans="10:20" ht="26.25" customHeight="1">
      <c r="J19" s="275" t="s">
        <v>243</v>
      </c>
      <c r="K19" s="275"/>
      <c r="L19" s="275"/>
      <c r="M19" s="275"/>
      <c r="N19" s="275"/>
      <c r="O19" s="275"/>
      <c r="P19" s="275"/>
      <c r="Q19" s="275"/>
      <c r="R19" s="276"/>
      <c r="S19" s="268" t="s">
        <v>239</v>
      </c>
      <c r="T19" s="269"/>
    </row>
    <row r="20" spans="10:20" ht="26.25" customHeight="1">
      <c r="J20" s="270" t="s">
        <v>230</v>
      </c>
      <c r="K20" s="271"/>
      <c r="L20" s="271"/>
      <c r="M20" s="272" t="s">
        <v>241</v>
      </c>
      <c r="N20" s="271"/>
      <c r="O20" s="271"/>
      <c r="P20" s="272" t="s">
        <v>242</v>
      </c>
      <c r="Q20" s="271"/>
      <c r="R20" s="271"/>
      <c r="S20" s="273"/>
      <c r="T20" s="274"/>
    </row>
    <row r="21" spans="10:20" ht="26.25" customHeight="1">
      <c r="J21" s="277">
        <v>2000</v>
      </c>
      <c r="K21" s="277"/>
      <c r="L21" s="277"/>
      <c r="M21" s="277">
        <v>5200</v>
      </c>
      <c r="N21" s="277"/>
      <c r="O21" s="277"/>
      <c r="P21" s="277">
        <v>5500</v>
      </c>
      <c r="Q21" s="277"/>
      <c r="R21" s="277"/>
      <c r="S21" s="277">
        <v>6100</v>
      </c>
      <c r="T21" s="277"/>
    </row>
    <row r="22" spans="1:20" ht="26.25" customHeight="1">
      <c r="A22" s="141" t="s">
        <v>209</v>
      </c>
      <c r="B22" s="141"/>
      <c r="C22" s="141"/>
      <c r="D22" s="141"/>
      <c r="E22" s="141"/>
      <c r="F22" s="141"/>
      <c r="G22" s="141"/>
      <c r="H22" s="141"/>
      <c r="J22" s="265">
        <f>100*J21/$M8</f>
        <v>10.309278350515465</v>
      </c>
      <c r="K22" s="265"/>
      <c r="L22" s="265"/>
      <c r="M22" s="265">
        <f>100*M21/$M8</f>
        <v>26.804123711340207</v>
      </c>
      <c r="N22" s="265"/>
      <c r="O22" s="265"/>
      <c r="P22" s="265">
        <f>100*P21/$M8</f>
        <v>28.350515463917525</v>
      </c>
      <c r="Q22" s="265"/>
      <c r="R22" s="265"/>
      <c r="S22" s="265">
        <f>100*S21/$M8</f>
        <v>31.443298969072163</v>
      </c>
      <c r="T22" s="265"/>
    </row>
    <row r="23" spans="1:19" ht="26.25" customHeight="1">
      <c r="A23" s="236" t="s">
        <v>225</v>
      </c>
      <c r="B23" s="236"/>
      <c r="C23" s="236"/>
      <c r="D23" s="236"/>
      <c r="E23" s="236"/>
      <c r="F23" s="236"/>
      <c r="G23" s="236"/>
      <c r="H23" s="236"/>
      <c r="J23" s="228"/>
      <c r="M23" s="228"/>
      <c r="P23" s="228"/>
      <c r="S23" s="228"/>
    </row>
    <row r="24" spans="1:20" ht="26.25" customHeight="1" thickBot="1">
      <c r="A24" s="3"/>
      <c r="B24" s="3"/>
      <c r="C24" s="3"/>
      <c r="D24" s="3"/>
      <c r="E24" s="3"/>
      <c r="F24" s="3"/>
      <c r="G24" s="3"/>
      <c r="H24" s="3"/>
      <c r="J24" s="278">
        <v>700</v>
      </c>
      <c r="K24" s="278"/>
      <c r="L24" s="278"/>
      <c r="M24" s="278">
        <v>2700</v>
      </c>
      <c r="N24" s="278"/>
      <c r="O24" s="278"/>
      <c r="P24" s="278">
        <v>3100</v>
      </c>
      <c r="Q24" s="278"/>
      <c r="R24" s="278"/>
      <c r="S24" s="278">
        <v>2000</v>
      </c>
      <c r="T24" s="278"/>
    </row>
    <row r="25" spans="1:20" ht="26.25" customHeight="1">
      <c r="A25" s="172" t="s">
        <v>224</v>
      </c>
      <c r="B25" s="158"/>
      <c r="C25" s="172" t="s">
        <v>223</v>
      </c>
      <c r="D25" s="158"/>
      <c r="E25" s="235" t="s">
        <v>222</v>
      </c>
      <c r="F25" s="158"/>
      <c r="G25" s="235" t="s">
        <v>221</v>
      </c>
      <c r="H25" s="172"/>
      <c r="J25" s="265">
        <f>100*J24/$M11</f>
        <v>31.818181818181817</v>
      </c>
      <c r="K25" s="265"/>
      <c r="L25" s="265"/>
      <c r="M25" s="265">
        <f>100*M24/$M11</f>
        <v>122.72727272727273</v>
      </c>
      <c r="N25" s="265"/>
      <c r="O25" s="265"/>
      <c r="P25" s="265">
        <f>100*P24/$M11</f>
        <v>140.9090909090909</v>
      </c>
      <c r="Q25" s="265"/>
      <c r="R25" s="265"/>
      <c r="S25" s="265">
        <f>100*S24/$M11</f>
        <v>90.9090909090909</v>
      </c>
      <c r="T25" s="265"/>
    </row>
    <row r="26" spans="1:19" ht="26.25" customHeight="1">
      <c r="A26" s="181"/>
      <c r="B26" s="159"/>
      <c r="C26" s="199" t="s">
        <v>220</v>
      </c>
      <c r="D26" s="160"/>
      <c r="E26" s="218" t="s">
        <v>219</v>
      </c>
      <c r="F26" s="160"/>
      <c r="G26" s="218" t="s">
        <v>218</v>
      </c>
      <c r="H26" s="199"/>
      <c r="J26" s="228"/>
      <c r="M26" s="228"/>
      <c r="P26" s="228"/>
      <c r="S26" s="38"/>
    </row>
    <row r="27" spans="1:20" ht="26.25" customHeight="1">
      <c r="A27" s="199"/>
      <c r="B27" s="160"/>
      <c r="C27" s="62" t="s">
        <v>205</v>
      </c>
      <c r="D27" s="62" t="s">
        <v>204</v>
      </c>
      <c r="E27" s="62" t="s">
        <v>205</v>
      </c>
      <c r="F27" s="62" t="s">
        <v>204</v>
      </c>
      <c r="G27" s="62" t="s">
        <v>205</v>
      </c>
      <c r="H27" s="72" t="s">
        <v>204</v>
      </c>
      <c r="J27" s="266">
        <v>2900</v>
      </c>
      <c r="K27" s="266"/>
      <c r="L27" s="266"/>
      <c r="M27" s="266">
        <v>6100</v>
      </c>
      <c r="N27" s="266"/>
      <c r="O27" s="266"/>
      <c r="P27" s="266">
        <v>7400</v>
      </c>
      <c r="Q27" s="266"/>
      <c r="R27" s="266"/>
      <c r="S27" s="266">
        <v>4400</v>
      </c>
      <c r="T27" s="266"/>
    </row>
    <row r="28" spans="1:20" ht="26.25" customHeight="1">
      <c r="A28" s="234" t="s">
        <v>217</v>
      </c>
      <c r="B28" s="233"/>
      <c r="C28" s="56">
        <f>SUM(C30:C31)</f>
        <v>19400</v>
      </c>
      <c r="D28" s="232">
        <f>100*C28/C$28</f>
        <v>100</v>
      </c>
      <c r="E28" s="56">
        <f>SUM(E30:E31)</f>
        <v>8700</v>
      </c>
      <c r="F28" s="232">
        <f>100*E28/E$28</f>
        <v>100</v>
      </c>
      <c r="G28" s="56">
        <f>SUM(G30:G31)</f>
        <v>21400</v>
      </c>
      <c r="H28" s="232">
        <f>100*G28/G$28</f>
        <v>100</v>
      </c>
      <c r="J28" s="267">
        <f>100*J27/$M14</f>
        <v>58</v>
      </c>
      <c r="K28" s="267"/>
      <c r="L28" s="267"/>
      <c r="M28" s="267">
        <f>100*M27/$M14</f>
        <v>122</v>
      </c>
      <c r="N28" s="267"/>
      <c r="O28" s="267"/>
      <c r="P28" s="267">
        <f>100*P27/$M14</f>
        <v>148</v>
      </c>
      <c r="Q28" s="267"/>
      <c r="R28" s="267"/>
      <c r="S28" s="267">
        <f>100*S27/$M14</f>
        <v>88</v>
      </c>
      <c r="T28" s="267"/>
    </row>
    <row r="29" spans="1:10" ht="26.25" customHeight="1">
      <c r="A29" s="46"/>
      <c r="B29" s="95"/>
      <c r="C29" s="53"/>
      <c r="D29" s="53"/>
      <c r="E29" s="53"/>
      <c r="F29" s="53"/>
      <c r="G29" s="53"/>
      <c r="H29" s="53"/>
      <c r="J29" s="3" t="s">
        <v>226</v>
      </c>
    </row>
    <row r="30" spans="1:10" ht="26.25" customHeight="1">
      <c r="A30" s="231" t="s">
        <v>216</v>
      </c>
      <c r="B30" s="195"/>
      <c r="C30" s="36">
        <v>14800</v>
      </c>
      <c r="D30" s="70">
        <f>100*C30/C$28</f>
        <v>76.28865979381443</v>
      </c>
      <c r="E30" s="36">
        <v>8000</v>
      </c>
      <c r="F30" s="70">
        <f>100*E30/E$28</f>
        <v>91.95402298850574</v>
      </c>
      <c r="G30" s="36">
        <v>20000</v>
      </c>
      <c r="H30" s="70">
        <f>100*G30/G$28</f>
        <v>93.45794392523365</v>
      </c>
      <c r="J30" s="225" t="s">
        <v>198</v>
      </c>
    </row>
    <row r="31" spans="1:8" ht="26.25" customHeight="1">
      <c r="A31" s="231" t="s">
        <v>186</v>
      </c>
      <c r="B31" s="195"/>
      <c r="C31" s="36">
        <v>4600</v>
      </c>
      <c r="D31" s="70">
        <f>100*C31/C$28</f>
        <v>23.711340206185568</v>
      </c>
      <c r="E31" s="36">
        <f>SUM(E32:E35)</f>
        <v>700</v>
      </c>
      <c r="F31" s="70">
        <f>100*E31/E$28</f>
        <v>8.045977011494253</v>
      </c>
      <c r="G31" s="36">
        <v>1400</v>
      </c>
      <c r="H31" s="70">
        <f>100*G31/G$28</f>
        <v>6.542056074766355</v>
      </c>
    </row>
    <row r="32" spans="1:8" ht="26.25" customHeight="1">
      <c r="A32" s="46"/>
      <c r="B32" s="74" t="s">
        <v>185</v>
      </c>
      <c r="C32" s="36">
        <v>1100</v>
      </c>
      <c r="D32" s="70">
        <f>100*C32/C$28</f>
        <v>5.670103092783505</v>
      </c>
      <c r="E32" s="36">
        <v>200</v>
      </c>
      <c r="F32" s="70">
        <f>100*E32/E$28</f>
        <v>2.2988505747126435</v>
      </c>
      <c r="G32" s="36">
        <v>400</v>
      </c>
      <c r="H32" s="70">
        <f>100*G32/G$28</f>
        <v>1.8691588785046729</v>
      </c>
    </row>
    <row r="33" spans="1:8" ht="26.25" customHeight="1">
      <c r="A33" s="46"/>
      <c r="B33" s="74" t="s">
        <v>184</v>
      </c>
      <c r="C33" s="38">
        <v>100</v>
      </c>
      <c r="D33" s="70">
        <f>100*C33/C$28</f>
        <v>0.5154639175257731</v>
      </c>
      <c r="E33" s="38" t="s">
        <v>24</v>
      </c>
      <c r="F33" s="38" t="s">
        <v>24</v>
      </c>
      <c r="G33" s="38" t="s">
        <v>24</v>
      </c>
      <c r="H33" s="38" t="s">
        <v>24</v>
      </c>
    </row>
    <row r="34" spans="1:8" ht="26.25" customHeight="1">
      <c r="A34" s="46"/>
      <c r="B34" s="74" t="s">
        <v>215</v>
      </c>
      <c r="C34" s="36">
        <v>3400</v>
      </c>
      <c r="D34" s="70">
        <f>100*C34/C$28</f>
        <v>17.52577319587629</v>
      </c>
      <c r="E34" s="36">
        <v>500</v>
      </c>
      <c r="F34" s="70">
        <f>100*E34/E$28</f>
        <v>5.747126436781609</v>
      </c>
      <c r="G34" s="36">
        <v>1000</v>
      </c>
      <c r="H34" s="70">
        <f>100*G34/G$28</f>
        <v>4.672897196261682</v>
      </c>
    </row>
    <row r="35" spans="1:8" ht="26.25" customHeight="1">
      <c r="A35" s="46"/>
      <c r="B35" s="74" t="s">
        <v>181</v>
      </c>
      <c r="C35" s="36">
        <v>100</v>
      </c>
      <c r="D35" s="70">
        <f>100*C35/C$28</f>
        <v>0.5154639175257731</v>
      </c>
      <c r="E35" s="38">
        <v>0</v>
      </c>
      <c r="F35" s="70">
        <f>100*E35/E$28</f>
        <v>0</v>
      </c>
      <c r="G35" s="38">
        <v>100</v>
      </c>
      <c r="H35" s="70">
        <f>100*G35/G$28</f>
        <v>0.4672897196261682</v>
      </c>
    </row>
    <row r="36" spans="1:8" ht="26.25" customHeight="1">
      <c r="A36" s="46"/>
      <c r="B36" s="74"/>
      <c r="C36" s="36"/>
      <c r="D36" s="53"/>
      <c r="E36" s="36"/>
      <c r="F36" s="53"/>
      <c r="G36" s="36"/>
      <c r="H36" s="53"/>
    </row>
    <row r="37" spans="1:8" ht="26.25" customHeight="1">
      <c r="A37" s="231" t="s">
        <v>214</v>
      </c>
      <c r="B37" s="195"/>
      <c r="C37" s="36">
        <v>15400</v>
      </c>
      <c r="D37" s="70">
        <f>100*C37/C$28</f>
        <v>79.38144329896907</v>
      </c>
      <c r="E37" s="36">
        <v>8000</v>
      </c>
      <c r="F37" s="70">
        <f>100*E37/E$28</f>
        <v>91.95402298850574</v>
      </c>
      <c r="G37" s="36">
        <v>20300</v>
      </c>
      <c r="H37" s="70">
        <f>100*G37/G$28</f>
        <v>94.85981308411215</v>
      </c>
    </row>
    <row r="38" spans="1:8" ht="26.25" customHeight="1">
      <c r="A38" s="231" t="s">
        <v>213</v>
      </c>
      <c r="B38" s="195"/>
      <c r="C38" s="36">
        <v>800</v>
      </c>
      <c r="D38" s="70">
        <f>100*C38/C$28</f>
        <v>4.123711340206185</v>
      </c>
      <c r="E38" s="36">
        <v>200</v>
      </c>
      <c r="F38" s="70">
        <f>100*E38/E$28</f>
        <v>2.2988505747126435</v>
      </c>
      <c r="G38" s="36">
        <v>300</v>
      </c>
      <c r="H38" s="70">
        <f>100*G38/G$28</f>
        <v>1.4018691588785046</v>
      </c>
    </row>
    <row r="39" spans="1:8" ht="26.25" customHeight="1">
      <c r="A39" s="231" t="s">
        <v>212</v>
      </c>
      <c r="B39" s="195"/>
      <c r="C39" s="36">
        <v>3100</v>
      </c>
      <c r="D39" s="70">
        <f>100*C39/C$28</f>
        <v>15.97938144329897</v>
      </c>
      <c r="E39" s="36">
        <v>500</v>
      </c>
      <c r="F39" s="70">
        <f>100*E39/E$28</f>
        <v>5.747126436781609</v>
      </c>
      <c r="G39" s="36">
        <v>700</v>
      </c>
      <c r="H39" s="70">
        <f>100*G39/G$28</f>
        <v>3.2710280373831777</v>
      </c>
    </row>
    <row r="40" spans="1:8" ht="26.25" customHeight="1">
      <c r="A40" s="230" t="s">
        <v>211</v>
      </c>
      <c r="B40" s="197"/>
      <c r="C40" s="41">
        <v>0</v>
      </c>
      <c r="D40" s="226">
        <f>100*C40/C$28</f>
        <v>0</v>
      </c>
      <c r="E40" s="227">
        <v>0</v>
      </c>
      <c r="F40" s="226">
        <f>100*E40/E$28</f>
        <v>0</v>
      </c>
      <c r="G40" s="41">
        <v>100</v>
      </c>
      <c r="H40" s="226">
        <f>100*G40/G$28</f>
        <v>0.4672897196261682</v>
      </c>
    </row>
    <row r="41" spans="1:8" ht="26.25" customHeight="1">
      <c r="A41" s="3" t="s">
        <v>210</v>
      </c>
      <c r="B41" s="3"/>
      <c r="C41" s="3"/>
      <c r="D41" s="3"/>
      <c r="E41" s="3"/>
      <c r="F41" s="3"/>
      <c r="G41" s="3"/>
      <c r="H41" s="3"/>
    </row>
    <row r="42" spans="1:8" ht="26.25" customHeight="1">
      <c r="A42" s="3" t="s">
        <v>198</v>
      </c>
      <c r="B42" s="3"/>
      <c r="C42" s="3"/>
      <c r="D42" s="3"/>
      <c r="E42" s="3"/>
      <c r="F42" s="3"/>
      <c r="G42" s="3"/>
      <c r="H42" s="3"/>
    </row>
  </sheetData>
  <sheetProtection/>
  <mergeCells count="89">
    <mergeCell ref="S21:T21"/>
    <mergeCell ref="S22:T22"/>
    <mergeCell ref="S24:T24"/>
    <mergeCell ref="S25:T25"/>
    <mergeCell ref="S27:T27"/>
    <mergeCell ref="S28:T28"/>
    <mergeCell ref="M25:O25"/>
    <mergeCell ref="P25:R25"/>
    <mergeCell ref="M27:O27"/>
    <mergeCell ref="P27:R27"/>
    <mergeCell ref="M28:O28"/>
    <mergeCell ref="P28:R28"/>
    <mergeCell ref="M21:O21"/>
    <mergeCell ref="P21:R21"/>
    <mergeCell ref="M22:O22"/>
    <mergeCell ref="P22:R22"/>
    <mergeCell ref="M24:O24"/>
    <mergeCell ref="P24:R24"/>
    <mergeCell ref="J21:L21"/>
    <mergeCell ref="J22:L22"/>
    <mergeCell ref="J24:L24"/>
    <mergeCell ref="J25:L25"/>
    <mergeCell ref="J27:L27"/>
    <mergeCell ref="J28:L28"/>
    <mergeCell ref="Q14:R14"/>
    <mergeCell ref="S14:T14"/>
    <mergeCell ref="Q15:R15"/>
    <mergeCell ref="S15:T15"/>
    <mergeCell ref="S19:T20"/>
    <mergeCell ref="J20:L20"/>
    <mergeCell ref="M20:O20"/>
    <mergeCell ref="P20:R20"/>
    <mergeCell ref="J19:R19"/>
    <mergeCell ref="O14:P14"/>
    <mergeCell ref="O15:P15"/>
    <mergeCell ref="Q8:R8"/>
    <mergeCell ref="S8:T8"/>
    <mergeCell ref="Q9:R9"/>
    <mergeCell ref="S9:T9"/>
    <mergeCell ref="Q11:R11"/>
    <mergeCell ref="S11:T11"/>
    <mergeCell ref="Q12:R12"/>
    <mergeCell ref="S12:T12"/>
    <mergeCell ref="M6:M7"/>
    <mergeCell ref="N6:T6"/>
    <mergeCell ref="O7:P7"/>
    <mergeCell ref="Q7:R7"/>
    <mergeCell ref="S7:T7"/>
    <mergeCell ref="J3:T3"/>
    <mergeCell ref="J4:T4"/>
    <mergeCell ref="J6:L7"/>
    <mergeCell ref="J8:L8"/>
    <mergeCell ref="J9:L9"/>
    <mergeCell ref="J11:L11"/>
    <mergeCell ref="J12:L12"/>
    <mergeCell ref="J14:L14"/>
    <mergeCell ref="J15:L15"/>
    <mergeCell ref="O8:P8"/>
    <mergeCell ref="A3:G3"/>
    <mergeCell ref="A4:G4"/>
    <mergeCell ref="O9:P9"/>
    <mergeCell ref="O11:P11"/>
    <mergeCell ref="O12:P12"/>
    <mergeCell ref="C26:D26"/>
    <mergeCell ref="F6:G6"/>
    <mergeCell ref="A6:C7"/>
    <mergeCell ref="A8:C8"/>
    <mergeCell ref="B10:C10"/>
    <mergeCell ref="B11:C11"/>
    <mergeCell ref="B13:C13"/>
    <mergeCell ref="B14:C14"/>
    <mergeCell ref="B16:C16"/>
    <mergeCell ref="B17:C17"/>
    <mergeCell ref="A40:B40"/>
    <mergeCell ref="E26:F26"/>
    <mergeCell ref="G26:H26"/>
    <mergeCell ref="A37:B37"/>
    <mergeCell ref="A38:B38"/>
    <mergeCell ref="A28:B28"/>
    <mergeCell ref="A30:B30"/>
    <mergeCell ref="A31:B31"/>
    <mergeCell ref="A25:B27"/>
    <mergeCell ref="C25:D25"/>
    <mergeCell ref="D6:E6"/>
    <mergeCell ref="A39:B39"/>
    <mergeCell ref="A22:H22"/>
    <mergeCell ref="A23:H23"/>
    <mergeCell ref="E25:F25"/>
    <mergeCell ref="G25:H25"/>
  </mergeCells>
  <printOptions horizontalCentered="1" verticalCentered="1"/>
  <pageMargins left="0.5118110236220472" right="0.31496062992125984" top="0.15748031496062992" bottom="0.15748031496062992" header="0" footer="0"/>
  <pageSetup horizontalDpi="600" verticalDpi="6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石川県統計課</dc:creator>
  <cp:keywords/>
  <dc:description/>
  <cp:lastModifiedBy>yutaka-k</cp:lastModifiedBy>
  <cp:lastPrinted>2013-05-09T00:25:06Z</cp:lastPrinted>
  <dcterms:created xsi:type="dcterms:W3CDTF">1997-12-02T07:14:46Z</dcterms:created>
  <dcterms:modified xsi:type="dcterms:W3CDTF">2013-05-09T00:25:08Z</dcterms:modified>
  <cp:category/>
  <cp:version/>
  <cp:contentType/>
  <cp:contentStatus/>
</cp:coreProperties>
</file>