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35" windowWidth="7800" windowHeight="3330" activeTab="4"/>
  </bookViews>
  <sheets>
    <sheet name="51" sheetId="1" r:id="rId1"/>
    <sheet name="52(1)" sheetId="2" r:id="rId2"/>
    <sheet name="52(2)" sheetId="3" r:id="rId3"/>
    <sheet name="53(1)(2)" sheetId="4" r:id="rId4"/>
    <sheet name="53(3)" sheetId="5" r:id="rId5"/>
    <sheet name="53(4)" sheetId="6" r:id="rId6"/>
    <sheet name="53(5)" sheetId="7" r:id="rId7"/>
    <sheet name="53(6)(7)" sheetId="8" r:id="rId8"/>
  </sheets>
  <definedNames>
    <definedName name="_xlnm.Print_Area" localSheetId="1">'52(1)'!$A$1:$V$47</definedName>
    <definedName name="_xlnm.Print_Area" localSheetId="2">'52(2)'!$A$1:$S$46</definedName>
    <definedName name="_xlnm.Print_Area" localSheetId="3">'53(1)(2)'!$A$1:$U$55</definedName>
    <definedName name="_xlnm.Print_Area" localSheetId="4">'53(3)'!$A$1:$P$172</definedName>
    <definedName name="_xlnm.Print_Area" localSheetId="5">'53(4)'!$A$1:$P$66</definedName>
    <definedName name="_xlnm.Print_Area" localSheetId="6">'53(5)'!$A$1:$J$36</definedName>
    <definedName name="_xlnm.Print_Area" localSheetId="7">'53(6)(7)'!$A$1:$U$34</definedName>
  </definedNames>
  <calcPr fullCalcOnLoad="1"/>
</workbook>
</file>

<file path=xl/sharedStrings.xml><?xml version="1.0" encoding="utf-8"?>
<sst xmlns="http://schemas.openxmlformats.org/spreadsheetml/2006/main" count="1492" uniqueCount="386">
  <si>
    <t>年次及び月次</t>
  </si>
  <si>
    <t>鉱工業総合</t>
  </si>
  <si>
    <t>製造工業</t>
  </si>
  <si>
    <t>鉄 鋼 業</t>
  </si>
  <si>
    <t>鉱　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</si>
  <si>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</si>
  <si>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</si>
  <si>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</si>
  <si>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</si>
  <si>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</si>
  <si>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</si>
  <si>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</si>
  <si>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</si>
  <si>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資料　石川県統計課「鉱工業生産統計」</t>
  </si>
  <si>
    <t>（平成７年＝100）</t>
  </si>
  <si>
    <t>木材・木　　製品工業</t>
  </si>
  <si>
    <t>非鉄金属　　工　  業</t>
  </si>
  <si>
    <r>
      <t>窯 業</t>
    </r>
    <r>
      <rPr>
        <sz val="12"/>
        <rFont val="ＭＳ 明朝"/>
        <family val="1"/>
      </rPr>
      <t>・　　　土石製品　　　工　　業</t>
    </r>
  </si>
  <si>
    <t>パルプ・　　紙・紙加　　　工品工業</t>
  </si>
  <si>
    <t>食料品・　　た ば こ　　　工　  業</t>
  </si>
  <si>
    <t>その他　　工  業</t>
  </si>
  <si>
    <t>金属製品　　工　　業</t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</si>
  <si>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年１月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</si>
  <si>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年１月</t>
    </r>
  </si>
  <si>
    <t>注　　年の値は原指数、月の値は季節調整済指数である。</t>
  </si>
  <si>
    <r>
      <t>プ 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ス　　　　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ク　　　　製品工業</t>
    </r>
  </si>
  <si>
    <r>
      <t xml:space="preserve">非鉄金属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鉱　  業</t>
    </r>
  </si>
  <si>
    <t>５１　　業　　　種　　　別　　　鉱　　　工　　　業　　　生　　　産　　　指　　　数</t>
  </si>
  <si>
    <t>平成９年平均</t>
  </si>
  <si>
    <r>
      <t xml:space="preserve">    </t>
    </r>
    <r>
      <rPr>
        <sz val="12"/>
        <rFont val="ＭＳ 明朝"/>
        <family val="1"/>
      </rPr>
      <t>10</t>
    </r>
  </si>
  <si>
    <r>
      <t xml:space="preserve">    1</t>
    </r>
    <r>
      <rPr>
        <sz val="12"/>
        <rFont val="ＭＳ 明朝"/>
        <family val="1"/>
      </rPr>
      <t>1</t>
    </r>
  </si>
  <si>
    <r>
      <t xml:space="preserve">    1</t>
    </r>
    <r>
      <rPr>
        <sz val="12"/>
        <rFont val="ＭＳ 明朝"/>
        <family val="1"/>
      </rPr>
      <t>2</t>
    </r>
  </si>
  <si>
    <t>　　13</t>
  </si>
  <si>
    <r>
      <t xml:space="preserve">      </t>
    </r>
    <r>
      <rPr>
        <sz val="12"/>
        <rFont val="ＭＳ 明朝"/>
        <family val="1"/>
      </rPr>
      <t>２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</si>
  <si>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３</t>
    </r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</si>
  <si>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</si>
  <si>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</si>
  <si>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</si>
  <si>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</si>
  <si>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</si>
  <si>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</si>
  <si>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</si>
  <si>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</si>
  <si>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>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</si>
  <si>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年１月</t>
    </r>
  </si>
  <si>
    <t>８　　　鉱　　　　　　　　　　　　工　　　　　　　　　　　　業</t>
  </si>
  <si>
    <t>５２　　製　　品　　別　　工　　業　　生　　産　　動　　態</t>
  </si>
  <si>
    <t>（１）　織　　　　　　　　　　　　　　　　　　物</t>
  </si>
  <si>
    <t>（単位：㎡）</t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</si>
  <si>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</si>
  <si>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 xml:space="preserve"> 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 xml:space="preserve"> 年</t>
    </r>
  </si>
  <si>
    <r>
      <t xml:space="preserve"> 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年</t>
    </r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</si>
  <si>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</si>
  <si>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</si>
  <si>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</si>
  <si>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</si>
  <si>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</si>
  <si>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</si>
  <si>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</si>
  <si>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</si>
  <si>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</si>
  <si>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</si>
  <si>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</si>
  <si>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</si>
  <si>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</si>
  <si>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>製品別</t>
  </si>
  <si>
    <t>織物総計</t>
  </si>
  <si>
    <t>綿織物</t>
  </si>
  <si>
    <t>―</t>
  </si>
  <si>
    <t>―</t>
  </si>
  <si>
    <t>絹織物</t>
  </si>
  <si>
    <t>広　幅</t>
  </si>
  <si>
    <t>羽二重類</t>
  </si>
  <si>
    <t>クレープ類</t>
  </si>
  <si>
    <t>先練(先染)</t>
  </si>
  <si>
    <t>小幅</t>
  </si>
  <si>
    <t>ちりめん類</t>
  </si>
  <si>
    <t>その他の後練(後染)</t>
  </si>
  <si>
    <t>絹紡織物</t>
  </si>
  <si>
    <t>ビスコース人絹織物</t>
  </si>
  <si>
    <t>ビスコーススフ織物</t>
  </si>
  <si>
    <t>X</t>
  </si>
  <si>
    <t>X</t>
  </si>
  <si>
    <t>キュプラ織物</t>
  </si>
  <si>
    <t>アセテート織物</t>
  </si>
  <si>
    <t>合成繊維織物合計</t>
  </si>
  <si>
    <t>ナイロン計</t>
  </si>
  <si>
    <t>長繊維</t>
  </si>
  <si>
    <t>タフタ</t>
  </si>
  <si>
    <t>その他</t>
  </si>
  <si>
    <t>ﾎﾟﾘｴｽﾃﾙ 長繊維 計</t>
  </si>
  <si>
    <t>デシン</t>
  </si>
  <si>
    <t>ジョーゼット</t>
  </si>
  <si>
    <t>ポンジー</t>
  </si>
  <si>
    <t>加工糸織物</t>
  </si>
  <si>
    <t>ﾎﾟﾘｴｽﾃﾙ 短繊維</t>
  </si>
  <si>
    <t>アクリル</t>
  </si>
  <si>
    <t>その他（長繊維）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</si>
  <si>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</si>
  <si>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</si>
  <si>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年次及び</t>
    </r>
  </si>
  <si>
    <t>単位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</si>
  <si>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</t>
    </r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</si>
  <si>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年</t>
    </r>
  </si>
  <si>
    <t>月次</t>
  </si>
  <si>
    <t xml:space="preserve"> 製品別</t>
  </si>
  <si>
    <t>ニット</t>
  </si>
  <si>
    <t>（kg）</t>
  </si>
  <si>
    <t>た て 編</t>
  </si>
  <si>
    <t>丸    編</t>
  </si>
  <si>
    <t>染色</t>
  </si>
  <si>
    <t>（千㎡）</t>
  </si>
  <si>
    <t>縫製品（外衣）</t>
  </si>
  <si>
    <t>（点）</t>
  </si>
  <si>
    <t>漁網</t>
  </si>
  <si>
    <t>細幅織物</t>
  </si>
  <si>
    <t>ゴム糸入り織物</t>
  </si>
  <si>
    <t>リボン・マーク</t>
  </si>
  <si>
    <t>その他の織物</t>
  </si>
  <si>
    <t>組みひも</t>
  </si>
  <si>
    <t>レース生地</t>
  </si>
  <si>
    <t>（㎡）</t>
  </si>
  <si>
    <t>編・ボビン</t>
  </si>
  <si>
    <t>刺しゅう</t>
  </si>
  <si>
    <t>陶磁器</t>
  </si>
  <si>
    <t>金属機械</t>
  </si>
  <si>
    <t>（台）</t>
  </si>
  <si>
    <t>金属工作機械</t>
  </si>
  <si>
    <t>金属加工機械</t>
  </si>
  <si>
    <t>繊維機械</t>
  </si>
  <si>
    <t>織機</t>
  </si>
  <si>
    <t>準備機械</t>
  </si>
  <si>
    <t>チェ－ン</t>
  </si>
  <si>
    <t>銑鉄鋳物</t>
  </si>
  <si>
    <t>（ｔ）</t>
  </si>
  <si>
    <t>プラスチック製品</t>
  </si>
  <si>
    <t>セメント製品</t>
  </si>
  <si>
    <t>５３　　製　　　　　　　　　　　造　　　　　　　　　　　業</t>
  </si>
  <si>
    <t>（１）　産 業 別 事 業 所 数、従 業 者 数、製 造 品 出 荷 額 等、生 産 額、付 加 価 値 額（各年12月31日現在）</t>
  </si>
  <si>
    <t>（全事業所）</t>
  </si>
  <si>
    <t>産　  業 　 別</t>
  </si>
  <si>
    <t>事　　　業　　　所　　　数</t>
  </si>
  <si>
    <t>従　　　業　　　者　　　数</t>
  </si>
  <si>
    <t>製  造  品  出  荷  額  等</t>
  </si>
  <si>
    <t>生　　　  産　　  　額</t>
  </si>
  <si>
    <t>付　　　加　　　価　　　値　　　額</t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</si>
  <si>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</si>
  <si>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3 </t>
    </r>
    <r>
      <rPr>
        <sz val="12"/>
        <rFont val="ＭＳ 明朝"/>
        <family val="1"/>
      </rPr>
      <t>年</t>
    </r>
  </si>
  <si>
    <t>構成比</t>
  </si>
  <si>
    <t>対前年比</t>
  </si>
  <si>
    <t>％</t>
  </si>
  <si>
    <t>人</t>
  </si>
  <si>
    <t>万円</t>
  </si>
  <si>
    <t>合　　　　　計</t>
  </si>
  <si>
    <t>食　　料　　品</t>
  </si>
  <si>
    <t>飲料･たばこ･飼料</t>
  </si>
  <si>
    <t>繊　維　工　業</t>
  </si>
  <si>
    <t>衣　　　　　服</t>
  </si>
  <si>
    <t>木材・木製品</t>
  </si>
  <si>
    <t>家具・装備品</t>
  </si>
  <si>
    <t>パ  ル プ ・ 紙</t>
  </si>
  <si>
    <t>出 版 ・ 印 刷</t>
  </si>
  <si>
    <t>化  学  工  業</t>
  </si>
  <si>
    <t>石 油 ・ 石 炭</t>
  </si>
  <si>
    <t>ゴ  ム  製  品</t>
  </si>
  <si>
    <t>皮          革</t>
  </si>
  <si>
    <t>窯 業 ・ 土 石</t>
  </si>
  <si>
    <t>鉄    鋼    業</t>
  </si>
  <si>
    <t>非  鉄  金  属</t>
  </si>
  <si>
    <t>金  属  製  品</t>
  </si>
  <si>
    <t>一  般  機  械</t>
  </si>
  <si>
    <t>電  気  機  械</t>
  </si>
  <si>
    <t>輸  送  機  械</t>
  </si>
  <si>
    <t>精  密  機  械</t>
  </si>
  <si>
    <t>武          器</t>
  </si>
  <si>
    <t>そ の 他 の 製 品</t>
  </si>
  <si>
    <t>注　生産額＝製造品出荷額等＋（製造品年末在庫額－製造品年初在庫額）＋（半製品、仕掛品年末在庫額－半製品、仕掛品年初在庫額）</t>
  </si>
  <si>
    <t>資料　石川県統計課「工業統計」</t>
  </si>
  <si>
    <t>５３　　製　　　　　　　　造　　　　　　　　業（つ づ き）</t>
  </si>
  <si>
    <t>（２）　規模別事業所数、従業者数、製造品出荷額等、生産額、付加価値額（各年12月31日現在）</t>
  </si>
  <si>
    <t>規　　模　　別</t>
  </si>
  <si>
    <t>生　　　  産　  　　額</t>
  </si>
  <si>
    <t>構 成 比</t>
  </si>
  <si>
    <t>　　１人 ～    ３人</t>
  </si>
  <si>
    <t>　　４人 ～    ９人</t>
  </si>
  <si>
    <r>
      <t>　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人 ～  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人</t>
    </r>
  </si>
  <si>
    <r>
      <t>　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人 ～  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人</t>
    </r>
  </si>
  <si>
    <r>
      <t>　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人 ～  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人</t>
    </r>
  </si>
  <si>
    <r>
      <t>　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人 ～  </t>
    </r>
    <r>
      <rPr>
        <sz val="12"/>
        <rFont val="ＭＳ 明朝"/>
        <family val="1"/>
      </rPr>
      <t>99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</si>
  <si>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>00</t>
    </r>
    <r>
      <rPr>
        <sz val="12"/>
        <rFont val="ＭＳ 明朝"/>
        <family val="1"/>
      </rPr>
      <t>人 ～</t>
    </r>
    <r>
      <rPr>
        <sz val="12"/>
        <rFont val="ＭＳ 明朝"/>
        <family val="1"/>
      </rPr>
      <t xml:space="preserve"> 199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</si>
  <si>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>00</t>
    </r>
    <r>
      <rPr>
        <sz val="12"/>
        <rFont val="ＭＳ 明朝"/>
        <family val="1"/>
      </rPr>
      <t>人 ～</t>
    </r>
    <r>
      <rPr>
        <sz val="12"/>
        <rFont val="ＭＳ 明朝"/>
        <family val="1"/>
      </rPr>
      <t xml:space="preserve"> 299</t>
    </r>
    <r>
      <rPr>
        <sz val="12"/>
        <rFont val="ＭＳ 明朝"/>
        <family val="1"/>
      </rPr>
      <t>人</t>
    </r>
  </si>
  <si>
    <r>
      <t>300</t>
    </r>
    <r>
      <rPr>
        <sz val="12"/>
        <rFont val="ＭＳ 明朝"/>
        <family val="1"/>
      </rPr>
      <t xml:space="preserve">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上</t>
    </r>
  </si>
  <si>
    <t>５３　　製　　　　　　　　造　　　　　　　　業（つづき）</t>
  </si>
  <si>
    <r>
      <t>（３）　産業別従業者規模別事業所数、従業者数、現金給与総額、原材料使用額等及び製造品出荷額等（平成1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年12月31日現在）</t>
    </r>
  </si>
  <si>
    <t>（全事業所）</t>
  </si>
  <si>
    <t>産　　　　業　　　　別</t>
  </si>
  <si>
    <t>従　業　者　　　規　模　別</t>
  </si>
  <si>
    <t>事業所数</t>
  </si>
  <si>
    <t>従　　　　業　　　　者　　　　数　（人）</t>
  </si>
  <si>
    <t>現金給与　　総　　額　　　　（万 円）</t>
  </si>
  <si>
    <t>原 材 料　　　使用額等　　　（万 円）</t>
  </si>
  <si>
    <t>製　造　品　出　荷　額　等（万円）</t>
  </si>
  <si>
    <t>合　　計</t>
  </si>
  <si>
    <t>常　用　労　働　者</t>
  </si>
  <si>
    <t>家　族　従　業　者</t>
  </si>
  <si>
    <t>計</t>
  </si>
  <si>
    <r>
      <t>製 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出 荷 額</t>
    </r>
  </si>
  <si>
    <t>加 工 賃　　　収 入 額</t>
  </si>
  <si>
    <t>修 理 料　　　収 入 額</t>
  </si>
  <si>
    <t>男</t>
  </si>
  <si>
    <t>女</t>
  </si>
  <si>
    <t>総合計</t>
  </si>
  <si>
    <t>　１人～　３人</t>
  </si>
  <si>
    <t>合　　　　　　　計</t>
  </si>
  <si>
    <t>　４人～　９人</t>
  </si>
  <si>
    <t>１０人～１９人</t>
  </si>
  <si>
    <t>２０人～２９人</t>
  </si>
  <si>
    <t>３０人　以　上</t>
  </si>
  <si>
    <t>食料品</t>
  </si>
  <si>
    <t>繊維工業</t>
  </si>
  <si>
    <t>衣　　　　　　　　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</si>
  <si>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</si>
  <si>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</si>
  <si>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</si>
  <si>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</si>
  <si>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</si>
  <si>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</si>
  <si>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プラスチック製品</t>
  </si>
  <si>
    <t>ゴム製品</t>
  </si>
  <si>
    <t>皮革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</si>
  <si>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</si>
  <si>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</si>
  <si>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</si>
  <si>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</si>
  <si>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</si>
  <si>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</si>
  <si>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</si>
  <si>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</si>
  <si>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武　器</t>
  </si>
  <si>
    <t>その他の製品</t>
  </si>
  <si>
    <t>資料　石川県統計課「工業統計」</t>
  </si>
  <si>
    <r>
      <t>（４）　市町村別事業所数、従業者数、現金給与総額、原材料使用額等及び製造品出荷額等（平成1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年12月31日現在）</t>
    </r>
  </si>
  <si>
    <t>市 町 村 別</t>
  </si>
  <si>
    <t>従　　　　　業　　　　　者　　　　　数　（人）</t>
  </si>
  <si>
    <t>現金給与　　　　　総　　額　　　　　　　　（万円）</t>
  </si>
  <si>
    <t>原 材 料　　　　　使用額等　　　　　　（万円）</t>
  </si>
  <si>
    <t>製　造　品　出　荷　額　等　（万円）</t>
  </si>
  <si>
    <t>事業所数</t>
  </si>
  <si>
    <r>
      <t>常 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</si>
  <si>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r>
      <t>家 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</si>
  <si>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t>製 造 品　　　　　出 荷 額</t>
  </si>
  <si>
    <t>加 工 賃　　　　　　収 入 額</t>
  </si>
  <si>
    <r>
      <t>修 理 料</t>
    </r>
    <r>
      <rPr>
        <sz val="12"/>
        <rFont val="ＭＳ 明朝"/>
        <family val="1"/>
      </rPr>
      <t xml:space="preserve">  　  収 入 額</t>
    </r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</si>
  <si>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</si>
  <si>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</si>
  <si>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</si>
  <si>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</si>
  <si>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</si>
  <si>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</si>
  <si>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</si>
  <si>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</si>
  <si>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</si>
  <si>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</si>
  <si>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</si>
  <si>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</si>
  <si>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</si>
  <si>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</si>
  <si>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</si>
  <si>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</si>
  <si>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</si>
  <si>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</si>
  <si>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</si>
  <si>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</si>
  <si>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</si>
  <si>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</si>
  <si>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</si>
  <si>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</si>
  <si>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</si>
  <si>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</si>
  <si>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</si>
  <si>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</si>
  <si>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</si>
  <si>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</si>
  <si>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</si>
  <si>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</si>
  <si>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</si>
  <si>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</si>
  <si>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</si>
  <si>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</si>
  <si>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</si>
  <si>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</si>
  <si>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</si>
  <si>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</si>
  <si>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</si>
  <si>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</si>
  <si>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</si>
  <si>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</si>
  <si>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</si>
  <si>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</si>
  <si>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</si>
  <si>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</si>
  <si>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</si>
  <si>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</si>
  <si>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５３　　製　　　　　　造　　　　　　業（つづき）</t>
  </si>
  <si>
    <t>（５）　産　業　別　従　業　者　規　模　別　在　庫　率（従業者３０人以上の事業所）（各年12月31日現在）</t>
  </si>
  <si>
    <t>（単位：万円）</t>
  </si>
  <si>
    <t>産   　業　    別　　　　　　　　従 業 者 規 模 別</t>
  </si>
  <si>
    <t>製　造　品　出　荷　額（Ａ）</t>
  </si>
  <si>
    <t>製　造　品　在　庫　額　（Ｂ）・在　庫　率（Ｂ）／（Ａ）</t>
  </si>
  <si>
    <r>
      <t>平 成</t>
    </r>
    <r>
      <rPr>
        <sz val="12"/>
        <rFont val="ＭＳ 明朝"/>
        <family val="1"/>
      </rPr>
      <t xml:space="preserve"> 11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</si>
  <si>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>2　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</si>
  <si>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>3　</t>
    </r>
    <r>
      <rPr>
        <sz val="12"/>
        <rFont val="ＭＳ 明朝"/>
        <family val="1"/>
      </rPr>
      <t>年</t>
    </r>
  </si>
  <si>
    <t>在庫率(％)</t>
  </si>
  <si>
    <t>食　　　料　　　品</t>
  </si>
  <si>
    <t>繊　 維 　工　 業</t>
  </si>
  <si>
    <t>衣            服</t>
  </si>
  <si>
    <t>木 材 ・ 木 製 品</t>
  </si>
  <si>
    <t>家 具 ・ 装 備 品</t>
  </si>
  <si>
    <t>パ  ル  プ ・ 紙</t>
  </si>
  <si>
    <t>出  版 ・ 印  刷</t>
  </si>
  <si>
    <t>化   学   工   業</t>
  </si>
  <si>
    <t>石  油 ・ 石  炭</t>
  </si>
  <si>
    <t>窯  業 ・ 土  石</t>
  </si>
  <si>
    <t>鉄     鋼     業</t>
  </si>
  <si>
    <t>武            器</t>
  </si>
  <si>
    <t>　３０人　～　４９人</t>
  </si>
  <si>
    <t>　５０人　～　９９人</t>
  </si>
  <si>
    <r>
      <t xml:space="preserve"> １００人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１９９人</t>
    </r>
  </si>
  <si>
    <r>
      <t xml:space="preserve"> </t>
    </r>
    <r>
      <rPr>
        <sz val="12"/>
        <rFont val="ＭＳ 明朝"/>
        <family val="1"/>
      </rPr>
      <t>２００人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２９９人</t>
    </r>
  </si>
  <si>
    <t>３００ 人    以  上</t>
  </si>
  <si>
    <r>
      <t xml:space="preserve">（６）　産業別事業所数、従業者数、製造品出荷額等、事業所敷地面積、建築面積、延建築面積　　　　　 </t>
    </r>
    <r>
      <rPr>
        <sz val="12"/>
        <rFont val="ＭＳ 明朝"/>
        <family val="1"/>
      </rPr>
      <t xml:space="preserve">                </t>
    </r>
    <r>
      <rPr>
        <sz val="12"/>
        <rFont val="ＭＳ 明朝"/>
        <family val="1"/>
      </rPr>
      <t>（従業者３０人以上の事業所）（平成1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年12月31日現在）</t>
    </r>
  </si>
  <si>
    <t>産　　　　業　　　　別</t>
  </si>
  <si>
    <t>従業者数（人）</t>
  </si>
  <si>
    <t>製造品出荷額等（万円）</t>
  </si>
  <si>
    <t>敷地面積（㎡）</t>
  </si>
  <si>
    <t>建築面積（㎡）</t>
  </si>
  <si>
    <t>延建築面積（㎡）</t>
  </si>
  <si>
    <t>合　　　　　　　　計</t>
  </si>
  <si>
    <t>食   料   品</t>
  </si>
  <si>
    <t>飲料・たばこ・飼料</t>
  </si>
  <si>
    <t>繊　　　維　　　工　　　業</t>
  </si>
  <si>
    <t>衣服</t>
  </si>
  <si>
    <t>木 材 ・ 木 製 品</t>
  </si>
  <si>
    <t>家 具 ・ 装 備 品</t>
  </si>
  <si>
    <t>パルプ・紙</t>
  </si>
  <si>
    <t>化     学     工     業</t>
  </si>
  <si>
    <t>石油・石炭</t>
  </si>
  <si>
    <t>ゴ ム 製 品</t>
  </si>
  <si>
    <t>鉄       鋼       業</t>
  </si>
  <si>
    <t>非 鉄 金 属</t>
  </si>
  <si>
    <t>金 属 製 品</t>
  </si>
  <si>
    <t>その他の製品</t>
  </si>
  <si>
    <t>５３　　製　　　　　　造　　　　　　業（つづき）</t>
  </si>
  <si>
    <r>
      <t>（７）　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数、水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途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</si>
  <si>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r>
      <t>（従業者３０人以上の事業所）（平成1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年12月31日現在）</t>
    </r>
  </si>
  <si>
    <t>産　　　　業　　　　別</t>
  </si>
  <si>
    <t>事　　業　　　　所　　数</t>
  </si>
  <si>
    <t>水　　源　　別（淡水）　　（㎥／日）</t>
  </si>
  <si>
    <t>用　　　　　途　　　　　別　（淡水）　　（㎥／日）</t>
  </si>
  <si>
    <t>公共水道</t>
  </si>
  <si>
    <t>井 戸 水</t>
  </si>
  <si>
    <t>そ の 他</t>
  </si>
  <si>
    <t>回 収 水</t>
  </si>
  <si>
    <t>ボイラー用</t>
  </si>
  <si>
    <t>原 料 用</t>
  </si>
  <si>
    <t>製品処理・洗じょう用</t>
  </si>
  <si>
    <r>
      <t>冷 却 ・　　　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</si>
  <si>
    <t>合　　　　　　　　計</t>
  </si>
  <si>
    <t>食   料   品</t>
  </si>
  <si>
    <t>飲料・たばこ・飼料</t>
  </si>
  <si>
    <t>衣服</t>
  </si>
  <si>
    <t>木 材 ・ 木 製 品</t>
  </si>
  <si>
    <t>家 具 ・ 装 備 品</t>
  </si>
  <si>
    <t>パルプ・紙</t>
  </si>
  <si>
    <t>出版・印刷</t>
  </si>
  <si>
    <t>石油・石炭</t>
  </si>
  <si>
    <t>プラスチック製品</t>
  </si>
  <si>
    <t>ゴ ム 製 品</t>
  </si>
  <si>
    <t>窯業・土石</t>
  </si>
  <si>
    <t>非 鉄 金 属</t>
  </si>
  <si>
    <t>金 属 製 品</t>
  </si>
  <si>
    <t>一般機械</t>
  </si>
  <si>
    <t>電気機械</t>
  </si>
  <si>
    <t>輸送機械</t>
  </si>
  <si>
    <t>精密機械</t>
  </si>
  <si>
    <t>武　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</si>
</sst>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201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quotePrefix="1">
      <alignment vertical="center"/>
    </xf>
    <xf numFmtId="201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2" fontId="0" fillId="0" borderId="0" xfId="48" applyNumberFormat="1" applyFont="1" applyFill="1" applyAlignment="1" applyProtection="1">
      <alignment vertical="center"/>
      <protection/>
    </xf>
    <xf numFmtId="201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201" fontId="0" fillId="0" borderId="10" xfId="0" applyNumberFormat="1" applyFont="1" applyFill="1" applyBorder="1" applyAlignment="1" applyProtection="1">
      <alignment vertical="center"/>
      <protection/>
    </xf>
    <xf numFmtId="201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Alignment="1">
      <alignment vertical="distributed" textRotation="255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/>
    </xf>
    <xf numFmtId="0" fontId="0" fillId="0" borderId="13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quotePrefix="1">
      <alignment horizontal="right" vertical="center"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13" xfId="0" applyNumberFormat="1" applyFont="1" applyFill="1" applyBorder="1" applyAlignment="1" applyProtection="1">
      <alignment horizontal="center"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203" fontId="8" fillId="0" borderId="0" xfId="0" applyNumberFormat="1" applyFont="1" applyFill="1" applyBorder="1" applyAlignment="1" applyProtection="1">
      <alignment vertical="center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203" fontId="8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2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203" fontId="0" fillId="0" borderId="10" xfId="0" applyNumberFormat="1" applyFont="1" applyFill="1" applyBorder="1" applyAlignment="1" applyProtection="1">
      <alignment vertical="center"/>
      <protection/>
    </xf>
    <xf numFmtId="203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37" fontId="8" fillId="0" borderId="24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/>
      <protection/>
    </xf>
    <xf numFmtId="37" fontId="8" fillId="0" borderId="22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22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22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8" fillId="0" borderId="24" xfId="0" applyNumberFormat="1" applyFont="1" applyFill="1" applyBorder="1" applyAlignment="1" applyProtection="1">
      <alignment horizontal="right" vertical="center"/>
      <protection/>
    </xf>
    <xf numFmtId="37" fontId="8" fillId="0" borderId="19" xfId="0" applyNumberFormat="1" applyFont="1" applyFill="1" applyBorder="1" applyAlignment="1" applyProtection="1">
      <alignment horizontal="righ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204" fontId="8" fillId="0" borderId="19" xfId="0" applyNumberFormat="1" applyFont="1" applyFill="1" applyBorder="1" applyAlignment="1" applyProtection="1">
      <alignment horizontal="right" vertical="center"/>
      <protection/>
    </xf>
    <xf numFmtId="37" fontId="12" fillId="0" borderId="22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13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horizontal="left" vertical="center"/>
      <protection/>
    </xf>
    <xf numFmtId="37" fontId="12" fillId="0" borderId="22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22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8" fillId="0" borderId="24" xfId="0" applyNumberFormat="1" applyFont="1" applyFill="1" applyBorder="1" applyAlignment="1" applyProtection="1">
      <alignment horizontal="right"/>
      <protection/>
    </xf>
    <xf numFmtId="37" fontId="8" fillId="0" borderId="19" xfId="0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38" fontId="0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>
      <alignment horizontal="center" vertical="center"/>
    </xf>
    <xf numFmtId="38" fontId="0" fillId="0" borderId="28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8" fontId="0" fillId="0" borderId="15" xfId="48" applyFont="1" applyFill="1" applyBorder="1" applyAlignment="1" applyProtection="1">
      <alignment horizontal="center" vertical="center" wrapText="1"/>
      <protection/>
    </xf>
    <xf numFmtId="38" fontId="0" fillId="0" borderId="16" xfId="48" applyFont="1" applyFill="1" applyBorder="1" applyAlignment="1" applyProtection="1">
      <alignment horizontal="center" vertical="center" wrapText="1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6" fillId="0" borderId="15" xfId="48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1304925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57150" y="1152525"/>
          <a:ext cx="2552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66675</xdr:rowOff>
    </xdr:from>
    <xdr:to>
      <xdr:col>4</xdr:col>
      <xdr:colOff>190500</xdr:colOff>
      <xdr:row>32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33475" y="8639175"/>
          <a:ext cx="123825" cy="685800"/>
        </a:xfrm>
        <a:prstGeom prst="leftBrace">
          <a:avLst>
            <a:gd name="adj" fmla="val -40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35</xdr:row>
      <xdr:rowOff>66675</xdr:rowOff>
    </xdr:from>
    <xdr:to>
      <xdr:col>4</xdr:col>
      <xdr:colOff>180975</xdr:colOff>
      <xdr:row>40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133475" y="10067925"/>
          <a:ext cx="104775" cy="1581150"/>
        </a:xfrm>
        <a:prstGeom prst="leftBrace">
          <a:avLst>
            <a:gd name="adj" fmla="val -41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11</xdr:row>
      <xdr:rowOff>133350</xdr:rowOff>
    </xdr:from>
    <xdr:to>
      <xdr:col>3</xdr:col>
      <xdr:colOff>142875</xdr:colOff>
      <xdr:row>13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885825" y="3276600"/>
          <a:ext cx="85725" cy="609600"/>
        </a:xfrm>
        <a:prstGeom prst="leftBrace">
          <a:avLst>
            <a:gd name="adj" fmla="val -4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76200</xdr:rowOff>
    </xdr:from>
    <xdr:to>
      <xdr:col>3</xdr:col>
      <xdr:colOff>171450</xdr:colOff>
      <xdr:row>15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895350" y="4076700"/>
          <a:ext cx="95250" cy="361950"/>
        </a:xfrm>
        <a:prstGeom prst="leftBrace">
          <a:avLst>
            <a:gd name="adj" fmla="val -4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16668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V58"/>
  <sheetViews>
    <sheetView showGridLines="0" defaultGridColor="0" zoomScale="75" zoomScaleNormal="75" zoomScalePageLayoutView="0" colorId="22" workbookViewId="0" topLeftCell="A1">
      <selection activeCell="A1" sqref="A1"/>
    </sheetView>
  </sheetViews>
  <sheetFormatPr defaultColWidth="10.59765625" defaultRowHeight="15"/>
  <cols>
    <col min="1" max="1" width="13.09765625" style="7" customWidth="1"/>
    <col min="2" max="21" width="10.09765625" style="7" customWidth="1"/>
    <col min="22" max="16384" width="10.59765625" style="7" customWidth="1"/>
  </cols>
  <sheetData>
    <row r="1" ht="19.5" customHeight="1"/>
    <row r="2" spans="1:21" ht="19.5" customHeight="1">
      <c r="A2" s="201" t="s">
        <v>45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ht="19.5" customHeight="1"/>
    <row r="4" spans="1:21" s="2" customFormat="1" ht="18.75" customHeight="1">
      <c r="A4" s="202" t="s">
        <v>27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1" s="2" customFormat="1" ht="18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14</v>
      </c>
    </row>
    <row r="6" spans="1:21" s="2" customFormat="1" ht="15" customHeight="1">
      <c r="A6" s="203" t="s">
        <v>0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15" customHeight="1">
      <c r="A7" s="204"/>
      <c r="B7" s="17"/>
      <c r="C7" s="187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87" t="s">
        <v>4</v>
      </c>
      <c r="U7" s="18"/>
    </row>
    <row r="8" spans="1:21" s="1" customFormat="1" ht="15" customHeight="1">
      <c r="A8" s="204"/>
      <c r="B8" s="20" t="s">
        <v>1</v>
      </c>
      <c r="C8" s="188"/>
      <c r="D8" s="21"/>
      <c r="E8" s="190" t="s">
        <v>16</v>
      </c>
      <c r="F8" s="190" t="s">
        <v>21</v>
      </c>
      <c r="G8" s="3"/>
      <c r="H8" s="22"/>
      <c r="I8" s="22"/>
      <c r="J8" s="22"/>
      <c r="K8" s="23"/>
      <c r="L8" s="190" t="s">
        <v>17</v>
      </c>
      <c r="M8" s="24"/>
      <c r="N8" s="198" t="s">
        <v>25</v>
      </c>
      <c r="O8" s="198" t="s">
        <v>18</v>
      </c>
      <c r="P8" s="24"/>
      <c r="Q8" s="190" t="s">
        <v>15</v>
      </c>
      <c r="R8" s="190" t="s">
        <v>19</v>
      </c>
      <c r="S8" s="190" t="s">
        <v>20</v>
      </c>
      <c r="T8" s="188"/>
      <c r="U8" s="193" t="s">
        <v>26</v>
      </c>
    </row>
    <row r="9" spans="1:21" s="1" customFormat="1" ht="15" customHeight="1">
      <c r="A9" s="205"/>
      <c r="B9" s="25"/>
      <c r="C9" s="188"/>
      <c r="D9" s="26" t="s">
        <v>3</v>
      </c>
      <c r="E9" s="191"/>
      <c r="F9" s="191"/>
      <c r="G9" s="24" t="s">
        <v>5</v>
      </c>
      <c r="H9" s="196" t="s">
        <v>6</v>
      </c>
      <c r="I9" s="196" t="s">
        <v>7</v>
      </c>
      <c r="J9" s="196" t="s">
        <v>8</v>
      </c>
      <c r="K9" s="196" t="s">
        <v>9</v>
      </c>
      <c r="L9" s="191"/>
      <c r="M9" s="24" t="s">
        <v>10</v>
      </c>
      <c r="N9" s="199"/>
      <c r="O9" s="199"/>
      <c r="P9" s="24" t="s">
        <v>11</v>
      </c>
      <c r="Q9" s="191"/>
      <c r="R9" s="191"/>
      <c r="S9" s="191"/>
      <c r="T9" s="188"/>
      <c r="U9" s="194"/>
    </row>
    <row r="10" spans="1:21" s="1" customFormat="1" ht="15" customHeight="1">
      <c r="A10" s="206"/>
      <c r="B10" s="27"/>
      <c r="C10" s="189"/>
      <c r="D10" s="28"/>
      <c r="E10" s="192"/>
      <c r="F10" s="192"/>
      <c r="G10" s="23"/>
      <c r="H10" s="197"/>
      <c r="I10" s="197"/>
      <c r="J10" s="197"/>
      <c r="K10" s="197"/>
      <c r="L10" s="192"/>
      <c r="M10" s="23"/>
      <c r="N10" s="200"/>
      <c r="O10" s="200"/>
      <c r="P10" s="23"/>
      <c r="Q10" s="192"/>
      <c r="R10" s="192"/>
      <c r="S10" s="192"/>
      <c r="T10" s="189"/>
      <c r="U10" s="195"/>
    </row>
    <row r="11" spans="1:21" s="1" customFormat="1" ht="15" customHeight="1">
      <c r="A11" s="29" t="s">
        <v>12</v>
      </c>
      <c r="B11" s="42">
        <f>SUM(C11,T11)</f>
        <v>10000</v>
      </c>
      <c r="C11" s="42">
        <f>SUM(D11:G11,L11:S11)</f>
        <v>9994.2</v>
      </c>
      <c r="D11" s="43">
        <v>172.6</v>
      </c>
      <c r="E11" s="43">
        <v>93.1</v>
      </c>
      <c r="F11" s="44">
        <v>689.3</v>
      </c>
      <c r="G11" s="42">
        <f>SUM(H11:K11)</f>
        <v>3994.2</v>
      </c>
      <c r="H11" s="42">
        <v>2080.5</v>
      </c>
      <c r="I11" s="42">
        <v>1618.6</v>
      </c>
      <c r="J11" s="42">
        <v>278.6</v>
      </c>
      <c r="K11" s="42">
        <v>16.5</v>
      </c>
      <c r="L11" s="42">
        <v>457.1</v>
      </c>
      <c r="M11" s="44">
        <v>490</v>
      </c>
      <c r="N11" s="44">
        <v>297</v>
      </c>
      <c r="O11" s="44">
        <v>150.5</v>
      </c>
      <c r="P11" s="45">
        <v>2028.2</v>
      </c>
      <c r="Q11" s="44">
        <v>206</v>
      </c>
      <c r="R11" s="45">
        <v>1024.2</v>
      </c>
      <c r="S11" s="44">
        <v>392</v>
      </c>
      <c r="T11" s="46">
        <f>SUM(U11)</f>
        <v>5.8</v>
      </c>
      <c r="U11" s="4">
        <v>5.8</v>
      </c>
    </row>
    <row r="12" spans="1:21" s="1" customFormat="1" ht="15" customHeight="1">
      <c r="A12" s="25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5"/>
    </row>
    <row r="13" spans="1:21" s="1" customFormat="1" ht="15" customHeight="1">
      <c r="A13" s="30" t="s">
        <v>28</v>
      </c>
      <c r="B13" s="44">
        <v>115.2</v>
      </c>
      <c r="C13" s="44">
        <v>115.2</v>
      </c>
      <c r="D13" s="44">
        <v>116.7</v>
      </c>
      <c r="E13" s="44">
        <v>99.4</v>
      </c>
      <c r="F13" s="44">
        <v>104.4</v>
      </c>
      <c r="G13" s="44">
        <v>129.2</v>
      </c>
      <c r="H13" s="44">
        <v>113.1</v>
      </c>
      <c r="I13" s="44">
        <v>156.4</v>
      </c>
      <c r="J13" s="44">
        <v>90.5</v>
      </c>
      <c r="K13" s="44">
        <v>135.2</v>
      </c>
      <c r="L13" s="44">
        <v>100.2</v>
      </c>
      <c r="M13" s="44">
        <v>165.8</v>
      </c>
      <c r="N13" s="44">
        <v>114.4</v>
      </c>
      <c r="O13" s="44">
        <v>109.1</v>
      </c>
      <c r="P13" s="44">
        <v>97</v>
      </c>
      <c r="Q13" s="44">
        <v>97.5</v>
      </c>
      <c r="R13" s="44">
        <v>98.7</v>
      </c>
      <c r="S13" s="44">
        <v>97.9</v>
      </c>
      <c r="T13" s="49">
        <f aca="true" t="shared" si="0" ref="T13:T56">SUM(U13)</f>
        <v>92</v>
      </c>
      <c r="U13" s="4">
        <v>92</v>
      </c>
    </row>
    <row r="14" spans="1:21" s="1" customFormat="1" ht="15" customHeight="1">
      <c r="A14" s="31" t="s">
        <v>29</v>
      </c>
      <c r="B14" s="44">
        <v>104.9</v>
      </c>
      <c r="C14" s="44">
        <v>105</v>
      </c>
      <c r="D14" s="44">
        <v>84.7</v>
      </c>
      <c r="E14" s="44">
        <v>88</v>
      </c>
      <c r="F14" s="44">
        <v>87.6</v>
      </c>
      <c r="G14" s="44">
        <v>120.2</v>
      </c>
      <c r="H14" s="44">
        <v>88.8</v>
      </c>
      <c r="I14" s="44">
        <v>169.5</v>
      </c>
      <c r="J14" s="44">
        <v>67.7</v>
      </c>
      <c r="K14" s="44">
        <v>141.1</v>
      </c>
      <c r="L14" s="44">
        <v>94.1</v>
      </c>
      <c r="M14" s="44">
        <v>148.2</v>
      </c>
      <c r="N14" s="44">
        <v>108</v>
      </c>
      <c r="O14" s="44">
        <v>97.4</v>
      </c>
      <c r="P14" s="44">
        <v>84.2</v>
      </c>
      <c r="Q14" s="44">
        <v>86.2</v>
      </c>
      <c r="R14" s="44">
        <v>99</v>
      </c>
      <c r="S14" s="44">
        <v>84.4</v>
      </c>
      <c r="T14" s="49">
        <f t="shared" si="0"/>
        <v>75</v>
      </c>
      <c r="U14" s="4">
        <v>75</v>
      </c>
    </row>
    <row r="15" spans="1:21" s="1" customFormat="1" ht="15" customHeight="1">
      <c r="A15" s="31" t="s">
        <v>30</v>
      </c>
      <c r="B15" s="44">
        <v>111.4</v>
      </c>
      <c r="C15" s="44">
        <v>111.4</v>
      </c>
      <c r="D15" s="44">
        <v>68.2</v>
      </c>
      <c r="E15" s="44">
        <v>90.7</v>
      </c>
      <c r="F15" s="44">
        <v>89.9</v>
      </c>
      <c r="G15" s="44">
        <v>132.8</v>
      </c>
      <c r="H15" s="44">
        <v>72.6</v>
      </c>
      <c r="I15" s="44">
        <v>218.4</v>
      </c>
      <c r="J15" s="44">
        <v>84.4</v>
      </c>
      <c r="K15" s="44">
        <v>134.6</v>
      </c>
      <c r="L15" s="44">
        <v>90.9</v>
      </c>
      <c r="M15" s="44">
        <v>181.7</v>
      </c>
      <c r="N15" s="44">
        <v>177.2</v>
      </c>
      <c r="O15" s="44">
        <v>99.1</v>
      </c>
      <c r="P15" s="44">
        <v>77.2</v>
      </c>
      <c r="Q15" s="44">
        <v>80.8</v>
      </c>
      <c r="R15" s="44">
        <v>96</v>
      </c>
      <c r="S15" s="44">
        <v>81.2</v>
      </c>
      <c r="T15" s="49">
        <f t="shared" si="0"/>
        <v>59.8</v>
      </c>
      <c r="U15" s="4">
        <v>59.8</v>
      </c>
    </row>
    <row r="16" spans="1:21" s="1" customFormat="1" ht="15" customHeight="1">
      <c r="A16" s="32" t="s">
        <v>31</v>
      </c>
      <c r="B16" s="49">
        <v>125.00833333333333</v>
      </c>
      <c r="C16" s="49">
        <v>125.1</v>
      </c>
      <c r="D16" s="49">
        <v>69.28333333333333</v>
      </c>
      <c r="E16" s="49">
        <v>93.56666666666666</v>
      </c>
      <c r="F16" s="49">
        <v>94.4</v>
      </c>
      <c r="G16" s="49">
        <v>163.7</v>
      </c>
      <c r="H16" s="49">
        <v>75.74166666666667</v>
      </c>
      <c r="I16" s="49">
        <v>284.2</v>
      </c>
      <c r="J16" s="49">
        <v>122.2</v>
      </c>
      <c r="K16" s="49">
        <v>142.9</v>
      </c>
      <c r="L16" s="49">
        <v>94.5</v>
      </c>
      <c r="M16" s="49">
        <v>196.2</v>
      </c>
      <c r="N16" s="49">
        <v>200.8</v>
      </c>
      <c r="O16" s="49">
        <v>104.9</v>
      </c>
      <c r="P16" s="49">
        <v>76.1</v>
      </c>
      <c r="Q16" s="49">
        <v>75.7</v>
      </c>
      <c r="R16" s="49">
        <v>92</v>
      </c>
      <c r="S16" s="49">
        <v>81.1</v>
      </c>
      <c r="T16" s="49">
        <f t="shared" si="0"/>
        <v>60.2</v>
      </c>
      <c r="U16" s="6">
        <v>60.2</v>
      </c>
    </row>
    <row r="17" spans="1:21" s="41" customFormat="1" ht="15" customHeight="1">
      <c r="A17" s="39" t="s">
        <v>32</v>
      </c>
      <c r="B17" s="40">
        <v>114.3</v>
      </c>
      <c r="C17" s="40">
        <v>114.3</v>
      </c>
      <c r="D17" s="40">
        <v>70.7</v>
      </c>
      <c r="E17" s="40">
        <v>91.2</v>
      </c>
      <c r="F17" s="40">
        <v>88.7</v>
      </c>
      <c r="G17" s="40">
        <v>143.1</v>
      </c>
      <c r="H17" s="40">
        <v>69.3</v>
      </c>
      <c r="I17" s="40">
        <v>242.8</v>
      </c>
      <c r="J17" s="40">
        <v>117.3</v>
      </c>
      <c r="K17" s="40">
        <v>108.4</v>
      </c>
      <c r="L17" s="40">
        <v>89.7</v>
      </c>
      <c r="M17" s="40">
        <v>195.8</v>
      </c>
      <c r="N17" s="40">
        <v>198.4</v>
      </c>
      <c r="O17" s="40">
        <v>104.6</v>
      </c>
      <c r="P17" s="40">
        <v>71.9</v>
      </c>
      <c r="Q17" s="40">
        <v>70.1</v>
      </c>
      <c r="R17" s="40">
        <v>85.9</v>
      </c>
      <c r="S17" s="40">
        <v>74.8</v>
      </c>
      <c r="T17" s="40">
        <f t="shared" si="0"/>
        <v>48.1</v>
      </c>
      <c r="U17" s="40">
        <v>48.1</v>
      </c>
    </row>
    <row r="18" spans="1:21" ht="15" customHeight="1">
      <c r="A18" s="33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8"/>
    </row>
    <row r="19" spans="1:21" ht="15" customHeight="1">
      <c r="A19" s="34" t="s">
        <v>23</v>
      </c>
      <c r="B19" s="44">
        <v>103.8</v>
      </c>
      <c r="C19" s="44">
        <v>103.9</v>
      </c>
      <c r="D19" s="44">
        <v>80.3</v>
      </c>
      <c r="E19" s="44">
        <v>85.5</v>
      </c>
      <c r="F19" s="44">
        <v>82.5</v>
      </c>
      <c r="G19" s="44">
        <v>122</v>
      </c>
      <c r="H19" s="44">
        <v>72.1</v>
      </c>
      <c r="I19" s="44">
        <v>196.6</v>
      </c>
      <c r="J19" s="44">
        <v>62.1</v>
      </c>
      <c r="K19" s="44">
        <v>100.3</v>
      </c>
      <c r="L19" s="44">
        <v>88.1</v>
      </c>
      <c r="M19" s="44">
        <v>150.4</v>
      </c>
      <c r="N19" s="44">
        <v>149.7</v>
      </c>
      <c r="O19" s="44">
        <v>96.4</v>
      </c>
      <c r="P19" s="44">
        <v>77.4</v>
      </c>
      <c r="Q19" s="44">
        <v>93.1</v>
      </c>
      <c r="R19" s="44">
        <v>94.5</v>
      </c>
      <c r="S19" s="44">
        <v>75.7</v>
      </c>
      <c r="T19" s="49">
        <f t="shared" si="0"/>
        <v>59</v>
      </c>
      <c r="U19" s="9">
        <v>59</v>
      </c>
    </row>
    <row r="20" spans="1:21" ht="15" customHeight="1">
      <c r="A20" s="35" t="s">
        <v>33</v>
      </c>
      <c r="B20" s="44">
        <v>108.6</v>
      </c>
      <c r="C20" s="44">
        <v>108.6</v>
      </c>
      <c r="D20" s="44">
        <v>69.1</v>
      </c>
      <c r="E20" s="44">
        <v>88.3</v>
      </c>
      <c r="F20" s="44">
        <v>88.8</v>
      </c>
      <c r="G20" s="44">
        <v>126.9</v>
      </c>
      <c r="H20" s="44">
        <v>74.1</v>
      </c>
      <c r="I20" s="44">
        <v>206.7</v>
      </c>
      <c r="J20" s="44">
        <v>66.8</v>
      </c>
      <c r="K20" s="44">
        <v>118.7</v>
      </c>
      <c r="L20" s="44">
        <v>88.1</v>
      </c>
      <c r="M20" s="44">
        <v>183.1</v>
      </c>
      <c r="N20" s="44">
        <v>158.7</v>
      </c>
      <c r="O20" s="44">
        <v>95.7</v>
      </c>
      <c r="P20" s="44">
        <v>76.3</v>
      </c>
      <c r="Q20" s="44">
        <v>87.5</v>
      </c>
      <c r="R20" s="44">
        <v>92.9</v>
      </c>
      <c r="S20" s="44">
        <v>82.8</v>
      </c>
      <c r="T20" s="49">
        <f t="shared" si="0"/>
        <v>63.2</v>
      </c>
      <c r="U20" s="9">
        <v>63.2</v>
      </c>
    </row>
    <row r="21" spans="1:21" ht="15" customHeight="1">
      <c r="A21" s="36" t="s">
        <v>34</v>
      </c>
      <c r="B21" s="44">
        <v>113</v>
      </c>
      <c r="C21" s="44">
        <v>113.1</v>
      </c>
      <c r="D21" s="44">
        <v>70.1</v>
      </c>
      <c r="E21" s="44">
        <v>90.7</v>
      </c>
      <c r="F21" s="44">
        <v>102.2</v>
      </c>
      <c r="G21" s="44">
        <v>132.3</v>
      </c>
      <c r="H21" s="44">
        <v>75.6</v>
      </c>
      <c r="I21" s="44">
        <v>216.6</v>
      </c>
      <c r="J21" s="44">
        <v>73</v>
      </c>
      <c r="K21" s="44">
        <v>123.4</v>
      </c>
      <c r="L21" s="44">
        <v>92.8</v>
      </c>
      <c r="M21" s="44">
        <v>177.8</v>
      </c>
      <c r="N21" s="44">
        <v>155.2</v>
      </c>
      <c r="O21" s="44">
        <v>95.5</v>
      </c>
      <c r="P21" s="44">
        <v>78.4</v>
      </c>
      <c r="Q21" s="44">
        <v>85.2</v>
      </c>
      <c r="R21" s="44">
        <v>96.4</v>
      </c>
      <c r="S21" s="44">
        <v>85.6</v>
      </c>
      <c r="T21" s="49">
        <f t="shared" si="0"/>
        <v>40.5</v>
      </c>
      <c r="U21" s="9">
        <v>40.5</v>
      </c>
    </row>
    <row r="22" spans="1:21" ht="15" customHeight="1">
      <c r="A22" s="36" t="s">
        <v>35</v>
      </c>
      <c r="B22" s="44">
        <v>110.9</v>
      </c>
      <c r="C22" s="44">
        <v>111</v>
      </c>
      <c r="D22" s="44">
        <v>67.4</v>
      </c>
      <c r="E22" s="44">
        <v>93.4</v>
      </c>
      <c r="F22" s="44">
        <v>76.8</v>
      </c>
      <c r="G22" s="44">
        <v>131.9</v>
      </c>
      <c r="H22" s="44">
        <v>76.8</v>
      </c>
      <c r="I22" s="44">
        <v>212.8</v>
      </c>
      <c r="J22" s="44">
        <v>64.3</v>
      </c>
      <c r="K22" s="44">
        <v>108.5</v>
      </c>
      <c r="L22" s="44">
        <v>88.7</v>
      </c>
      <c r="M22" s="44">
        <v>198.9</v>
      </c>
      <c r="N22" s="44">
        <v>167.3</v>
      </c>
      <c r="O22" s="44">
        <v>94.8</v>
      </c>
      <c r="P22" s="44">
        <v>76.6</v>
      </c>
      <c r="Q22" s="44">
        <v>86.6</v>
      </c>
      <c r="R22" s="44">
        <v>101.3</v>
      </c>
      <c r="S22" s="44">
        <v>80.6</v>
      </c>
      <c r="T22" s="49">
        <f t="shared" si="0"/>
        <v>58.2</v>
      </c>
      <c r="U22" s="9">
        <v>58.2</v>
      </c>
    </row>
    <row r="23" spans="1:21" ht="15" customHeight="1">
      <c r="A23" s="36" t="s">
        <v>36</v>
      </c>
      <c r="B23" s="44">
        <v>104.1</v>
      </c>
      <c r="C23" s="44">
        <v>104.1</v>
      </c>
      <c r="D23" s="44">
        <v>67</v>
      </c>
      <c r="E23" s="44">
        <v>85.9</v>
      </c>
      <c r="F23" s="44">
        <v>82.2</v>
      </c>
      <c r="G23" s="44">
        <v>125.3</v>
      </c>
      <c r="H23" s="44">
        <v>68.4</v>
      </c>
      <c r="I23" s="44">
        <v>212.9</v>
      </c>
      <c r="J23" s="44">
        <v>66.5</v>
      </c>
      <c r="K23" s="44">
        <v>139.7</v>
      </c>
      <c r="L23" s="44">
        <v>87.2</v>
      </c>
      <c r="M23" s="44">
        <v>154.4</v>
      </c>
      <c r="N23" s="44">
        <v>165.6</v>
      </c>
      <c r="O23" s="44">
        <v>95.9</v>
      </c>
      <c r="P23" s="44">
        <v>76.8</v>
      </c>
      <c r="Q23" s="44">
        <v>87</v>
      </c>
      <c r="R23" s="44">
        <v>94.9</v>
      </c>
      <c r="S23" s="44">
        <v>81.3</v>
      </c>
      <c r="T23" s="49">
        <f t="shared" si="0"/>
        <v>55.9</v>
      </c>
      <c r="U23" s="9">
        <v>55.9</v>
      </c>
    </row>
    <row r="24" spans="1:21" ht="15" customHeight="1">
      <c r="A24" s="36" t="s">
        <v>37</v>
      </c>
      <c r="B24" s="44">
        <v>109.5</v>
      </c>
      <c r="C24" s="44">
        <v>109.5</v>
      </c>
      <c r="D24" s="44">
        <v>69.4</v>
      </c>
      <c r="E24" s="44">
        <v>93.1</v>
      </c>
      <c r="F24" s="44">
        <v>81.1</v>
      </c>
      <c r="G24" s="44">
        <v>126.4</v>
      </c>
      <c r="H24" s="44">
        <v>68.7</v>
      </c>
      <c r="I24" s="44">
        <v>214.6</v>
      </c>
      <c r="J24" s="44">
        <v>62.5</v>
      </c>
      <c r="K24" s="44">
        <v>124.9</v>
      </c>
      <c r="L24" s="44">
        <v>89.6</v>
      </c>
      <c r="M24" s="44">
        <v>187</v>
      </c>
      <c r="N24" s="44">
        <v>183.4</v>
      </c>
      <c r="O24" s="44">
        <v>104.2</v>
      </c>
      <c r="P24" s="44">
        <v>77</v>
      </c>
      <c r="Q24" s="44">
        <v>86.7</v>
      </c>
      <c r="R24" s="44">
        <v>96.8</v>
      </c>
      <c r="S24" s="44">
        <v>80.4</v>
      </c>
      <c r="T24" s="49">
        <f t="shared" si="0"/>
        <v>62.8</v>
      </c>
      <c r="U24" s="9">
        <v>62.8</v>
      </c>
    </row>
    <row r="25" spans="1:21" ht="15" customHeight="1">
      <c r="A25" s="36" t="s">
        <v>38</v>
      </c>
      <c r="B25" s="44">
        <v>111.7</v>
      </c>
      <c r="C25" s="44">
        <v>111.7</v>
      </c>
      <c r="D25" s="44">
        <v>69.3</v>
      </c>
      <c r="E25" s="44">
        <v>85.2</v>
      </c>
      <c r="F25" s="44">
        <v>85.9</v>
      </c>
      <c r="G25" s="44">
        <v>131.6</v>
      </c>
      <c r="H25" s="44">
        <v>72.5</v>
      </c>
      <c r="I25" s="44">
        <v>220.1</v>
      </c>
      <c r="J25" s="44">
        <v>61.6</v>
      </c>
      <c r="K25" s="44">
        <v>157</v>
      </c>
      <c r="L25" s="44">
        <v>94.2</v>
      </c>
      <c r="M25" s="44">
        <v>196.8</v>
      </c>
      <c r="N25" s="44">
        <v>187.9</v>
      </c>
      <c r="O25" s="44">
        <v>95.6</v>
      </c>
      <c r="P25" s="44">
        <v>78.6</v>
      </c>
      <c r="Q25" s="44">
        <v>79</v>
      </c>
      <c r="R25" s="44">
        <v>89.6</v>
      </c>
      <c r="S25" s="44">
        <v>80.1</v>
      </c>
      <c r="T25" s="49">
        <f t="shared" si="0"/>
        <v>64.3</v>
      </c>
      <c r="U25" s="9">
        <v>64.3</v>
      </c>
    </row>
    <row r="26" spans="1:21" ht="15" customHeight="1">
      <c r="A26" s="36" t="s">
        <v>39</v>
      </c>
      <c r="B26" s="44">
        <v>113.2</v>
      </c>
      <c r="C26" s="44">
        <v>113.3</v>
      </c>
      <c r="D26" s="44">
        <v>65.9</v>
      </c>
      <c r="E26" s="44">
        <v>95.3</v>
      </c>
      <c r="F26" s="44">
        <v>92.5</v>
      </c>
      <c r="G26" s="44">
        <v>137.1</v>
      </c>
      <c r="H26" s="44">
        <v>79.3</v>
      </c>
      <c r="I26" s="44">
        <v>221.8</v>
      </c>
      <c r="J26" s="44">
        <v>60.9</v>
      </c>
      <c r="K26" s="44">
        <v>310.5</v>
      </c>
      <c r="L26" s="44">
        <v>94.9</v>
      </c>
      <c r="M26" s="44">
        <v>185</v>
      </c>
      <c r="N26" s="44">
        <v>185.1</v>
      </c>
      <c r="O26" s="44">
        <v>92.3</v>
      </c>
      <c r="P26" s="44">
        <v>77.5</v>
      </c>
      <c r="Q26" s="44">
        <v>78.6</v>
      </c>
      <c r="R26" s="44">
        <v>96.3</v>
      </c>
      <c r="S26" s="44">
        <v>85.6</v>
      </c>
      <c r="T26" s="49">
        <f t="shared" si="0"/>
        <v>71.1</v>
      </c>
      <c r="U26" s="9">
        <v>71.1</v>
      </c>
    </row>
    <row r="27" spans="1:21" ht="15" customHeight="1">
      <c r="A27" s="36" t="s">
        <v>40</v>
      </c>
      <c r="B27" s="44">
        <v>112.7</v>
      </c>
      <c r="C27" s="44">
        <v>112.6</v>
      </c>
      <c r="D27" s="44">
        <v>66.4</v>
      </c>
      <c r="E27" s="44">
        <v>91.3</v>
      </c>
      <c r="F27" s="44">
        <v>95.7</v>
      </c>
      <c r="G27" s="44">
        <v>130.8</v>
      </c>
      <c r="H27" s="44">
        <v>75</v>
      </c>
      <c r="I27" s="44">
        <v>204.1</v>
      </c>
      <c r="J27" s="44">
        <v>93</v>
      </c>
      <c r="K27" s="44">
        <v>82.1</v>
      </c>
      <c r="L27" s="44">
        <v>93.4</v>
      </c>
      <c r="M27" s="44">
        <v>190.2</v>
      </c>
      <c r="N27" s="44">
        <v>197.5</v>
      </c>
      <c r="O27" s="44">
        <v>106.4</v>
      </c>
      <c r="P27" s="44">
        <v>77.2</v>
      </c>
      <c r="Q27" s="44">
        <v>76.1</v>
      </c>
      <c r="R27" s="44">
        <v>98.2</v>
      </c>
      <c r="S27" s="44">
        <v>81.2</v>
      </c>
      <c r="T27" s="49">
        <f t="shared" si="0"/>
        <v>62.9</v>
      </c>
      <c r="U27" s="9">
        <v>62.9</v>
      </c>
    </row>
    <row r="28" spans="1:21" ht="15" customHeight="1">
      <c r="A28" s="36" t="s">
        <v>41</v>
      </c>
      <c r="B28" s="44">
        <v>112.6</v>
      </c>
      <c r="C28" s="44">
        <v>112.6</v>
      </c>
      <c r="D28" s="44">
        <v>60.1</v>
      </c>
      <c r="E28" s="44">
        <v>88.7</v>
      </c>
      <c r="F28" s="44">
        <v>91.6</v>
      </c>
      <c r="G28" s="44">
        <v>135.4</v>
      </c>
      <c r="H28" s="44">
        <v>65.2</v>
      </c>
      <c r="I28" s="44">
        <v>226</v>
      </c>
      <c r="J28" s="44">
        <v>128.8</v>
      </c>
      <c r="K28" s="44">
        <v>103.2</v>
      </c>
      <c r="L28" s="44">
        <v>88.2</v>
      </c>
      <c r="M28" s="44">
        <v>182.7</v>
      </c>
      <c r="N28" s="44">
        <v>188.1</v>
      </c>
      <c r="O28" s="44">
        <v>101.3</v>
      </c>
      <c r="P28" s="44">
        <v>77.2</v>
      </c>
      <c r="Q28" s="44">
        <v>68.5</v>
      </c>
      <c r="R28" s="44">
        <v>94.2</v>
      </c>
      <c r="S28" s="44">
        <v>79.9</v>
      </c>
      <c r="T28" s="49">
        <f t="shared" si="0"/>
        <v>64.1</v>
      </c>
      <c r="U28" s="9">
        <v>64.1</v>
      </c>
    </row>
    <row r="29" spans="1:21" ht="15" customHeight="1">
      <c r="A29" s="36" t="s">
        <v>42</v>
      </c>
      <c r="B29" s="44">
        <v>120.1</v>
      </c>
      <c r="C29" s="44">
        <v>120.2</v>
      </c>
      <c r="D29" s="44">
        <v>68.5</v>
      </c>
      <c r="E29" s="44">
        <v>95.4</v>
      </c>
      <c r="F29" s="44">
        <v>96.7</v>
      </c>
      <c r="G29" s="44">
        <v>152</v>
      </c>
      <c r="H29" s="44">
        <v>72</v>
      </c>
      <c r="I29" s="44">
        <v>255.7</v>
      </c>
      <c r="J29" s="44">
        <v>131.4</v>
      </c>
      <c r="K29" s="44">
        <v>140.1</v>
      </c>
      <c r="L29" s="44">
        <v>94.5</v>
      </c>
      <c r="M29" s="44">
        <v>180.1</v>
      </c>
      <c r="N29" s="44">
        <v>192.4</v>
      </c>
      <c r="O29" s="44">
        <v>106.1</v>
      </c>
      <c r="P29" s="44">
        <v>77</v>
      </c>
      <c r="Q29" s="44">
        <v>74.1</v>
      </c>
      <c r="R29" s="44">
        <v>97.3</v>
      </c>
      <c r="S29" s="44">
        <v>81.2</v>
      </c>
      <c r="T29" s="49">
        <f t="shared" si="0"/>
        <v>77.6</v>
      </c>
      <c r="U29" s="9">
        <v>77.6</v>
      </c>
    </row>
    <row r="30" spans="1:21" ht="15" customHeight="1">
      <c r="A30" s="36" t="s">
        <v>43</v>
      </c>
      <c r="B30" s="49">
        <v>115.1</v>
      </c>
      <c r="C30" s="49">
        <v>115.1</v>
      </c>
      <c r="D30" s="49">
        <v>65.2</v>
      </c>
      <c r="E30" s="49">
        <v>95.5</v>
      </c>
      <c r="F30" s="49">
        <v>98.5</v>
      </c>
      <c r="G30" s="49">
        <v>141</v>
      </c>
      <c r="H30" s="49">
        <v>70.9</v>
      </c>
      <c r="I30" s="49">
        <v>233.8</v>
      </c>
      <c r="J30" s="49">
        <v>138.8</v>
      </c>
      <c r="K30" s="49">
        <v>121.4</v>
      </c>
      <c r="L30" s="49">
        <v>89.7</v>
      </c>
      <c r="M30" s="49">
        <v>183</v>
      </c>
      <c r="N30" s="49">
        <v>192.9</v>
      </c>
      <c r="O30" s="49">
        <v>103.1</v>
      </c>
      <c r="P30" s="49">
        <v>76.1</v>
      </c>
      <c r="Q30" s="49">
        <v>69.1</v>
      </c>
      <c r="R30" s="49">
        <v>98.2</v>
      </c>
      <c r="S30" s="49">
        <v>78.2</v>
      </c>
      <c r="T30" s="49">
        <f t="shared" si="0"/>
        <v>36.6</v>
      </c>
      <c r="U30" s="10">
        <v>36.6</v>
      </c>
    </row>
    <row r="31" spans="1:21" ht="15" customHeight="1">
      <c r="A31" s="33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8"/>
    </row>
    <row r="32" spans="1:21" ht="15" customHeight="1">
      <c r="A32" s="34" t="s">
        <v>22</v>
      </c>
      <c r="B32" s="44">
        <v>116.4</v>
      </c>
      <c r="C32" s="44">
        <v>116.5</v>
      </c>
      <c r="D32" s="44">
        <v>61.8</v>
      </c>
      <c r="E32" s="44">
        <v>92.7</v>
      </c>
      <c r="F32" s="44">
        <v>95.6</v>
      </c>
      <c r="G32" s="44">
        <v>145</v>
      </c>
      <c r="H32" s="44">
        <v>73.5</v>
      </c>
      <c r="I32" s="44">
        <v>241.8</v>
      </c>
      <c r="J32" s="44">
        <v>128.1</v>
      </c>
      <c r="K32" s="44">
        <v>96.9</v>
      </c>
      <c r="L32" s="44">
        <v>91.3</v>
      </c>
      <c r="M32" s="44">
        <v>192.1</v>
      </c>
      <c r="N32" s="44">
        <v>161</v>
      </c>
      <c r="O32" s="44">
        <v>102.8</v>
      </c>
      <c r="P32" s="44">
        <v>76.9</v>
      </c>
      <c r="Q32" s="44">
        <v>79.6</v>
      </c>
      <c r="R32" s="44">
        <v>95.3</v>
      </c>
      <c r="S32" s="44">
        <v>78.3</v>
      </c>
      <c r="T32" s="49">
        <f t="shared" si="0"/>
        <v>71.3</v>
      </c>
      <c r="U32" s="9">
        <v>71.3</v>
      </c>
    </row>
    <row r="33" spans="1:21" ht="15" customHeight="1">
      <c r="A33" s="35" t="s">
        <v>33</v>
      </c>
      <c r="B33" s="44">
        <v>123.4</v>
      </c>
      <c r="C33" s="44">
        <v>123.6</v>
      </c>
      <c r="D33" s="44">
        <v>71.8</v>
      </c>
      <c r="E33" s="44">
        <v>92.5</v>
      </c>
      <c r="F33" s="44">
        <v>93.7</v>
      </c>
      <c r="G33" s="44">
        <v>156.8</v>
      </c>
      <c r="H33" s="44">
        <v>83.2</v>
      </c>
      <c r="I33" s="44">
        <v>254.1</v>
      </c>
      <c r="J33" s="44">
        <v>114.2</v>
      </c>
      <c r="K33" s="44">
        <v>103</v>
      </c>
      <c r="L33" s="44">
        <v>94.1</v>
      </c>
      <c r="M33" s="44">
        <v>194.2</v>
      </c>
      <c r="N33" s="44">
        <v>183.2</v>
      </c>
      <c r="O33" s="44">
        <v>106.4</v>
      </c>
      <c r="P33" s="44">
        <v>77.6</v>
      </c>
      <c r="Q33" s="44">
        <v>73.7</v>
      </c>
      <c r="R33" s="44">
        <v>96.5</v>
      </c>
      <c r="S33" s="44">
        <v>80.3</v>
      </c>
      <c r="T33" s="49">
        <f t="shared" si="0"/>
        <v>76.7</v>
      </c>
      <c r="U33" s="9">
        <v>76.7</v>
      </c>
    </row>
    <row r="34" spans="1:21" ht="15" customHeight="1">
      <c r="A34" s="36" t="s">
        <v>34</v>
      </c>
      <c r="B34" s="44">
        <v>119.3</v>
      </c>
      <c r="C34" s="44">
        <v>119.2</v>
      </c>
      <c r="D34" s="44">
        <v>74.3</v>
      </c>
      <c r="E34" s="44">
        <v>92.1</v>
      </c>
      <c r="F34" s="44">
        <v>80.4</v>
      </c>
      <c r="G34" s="44">
        <v>152.5</v>
      </c>
      <c r="H34" s="44">
        <v>76.2</v>
      </c>
      <c r="I34" s="44">
        <v>257.7</v>
      </c>
      <c r="J34" s="44">
        <v>112.2</v>
      </c>
      <c r="K34" s="44">
        <v>213.9</v>
      </c>
      <c r="L34" s="44">
        <v>89</v>
      </c>
      <c r="M34" s="44">
        <v>138.5</v>
      </c>
      <c r="N34" s="44">
        <v>196</v>
      </c>
      <c r="O34" s="44">
        <v>106.9</v>
      </c>
      <c r="P34" s="44">
        <v>77.2</v>
      </c>
      <c r="Q34" s="44">
        <v>64.2</v>
      </c>
      <c r="R34" s="44">
        <v>95.3</v>
      </c>
      <c r="S34" s="44">
        <v>80.8</v>
      </c>
      <c r="T34" s="49">
        <f t="shared" si="0"/>
        <v>68.2</v>
      </c>
      <c r="U34" s="9">
        <v>68.2</v>
      </c>
    </row>
    <row r="35" spans="1:21" ht="15" customHeight="1">
      <c r="A35" s="36" t="s">
        <v>35</v>
      </c>
      <c r="B35" s="44">
        <v>123.5</v>
      </c>
      <c r="C35" s="44">
        <v>123.5</v>
      </c>
      <c r="D35" s="44">
        <v>71.6</v>
      </c>
      <c r="E35" s="44">
        <v>97.5</v>
      </c>
      <c r="F35" s="44">
        <v>92.3</v>
      </c>
      <c r="G35" s="44">
        <v>158.1</v>
      </c>
      <c r="H35" s="44">
        <v>73.8</v>
      </c>
      <c r="I35" s="44">
        <v>271.6</v>
      </c>
      <c r="J35" s="44">
        <v>127</v>
      </c>
      <c r="K35" s="44">
        <v>143.9</v>
      </c>
      <c r="L35" s="44">
        <v>92.7</v>
      </c>
      <c r="M35" s="44">
        <v>216.5</v>
      </c>
      <c r="N35" s="44">
        <v>217.8</v>
      </c>
      <c r="O35" s="44">
        <v>96.6</v>
      </c>
      <c r="P35" s="44">
        <v>76.9</v>
      </c>
      <c r="Q35" s="44">
        <v>73</v>
      </c>
      <c r="R35" s="44">
        <v>93.5</v>
      </c>
      <c r="S35" s="44">
        <v>82.4</v>
      </c>
      <c r="T35" s="49">
        <f t="shared" si="0"/>
        <v>57.9</v>
      </c>
      <c r="U35" s="9">
        <v>57.9</v>
      </c>
    </row>
    <row r="36" spans="1:21" ht="15" customHeight="1">
      <c r="A36" s="36" t="s">
        <v>36</v>
      </c>
      <c r="B36" s="44">
        <v>125.3</v>
      </c>
      <c r="C36" s="44">
        <v>125.5</v>
      </c>
      <c r="D36" s="44">
        <v>65.1</v>
      </c>
      <c r="E36" s="44">
        <v>95.1</v>
      </c>
      <c r="F36" s="44">
        <v>89.8</v>
      </c>
      <c r="G36" s="44">
        <v>162.5</v>
      </c>
      <c r="H36" s="44">
        <v>81</v>
      </c>
      <c r="I36" s="44">
        <v>280.5</v>
      </c>
      <c r="J36" s="44">
        <v>128</v>
      </c>
      <c r="K36" s="44">
        <v>119.3</v>
      </c>
      <c r="L36" s="44">
        <v>96.5</v>
      </c>
      <c r="M36" s="44">
        <v>204.8</v>
      </c>
      <c r="N36" s="44">
        <v>192</v>
      </c>
      <c r="O36" s="44">
        <v>103.6</v>
      </c>
      <c r="P36" s="44">
        <v>76.9</v>
      </c>
      <c r="Q36" s="44">
        <v>73.3</v>
      </c>
      <c r="R36" s="44">
        <v>93.7</v>
      </c>
      <c r="S36" s="44">
        <v>84.2</v>
      </c>
      <c r="T36" s="49">
        <f t="shared" si="0"/>
        <v>55.9</v>
      </c>
      <c r="U36" s="9">
        <v>55.9</v>
      </c>
    </row>
    <row r="37" spans="1:21" ht="15" customHeight="1">
      <c r="A37" s="36" t="s">
        <v>37</v>
      </c>
      <c r="B37" s="44">
        <v>127.7</v>
      </c>
      <c r="C37" s="44">
        <v>127.8</v>
      </c>
      <c r="D37" s="44">
        <v>75.7</v>
      </c>
      <c r="E37" s="44">
        <v>90.7</v>
      </c>
      <c r="F37" s="44">
        <v>101.6</v>
      </c>
      <c r="G37" s="44">
        <v>167.5</v>
      </c>
      <c r="H37" s="44">
        <v>80.5</v>
      </c>
      <c r="I37" s="44">
        <v>287.5</v>
      </c>
      <c r="J37" s="44">
        <v>123.9</v>
      </c>
      <c r="K37" s="44">
        <v>176.8</v>
      </c>
      <c r="L37" s="44">
        <v>97.7</v>
      </c>
      <c r="M37" s="44">
        <v>210.3</v>
      </c>
      <c r="N37" s="44">
        <v>204.2</v>
      </c>
      <c r="O37" s="44">
        <v>106.7</v>
      </c>
      <c r="P37" s="44">
        <v>77.8</v>
      </c>
      <c r="Q37" s="44">
        <v>73.2</v>
      </c>
      <c r="R37" s="44">
        <v>90.6</v>
      </c>
      <c r="S37" s="44">
        <v>83.3</v>
      </c>
      <c r="T37" s="49">
        <f t="shared" si="0"/>
        <v>53.3</v>
      </c>
      <c r="U37" s="9">
        <v>53.3</v>
      </c>
    </row>
    <row r="38" spans="1:21" ht="15" customHeight="1">
      <c r="A38" s="36" t="s">
        <v>38</v>
      </c>
      <c r="B38" s="44">
        <v>128.3</v>
      </c>
      <c r="C38" s="44">
        <v>128.4</v>
      </c>
      <c r="D38" s="44">
        <v>70.7</v>
      </c>
      <c r="E38" s="44">
        <v>91.2</v>
      </c>
      <c r="F38" s="44">
        <v>94.4</v>
      </c>
      <c r="G38" s="44">
        <v>168.6</v>
      </c>
      <c r="H38" s="44">
        <v>71.9</v>
      </c>
      <c r="I38" s="44">
        <v>300.3</v>
      </c>
      <c r="J38" s="44">
        <v>121</v>
      </c>
      <c r="K38" s="44">
        <v>141</v>
      </c>
      <c r="L38" s="44">
        <v>95.3</v>
      </c>
      <c r="M38" s="44">
        <v>225.2</v>
      </c>
      <c r="N38" s="44">
        <v>203.9</v>
      </c>
      <c r="O38" s="44">
        <v>103</v>
      </c>
      <c r="P38" s="44">
        <v>77.1</v>
      </c>
      <c r="Q38" s="44">
        <v>75.7</v>
      </c>
      <c r="R38" s="44">
        <v>86.3</v>
      </c>
      <c r="S38" s="44">
        <v>79.3</v>
      </c>
      <c r="T38" s="49">
        <f t="shared" si="0"/>
        <v>58.3</v>
      </c>
      <c r="U38" s="9">
        <v>58.3</v>
      </c>
    </row>
    <row r="39" spans="1:21" ht="15" customHeight="1">
      <c r="A39" s="36" t="s">
        <v>39</v>
      </c>
      <c r="B39" s="44">
        <v>127.8</v>
      </c>
      <c r="C39" s="44">
        <v>127.9</v>
      </c>
      <c r="D39" s="44">
        <v>69.9</v>
      </c>
      <c r="E39" s="44">
        <v>93</v>
      </c>
      <c r="F39" s="44">
        <v>100.6</v>
      </c>
      <c r="G39" s="44">
        <v>167.6</v>
      </c>
      <c r="H39" s="44">
        <v>75.9</v>
      </c>
      <c r="I39" s="44">
        <v>291.5</v>
      </c>
      <c r="J39" s="44">
        <v>137.4</v>
      </c>
      <c r="K39" s="44">
        <v>192.7</v>
      </c>
      <c r="L39" s="44">
        <v>96.6</v>
      </c>
      <c r="M39" s="44">
        <v>217.4</v>
      </c>
      <c r="N39" s="44">
        <v>213.9</v>
      </c>
      <c r="O39" s="44">
        <v>103.4</v>
      </c>
      <c r="P39" s="44">
        <v>77.5</v>
      </c>
      <c r="Q39" s="44">
        <v>77.5</v>
      </c>
      <c r="R39" s="44">
        <v>92.1</v>
      </c>
      <c r="S39" s="44">
        <v>84</v>
      </c>
      <c r="T39" s="49">
        <f t="shared" si="0"/>
        <v>84.2</v>
      </c>
      <c r="U39" s="9">
        <v>84.2</v>
      </c>
    </row>
    <row r="40" spans="1:21" ht="15" customHeight="1">
      <c r="A40" s="36" t="s">
        <v>40</v>
      </c>
      <c r="B40" s="44">
        <v>125.1</v>
      </c>
      <c r="C40" s="44">
        <v>125.2</v>
      </c>
      <c r="D40" s="44">
        <v>68.6</v>
      </c>
      <c r="E40" s="44">
        <v>92.1</v>
      </c>
      <c r="F40" s="44">
        <v>82.9</v>
      </c>
      <c r="G40" s="44">
        <v>166.1</v>
      </c>
      <c r="H40" s="44">
        <v>70.6</v>
      </c>
      <c r="I40" s="44">
        <v>298</v>
      </c>
      <c r="J40" s="44">
        <v>119.9</v>
      </c>
      <c r="K40" s="44">
        <v>145.7</v>
      </c>
      <c r="L40" s="44">
        <v>95.8</v>
      </c>
      <c r="M40" s="44">
        <v>195.1</v>
      </c>
      <c r="N40" s="44">
        <v>206.6</v>
      </c>
      <c r="O40" s="44">
        <v>106.7</v>
      </c>
      <c r="P40" s="44">
        <v>74.7</v>
      </c>
      <c r="Q40" s="44">
        <v>78.9</v>
      </c>
      <c r="R40" s="44">
        <v>89.4</v>
      </c>
      <c r="S40" s="44">
        <v>75.5</v>
      </c>
      <c r="T40" s="49">
        <f t="shared" si="0"/>
        <v>43.4</v>
      </c>
      <c r="U40" s="9">
        <v>43.4</v>
      </c>
    </row>
    <row r="41" spans="1:21" ht="15" customHeight="1">
      <c r="A41" s="36" t="s">
        <v>41</v>
      </c>
      <c r="B41" s="44">
        <v>129.9</v>
      </c>
      <c r="C41" s="44">
        <v>130.1</v>
      </c>
      <c r="D41" s="44">
        <v>66</v>
      </c>
      <c r="E41" s="44">
        <v>98.3</v>
      </c>
      <c r="F41" s="44">
        <v>104.2</v>
      </c>
      <c r="G41" s="44">
        <v>178</v>
      </c>
      <c r="H41" s="44">
        <v>74.2</v>
      </c>
      <c r="I41" s="44">
        <v>315.8</v>
      </c>
      <c r="J41" s="44">
        <v>135.2</v>
      </c>
      <c r="K41" s="44">
        <v>103.7</v>
      </c>
      <c r="L41" s="44">
        <v>95</v>
      </c>
      <c r="M41" s="44">
        <v>181.6</v>
      </c>
      <c r="N41" s="44">
        <v>215.2</v>
      </c>
      <c r="O41" s="44">
        <v>105.3</v>
      </c>
      <c r="P41" s="44">
        <v>73.5</v>
      </c>
      <c r="Q41" s="44">
        <v>79.6</v>
      </c>
      <c r="R41" s="44">
        <v>90.9</v>
      </c>
      <c r="S41" s="44">
        <v>82</v>
      </c>
      <c r="T41" s="49">
        <f t="shared" si="0"/>
        <v>70.8</v>
      </c>
      <c r="U41" s="9">
        <v>70.8</v>
      </c>
    </row>
    <row r="42" spans="1:21" ht="15" customHeight="1">
      <c r="A42" s="36" t="s">
        <v>42</v>
      </c>
      <c r="B42" s="44">
        <v>130.1</v>
      </c>
      <c r="C42" s="44">
        <v>130.2</v>
      </c>
      <c r="D42" s="44">
        <v>68.8</v>
      </c>
      <c r="E42" s="44">
        <v>92</v>
      </c>
      <c r="F42" s="44">
        <v>99.9</v>
      </c>
      <c r="G42" s="44">
        <v>176.8</v>
      </c>
      <c r="H42" s="44">
        <v>71.5</v>
      </c>
      <c r="I42" s="44">
        <v>322.4</v>
      </c>
      <c r="J42" s="44">
        <v>127.8</v>
      </c>
      <c r="K42" s="44">
        <v>114.1</v>
      </c>
      <c r="L42" s="44">
        <v>95.3</v>
      </c>
      <c r="M42" s="44">
        <v>200.7</v>
      </c>
      <c r="N42" s="44">
        <v>206.9</v>
      </c>
      <c r="O42" s="44">
        <v>108.7</v>
      </c>
      <c r="P42" s="44">
        <v>73.1</v>
      </c>
      <c r="Q42" s="44">
        <v>81.5</v>
      </c>
      <c r="R42" s="44">
        <v>93.2</v>
      </c>
      <c r="S42" s="44">
        <v>81.5</v>
      </c>
      <c r="T42" s="49">
        <f t="shared" si="0"/>
        <v>52.6</v>
      </c>
      <c r="U42" s="9">
        <v>52.6</v>
      </c>
    </row>
    <row r="43" spans="1:21" ht="15" customHeight="1">
      <c r="A43" s="36" t="s">
        <v>43</v>
      </c>
      <c r="B43" s="49">
        <v>123.3</v>
      </c>
      <c r="C43" s="49">
        <v>123.3</v>
      </c>
      <c r="D43" s="49">
        <v>67.1</v>
      </c>
      <c r="E43" s="49">
        <v>95.6</v>
      </c>
      <c r="F43" s="49">
        <v>98.9</v>
      </c>
      <c r="G43" s="49">
        <v>166.7</v>
      </c>
      <c r="H43" s="49">
        <v>76.6</v>
      </c>
      <c r="I43" s="49">
        <v>291.1</v>
      </c>
      <c r="J43" s="49">
        <v>101.8</v>
      </c>
      <c r="K43" s="49">
        <v>128.2</v>
      </c>
      <c r="L43" s="49">
        <v>93.9</v>
      </c>
      <c r="M43" s="49">
        <v>174.4</v>
      </c>
      <c r="N43" s="49">
        <v>207.4</v>
      </c>
      <c r="O43" s="49">
        <v>107.8</v>
      </c>
      <c r="P43" s="49">
        <v>73.4</v>
      </c>
      <c r="Q43" s="49">
        <v>78.6</v>
      </c>
      <c r="R43" s="49">
        <v>89.4</v>
      </c>
      <c r="S43" s="49">
        <v>81.7</v>
      </c>
      <c r="T43" s="49">
        <f t="shared" si="0"/>
        <v>54</v>
      </c>
      <c r="U43" s="10">
        <v>54</v>
      </c>
    </row>
    <row r="44" spans="1:21" ht="15" customHeight="1">
      <c r="A44" s="3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N44" s="48"/>
      <c r="O44" s="48"/>
      <c r="P44" s="48"/>
      <c r="Q44" s="48"/>
      <c r="R44" s="48"/>
      <c r="S44" s="48"/>
      <c r="T44" s="48"/>
      <c r="U44" s="8"/>
    </row>
    <row r="45" spans="1:21" ht="15" customHeight="1">
      <c r="A45" s="34" t="s">
        <v>44</v>
      </c>
      <c r="B45" s="44">
        <v>119.1</v>
      </c>
      <c r="C45" s="44">
        <v>119.1</v>
      </c>
      <c r="D45" s="44">
        <v>68</v>
      </c>
      <c r="E45" s="44">
        <v>88.5</v>
      </c>
      <c r="F45" s="44">
        <v>92.1</v>
      </c>
      <c r="G45" s="44">
        <v>155.4</v>
      </c>
      <c r="H45" s="44">
        <v>62.9</v>
      </c>
      <c r="I45" s="44">
        <v>284.4</v>
      </c>
      <c r="J45" s="44">
        <v>95.7</v>
      </c>
      <c r="K45" s="44">
        <v>129.6</v>
      </c>
      <c r="L45" s="44">
        <v>84.5</v>
      </c>
      <c r="M45" s="44">
        <v>179.7</v>
      </c>
      <c r="N45" s="44">
        <v>189.2</v>
      </c>
      <c r="O45" s="44">
        <v>107.4</v>
      </c>
      <c r="P45" s="44">
        <v>73.1</v>
      </c>
      <c r="Q45" s="44">
        <v>76.9</v>
      </c>
      <c r="R45" s="44">
        <v>98.4</v>
      </c>
      <c r="S45" s="44">
        <v>73.1</v>
      </c>
      <c r="T45" s="49">
        <f t="shared" si="0"/>
        <v>60</v>
      </c>
      <c r="U45" s="9">
        <v>60</v>
      </c>
    </row>
    <row r="46" spans="1:21" ht="15" customHeight="1">
      <c r="A46" s="35" t="s">
        <v>33</v>
      </c>
      <c r="B46" s="44">
        <v>121.6</v>
      </c>
      <c r="C46" s="44">
        <v>121.6</v>
      </c>
      <c r="D46" s="44">
        <v>80</v>
      </c>
      <c r="E46" s="44">
        <v>91.6</v>
      </c>
      <c r="F46" s="44">
        <v>92.3</v>
      </c>
      <c r="G46" s="44">
        <v>159.1</v>
      </c>
      <c r="H46" s="44">
        <v>74</v>
      </c>
      <c r="I46" s="44">
        <v>274.4</v>
      </c>
      <c r="J46" s="44">
        <v>99.6</v>
      </c>
      <c r="K46" s="44">
        <v>129.6</v>
      </c>
      <c r="L46" s="44">
        <v>100.4</v>
      </c>
      <c r="M46" s="44">
        <v>164.4</v>
      </c>
      <c r="N46" s="44">
        <v>196.9</v>
      </c>
      <c r="O46" s="44">
        <v>103.4</v>
      </c>
      <c r="P46" s="44">
        <v>72.6</v>
      </c>
      <c r="Q46" s="44">
        <v>77</v>
      </c>
      <c r="R46" s="44">
        <v>92.2</v>
      </c>
      <c r="S46" s="44">
        <v>72.5</v>
      </c>
      <c r="T46" s="49">
        <f t="shared" si="0"/>
        <v>68.6</v>
      </c>
      <c r="U46" s="9">
        <v>68.6</v>
      </c>
    </row>
    <row r="47" spans="1:21" ht="15" customHeight="1">
      <c r="A47" s="36" t="s">
        <v>34</v>
      </c>
      <c r="B47" s="44">
        <v>121.1</v>
      </c>
      <c r="C47" s="44">
        <v>121.1</v>
      </c>
      <c r="D47" s="44">
        <v>73.6</v>
      </c>
      <c r="E47" s="44">
        <v>88.2</v>
      </c>
      <c r="F47" s="44">
        <v>89.5</v>
      </c>
      <c r="G47" s="44">
        <v>153.1</v>
      </c>
      <c r="H47" s="44">
        <v>74.6</v>
      </c>
      <c r="I47" s="44">
        <v>263.4</v>
      </c>
      <c r="J47" s="44">
        <v>100.2</v>
      </c>
      <c r="K47" s="44">
        <v>102.2</v>
      </c>
      <c r="L47" s="44">
        <v>94.2</v>
      </c>
      <c r="M47" s="44">
        <v>220.1</v>
      </c>
      <c r="N47" s="44">
        <v>200.5</v>
      </c>
      <c r="O47" s="44">
        <v>105.5</v>
      </c>
      <c r="P47" s="44">
        <v>73.1</v>
      </c>
      <c r="Q47" s="44">
        <v>79.5</v>
      </c>
      <c r="R47" s="44">
        <v>86.5</v>
      </c>
      <c r="S47" s="44">
        <v>73.2</v>
      </c>
      <c r="T47" s="49">
        <f t="shared" si="0"/>
        <v>26.6</v>
      </c>
      <c r="U47" s="9">
        <v>26.6</v>
      </c>
    </row>
    <row r="48" spans="1:21" ht="15" customHeight="1">
      <c r="A48" s="36" t="s">
        <v>35</v>
      </c>
      <c r="B48" s="44">
        <v>117.8</v>
      </c>
      <c r="C48" s="44">
        <v>117.8</v>
      </c>
      <c r="D48" s="44">
        <v>74.9</v>
      </c>
      <c r="E48" s="44">
        <v>90.3</v>
      </c>
      <c r="F48" s="44">
        <v>93.8</v>
      </c>
      <c r="G48" s="44">
        <v>146.9</v>
      </c>
      <c r="H48" s="44">
        <v>73.1</v>
      </c>
      <c r="I48" s="44">
        <v>249.4</v>
      </c>
      <c r="J48" s="44">
        <v>101.7</v>
      </c>
      <c r="K48" s="44">
        <v>104.1</v>
      </c>
      <c r="L48" s="44">
        <v>96.5</v>
      </c>
      <c r="M48" s="44">
        <v>215.8</v>
      </c>
      <c r="N48" s="44">
        <v>201</v>
      </c>
      <c r="O48" s="44">
        <v>103.4</v>
      </c>
      <c r="P48" s="44">
        <v>72.7</v>
      </c>
      <c r="Q48" s="44">
        <v>72.7</v>
      </c>
      <c r="R48" s="44">
        <v>86.1</v>
      </c>
      <c r="S48" s="44">
        <v>77.2</v>
      </c>
      <c r="T48" s="49">
        <f t="shared" si="0"/>
        <v>58.6</v>
      </c>
      <c r="U48" s="9">
        <v>58.6</v>
      </c>
    </row>
    <row r="49" spans="1:21" ht="15" customHeight="1">
      <c r="A49" s="36" t="s">
        <v>36</v>
      </c>
      <c r="B49" s="44">
        <v>118.8</v>
      </c>
      <c r="C49" s="44">
        <v>118.8</v>
      </c>
      <c r="D49" s="44">
        <v>73.2</v>
      </c>
      <c r="E49" s="44">
        <v>108.3</v>
      </c>
      <c r="F49" s="44">
        <v>101.4</v>
      </c>
      <c r="G49" s="44">
        <v>146.8</v>
      </c>
      <c r="H49" s="44">
        <v>73.5</v>
      </c>
      <c r="I49" s="44">
        <v>251.4</v>
      </c>
      <c r="J49" s="44">
        <v>117.4</v>
      </c>
      <c r="K49" s="44">
        <v>112.2</v>
      </c>
      <c r="L49" s="44">
        <v>86.2</v>
      </c>
      <c r="M49" s="44">
        <v>217.6</v>
      </c>
      <c r="N49" s="44">
        <v>192.8</v>
      </c>
      <c r="O49" s="44">
        <v>104.8</v>
      </c>
      <c r="P49" s="44">
        <v>72.8</v>
      </c>
      <c r="Q49" s="44">
        <v>75.6</v>
      </c>
      <c r="R49" s="44">
        <v>86.5</v>
      </c>
      <c r="S49" s="44">
        <v>76.2</v>
      </c>
      <c r="T49" s="49">
        <f t="shared" si="0"/>
        <v>56.7</v>
      </c>
      <c r="U49" s="9">
        <v>56.7</v>
      </c>
    </row>
    <row r="50" spans="1:21" ht="15" customHeight="1">
      <c r="A50" s="36" t="s">
        <v>37</v>
      </c>
      <c r="B50" s="44">
        <v>117.1</v>
      </c>
      <c r="C50" s="44">
        <v>117.1</v>
      </c>
      <c r="D50" s="44">
        <v>71.9</v>
      </c>
      <c r="E50" s="44">
        <v>94.2</v>
      </c>
      <c r="F50" s="44">
        <v>96.1</v>
      </c>
      <c r="G50" s="44">
        <v>151.6</v>
      </c>
      <c r="H50" s="44">
        <v>75.3</v>
      </c>
      <c r="I50" s="44">
        <v>245</v>
      </c>
      <c r="J50" s="44">
        <v>130.1</v>
      </c>
      <c r="K50" s="44">
        <v>98.1</v>
      </c>
      <c r="L50" s="44">
        <v>91.5</v>
      </c>
      <c r="M50" s="44">
        <v>193.1</v>
      </c>
      <c r="N50" s="44">
        <v>203.9</v>
      </c>
      <c r="O50" s="44">
        <v>105</v>
      </c>
      <c r="P50" s="44">
        <v>72.4</v>
      </c>
      <c r="Q50" s="44">
        <v>68.5</v>
      </c>
      <c r="R50" s="44">
        <v>86.7</v>
      </c>
      <c r="S50" s="44">
        <v>73.9</v>
      </c>
      <c r="T50" s="49">
        <f t="shared" si="0"/>
        <v>45.9</v>
      </c>
      <c r="U50" s="9">
        <v>45.9</v>
      </c>
    </row>
    <row r="51" spans="1:21" ht="15" customHeight="1">
      <c r="A51" s="36" t="s">
        <v>38</v>
      </c>
      <c r="B51" s="44">
        <v>111.3</v>
      </c>
      <c r="C51" s="44">
        <v>111.3</v>
      </c>
      <c r="D51" s="44">
        <v>71.8</v>
      </c>
      <c r="E51" s="44">
        <v>100.1</v>
      </c>
      <c r="F51" s="44">
        <v>92.2</v>
      </c>
      <c r="G51" s="44">
        <v>133.3</v>
      </c>
      <c r="H51" s="44">
        <v>67.2</v>
      </c>
      <c r="I51" s="44">
        <v>220.3</v>
      </c>
      <c r="J51" s="44">
        <v>132.1</v>
      </c>
      <c r="K51" s="44">
        <v>136.3</v>
      </c>
      <c r="L51" s="44">
        <v>86.8</v>
      </c>
      <c r="M51" s="44">
        <v>196.7</v>
      </c>
      <c r="N51" s="44">
        <v>200.5</v>
      </c>
      <c r="O51" s="44">
        <v>104.8</v>
      </c>
      <c r="P51" s="44">
        <v>72.1</v>
      </c>
      <c r="Q51" s="44">
        <v>71.6</v>
      </c>
      <c r="R51" s="44">
        <v>84.7</v>
      </c>
      <c r="S51" s="44">
        <v>77.7</v>
      </c>
      <c r="T51" s="49">
        <f t="shared" si="0"/>
        <v>29.6</v>
      </c>
      <c r="U51" s="9">
        <v>29.6</v>
      </c>
    </row>
    <row r="52" spans="1:21" ht="15" customHeight="1">
      <c r="A52" s="36" t="s">
        <v>39</v>
      </c>
      <c r="B52" s="44">
        <v>113.1</v>
      </c>
      <c r="C52" s="44">
        <v>113.1</v>
      </c>
      <c r="D52" s="44">
        <v>66.4</v>
      </c>
      <c r="E52" s="44">
        <v>93.8</v>
      </c>
      <c r="F52" s="44">
        <v>92.1</v>
      </c>
      <c r="G52" s="44">
        <v>137.1</v>
      </c>
      <c r="H52" s="44">
        <v>71.5</v>
      </c>
      <c r="I52" s="44">
        <v>220.5</v>
      </c>
      <c r="J52" s="44">
        <v>129.9</v>
      </c>
      <c r="K52" s="44">
        <v>92.5</v>
      </c>
      <c r="L52" s="44">
        <v>87.6</v>
      </c>
      <c r="M52" s="44">
        <v>209.4</v>
      </c>
      <c r="N52" s="44">
        <v>225.1</v>
      </c>
      <c r="O52" s="44">
        <v>103.9</v>
      </c>
      <c r="P52" s="44">
        <v>72</v>
      </c>
      <c r="Q52" s="44">
        <v>65.8</v>
      </c>
      <c r="R52" s="44">
        <v>90.4</v>
      </c>
      <c r="S52" s="44">
        <v>74.9</v>
      </c>
      <c r="T52" s="49">
        <f t="shared" si="0"/>
        <v>54.8</v>
      </c>
      <c r="U52" s="9">
        <v>54.8</v>
      </c>
    </row>
    <row r="53" spans="1:21" ht="15" customHeight="1">
      <c r="A53" s="36" t="s">
        <v>40</v>
      </c>
      <c r="B53" s="44">
        <v>108.4</v>
      </c>
      <c r="C53" s="44">
        <v>108.4</v>
      </c>
      <c r="D53" s="44">
        <v>70.1</v>
      </c>
      <c r="E53" s="44">
        <v>89.9</v>
      </c>
      <c r="F53" s="44">
        <v>83.4</v>
      </c>
      <c r="G53" s="44">
        <v>130.2</v>
      </c>
      <c r="H53" s="44">
        <v>65.8</v>
      </c>
      <c r="I53" s="44">
        <v>217.8</v>
      </c>
      <c r="J53" s="44">
        <v>126.5</v>
      </c>
      <c r="K53" s="44">
        <v>81.8</v>
      </c>
      <c r="L53" s="44">
        <v>88.1</v>
      </c>
      <c r="M53" s="44">
        <v>186.8</v>
      </c>
      <c r="N53" s="44">
        <v>222.9</v>
      </c>
      <c r="O53" s="44">
        <v>102</v>
      </c>
      <c r="P53" s="44">
        <v>71.2</v>
      </c>
      <c r="Q53" s="44">
        <v>65.1</v>
      </c>
      <c r="R53" s="44">
        <v>77.4</v>
      </c>
      <c r="S53" s="44">
        <v>67.8</v>
      </c>
      <c r="T53" s="49">
        <f t="shared" si="0"/>
        <v>52</v>
      </c>
      <c r="U53" s="9">
        <v>52</v>
      </c>
    </row>
    <row r="54" spans="1:22" ht="15" customHeight="1">
      <c r="A54" s="36" t="s">
        <v>41</v>
      </c>
      <c r="B54" s="44">
        <v>108.7</v>
      </c>
      <c r="C54" s="44">
        <v>108.7</v>
      </c>
      <c r="D54" s="44">
        <v>70.1</v>
      </c>
      <c r="E54" s="44">
        <v>85.2</v>
      </c>
      <c r="F54" s="44">
        <v>84.6</v>
      </c>
      <c r="G54" s="44">
        <v>131.8</v>
      </c>
      <c r="H54" s="44">
        <v>65.8</v>
      </c>
      <c r="I54" s="44">
        <v>212.8</v>
      </c>
      <c r="J54" s="44">
        <v>131.9</v>
      </c>
      <c r="K54" s="44">
        <v>107.4</v>
      </c>
      <c r="L54" s="44">
        <v>93.7</v>
      </c>
      <c r="M54" s="44">
        <v>206.4</v>
      </c>
      <c r="N54" s="44">
        <v>178.4</v>
      </c>
      <c r="O54" s="44">
        <v>103.1</v>
      </c>
      <c r="P54" s="44">
        <v>71.1</v>
      </c>
      <c r="Q54" s="44">
        <v>63</v>
      </c>
      <c r="R54" s="44">
        <v>81.8</v>
      </c>
      <c r="S54" s="44">
        <v>76.5</v>
      </c>
      <c r="T54" s="49">
        <f t="shared" si="0"/>
        <v>50.6</v>
      </c>
      <c r="U54" s="9">
        <v>50.6</v>
      </c>
      <c r="V54" s="9"/>
    </row>
    <row r="55" spans="1:21" ht="15" customHeight="1">
      <c r="A55" s="36" t="s">
        <v>42</v>
      </c>
      <c r="B55" s="44">
        <v>108.4</v>
      </c>
      <c r="C55" s="44">
        <v>108.4</v>
      </c>
      <c r="D55" s="44">
        <v>69.9</v>
      </c>
      <c r="E55" s="44">
        <v>81.8</v>
      </c>
      <c r="F55" s="44">
        <v>78</v>
      </c>
      <c r="G55" s="44">
        <v>132.9</v>
      </c>
      <c r="H55" s="44">
        <v>69.5</v>
      </c>
      <c r="I55" s="44">
        <v>221.2</v>
      </c>
      <c r="J55" s="44">
        <v>121</v>
      </c>
      <c r="K55" s="44">
        <v>118.9</v>
      </c>
      <c r="L55" s="44">
        <v>84.4</v>
      </c>
      <c r="M55" s="44">
        <v>211.4</v>
      </c>
      <c r="N55" s="44">
        <v>186</v>
      </c>
      <c r="O55" s="44">
        <v>104.9</v>
      </c>
      <c r="P55" s="44">
        <v>70.2</v>
      </c>
      <c r="Q55" s="44">
        <v>63.4</v>
      </c>
      <c r="R55" s="44">
        <v>85.1</v>
      </c>
      <c r="S55" s="44">
        <v>78.1</v>
      </c>
      <c r="T55" s="49">
        <f t="shared" si="0"/>
        <v>51.6</v>
      </c>
      <c r="U55" s="9">
        <v>51.6</v>
      </c>
    </row>
    <row r="56" spans="1:21" ht="15" customHeight="1">
      <c r="A56" s="37" t="s">
        <v>43</v>
      </c>
      <c r="B56" s="50">
        <v>107.3</v>
      </c>
      <c r="C56" s="50">
        <v>107.3</v>
      </c>
      <c r="D56" s="50">
        <v>59.3</v>
      </c>
      <c r="E56" s="50">
        <v>85.1</v>
      </c>
      <c r="F56" s="50">
        <v>74.2</v>
      </c>
      <c r="G56" s="50">
        <v>139.3</v>
      </c>
      <c r="H56" s="50">
        <v>56.6</v>
      </c>
      <c r="I56" s="50">
        <v>254</v>
      </c>
      <c r="J56" s="50">
        <v>124</v>
      </c>
      <c r="K56" s="50">
        <v>102.7</v>
      </c>
      <c r="L56" s="50">
        <v>82.4</v>
      </c>
      <c r="M56" s="50">
        <v>137.7</v>
      </c>
      <c r="N56" s="50">
        <v>182.7</v>
      </c>
      <c r="O56" s="50">
        <v>107</v>
      </c>
      <c r="P56" s="50">
        <v>69.5</v>
      </c>
      <c r="Q56" s="50">
        <v>62.7</v>
      </c>
      <c r="R56" s="50">
        <v>80.7</v>
      </c>
      <c r="S56" s="50">
        <v>76.5</v>
      </c>
      <c r="T56" s="51">
        <f t="shared" si="0"/>
        <v>36.9</v>
      </c>
      <c r="U56" s="11">
        <v>36.9</v>
      </c>
    </row>
    <row r="57" spans="1:16" ht="15" customHeight="1">
      <c r="A57" s="38" t="s">
        <v>24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ht="15" customHeight="1">
      <c r="A58" s="7" t="s">
        <v>13</v>
      </c>
    </row>
  </sheetData>
  <sheetProtection/>
  <mergeCells count="18">
    <mergeCell ref="A2:U2"/>
    <mergeCell ref="T7:T10"/>
    <mergeCell ref="E8:E10"/>
    <mergeCell ref="F8:F10"/>
    <mergeCell ref="H9:H10"/>
    <mergeCell ref="O8:O10"/>
    <mergeCell ref="L8:L10"/>
    <mergeCell ref="Q8:Q10"/>
    <mergeCell ref="A4:U4"/>
    <mergeCell ref="A6:A10"/>
    <mergeCell ref="C7:C10"/>
    <mergeCell ref="S8:S10"/>
    <mergeCell ref="U8:U10"/>
    <mergeCell ref="I9:I10"/>
    <mergeCell ref="J9:J10"/>
    <mergeCell ref="K9:K10"/>
    <mergeCell ref="N8:N10"/>
    <mergeCell ref="R8:R10"/>
  </mergeCells>
  <printOptions horizontalCentered="1" vertic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7"/>
  <sheetViews>
    <sheetView zoomScalePageLayoutView="0" workbookViewId="0" topLeftCell="A1">
      <selection activeCell="A1" sqref="A1"/>
    </sheetView>
  </sheetViews>
  <sheetFormatPr defaultColWidth="12.5" defaultRowHeight="22.5" customHeight="1"/>
  <cols>
    <col min="1" max="2" width="2.5" style="0" customWidth="1"/>
    <col min="3" max="3" width="3.69921875" style="0" customWidth="1"/>
    <col min="4" max="5" width="2.5" style="0" customWidth="1"/>
    <col min="6" max="6" width="13.69921875" style="0" customWidth="1"/>
    <col min="7" max="9" width="15" style="0" customWidth="1"/>
    <col min="10" max="10" width="12.5" style="0" customWidth="1"/>
    <col min="11" max="22" width="13.69921875" style="0" customWidth="1"/>
  </cols>
  <sheetData>
    <row r="2" spans="1:22" ht="22.5" customHeight="1">
      <c r="A2" s="202" t="s">
        <v>46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1:22" ht="22.5" customHeight="1">
      <c r="A3" s="209" t="s">
        <v>47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22" ht="22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 t="s">
        <v>48</v>
      </c>
    </row>
    <row r="5" spans="1:22" ht="22.5" customHeight="1">
      <c r="A5" s="55"/>
      <c r="B5" s="55"/>
      <c r="C5" s="55"/>
      <c r="D5" s="55"/>
      <c r="E5" s="55"/>
      <c r="F5" s="56" t="s">
        <v>0</v>
      </c>
      <c r="G5" s="207" t="s">
        <v>49</v>
      </c>
      <c r="H5" s="207" t="s">
        <v>50</v>
      </c>
      <c r="I5" s="207" t="s">
        <v>51</v>
      </c>
      <c r="J5" s="207" t="s">
        <v>52</v>
      </c>
      <c r="K5" s="207" t="s">
        <v>53</v>
      </c>
      <c r="L5" s="207" t="s">
        <v>54</v>
      </c>
      <c r="M5" s="207" t="s">
        <v>55</v>
      </c>
      <c r="N5" s="207" t="s">
        <v>56</v>
      </c>
      <c r="O5" s="207" t="s">
        <v>57</v>
      </c>
      <c r="P5" s="207" t="s">
        <v>58</v>
      </c>
      <c r="Q5" s="207" t="s">
        <v>59</v>
      </c>
      <c r="R5" s="207" t="s">
        <v>60</v>
      </c>
      <c r="S5" s="207" t="s">
        <v>61</v>
      </c>
      <c r="T5" s="207" t="s">
        <v>62</v>
      </c>
      <c r="U5" s="207" t="s">
        <v>63</v>
      </c>
      <c r="V5" s="210" t="s">
        <v>64</v>
      </c>
    </row>
    <row r="6" spans="1:22" ht="22.5" customHeight="1">
      <c r="A6" s="57" t="s">
        <v>65</v>
      </c>
      <c r="B6" s="57"/>
      <c r="C6" s="57"/>
      <c r="D6" s="57"/>
      <c r="E6" s="57"/>
      <c r="F6" s="5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11"/>
    </row>
    <row r="7" spans="1:22" ht="22.5" customHeight="1">
      <c r="A7" s="212" t="s">
        <v>66</v>
      </c>
      <c r="B7" s="212"/>
      <c r="C7" s="212"/>
      <c r="D7" s="212"/>
      <c r="E7" s="212"/>
      <c r="F7" s="213"/>
      <c r="G7" s="60">
        <v>400593850</v>
      </c>
      <c r="H7" s="60">
        <v>416682882</v>
      </c>
      <c r="I7" s="60">
        <f aca="true" t="shared" si="0" ref="I7:V7">SUM(I9:I11,I19:I29)</f>
        <v>397532868</v>
      </c>
      <c r="J7" s="60">
        <f t="shared" si="0"/>
        <v>32533012</v>
      </c>
      <c r="K7" s="60">
        <f t="shared" si="0"/>
        <v>33346568</v>
      </c>
      <c r="L7" s="60">
        <f t="shared" si="0"/>
        <v>34677765</v>
      </c>
      <c r="M7" s="60">
        <f t="shared" si="0"/>
        <v>34412498</v>
      </c>
      <c r="N7" s="60">
        <f t="shared" si="0"/>
        <v>33863474</v>
      </c>
      <c r="O7" s="60">
        <f t="shared" si="0"/>
        <v>33633240</v>
      </c>
      <c r="P7" s="60">
        <f t="shared" si="0"/>
        <v>34516188</v>
      </c>
      <c r="Q7" s="60">
        <f t="shared" si="0"/>
        <v>31590522</v>
      </c>
      <c r="R7" s="60">
        <f t="shared" si="0"/>
        <v>32698198</v>
      </c>
      <c r="S7" s="60">
        <f t="shared" si="0"/>
        <v>32514736</v>
      </c>
      <c r="T7" s="60">
        <f t="shared" si="0"/>
        <v>32198174</v>
      </c>
      <c r="U7" s="60">
        <f t="shared" si="0"/>
        <v>31548493</v>
      </c>
      <c r="V7" s="60">
        <f t="shared" si="0"/>
        <v>33127739</v>
      </c>
    </row>
    <row r="8" spans="1:22" ht="22.5" customHeight="1">
      <c r="A8" s="38"/>
      <c r="B8" s="38"/>
      <c r="C8" s="38"/>
      <c r="D8" s="38"/>
      <c r="E8" s="38"/>
      <c r="F8" s="33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22.5" customHeight="1">
      <c r="A9" s="38"/>
      <c r="B9" s="214" t="s">
        <v>67</v>
      </c>
      <c r="C9" s="214"/>
      <c r="D9" s="215"/>
      <c r="E9" s="215"/>
      <c r="F9" s="216"/>
      <c r="G9" s="62" t="s">
        <v>68</v>
      </c>
      <c r="H9" s="62" t="s">
        <v>68</v>
      </c>
      <c r="I9" s="62" t="s">
        <v>69</v>
      </c>
      <c r="J9" s="62" t="s">
        <v>69</v>
      </c>
      <c r="K9" s="62" t="s">
        <v>69</v>
      </c>
      <c r="L9" s="62" t="s">
        <v>69</v>
      </c>
      <c r="M9" s="62" t="s">
        <v>69</v>
      </c>
      <c r="N9" s="62" t="s">
        <v>69</v>
      </c>
      <c r="O9" s="62" t="s">
        <v>69</v>
      </c>
      <c r="P9" s="62" t="s">
        <v>69</v>
      </c>
      <c r="Q9" s="62" t="s">
        <v>69</v>
      </c>
      <c r="R9" s="62" t="s">
        <v>69</v>
      </c>
      <c r="S9" s="62" t="s">
        <v>69</v>
      </c>
      <c r="T9" s="62" t="s">
        <v>69</v>
      </c>
      <c r="U9" s="62" t="s">
        <v>69</v>
      </c>
      <c r="V9" s="62" t="s">
        <v>69</v>
      </c>
    </row>
    <row r="10" spans="1:22" ht="22.5" customHeight="1">
      <c r="A10" s="38"/>
      <c r="B10" s="38"/>
      <c r="C10" s="38"/>
      <c r="D10" s="38"/>
      <c r="E10" s="38"/>
      <c r="F10" s="33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2.5" customHeight="1">
      <c r="A11" s="38"/>
      <c r="B11" s="214" t="s">
        <v>70</v>
      </c>
      <c r="C11" s="214"/>
      <c r="D11" s="215"/>
      <c r="E11" s="215"/>
      <c r="F11" s="216"/>
      <c r="G11" s="63">
        <f>SUM(G12:G17)</f>
        <v>5245343</v>
      </c>
      <c r="H11" s="63">
        <f aca="true" t="shared" si="1" ref="H11:V11">SUM(H12:H17)</f>
        <v>4812418</v>
      </c>
      <c r="I11" s="63">
        <f t="shared" si="1"/>
        <v>4137550</v>
      </c>
      <c r="J11" s="63">
        <f t="shared" si="1"/>
        <v>349967</v>
      </c>
      <c r="K11" s="63">
        <f t="shared" si="1"/>
        <v>340444</v>
      </c>
      <c r="L11" s="63">
        <f t="shared" si="1"/>
        <v>370980</v>
      </c>
      <c r="M11" s="63">
        <f t="shared" si="1"/>
        <v>366472</v>
      </c>
      <c r="N11" s="63">
        <f t="shared" si="1"/>
        <v>360100</v>
      </c>
      <c r="O11" s="63">
        <f t="shared" si="1"/>
        <v>366585</v>
      </c>
      <c r="P11" s="63">
        <f t="shared" si="1"/>
        <v>355897</v>
      </c>
      <c r="Q11" s="63">
        <f t="shared" si="1"/>
        <v>355027</v>
      </c>
      <c r="R11" s="63">
        <f t="shared" si="1"/>
        <v>353287</v>
      </c>
      <c r="S11" s="63">
        <f t="shared" si="1"/>
        <v>327320</v>
      </c>
      <c r="T11" s="63">
        <f t="shared" si="1"/>
        <v>299968</v>
      </c>
      <c r="U11" s="63">
        <f t="shared" si="1"/>
        <v>291503</v>
      </c>
      <c r="V11" s="63">
        <f t="shared" si="1"/>
        <v>344795.8333333333</v>
      </c>
    </row>
    <row r="12" spans="1:22" ht="22.5" customHeight="1">
      <c r="A12" s="38"/>
      <c r="B12" s="38"/>
      <c r="C12" s="217" t="s">
        <v>71</v>
      </c>
      <c r="D12" s="7"/>
      <c r="E12" s="219" t="s">
        <v>72</v>
      </c>
      <c r="F12" s="220"/>
      <c r="G12" s="63">
        <v>219888</v>
      </c>
      <c r="H12" s="63">
        <v>183680</v>
      </c>
      <c r="I12" s="63">
        <f aca="true" t="shared" si="2" ref="I12:I17">SUM(J12:U12)</f>
        <v>161015</v>
      </c>
      <c r="J12" s="63">
        <v>21057</v>
      </c>
      <c r="K12" s="63">
        <v>16802</v>
      </c>
      <c r="L12" s="63">
        <v>16770</v>
      </c>
      <c r="M12" s="63">
        <v>13977</v>
      </c>
      <c r="N12" s="63">
        <v>15966</v>
      </c>
      <c r="O12" s="63">
        <v>12120</v>
      </c>
      <c r="P12" s="63">
        <v>9621</v>
      </c>
      <c r="Q12" s="63">
        <v>13310</v>
      </c>
      <c r="R12" s="63">
        <v>13218</v>
      </c>
      <c r="S12" s="63">
        <v>10046</v>
      </c>
      <c r="T12" s="63">
        <v>9457</v>
      </c>
      <c r="U12" s="63">
        <v>8671</v>
      </c>
      <c r="V12" s="67">
        <f aca="true" t="shared" si="3" ref="V12:V17">I12/12</f>
        <v>13417.916666666666</v>
      </c>
    </row>
    <row r="13" spans="1:22" ht="22.5" customHeight="1">
      <c r="A13" s="38"/>
      <c r="B13" s="38"/>
      <c r="C13" s="218"/>
      <c r="D13" s="38"/>
      <c r="E13" s="219" t="s">
        <v>73</v>
      </c>
      <c r="F13" s="220"/>
      <c r="G13" s="63">
        <v>2256263</v>
      </c>
      <c r="H13" s="63">
        <v>2631556</v>
      </c>
      <c r="I13" s="63">
        <f t="shared" si="2"/>
        <v>2819575</v>
      </c>
      <c r="J13" s="63">
        <v>230819</v>
      </c>
      <c r="K13" s="63">
        <v>224504</v>
      </c>
      <c r="L13" s="63">
        <v>255987</v>
      </c>
      <c r="M13" s="63">
        <v>251022</v>
      </c>
      <c r="N13" s="63">
        <v>244615</v>
      </c>
      <c r="O13" s="63">
        <v>251221</v>
      </c>
      <c r="P13" s="63">
        <v>246938</v>
      </c>
      <c r="Q13" s="63">
        <v>245277</v>
      </c>
      <c r="R13" s="63">
        <v>238596</v>
      </c>
      <c r="S13" s="63">
        <v>221312</v>
      </c>
      <c r="T13" s="63">
        <v>206481</v>
      </c>
      <c r="U13" s="63">
        <v>202803</v>
      </c>
      <c r="V13" s="67">
        <f t="shared" si="3"/>
        <v>234964.58333333334</v>
      </c>
    </row>
    <row r="14" spans="1:22" ht="22.5" customHeight="1">
      <c r="A14" s="38"/>
      <c r="B14" s="38"/>
      <c r="C14" s="218"/>
      <c r="D14" s="7"/>
      <c r="E14" s="219" t="s">
        <v>74</v>
      </c>
      <c r="F14" s="220"/>
      <c r="G14" s="63">
        <v>155144</v>
      </c>
      <c r="H14" s="63">
        <v>146973</v>
      </c>
      <c r="I14" s="63">
        <f t="shared" si="2"/>
        <v>190728</v>
      </c>
      <c r="J14" s="63">
        <v>12223</v>
      </c>
      <c r="K14" s="63">
        <v>12878</v>
      </c>
      <c r="L14" s="63">
        <v>15495</v>
      </c>
      <c r="M14" s="63">
        <v>14651</v>
      </c>
      <c r="N14" s="63">
        <v>16816</v>
      </c>
      <c r="O14" s="63">
        <v>14711</v>
      </c>
      <c r="P14" s="63">
        <v>16929</v>
      </c>
      <c r="Q14" s="63">
        <v>18564</v>
      </c>
      <c r="R14" s="63">
        <v>19877</v>
      </c>
      <c r="S14" s="63">
        <v>24730</v>
      </c>
      <c r="T14" s="63">
        <v>12813</v>
      </c>
      <c r="U14" s="63">
        <v>11041</v>
      </c>
      <c r="V14" s="67">
        <f t="shared" si="3"/>
        <v>15894</v>
      </c>
    </row>
    <row r="15" spans="1:22" ht="22.5" customHeight="1">
      <c r="A15" s="38"/>
      <c r="B15" s="38"/>
      <c r="C15" s="217" t="s">
        <v>75</v>
      </c>
      <c r="D15" s="7"/>
      <c r="E15" s="219" t="s">
        <v>76</v>
      </c>
      <c r="F15" s="220"/>
      <c r="G15" s="63">
        <v>2161652</v>
      </c>
      <c r="H15" s="63">
        <v>1285340</v>
      </c>
      <c r="I15" s="63">
        <f t="shared" si="2"/>
        <v>523882</v>
      </c>
      <c r="J15" s="63">
        <v>50429</v>
      </c>
      <c r="K15" s="63">
        <v>48860</v>
      </c>
      <c r="L15" s="63">
        <v>46765</v>
      </c>
      <c r="M15" s="63">
        <v>47641</v>
      </c>
      <c r="N15" s="63">
        <v>46267</v>
      </c>
      <c r="O15" s="63">
        <v>45896</v>
      </c>
      <c r="P15" s="63">
        <v>44968</v>
      </c>
      <c r="Q15" s="63">
        <v>43411</v>
      </c>
      <c r="R15" s="63">
        <v>42416</v>
      </c>
      <c r="S15" s="63">
        <v>37429</v>
      </c>
      <c r="T15" s="63">
        <v>35460</v>
      </c>
      <c r="U15" s="63">
        <v>34340</v>
      </c>
      <c r="V15" s="67">
        <f t="shared" si="3"/>
        <v>43656.833333333336</v>
      </c>
    </row>
    <row r="16" spans="1:22" ht="22.5" customHeight="1">
      <c r="A16" s="38"/>
      <c r="B16" s="38"/>
      <c r="C16" s="218"/>
      <c r="D16" s="7"/>
      <c r="E16" s="219" t="s">
        <v>74</v>
      </c>
      <c r="F16" s="220"/>
      <c r="G16" s="63">
        <v>74001</v>
      </c>
      <c r="H16" s="63">
        <v>75454</v>
      </c>
      <c r="I16" s="63">
        <f t="shared" si="2"/>
        <v>73809</v>
      </c>
      <c r="J16" s="63">
        <v>6507</v>
      </c>
      <c r="K16" s="63">
        <v>6470</v>
      </c>
      <c r="L16" s="63">
        <v>5957</v>
      </c>
      <c r="M16" s="63">
        <v>5969</v>
      </c>
      <c r="N16" s="63">
        <v>6115</v>
      </c>
      <c r="O16" s="63">
        <v>6400</v>
      </c>
      <c r="P16" s="63">
        <v>6298</v>
      </c>
      <c r="Q16" s="63">
        <v>6131</v>
      </c>
      <c r="R16" s="63">
        <v>5923</v>
      </c>
      <c r="S16" s="63">
        <v>5871</v>
      </c>
      <c r="T16" s="63">
        <v>6198</v>
      </c>
      <c r="U16" s="63">
        <v>5970</v>
      </c>
      <c r="V16" s="67">
        <f t="shared" si="3"/>
        <v>6150.75</v>
      </c>
    </row>
    <row r="17" spans="1:22" ht="22.5" customHeight="1">
      <c r="A17" s="38"/>
      <c r="B17" s="38"/>
      <c r="C17" s="214" t="s">
        <v>77</v>
      </c>
      <c r="D17" s="221"/>
      <c r="E17" s="221"/>
      <c r="F17" s="222"/>
      <c r="G17" s="63">
        <v>378395</v>
      </c>
      <c r="H17" s="63">
        <v>489415</v>
      </c>
      <c r="I17" s="63">
        <f t="shared" si="2"/>
        <v>368541</v>
      </c>
      <c r="J17" s="63">
        <v>28932</v>
      </c>
      <c r="K17" s="63">
        <v>30930</v>
      </c>
      <c r="L17" s="63">
        <v>30006</v>
      </c>
      <c r="M17" s="63">
        <v>33212</v>
      </c>
      <c r="N17" s="63">
        <v>30321</v>
      </c>
      <c r="O17" s="63">
        <v>36237</v>
      </c>
      <c r="P17" s="63">
        <v>31143</v>
      </c>
      <c r="Q17" s="63">
        <v>28334</v>
      </c>
      <c r="R17" s="63">
        <v>33257</v>
      </c>
      <c r="S17" s="63">
        <v>27932</v>
      </c>
      <c r="T17" s="63">
        <v>29559</v>
      </c>
      <c r="U17" s="63">
        <v>28678</v>
      </c>
      <c r="V17" s="67">
        <f t="shared" si="3"/>
        <v>30711.75</v>
      </c>
    </row>
    <row r="18" spans="1:22" ht="22.5" customHeight="1">
      <c r="A18" s="38"/>
      <c r="B18" s="38"/>
      <c r="C18" s="38"/>
      <c r="D18" s="38"/>
      <c r="E18" s="38"/>
      <c r="F18" s="33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ht="22.5" customHeight="1">
      <c r="A19" s="38"/>
      <c r="B19" s="214" t="s">
        <v>78</v>
      </c>
      <c r="C19" s="214"/>
      <c r="D19" s="215"/>
      <c r="E19" s="215"/>
      <c r="F19" s="216"/>
      <c r="G19" s="62" t="s">
        <v>68</v>
      </c>
      <c r="H19" s="62" t="s">
        <v>68</v>
      </c>
      <c r="I19" s="62" t="s">
        <v>69</v>
      </c>
      <c r="J19" s="62" t="s">
        <v>69</v>
      </c>
      <c r="K19" s="62" t="s">
        <v>69</v>
      </c>
      <c r="L19" s="62" t="s">
        <v>69</v>
      </c>
      <c r="M19" s="62" t="s">
        <v>69</v>
      </c>
      <c r="N19" s="62" t="s">
        <v>69</v>
      </c>
      <c r="O19" s="62" t="s">
        <v>69</v>
      </c>
      <c r="P19" s="62" t="s">
        <v>69</v>
      </c>
      <c r="Q19" s="62" t="s">
        <v>69</v>
      </c>
      <c r="R19" s="62" t="s">
        <v>69</v>
      </c>
      <c r="S19" s="62" t="s">
        <v>69</v>
      </c>
      <c r="T19" s="62" t="s">
        <v>69</v>
      </c>
      <c r="U19" s="62" t="s">
        <v>69</v>
      </c>
      <c r="V19" s="62" t="s">
        <v>69</v>
      </c>
    </row>
    <row r="20" spans="1:22" ht="22.5" customHeight="1">
      <c r="A20" s="38"/>
      <c r="B20" s="38"/>
      <c r="C20" s="38"/>
      <c r="D20" s="38"/>
      <c r="E20" s="38"/>
      <c r="F20" s="33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22.5" customHeight="1">
      <c r="A21" s="38"/>
      <c r="B21" s="214" t="s">
        <v>79</v>
      </c>
      <c r="C21" s="214"/>
      <c r="D21" s="215"/>
      <c r="E21" s="215"/>
      <c r="F21" s="216"/>
      <c r="G21" s="63">
        <v>6239468</v>
      </c>
      <c r="H21" s="63">
        <v>5286050</v>
      </c>
      <c r="I21" s="63">
        <f>SUM(J21:U21)</f>
        <v>973560</v>
      </c>
      <c r="J21" s="63">
        <v>171100</v>
      </c>
      <c r="K21" s="63">
        <v>173460</v>
      </c>
      <c r="L21" s="63">
        <v>161000</v>
      </c>
      <c r="M21" s="63">
        <v>108000</v>
      </c>
      <c r="N21" s="63">
        <v>96000</v>
      </c>
      <c r="O21" s="63">
        <v>69000</v>
      </c>
      <c r="P21" s="63">
        <v>33000</v>
      </c>
      <c r="Q21" s="63">
        <v>30000</v>
      </c>
      <c r="R21" s="63">
        <v>33000</v>
      </c>
      <c r="S21" s="63">
        <v>33000</v>
      </c>
      <c r="T21" s="63">
        <v>33000</v>
      </c>
      <c r="U21" s="63">
        <v>33000</v>
      </c>
      <c r="V21" s="67">
        <f>I21/12</f>
        <v>81130</v>
      </c>
    </row>
    <row r="22" spans="1:22" ht="22.5" customHeight="1">
      <c r="A22" s="38"/>
      <c r="B22" s="38"/>
      <c r="C22" s="38"/>
      <c r="D22" s="38"/>
      <c r="E22" s="38"/>
      <c r="F22" s="33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ht="22.5" customHeight="1">
      <c r="A23" s="38"/>
      <c r="B23" s="214" t="s">
        <v>80</v>
      </c>
      <c r="C23" s="214"/>
      <c r="D23" s="215"/>
      <c r="E23" s="215"/>
      <c r="F23" s="216"/>
      <c r="G23" s="62" t="s">
        <v>81</v>
      </c>
      <c r="H23" s="62" t="s">
        <v>81</v>
      </c>
      <c r="I23" s="62" t="s">
        <v>82</v>
      </c>
      <c r="J23" s="62" t="s">
        <v>82</v>
      </c>
      <c r="K23" s="62" t="s">
        <v>82</v>
      </c>
      <c r="L23" s="62" t="s">
        <v>82</v>
      </c>
      <c r="M23" s="62" t="s">
        <v>82</v>
      </c>
      <c r="N23" s="62" t="s">
        <v>82</v>
      </c>
      <c r="O23" s="62" t="s">
        <v>82</v>
      </c>
      <c r="P23" s="62" t="s">
        <v>82</v>
      </c>
      <c r="Q23" s="62" t="s">
        <v>82</v>
      </c>
      <c r="R23" s="62" t="s">
        <v>82</v>
      </c>
      <c r="S23" s="62" t="s">
        <v>82</v>
      </c>
      <c r="T23" s="62" t="s">
        <v>82</v>
      </c>
      <c r="U23" s="62" t="s">
        <v>82</v>
      </c>
      <c r="V23" s="62" t="s">
        <v>82</v>
      </c>
    </row>
    <row r="24" spans="1:22" ht="22.5" customHeight="1">
      <c r="A24" s="38"/>
      <c r="B24" s="38"/>
      <c r="C24" s="38"/>
      <c r="D24" s="38"/>
      <c r="E24" s="38"/>
      <c r="F24" s="33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22.5" customHeight="1">
      <c r="A25" s="38"/>
      <c r="B25" s="214" t="s">
        <v>83</v>
      </c>
      <c r="C25" s="214"/>
      <c r="D25" s="215"/>
      <c r="E25" s="215"/>
      <c r="F25" s="216"/>
      <c r="G25" s="63">
        <v>26786880</v>
      </c>
      <c r="H25" s="63">
        <v>20319865</v>
      </c>
      <c r="I25" s="63">
        <f>SUM(J25:U25)</f>
        <v>15846250</v>
      </c>
      <c r="J25" s="63">
        <v>1247200</v>
      </c>
      <c r="K25" s="63">
        <v>1275680</v>
      </c>
      <c r="L25" s="63">
        <v>1289880</v>
      </c>
      <c r="M25" s="63">
        <v>1235280</v>
      </c>
      <c r="N25" s="63">
        <v>1259010</v>
      </c>
      <c r="O25" s="63">
        <v>1375800</v>
      </c>
      <c r="P25" s="63">
        <v>1573400</v>
      </c>
      <c r="Q25" s="63">
        <v>1429900</v>
      </c>
      <c r="R25" s="63">
        <v>1402300</v>
      </c>
      <c r="S25" s="63">
        <v>1282800</v>
      </c>
      <c r="T25" s="63">
        <v>1231400</v>
      </c>
      <c r="U25" s="63">
        <v>1243600</v>
      </c>
      <c r="V25" s="67">
        <f>I25/12</f>
        <v>1320520.8333333333</v>
      </c>
    </row>
    <row r="26" spans="1:22" ht="22.5" customHeight="1">
      <c r="A26" s="38"/>
      <c r="B26" s="38"/>
      <c r="C26" s="38"/>
      <c r="D26" s="38"/>
      <c r="E26" s="38"/>
      <c r="F26" s="33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22.5" customHeight="1">
      <c r="A27" s="38"/>
      <c r="B27" s="214" t="s">
        <v>84</v>
      </c>
      <c r="C27" s="214"/>
      <c r="D27" s="215"/>
      <c r="E27" s="215"/>
      <c r="F27" s="216"/>
      <c r="G27" s="62" t="s">
        <v>81</v>
      </c>
      <c r="H27" s="62" t="s">
        <v>81</v>
      </c>
      <c r="I27" s="62" t="s">
        <v>82</v>
      </c>
      <c r="J27" s="62" t="s">
        <v>82</v>
      </c>
      <c r="K27" s="62" t="s">
        <v>82</v>
      </c>
      <c r="L27" s="62" t="s">
        <v>82</v>
      </c>
      <c r="M27" s="62" t="s">
        <v>82</v>
      </c>
      <c r="N27" s="62" t="s">
        <v>82</v>
      </c>
      <c r="O27" s="62" t="s">
        <v>82</v>
      </c>
      <c r="P27" s="62" t="s">
        <v>82</v>
      </c>
      <c r="Q27" s="62" t="s">
        <v>82</v>
      </c>
      <c r="R27" s="62" t="s">
        <v>82</v>
      </c>
      <c r="S27" s="62" t="s">
        <v>82</v>
      </c>
      <c r="T27" s="62" t="s">
        <v>82</v>
      </c>
      <c r="U27" s="62" t="s">
        <v>82</v>
      </c>
      <c r="V27" s="62" t="s">
        <v>82</v>
      </c>
    </row>
    <row r="28" spans="1:22" ht="22.5" customHeight="1">
      <c r="A28" s="38"/>
      <c r="B28" s="38"/>
      <c r="C28" s="38"/>
      <c r="D28" s="38"/>
      <c r="E28" s="38"/>
      <c r="F28" s="33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ht="22.5" customHeight="1">
      <c r="A29" s="38"/>
      <c r="B29" s="214" t="s">
        <v>85</v>
      </c>
      <c r="C29" s="214"/>
      <c r="D29" s="215"/>
      <c r="E29" s="215"/>
      <c r="F29" s="216"/>
      <c r="G29" s="63">
        <v>360381119</v>
      </c>
      <c r="H29" s="63">
        <v>385654359</v>
      </c>
      <c r="I29" s="63">
        <f aca="true" t="shared" si="4" ref="I29:I41">SUM(J29:U29)</f>
        <v>376575508</v>
      </c>
      <c r="J29" s="63">
        <v>30764745</v>
      </c>
      <c r="K29" s="63">
        <v>31556984</v>
      </c>
      <c r="L29" s="63">
        <v>32855905</v>
      </c>
      <c r="M29" s="63">
        <v>32702746</v>
      </c>
      <c r="N29" s="63">
        <v>32148364</v>
      </c>
      <c r="O29" s="63">
        <v>31821855</v>
      </c>
      <c r="P29" s="63">
        <v>32553891</v>
      </c>
      <c r="Q29" s="63">
        <v>29775595</v>
      </c>
      <c r="R29" s="63">
        <v>30909611</v>
      </c>
      <c r="S29" s="63">
        <v>30871616</v>
      </c>
      <c r="T29" s="63">
        <v>30633806</v>
      </c>
      <c r="U29" s="63">
        <v>29980390</v>
      </c>
      <c r="V29" s="67">
        <f aca="true" t="shared" si="5" ref="V29:V41">I29/12</f>
        <v>31381292.333333332</v>
      </c>
    </row>
    <row r="30" spans="1:22" ht="22.5" customHeight="1">
      <c r="A30" s="38"/>
      <c r="B30" s="7"/>
      <c r="C30" s="219" t="s">
        <v>86</v>
      </c>
      <c r="D30" s="219"/>
      <c r="E30" s="219"/>
      <c r="F30" s="220"/>
      <c r="G30" s="63">
        <f>SUM(G31:G33)</f>
        <v>59497220</v>
      </c>
      <c r="H30" s="63">
        <f aca="true" t="shared" si="6" ref="H30:V30">SUM(H31:H33)</f>
        <v>67819346</v>
      </c>
      <c r="I30" s="63">
        <f t="shared" si="6"/>
        <v>63187433</v>
      </c>
      <c r="J30" s="63">
        <f t="shared" si="6"/>
        <v>5503468</v>
      </c>
      <c r="K30" s="63">
        <f t="shared" si="6"/>
        <v>5537245</v>
      </c>
      <c r="L30" s="63">
        <f t="shared" si="6"/>
        <v>5758871</v>
      </c>
      <c r="M30" s="63">
        <f t="shared" si="6"/>
        <v>5693427</v>
      </c>
      <c r="N30" s="63">
        <f t="shared" si="6"/>
        <v>5598851</v>
      </c>
      <c r="O30" s="63">
        <f t="shared" si="6"/>
        <v>5343851</v>
      </c>
      <c r="P30" s="63">
        <f t="shared" si="6"/>
        <v>5448421</v>
      </c>
      <c r="Q30" s="63">
        <f t="shared" si="6"/>
        <v>4819404</v>
      </c>
      <c r="R30" s="63">
        <f t="shared" si="6"/>
        <v>4746958</v>
      </c>
      <c r="S30" s="63">
        <f t="shared" si="6"/>
        <v>5058614</v>
      </c>
      <c r="T30" s="63">
        <f t="shared" si="6"/>
        <v>4788660</v>
      </c>
      <c r="U30" s="63">
        <f t="shared" si="6"/>
        <v>4889663</v>
      </c>
      <c r="V30" s="63">
        <f t="shared" si="6"/>
        <v>5265619.416666667</v>
      </c>
    </row>
    <row r="31" spans="1:22" ht="22.5" customHeight="1">
      <c r="A31" s="38"/>
      <c r="B31" s="7"/>
      <c r="C31" s="69"/>
      <c r="D31" s="217" t="s">
        <v>87</v>
      </c>
      <c r="E31" s="38"/>
      <c r="F31" s="66" t="s">
        <v>88</v>
      </c>
      <c r="G31" s="63">
        <v>44882634</v>
      </c>
      <c r="H31" s="63">
        <v>47275294</v>
      </c>
      <c r="I31" s="63">
        <f t="shared" si="4"/>
        <v>46703286</v>
      </c>
      <c r="J31" s="63">
        <v>3842666</v>
      </c>
      <c r="K31" s="63">
        <v>3939150</v>
      </c>
      <c r="L31" s="63">
        <v>3978750</v>
      </c>
      <c r="M31" s="63">
        <v>3901040</v>
      </c>
      <c r="N31" s="63">
        <v>3849000</v>
      </c>
      <c r="O31" s="70">
        <v>3922800</v>
      </c>
      <c r="P31" s="63">
        <v>4099250</v>
      </c>
      <c r="Q31" s="63">
        <v>3675700</v>
      </c>
      <c r="R31" s="63">
        <v>3712850</v>
      </c>
      <c r="S31" s="63">
        <v>4068500</v>
      </c>
      <c r="T31" s="63">
        <v>3847800</v>
      </c>
      <c r="U31" s="63">
        <v>3865780</v>
      </c>
      <c r="V31" s="67">
        <f t="shared" si="5"/>
        <v>3891940.5</v>
      </c>
    </row>
    <row r="32" spans="1:22" ht="22.5" customHeight="1">
      <c r="A32" s="38"/>
      <c r="B32" s="7"/>
      <c r="C32" s="69"/>
      <c r="D32" s="218"/>
      <c r="E32" s="38"/>
      <c r="F32" s="66" t="s">
        <v>73</v>
      </c>
      <c r="G32" s="63">
        <v>2305800</v>
      </c>
      <c r="H32" s="63">
        <v>2739420</v>
      </c>
      <c r="I32" s="63">
        <f t="shared" si="4"/>
        <v>2474500</v>
      </c>
      <c r="J32" s="63">
        <v>136000</v>
      </c>
      <c r="K32" s="63">
        <v>139500</v>
      </c>
      <c r="L32" s="63">
        <v>240000</v>
      </c>
      <c r="M32" s="63">
        <v>240000</v>
      </c>
      <c r="N32" s="63">
        <v>275000</v>
      </c>
      <c r="O32" s="63">
        <v>222500</v>
      </c>
      <c r="P32" s="70">
        <v>218000</v>
      </c>
      <c r="Q32" s="63">
        <v>209500</v>
      </c>
      <c r="R32" s="63">
        <v>214000</v>
      </c>
      <c r="S32" s="63">
        <v>211800</v>
      </c>
      <c r="T32" s="63">
        <v>177200</v>
      </c>
      <c r="U32" s="63">
        <v>191000</v>
      </c>
      <c r="V32" s="67">
        <f t="shared" si="5"/>
        <v>206208.33333333334</v>
      </c>
    </row>
    <row r="33" spans="1:22" ht="22.5" customHeight="1">
      <c r="A33" s="38"/>
      <c r="B33" s="7"/>
      <c r="C33" s="69"/>
      <c r="D33" s="218"/>
      <c r="E33" s="38"/>
      <c r="F33" s="66" t="s">
        <v>89</v>
      </c>
      <c r="G33" s="63">
        <v>12308786</v>
      </c>
      <c r="H33" s="63">
        <v>17804632</v>
      </c>
      <c r="I33" s="63">
        <f t="shared" si="4"/>
        <v>14009647</v>
      </c>
      <c r="J33" s="63">
        <v>1524802</v>
      </c>
      <c r="K33" s="63">
        <v>1458595</v>
      </c>
      <c r="L33" s="63">
        <v>1540121</v>
      </c>
      <c r="M33" s="63">
        <v>1552387</v>
      </c>
      <c r="N33" s="63">
        <v>1474851</v>
      </c>
      <c r="O33" s="63">
        <v>1198551</v>
      </c>
      <c r="P33" s="63">
        <v>1131171</v>
      </c>
      <c r="Q33" s="63">
        <v>934204</v>
      </c>
      <c r="R33" s="63">
        <v>820108</v>
      </c>
      <c r="S33" s="63">
        <v>778314</v>
      </c>
      <c r="T33" s="63">
        <v>763660</v>
      </c>
      <c r="U33" s="63">
        <v>832883</v>
      </c>
      <c r="V33" s="67">
        <f t="shared" si="5"/>
        <v>1167470.5833333333</v>
      </c>
    </row>
    <row r="34" spans="1:22" ht="22.5" customHeight="1">
      <c r="A34" s="38"/>
      <c r="B34" s="38"/>
      <c r="C34" s="38"/>
      <c r="D34" s="38"/>
      <c r="E34" s="38"/>
      <c r="F34" s="33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22.5" customHeight="1">
      <c r="A35" s="38"/>
      <c r="B35" s="7"/>
      <c r="C35" s="219" t="s">
        <v>90</v>
      </c>
      <c r="D35" s="219"/>
      <c r="E35" s="219"/>
      <c r="F35" s="220"/>
      <c r="G35" s="63">
        <f>SUM(G36:G41)</f>
        <v>282989045</v>
      </c>
      <c r="H35" s="63">
        <f aca="true" t="shared" si="7" ref="H35:V35">SUM(H36:H41)</f>
        <v>296405607</v>
      </c>
      <c r="I35" s="63">
        <f t="shared" si="7"/>
        <v>294401083</v>
      </c>
      <c r="J35" s="63">
        <f t="shared" si="7"/>
        <v>23681465</v>
      </c>
      <c r="K35" s="63">
        <f t="shared" si="7"/>
        <v>24431255</v>
      </c>
      <c r="L35" s="63">
        <f t="shared" si="7"/>
        <v>25467022</v>
      </c>
      <c r="M35" s="63">
        <f t="shared" si="7"/>
        <v>25440388</v>
      </c>
      <c r="N35" s="63">
        <f t="shared" si="7"/>
        <v>25098135</v>
      </c>
      <c r="O35" s="63">
        <f t="shared" si="7"/>
        <v>24844200</v>
      </c>
      <c r="P35" s="63">
        <f t="shared" si="7"/>
        <v>25417529</v>
      </c>
      <c r="Q35" s="63">
        <f t="shared" si="7"/>
        <v>23497479</v>
      </c>
      <c r="R35" s="63">
        <f t="shared" si="7"/>
        <v>24579135</v>
      </c>
      <c r="S35" s="63">
        <f t="shared" si="7"/>
        <v>24133336</v>
      </c>
      <c r="T35" s="63">
        <f t="shared" si="7"/>
        <v>24280033</v>
      </c>
      <c r="U35" s="63">
        <f t="shared" si="7"/>
        <v>23531106</v>
      </c>
      <c r="V35" s="63">
        <f t="shared" si="7"/>
        <v>24533423.583333332</v>
      </c>
    </row>
    <row r="36" spans="1:22" ht="22.5" customHeight="1">
      <c r="A36" s="38"/>
      <c r="B36" s="7"/>
      <c r="C36" s="71"/>
      <c r="D36" s="7"/>
      <c r="E36" s="64"/>
      <c r="F36" s="66" t="s">
        <v>88</v>
      </c>
      <c r="G36" s="63">
        <v>89079557</v>
      </c>
      <c r="H36" s="63">
        <v>93457418</v>
      </c>
      <c r="I36" s="63">
        <f t="shared" si="4"/>
        <v>93862260</v>
      </c>
      <c r="J36" s="63">
        <v>7576869</v>
      </c>
      <c r="K36" s="63">
        <v>7649052</v>
      </c>
      <c r="L36" s="63">
        <v>7960374</v>
      </c>
      <c r="M36" s="63">
        <v>7935106</v>
      </c>
      <c r="N36" s="63">
        <v>7958935</v>
      </c>
      <c r="O36" s="63">
        <v>8021319</v>
      </c>
      <c r="P36" s="63">
        <v>8110689</v>
      </c>
      <c r="Q36" s="63">
        <v>7650773</v>
      </c>
      <c r="R36" s="63">
        <v>7802935</v>
      </c>
      <c r="S36" s="63">
        <v>7629799</v>
      </c>
      <c r="T36" s="63">
        <v>7854043</v>
      </c>
      <c r="U36" s="63">
        <v>7712366</v>
      </c>
      <c r="V36" s="67">
        <f t="shared" si="5"/>
        <v>7821855</v>
      </c>
    </row>
    <row r="37" spans="1:22" ht="22.5" customHeight="1">
      <c r="A37" s="38"/>
      <c r="B37" s="7"/>
      <c r="C37" s="71"/>
      <c r="D37" s="223" t="s">
        <v>87</v>
      </c>
      <c r="E37" s="64"/>
      <c r="F37" s="66" t="s">
        <v>91</v>
      </c>
      <c r="G37" s="63">
        <v>14092526</v>
      </c>
      <c r="H37" s="63">
        <v>14138660</v>
      </c>
      <c r="I37" s="63">
        <f t="shared" si="4"/>
        <v>12871980</v>
      </c>
      <c r="J37" s="63">
        <v>1106557</v>
      </c>
      <c r="K37" s="63">
        <v>1150889</v>
      </c>
      <c r="L37" s="63">
        <v>1125902</v>
      </c>
      <c r="M37" s="63">
        <v>1204280</v>
      </c>
      <c r="N37" s="63">
        <v>1112043</v>
      </c>
      <c r="O37" s="63">
        <v>1133635</v>
      </c>
      <c r="P37" s="63">
        <v>1129225</v>
      </c>
      <c r="Q37" s="63">
        <v>1137794</v>
      </c>
      <c r="R37" s="63">
        <v>897696</v>
      </c>
      <c r="S37" s="63">
        <v>828820</v>
      </c>
      <c r="T37" s="63">
        <v>1041540</v>
      </c>
      <c r="U37" s="63">
        <v>1003599</v>
      </c>
      <c r="V37" s="67">
        <f t="shared" si="5"/>
        <v>1072665</v>
      </c>
    </row>
    <row r="38" spans="1:22" ht="22.5" customHeight="1">
      <c r="A38" s="38"/>
      <c r="B38" s="7"/>
      <c r="C38" s="71"/>
      <c r="D38" s="223"/>
      <c r="E38" s="64"/>
      <c r="F38" s="72" t="s">
        <v>92</v>
      </c>
      <c r="G38" s="63">
        <v>18953899</v>
      </c>
      <c r="H38" s="70">
        <v>17171706</v>
      </c>
      <c r="I38" s="63">
        <f t="shared" si="4"/>
        <v>14642198</v>
      </c>
      <c r="J38" s="63">
        <v>1395718</v>
      </c>
      <c r="K38" s="63">
        <v>1387658</v>
      </c>
      <c r="L38" s="63">
        <v>1448019</v>
      </c>
      <c r="M38" s="63">
        <v>1299102</v>
      </c>
      <c r="N38" s="63">
        <v>1320008</v>
      </c>
      <c r="O38" s="63">
        <v>1142143</v>
      </c>
      <c r="P38" s="63">
        <v>1180840</v>
      </c>
      <c r="Q38" s="63">
        <v>1036357</v>
      </c>
      <c r="R38" s="63">
        <v>1169507</v>
      </c>
      <c r="S38" s="63">
        <v>1156451</v>
      </c>
      <c r="T38" s="63">
        <v>1114677</v>
      </c>
      <c r="U38" s="63">
        <v>991718</v>
      </c>
      <c r="V38" s="67">
        <f t="shared" si="5"/>
        <v>1220183.1666666667</v>
      </c>
    </row>
    <row r="39" spans="1:22" ht="22.5" customHeight="1">
      <c r="A39" s="38"/>
      <c r="B39" s="7"/>
      <c r="C39" s="71"/>
      <c r="D39" s="223"/>
      <c r="E39" s="64"/>
      <c r="F39" s="66" t="s">
        <v>93</v>
      </c>
      <c r="G39" s="63">
        <v>14373851</v>
      </c>
      <c r="H39" s="63">
        <v>11510900</v>
      </c>
      <c r="I39" s="63">
        <f t="shared" si="4"/>
        <v>11629900</v>
      </c>
      <c r="J39" s="63">
        <v>862050</v>
      </c>
      <c r="K39" s="63">
        <v>917600</v>
      </c>
      <c r="L39" s="63">
        <v>1004850</v>
      </c>
      <c r="M39" s="63">
        <v>934800</v>
      </c>
      <c r="N39" s="63">
        <v>983600</v>
      </c>
      <c r="O39" s="63">
        <v>1023600</v>
      </c>
      <c r="P39" s="63">
        <v>1011400</v>
      </c>
      <c r="Q39" s="63">
        <v>1011800</v>
      </c>
      <c r="R39" s="63">
        <v>1032600</v>
      </c>
      <c r="S39" s="63">
        <v>982400</v>
      </c>
      <c r="T39" s="63">
        <v>959800</v>
      </c>
      <c r="U39" s="63">
        <v>905400</v>
      </c>
      <c r="V39" s="67">
        <f t="shared" si="5"/>
        <v>969158.3333333334</v>
      </c>
    </row>
    <row r="40" spans="1:22" ht="22.5" customHeight="1">
      <c r="A40" s="38"/>
      <c r="B40" s="7"/>
      <c r="C40" s="71"/>
      <c r="D40" s="223"/>
      <c r="E40" s="64"/>
      <c r="F40" s="66" t="s">
        <v>94</v>
      </c>
      <c r="G40" s="63">
        <v>81674626</v>
      </c>
      <c r="H40" s="63">
        <v>94521966</v>
      </c>
      <c r="I40" s="63">
        <f t="shared" si="4"/>
        <v>96727032</v>
      </c>
      <c r="J40" s="63">
        <v>7529612</v>
      </c>
      <c r="K40" s="63">
        <v>7832740</v>
      </c>
      <c r="L40" s="63">
        <v>8486066</v>
      </c>
      <c r="M40" s="63">
        <v>8243924</v>
      </c>
      <c r="N40" s="63">
        <v>8013669</v>
      </c>
      <c r="O40" s="63">
        <v>8070424</v>
      </c>
      <c r="P40" s="63">
        <v>8458353</v>
      </c>
      <c r="Q40" s="63">
        <v>7518723</v>
      </c>
      <c r="R40" s="63">
        <v>8288374</v>
      </c>
      <c r="S40" s="63">
        <v>8242935</v>
      </c>
      <c r="T40" s="63">
        <v>8134462</v>
      </c>
      <c r="U40" s="63">
        <v>7907750</v>
      </c>
      <c r="V40" s="67">
        <f t="shared" si="5"/>
        <v>8060586</v>
      </c>
    </row>
    <row r="41" spans="1:22" ht="22.5" customHeight="1">
      <c r="A41" s="38"/>
      <c r="B41" s="7"/>
      <c r="C41" s="71"/>
      <c r="D41" s="61"/>
      <c r="E41" s="64"/>
      <c r="F41" s="66" t="s">
        <v>89</v>
      </c>
      <c r="G41" s="63">
        <v>64814586</v>
      </c>
      <c r="H41" s="63">
        <v>65604957</v>
      </c>
      <c r="I41" s="63">
        <f t="shared" si="4"/>
        <v>64667713</v>
      </c>
      <c r="J41" s="63">
        <v>5210659</v>
      </c>
      <c r="K41" s="63">
        <v>5493316</v>
      </c>
      <c r="L41" s="63">
        <v>5441811</v>
      </c>
      <c r="M41" s="63">
        <v>5823176</v>
      </c>
      <c r="N41" s="63">
        <v>5709880</v>
      </c>
      <c r="O41" s="63">
        <v>5453079</v>
      </c>
      <c r="P41" s="63">
        <v>5527022</v>
      </c>
      <c r="Q41" s="63">
        <v>5142032</v>
      </c>
      <c r="R41" s="63">
        <v>5388023</v>
      </c>
      <c r="S41" s="63">
        <v>5292931</v>
      </c>
      <c r="T41" s="63">
        <v>5175511</v>
      </c>
      <c r="U41" s="63">
        <v>5010273</v>
      </c>
      <c r="V41" s="67">
        <f t="shared" si="5"/>
        <v>5388976.083333333</v>
      </c>
    </row>
    <row r="42" spans="1:22" ht="22.5" customHeight="1">
      <c r="A42" s="38"/>
      <c r="B42" s="7"/>
      <c r="C42" s="219" t="s">
        <v>95</v>
      </c>
      <c r="D42" s="219"/>
      <c r="E42" s="219"/>
      <c r="F42" s="220"/>
      <c r="G42" s="73" t="s">
        <v>81</v>
      </c>
      <c r="H42" s="73" t="s">
        <v>81</v>
      </c>
      <c r="I42" s="73" t="s">
        <v>82</v>
      </c>
      <c r="J42" s="73" t="s">
        <v>82</v>
      </c>
      <c r="K42" s="73" t="s">
        <v>82</v>
      </c>
      <c r="L42" s="73" t="s">
        <v>82</v>
      </c>
      <c r="M42" s="73" t="s">
        <v>82</v>
      </c>
      <c r="N42" s="73" t="s">
        <v>82</v>
      </c>
      <c r="O42" s="73" t="s">
        <v>82</v>
      </c>
      <c r="P42" s="73" t="s">
        <v>82</v>
      </c>
      <c r="Q42" s="73" t="s">
        <v>82</v>
      </c>
      <c r="R42" s="73" t="s">
        <v>82</v>
      </c>
      <c r="S42" s="73" t="s">
        <v>82</v>
      </c>
      <c r="T42" s="73" t="s">
        <v>82</v>
      </c>
      <c r="U42" s="73" t="s">
        <v>82</v>
      </c>
      <c r="V42" s="73" t="s">
        <v>82</v>
      </c>
    </row>
    <row r="43" spans="1:22" ht="22.5" customHeight="1">
      <c r="A43" s="38"/>
      <c r="B43" s="38"/>
      <c r="C43" s="38"/>
      <c r="D43" s="38"/>
      <c r="E43" s="38"/>
      <c r="F43" s="33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2" ht="22.5" customHeight="1">
      <c r="A44" s="74"/>
      <c r="B44" s="75"/>
      <c r="C44" s="219" t="s">
        <v>96</v>
      </c>
      <c r="D44" s="224"/>
      <c r="E44" s="224"/>
      <c r="F44" s="222"/>
      <c r="G44" s="77" t="s">
        <v>68</v>
      </c>
      <c r="H44" s="77" t="s">
        <v>68</v>
      </c>
      <c r="I44" s="77" t="s">
        <v>69</v>
      </c>
      <c r="J44" s="77" t="s">
        <v>69</v>
      </c>
      <c r="K44" s="77" t="s">
        <v>69</v>
      </c>
      <c r="L44" s="77" t="s">
        <v>69</v>
      </c>
      <c r="M44" s="77" t="s">
        <v>69</v>
      </c>
      <c r="N44" s="77" t="s">
        <v>69</v>
      </c>
      <c r="O44" s="77" t="s">
        <v>69</v>
      </c>
      <c r="P44" s="77" t="s">
        <v>69</v>
      </c>
      <c r="Q44" s="77" t="s">
        <v>69</v>
      </c>
      <c r="R44" s="77" t="s">
        <v>69</v>
      </c>
      <c r="S44" s="77" t="s">
        <v>69</v>
      </c>
      <c r="T44" s="77" t="s">
        <v>69</v>
      </c>
      <c r="U44" s="77" t="s">
        <v>69</v>
      </c>
      <c r="V44" s="77" t="s">
        <v>69</v>
      </c>
    </row>
    <row r="45" spans="1:22" ht="22.5" customHeight="1">
      <c r="A45" s="74"/>
      <c r="B45" s="75"/>
      <c r="C45" s="65"/>
      <c r="D45" s="76"/>
      <c r="E45" s="76"/>
      <c r="F45" s="68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</row>
    <row r="46" spans="1:22" ht="22.5" customHeight="1">
      <c r="A46" s="57"/>
      <c r="B46" s="78"/>
      <c r="C46" s="225" t="s">
        <v>97</v>
      </c>
      <c r="D46" s="226"/>
      <c r="E46" s="226"/>
      <c r="F46" s="227"/>
      <c r="G46" s="79" t="s">
        <v>81</v>
      </c>
      <c r="H46" s="79" t="s">
        <v>81</v>
      </c>
      <c r="I46" s="79" t="s">
        <v>82</v>
      </c>
      <c r="J46" s="79" t="s">
        <v>82</v>
      </c>
      <c r="K46" s="79" t="s">
        <v>82</v>
      </c>
      <c r="L46" s="79" t="s">
        <v>82</v>
      </c>
      <c r="M46" s="79" t="s">
        <v>82</v>
      </c>
      <c r="N46" s="79" t="s">
        <v>82</v>
      </c>
      <c r="O46" s="79" t="s">
        <v>82</v>
      </c>
      <c r="P46" s="79" t="s">
        <v>82</v>
      </c>
      <c r="Q46" s="79" t="s">
        <v>82</v>
      </c>
      <c r="R46" s="79" t="s">
        <v>82</v>
      </c>
      <c r="S46" s="79" t="s">
        <v>82</v>
      </c>
      <c r="T46" s="79" t="s">
        <v>82</v>
      </c>
      <c r="U46" s="79" t="s">
        <v>82</v>
      </c>
      <c r="V46" s="79" t="s">
        <v>82</v>
      </c>
    </row>
    <row r="47" spans="1:22" ht="22.5" customHeight="1">
      <c r="A47" s="38" t="s">
        <v>13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</sheetData>
  <sheetProtection/>
  <mergeCells count="42">
    <mergeCell ref="C35:F35"/>
    <mergeCell ref="D37:D40"/>
    <mergeCell ref="C42:F42"/>
    <mergeCell ref="C44:F44"/>
    <mergeCell ref="C46:F46"/>
    <mergeCell ref="B23:F23"/>
    <mergeCell ref="B25:F25"/>
    <mergeCell ref="B27:F27"/>
    <mergeCell ref="B29:F29"/>
    <mergeCell ref="C30:F30"/>
    <mergeCell ref="D31:D33"/>
    <mergeCell ref="C15:C16"/>
    <mergeCell ref="E15:F15"/>
    <mergeCell ref="E16:F16"/>
    <mergeCell ref="C17:F17"/>
    <mergeCell ref="B19:F19"/>
    <mergeCell ref="B21:F21"/>
    <mergeCell ref="V5:V6"/>
    <mergeCell ref="A7:F7"/>
    <mergeCell ref="B9:F9"/>
    <mergeCell ref="B11:F11"/>
    <mergeCell ref="C12:C14"/>
    <mergeCell ref="E12:F12"/>
    <mergeCell ref="E13:F13"/>
    <mergeCell ref="E14:F14"/>
    <mergeCell ref="O5:O6"/>
    <mergeCell ref="Q5:Q6"/>
    <mergeCell ref="R5:R6"/>
    <mergeCell ref="S5:S6"/>
    <mergeCell ref="T5:T6"/>
    <mergeCell ref="A2:V2"/>
    <mergeCell ref="A3:V3"/>
    <mergeCell ref="G5:G6"/>
    <mergeCell ref="H5:H6"/>
    <mergeCell ref="I5:I6"/>
    <mergeCell ref="U5:U6"/>
    <mergeCell ref="J5:J6"/>
    <mergeCell ref="K5:K6"/>
    <mergeCell ref="L5:L6"/>
    <mergeCell ref="M5:M6"/>
    <mergeCell ref="N5:N6"/>
    <mergeCell ref="P5:P6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6"/>
  <sheetViews>
    <sheetView zoomScalePageLayoutView="0" workbookViewId="0" topLeftCell="A1">
      <selection activeCell="A1" sqref="A1"/>
    </sheetView>
  </sheetViews>
  <sheetFormatPr defaultColWidth="12.5" defaultRowHeight="19.5" customHeight="1"/>
  <cols>
    <col min="1" max="1" width="2.5" style="0" customWidth="1"/>
    <col min="2" max="2" width="15" style="0" customWidth="1"/>
    <col min="3" max="3" width="6.19921875" style="0" customWidth="1"/>
  </cols>
  <sheetData>
    <row r="2" spans="1:19" ht="19.5" customHeight="1">
      <c r="A2" s="202" t="s">
        <v>98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19.5" customHeight="1">
      <c r="A3" s="209" t="s">
        <v>99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9.5" customHeight="1">
      <c r="A5" s="55"/>
      <c r="B5" s="55" t="s">
        <v>100</v>
      </c>
      <c r="C5" s="229" t="s">
        <v>101</v>
      </c>
      <c r="D5" s="207" t="s">
        <v>49</v>
      </c>
      <c r="E5" s="207" t="s">
        <v>102</v>
      </c>
      <c r="F5" s="207" t="s">
        <v>103</v>
      </c>
      <c r="G5" s="207" t="s">
        <v>52</v>
      </c>
      <c r="H5" s="207" t="s">
        <v>53</v>
      </c>
      <c r="I5" s="207" t="s">
        <v>54</v>
      </c>
      <c r="J5" s="207" t="s">
        <v>55</v>
      </c>
      <c r="K5" s="207" t="s">
        <v>56</v>
      </c>
      <c r="L5" s="207" t="s">
        <v>57</v>
      </c>
      <c r="M5" s="207" t="s">
        <v>58</v>
      </c>
      <c r="N5" s="207" t="s">
        <v>59</v>
      </c>
      <c r="O5" s="207" t="s">
        <v>60</v>
      </c>
      <c r="P5" s="207" t="s">
        <v>61</v>
      </c>
      <c r="Q5" s="207" t="s">
        <v>62</v>
      </c>
      <c r="R5" s="207" t="s">
        <v>63</v>
      </c>
      <c r="S5" s="210" t="s">
        <v>64</v>
      </c>
    </row>
    <row r="6" spans="1:19" ht="19.5" customHeight="1">
      <c r="A6" s="74"/>
      <c r="B6" s="80" t="s">
        <v>104</v>
      </c>
      <c r="C6" s="230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2"/>
    </row>
    <row r="7" spans="1:19" ht="19.5" customHeight="1">
      <c r="A7" s="57" t="s">
        <v>105</v>
      </c>
      <c r="B7" s="57"/>
      <c r="C7" s="231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11"/>
    </row>
    <row r="8" spans="1:19" ht="19.5" customHeight="1">
      <c r="A8" s="214" t="s">
        <v>106</v>
      </c>
      <c r="B8" s="214"/>
      <c r="C8" s="82" t="s">
        <v>107</v>
      </c>
      <c r="D8" s="63">
        <f>SUM(D9:D10)</f>
        <v>8738483</v>
      </c>
      <c r="E8" s="63">
        <f>SUM(E9:E10)</f>
        <v>7945507</v>
      </c>
      <c r="F8" s="63">
        <f aca="true" t="shared" si="0" ref="F8:S8">SUM(F9:F10)</f>
        <v>8139005</v>
      </c>
      <c r="G8" s="63">
        <f t="shared" si="0"/>
        <v>465095</v>
      </c>
      <c r="H8" s="63">
        <f t="shared" si="0"/>
        <v>649103</v>
      </c>
      <c r="I8" s="63">
        <f t="shared" si="0"/>
        <v>681714</v>
      </c>
      <c r="J8" s="63">
        <f t="shared" si="0"/>
        <v>674208</v>
      </c>
      <c r="K8" s="63">
        <f t="shared" si="0"/>
        <v>668078</v>
      </c>
      <c r="L8" s="63">
        <f t="shared" si="0"/>
        <v>648564</v>
      </c>
      <c r="M8" s="63">
        <f t="shared" si="0"/>
        <v>743929</v>
      </c>
      <c r="N8" s="63">
        <f t="shared" si="0"/>
        <v>616845</v>
      </c>
      <c r="O8" s="63">
        <f t="shared" si="0"/>
        <v>708213</v>
      </c>
      <c r="P8" s="63">
        <f t="shared" si="0"/>
        <v>833613</v>
      </c>
      <c r="Q8" s="63">
        <f t="shared" si="0"/>
        <v>742791</v>
      </c>
      <c r="R8" s="63">
        <f t="shared" si="0"/>
        <v>706852</v>
      </c>
      <c r="S8" s="63">
        <f t="shared" si="0"/>
        <v>678250.4166666666</v>
      </c>
    </row>
    <row r="9" spans="1:19" ht="19.5" customHeight="1">
      <c r="A9" s="7"/>
      <c r="B9" s="61" t="s">
        <v>108</v>
      </c>
      <c r="C9" s="81"/>
      <c r="D9" s="63">
        <v>2128846</v>
      </c>
      <c r="E9" s="63">
        <v>2342647</v>
      </c>
      <c r="F9" s="63">
        <f aca="true" t="shared" si="1" ref="F9:F21">SUM(G9:R9)</f>
        <v>2928757</v>
      </c>
      <c r="G9" s="63">
        <v>182906</v>
      </c>
      <c r="H9" s="63">
        <v>216706</v>
      </c>
      <c r="I9" s="63">
        <v>230534</v>
      </c>
      <c r="J9" s="63">
        <v>237323</v>
      </c>
      <c r="K9" s="63">
        <v>211249</v>
      </c>
      <c r="L9" s="63">
        <v>228661</v>
      </c>
      <c r="M9" s="63">
        <v>276490</v>
      </c>
      <c r="N9" s="63">
        <v>229917</v>
      </c>
      <c r="O9" s="63">
        <v>246276</v>
      </c>
      <c r="P9" s="63">
        <v>343296</v>
      </c>
      <c r="Q9" s="63">
        <v>280114</v>
      </c>
      <c r="R9" s="63">
        <v>245285</v>
      </c>
      <c r="S9" s="67">
        <f aca="true" t="shared" si="2" ref="S9:S27">F9/12</f>
        <v>244063.08333333334</v>
      </c>
    </row>
    <row r="10" spans="1:19" ht="19.5" customHeight="1">
      <c r="A10" s="7"/>
      <c r="B10" s="61" t="s">
        <v>109</v>
      </c>
      <c r="C10" s="81"/>
      <c r="D10" s="63">
        <v>6609637</v>
      </c>
      <c r="E10" s="63">
        <v>5602860</v>
      </c>
      <c r="F10" s="63">
        <f t="shared" si="1"/>
        <v>5210248</v>
      </c>
      <c r="G10" s="63">
        <v>282189</v>
      </c>
      <c r="H10" s="63">
        <v>432397</v>
      </c>
      <c r="I10" s="63">
        <v>451180</v>
      </c>
      <c r="J10" s="63">
        <v>436885</v>
      </c>
      <c r="K10" s="63">
        <v>456829</v>
      </c>
      <c r="L10" s="63">
        <v>419903</v>
      </c>
      <c r="M10" s="63">
        <v>467439</v>
      </c>
      <c r="N10" s="63">
        <v>386928</v>
      </c>
      <c r="O10" s="63">
        <v>461937</v>
      </c>
      <c r="P10" s="63">
        <v>490317</v>
      </c>
      <c r="Q10" s="63">
        <v>462677</v>
      </c>
      <c r="R10" s="63">
        <v>461567</v>
      </c>
      <c r="S10" s="67">
        <f t="shared" si="2"/>
        <v>434187.3333333333</v>
      </c>
    </row>
    <row r="11" spans="1:19" ht="19.5" customHeight="1">
      <c r="A11" s="38"/>
      <c r="B11" s="38"/>
      <c r="C11" s="81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9.5" customHeight="1">
      <c r="A12" s="214" t="s">
        <v>110</v>
      </c>
      <c r="B12" s="214"/>
      <c r="C12" s="83" t="s">
        <v>111</v>
      </c>
      <c r="D12" s="63">
        <v>438145</v>
      </c>
      <c r="E12" s="63">
        <v>433618</v>
      </c>
      <c r="F12" s="63">
        <f t="shared" si="1"/>
        <v>406586</v>
      </c>
      <c r="G12" s="63">
        <v>32417</v>
      </c>
      <c r="H12" s="63">
        <v>31425</v>
      </c>
      <c r="I12" s="63">
        <v>32796</v>
      </c>
      <c r="J12" s="63">
        <v>35410</v>
      </c>
      <c r="K12" s="63">
        <v>34678</v>
      </c>
      <c r="L12" s="63">
        <v>36803</v>
      </c>
      <c r="M12" s="63">
        <v>37260</v>
      </c>
      <c r="N12" s="63">
        <v>35533</v>
      </c>
      <c r="O12" s="63">
        <v>32461</v>
      </c>
      <c r="P12" s="63">
        <v>33106</v>
      </c>
      <c r="Q12" s="63">
        <v>33016</v>
      </c>
      <c r="R12" s="63">
        <v>31681</v>
      </c>
      <c r="S12" s="67">
        <f t="shared" si="2"/>
        <v>33882.166666666664</v>
      </c>
    </row>
    <row r="13" spans="1:19" ht="19.5" customHeight="1">
      <c r="A13" s="38"/>
      <c r="B13" s="38"/>
      <c r="C13" s="8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9.5" customHeight="1">
      <c r="A14" s="214" t="s">
        <v>112</v>
      </c>
      <c r="B14" s="214"/>
      <c r="C14" s="81" t="s">
        <v>113</v>
      </c>
      <c r="D14" s="63">
        <v>2801359</v>
      </c>
      <c r="E14" s="63">
        <v>2047180</v>
      </c>
      <c r="F14" s="63">
        <f t="shared" si="1"/>
        <v>1326673</v>
      </c>
      <c r="G14" s="63">
        <v>110483</v>
      </c>
      <c r="H14" s="63">
        <v>104207</v>
      </c>
      <c r="I14" s="63">
        <v>122435</v>
      </c>
      <c r="J14" s="63">
        <v>118867</v>
      </c>
      <c r="K14" s="63">
        <v>149654</v>
      </c>
      <c r="L14" s="63">
        <v>115170</v>
      </c>
      <c r="M14" s="63">
        <v>113260</v>
      </c>
      <c r="N14" s="63">
        <v>91410</v>
      </c>
      <c r="O14" s="63">
        <v>110667</v>
      </c>
      <c r="P14" s="63">
        <v>119940</v>
      </c>
      <c r="Q14" s="63">
        <v>85675</v>
      </c>
      <c r="R14" s="63">
        <v>84905</v>
      </c>
      <c r="S14" s="67">
        <f t="shared" si="2"/>
        <v>110556.08333333333</v>
      </c>
    </row>
    <row r="15" spans="1:19" ht="19.5" customHeight="1">
      <c r="A15" s="38"/>
      <c r="B15" s="38"/>
      <c r="C15" s="8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9.5" customHeight="1">
      <c r="A16" s="214" t="s">
        <v>114</v>
      </c>
      <c r="B16" s="214"/>
      <c r="C16" s="81" t="s">
        <v>107</v>
      </c>
      <c r="D16" s="63">
        <v>1005641</v>
      </c>
      <c r="E16" s="63">
        <v>810950</v>
      </c>
      <c r="F16" s="63">
        <f t="shared" si="1"/>
        <v>767525</v>
      </c>
      <c r="G16" s="63">
        <v>60251</v>
      </c>
      <c r="H16" s="63">
        <v>56416</v>
      </c>
      <c r="I16" s="63">
        <v>61651</v>
      </c>
      <c r="J16" s="63">
        <v>66627</v>
      </c>
      <c r="K16" s="63">
        <v>59514</v>
      </c>
      <c r="L16" s="63">
        <v>49238</v>
      </c>
      <c r="M16" s="63">
        <v>67639</v>
      </c>
      <c r="N16" s="63">
        <v>72193</v>
      </c>
      <c r="O16" s="63">
        <v>69691</v>
      </c>
      <c r="P16" s="63">
        <v>69092</v>
      </c>
      <c r="Q16" s="63">
        <v>66421</v>
      </c>
      <c r="R16" s="63">
        <v>68792</v>
      </c>
      <c r="S16" s="67">
        <f t="shared" si="2"/>
        <v>63960.416666666664</v>
      </c>
    </row>
    <row r="17" spans="1:19" ht="19.5" customHeight="1">
      <c r="A17" s="38"/>
      <c r="B17" s="38"/>
      <c r="C17" s="81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9.5" customHeight="1">
      <c r="A18" s="214" t="s">
        <v>115</v>
      </c>
      <c r="B18" s="214"/>
      <c r="C18" s="81" t="s">
        <v>107</v>
      </c>
      <c r="D18" s="63">
        <f>SUM(D19:D21)</f>
        <v>437060</v>
      </c>
      <c r="E18" s="63">
        <f aca="true" t="shared" si="3" ref="E18:S18">SUM(E19:E21)</f>
        <v>402455</v>
      </c>
      <c r="F18" s="63">
        <f t="shared" si="3"/>
        <v>319759</v>
      </c>
      <c r="G18" s="63">
        <f t="shared" si="3"/>
        <v>25296</v>
      </c>
      <c r="H18" s="63">
        <f t="shared" si="3"/>
        <v>26386</v>
      </c>
      <c r="I18" s="63">
        <f t="shared" si="3"/>
        <v>27511</v>
      </c>
      <c r="J18" s="63">
        <f t="shared" si="3"/>
        <v>27531</v>
      </c>
      <c r="K18" s="63">
        <f t="shared" si="3"/>
        <v>25640</v>
      </c>
      <c r="L18" s="63">
        <f t="shared" si="3"/>
        <v>26453</v>
      </c>
      <c r="M18" s="63">
        <f t="shared" si="3"/>
        <v>25328</v>
      </c>
      <c r="N18" s="63">
        <f t="shared" si="3"/>
        <v>25356</v>
      </c>
      <c r="O18" s="63">
        <f t="shared" si="3"/>
        <v>25438</v>
      </c>
      <c r="P18" s="63">
        <f t="shared" si="3"/>
        <v>25407</v>
      </c>
      <c r="Q18" s="63">
        <f t="shared" si="3"/>
        <v>28345</v>
      </c>
      <c r="R18" s="63">
        <f t="shared" si="3"/>
        <v>31068</v>
      </c>
      <c r="S18" s="63">
        <f t="shared" si="3"/>
        <v>26646.583333333336</v>
      </c>
    </row>
    <row r="19" spans="1:19" ht="19.5" customHeight="1">
      <c r="A19" s="7"/>
      <c r="B19" s="84" t="s">
        <v>116</v>
      </c>
      <c r="C19" s="81"/>
      <c r="D19" s="63">
        <v>266825</v>
      </c>
      <c r="E19" s="63">
        <v>265508</v>
      </c>
      <c r="F19" s="63">
        <f t="shared" si="1"/>
        <v>257199</v>
      </c>
      <c r="G19" s="63">
        <v>20855</v>
      </c>
      <c r="H19" s="63">
        <v>21642</v>
      </c>
      <c r="I19" s="63">
        <v>21672</v>
      </c>
      <c r="J19" s="63">
        <v>22505</v>
      </c>
      <c r="K19" s="63">
        <v>19991</v>
      </c>
      <c r="L19" s="63">
        <v>21121</v>
      </c>
      <c r="M19" s="63">
        <v>20296</v>
      </c>
      <c r="N19" s="63">
        <v>20427</v>
      </c>
      <c r="O19" s="63">
        <v>20387</v>
      </c>
      <c r="P19" s="63">
        <v>20334</v>
      </c>
      <c r="Q19" s="63">
        <v>21780</v>
      </c>
      <c r="R19" s="63">
        <v>26189</v>
      </c>
      <c r="S19" s="67">
        <f t="shared" si="2"/>
        <v>21433.25</v>
      </c>
    </row>
    <row r="20" spans="1:19" ht="19.5" customHeight="1">
      <c r="A20" s="7"/>
      <c r="B20" s="85" t="s">
        <v>117</v>
      </c>
      <c r="C20" s="81"/>
      <c r="D20" s="63">
        <v>31689</v>
      </c>
      <c r="E20" s="63">
        <v>31633</v>
      </c>
      <c r="F20" s="63">
        <f t="shared" si="1"/>
        <v>16049</v>
      </c>
      <c r="G20" s="63">
        <v>1269</v>
      </c>
      <c r="H20" s="63">
        <v>1269</v>
      </c>
      <c r="I20" s="63">
        <v>1269</v>
      </c>
      <c r="J20" s="63">
        <v>1269</v>
      </c>
      <c r="K20" s="63">
        <v>1269</v>
      </c>
      <c r="L20" s="63">
        <v>1269</v>
      </c>
      <c r="M20" s="63">
        <v>1269</v>
      </c>
      <c r="N20" s="63">
        <v>1269</v>
      </c>
      <c r="O20" s="63">
        <v>1269</v>
      </c>
      <c r="P20" s="63">
        <v>1269</v>
      </c>
      <c r="Q20" s="63">
        <v>2084</v>
      </c>
      <c r="R20" s="63">
        <v>1275</v>
      </c>
      <c r="S20" s="67">
        <f t="shared" si="2"/>
        <v>1337.4166666666667</v>
      </c>
    </row>
    <row r="21" spans="1:19" ht="19.5" customHeight="1">
      <c r="A21" s="7"/>
      <c r="B21" s="61" t="s">
        <v>118</v>
      </c>
      <c r="C21" s="81"/>
      <c r="D21" s="63">
        <v>138546</v>
      </c>
      <c r="E21" s="63">
        <v>105314</v>
      </c>
      <c r="F21" s="63">
        <f t="shared" si="1"/>
        <v>46511</v>
      </c>
      <c r="G21" s="63">
        <v>3172</v>
      </c>
      <c r="H21" s="63">
        <v>3475</v>
      </c>
      <c r="I21" s="63">
        <v>4570</v>
      </c>
      <c r="J21" s="63">
        <v>3757</v>
      </c>
      <c r="K21" s="63">
        <v>4380</v>
      </c>
      <c r="L21" s="63">
        <v>4063</v>
      </c>
      <c r="M21" s="63">
        <v>3763</v>
      </c>
      <c r="N21" s="63">
        <v>3660</v>
      </c>
      <c r="O21" s="63">
        <v>3782</v>
      </c>
      <c r="P21" s="63">
        <v>3804</v>
      </c>
      <c r="Q21" s="63">
        <v>4481</v>
      </c>
      <c r="R21" s="63">
        <v>3604</v>
      </c>
      <c r="S21" s="67">
        <f t="shared" si="2"/>
        <v>3875.9166666666665</v>
      </c>
    </row>
    <row r="22" spans="1:19" ht="19.5" customHeight="1">
      <c r="A22" s="38"/>
      <c r="B22" s="38"/>
      <c r="C22" s="81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9.5" customHeight="1">
      <c r="A23" s="214" t="s">
        <v>119</v>
      </c>
      <c r="B23" s="214"/>
      <c r="C23" s="81" t="s">
        <v>107</v>
      </c>
      <c r="D23" s="63">
        <v>595263</v>
      </c>
      <c r="E23" s="70">
        <v>575893</v>
      </c>
      <c r="F23" s="63">
        <f>SUM(G23:R23)</f>
        <v>551283</v>
      </c>
      <c r="G23" s="63">
        <v>45658</v>
      </c>
      <c r="H23" s="63">
        <v>45649</v>
      </c>
      <c r="I23" s="63">
        <v>45243</v>
      </c>
      <c r="J23" s="63">
        <v>46556</v>
      </c>
      <c r="K23" s="63">
        <v>46863</v>
      </c>
      <c r="L23" s="63">
        <v>47267</v>
      </c>
      <c r="M23" s="63">
        <v>46325</v>
      </c>
      <c r="N23" s="63">
        <v>44828</v>
      </c>
      <c r="O23" s="63">
        <v>46258</v>
      </c>
      <c r="P23" s="63">
        <v>45552</v>
      </c>
      <c r="Q23" s="63">
        <v>45883</v>
      </c>
      <c r="R23" s="63">
        <v>45201</v>
      </c>
      <c r="S23" s="67">
        <f t="shared" si="2"/>
        <v>45940.25</v>
      </c>
    </row>
    <row r="24" spans="1:19" ht="19.5" customHeight="1">
      <c r="A24" s="38"/>
      <c r="B24" s="38"/>
      <c r="C24" s="81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9.5" customHeight="1">
      <c r="A25" s="214" t="s">
        <v>120</v>
      </c>
      <c r="B25" s="214"/>
      <c r="C25" s="81" t="s">
        <v>121</v>
      </c>
      <c r="D25" s="63">
        <f aca="true" t="shared" si="4" ref="D25:S25">SUM(D26:D27)</f>
        <v>8629985</v>
      </c>
      <c r="E25" s="63">
        <f t="shared" si="4"/>
        <v>8288257</v>
      </c>
      <c r="F25" s="63">
        <f t="shared" si="4"/>
        <v>2501486</v>
      </c>
      <c r="G25" s="63">
        <f t="shared" si="4"/>
        <v>204964</v>
      </c>
      <c r="H25" s="63">
        <f t="shared" si="4"/>
        <v>223934</v>
      </c>
      <c r="I25" s="63">
        <f t="shared" si="4"/>
        <v>243138</v>
      </c>
      <c r="J25" s="63">
        <f t="shared" si="4"/>
        <v>210235</v>
      </c>
      <c r="K25" s="63">
        <f t="shared" si="4"/>
        <v>218199</v>
      </c>
      <c r="L25" s="63">
        <f t="shared" si="4"/>
        <v>239245</v>
      </c>
      <c r="M25" s="63">
        <f t="shared" si="4"/>
        <v>205032</v>
      </c>
      <c r="N25" s="63">
        <f t="shared" si="4"/>
        <v>185642</v>
      </c>
      <c r="O25" s="63">
        <f t="shared" si="4"/>
        <v>196092</v>
      </c>
      <c r="P25" s="63">
        <f t="shared" si="4"/>
        <v>215911</v>
      </c>
      <c r="Q25" s="63">
        <f t="shared" si="4"/>
        <v>185450</v>
      </c>
      <c r="R25" s="63">
        <f t="shared" si="4"/>
        <v>173644</v>
      </c>
      <c r="S25" s="63">
        <f t="shared" si="4"/>
        <v>208457.1666666667</v>
      </c>
    </row>
    <row r="26" spans="1:19" ht="19.5" customHeight="1">
      <c r="A26" s="7"/>
      <c r="B26" s="61" t="s">
        <v>122</v>
      </c>
      <c r="C26" s="81"/>
      <c r="D26" s="63">
        <v>6986058</v>
      </c>
      <c r="E26" s="63">
        <v>6817920</v>
      </c>
      <c r="F26" s="63">
        <f>SUM(G26:R26)</f>
        <v>1383507</v>
      </c>
      <c r="G26" s="63">
        <v>105140</v>
      </c>
      <c r="H26" s="63">
        <v>107400</v>
      </c>
      <c r="I26" s="63">
        <v>118970</v>
      </c>
      <c r="J26" s="63">
        <v>113070</v>
      </c>
      <c r="K26" s="63">
        <v>116700</v>
      </c>
      <c r="L26" s="63">
        <v>129500</v>
      </c>
      <c r="M26" s="63">
        <v>121560</v>
      </c>
      <c r="N26" s="63">
        <v>109200</v>
      </c>
      <c r="O26" s="63">
        <v>122650</v>
      </c>
      <c r="P26" s="63">
        <v>113957</v>
      </c>
      <c r="Q26" s="63">
        <v>106860</v>
      </c>
      <c r="R26" s="63">
        <v>118500</v>
      </c>
      <c r="S26" s="67">
        <f t="shared" si="2"/>
        <v>115292.25</v>
      </c>
    </row>
    <row r="27" spans="1:19" ht="19.5" customHeight="1">
      <c r="A27" s="7"/>
      <c r="B27" s="61" t="s">
        <v>123</v>
      </c>
      <c r="C27" s="81"/>
      <c r="D27" s="63">
        <v>1643927</v>
      </c>
      <c r="E27" s="63">
        <v>1470337</v>
      </c>
      <c r="F27" s="63">
        <f>SUM(G27:R27)</f>
        <v>1117979</v>
      </c>
      <c r="G27" s="63">
        <v>99824</v>
      </c>
      <c r="H27" s="63">
        <v>116534</v>
      </c>
      <c r="I27" s="63">
        <v>124168</v>
      </c>
      <c r="J27" s="63">
        <v>97165</v>
      </c>
      <c r="K27" s="63">
        <v>101499</v>
      </c>
      <c r="L27" s="63">
        <v>109745</v>
      </c>
      <c r="M27" s="63">
        <v>83472</v>
      </c>
      <c r="N27" s="63">
        <v>76442</v>
      </c>
      <c r="O27" s="63">
        <v>73442</v>
      </c>
      <c r="P27" s="63">
        <v>101954</v>
      </c>
      <c r="Q27" s="63">
        <v>78590</v>
      </c>
      <c r="R27" s="63">
        <v>55144</v>
      </c>
      <c r="S27" s="67">
        <f t="shared" si="2"/>
        <v>93164.91666666667</v>
      </c>
    </row>
    <row r="28" spans="1:19" ht="19.5" customHeight="1">
      <c r="A28" s="38"/>
      <c r="B28" s="61"/>
      <c r="C28" s="81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9.5" customHeight="1">
      <c r="A29" s="214" t="s">
        <v>124</v>
      </c>
      <c r="B29" s="214"/>
      <c r="C29" s="81" t="s">
        <v>107</v>
      </c>
      <c r="D29" s="63">
        <v>8248183</v>
      </c>
      <c r="E29" s="63">
        <v>7819743</v>
      </c>
      <c r="F29" s="63">
        <f>SUM(G29:R29)</f>
        <v>7592157</v>
      </c>
      <c r="G29" s="63">
        <v>540810</v>
      </c>
      <c r="H29" s="63">
        <v>680073</v>
      </c>
      <c r="I29" s="63">
        <v>712459</v>
      </c>
      <c r="J29" s="63">
        <v>647715</v>
      </c>
      <c r="K29" s="63">
        <v>645725</v>
      </c>
      <c r="L29" s="63">
        <v>704821</v>
      </c>
      <c r="M29" s="63">
        <v>654074</v>
      </c>
      <c r="N29" s="63">
        <v>621646</v>
      </c>
      <c r="O29" s="63">
        <v>613203</v>
      </c>
      <c r="P29" s="63">
        <v>618421</v>
      </c>
      <c r="Q29" s="63">
        <v>549529</v>
      </c>
      <c r="R29" s="63">
        <v>603681</v>
      </c>
      <c r="S29" s="67">
        <f>F29/12</f>
        <v>632679.75</v>
      </c>
    </row>
    <row r="30" spans="1:19" ht="19.5" customHeight="1">
      <c r="A30" s="38"/>
      <c r="B30" s="38"/>
      <c r="C30" s="81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9.5" customHeight="1">
      <c r="A31" s="214" t="s">
        <v>125</v>
      </c>
      <c r="B31" s="214"/>
      <c r="C31" s="81" t="s">
        <v>126</v>
      </c>
      <c r="D31" s="63">
        <f aca="true" t="shared" si="5" ref="D31:S31">SUM(D32:D33)</f>
        <v>3682</v>
      </c>
      <c r="E31" s="63">
        <f t="shared" si="5"/>
        <v>4434</v>
      </c>
      <c r="F31" s="63">
        <f t="shared" si="5"/>
        <v>3380</v>
      </c>
      <c r="G31" s="63">
        <f t="shared" si="5"/>
        <v>320</v>
      </c>
      <c r="H31" s="63">
        <f t="shared" si="5"/>
        <v>323</v>
      </c>
      <c r="I31" s="63">
        <f t="shared" si="5"/>
        <v>342</v>
      </c>
      <c r="J31" s="63">
        <f t="shared" si="5"/>
        <v>297</v>
      </c>
      <c r="K31" s="63">
        <f t="shared" si="5"/>
        <v>312</v>
      </c>
      <c r="L31" s="63">
        <f t="shared" si="5"/>
        <v>326</v>
      </c>
      <c r="M31" s="63">
        <f t="shared" si="5"/>
        <v>247</v>
      </c>
      <c r="N31" s="63">
        <f t="shared" si="5"/>
        <v>238</v>
      </c>
      <c r="O31" s="63">
        <f t="shared" si="5"/>
        <v>291</v>
      </c>
      <c r="P31" s="63">
        <f t="shared" si="5"/>
        <v>235</v>
      </c>
      <c r="Q31" s="63">
        <f t="shared" si="5"/>
        <v>247</v>
      </c>
      <c r="R31" s="63">
        <f t="shared" si="5"/>
        <v>202</v>
      </c>
      <c r="S31" s="63">
        <f t="shared" si="5"/>
        <v>281.6666666666667</v>
      </c>
    </row>
    <row r="32" spans="1:19" ht="19.5" customHeight="1">
      <c r="A32" s="7"/>
      <c r="B32" s="61" t="s">
        <v>127</v>
      </c>
      <c r="C32" s="81"/>
      <c r="D32" s="63">
        <v>2482</v>
      </c>
      <c r="E32" s="63">
        <v>2479</v>
      </c>
      <c r="F32" s="63">
        <f>SUM(G32:R32)</f>
        <v>1771</v>
      </c>
      <c r="G32" s="63">
        <v>164</v>
      </c>
      <c r="H32" s="63">
        <v>157</v>
      </c>
      <c r="I32" s="63">
        <v>182</v>
      </c>
      <c r="J32" s="63">
        <v>157</v>
      </c>
      <c r="K32" s="63">
        <v>167</v>
      </c>
      <c r="L32" s="63">
        <v>162</v>
      </c>
      <c r="M32" s="63">
        <v>119</v>
      </c>
      <c r="N32" s="63">
        <v>113</v>
      </c>
      <c r="O32" s="63">
        <v>139</v>
      </c>
      <c r="P32" s="63">
        <v>129</v>
      </c>
      <c r="Q32" s="63">
        <v>149</v>
      </c>
      <c r="R32" s="63">
        <v>133</v>
      </c>
      <c r="S32" s="67">
        <f>F32/12</f>
        <v>147.58333333333334</v>
      </c>
    </row>
    <row r="33" spans="1:19" ht="19.5" customHeight="1">
      <c r="A33" s="7"/>
      <c r="B33" s="61" t="s">
        <v>128</v>
      </c>
      <c r="C33" s="81"/>
      <c r="D33" s="63">
        <v>1200</v>
      </c>
      <c r="E33" s="63">
        <v>1955</v>
      </c>
      <c r="F33" s="63">
        <f>SUM(G33:R33)</f>
        <v>1609</v>
      </c>
      <c r="G33" s="63">
        <v>156</v>
      </c>
      <c r="H33" s="63">
        <v>166</v>
      </c>
      <c r="I33" s="63">
        <v>160</v>
      </c>
      <c r="J33" s="63">
        <v>140</v>
      </c>
      <c r="K33" s="63">
        <v>145</v>
      </c>
      <c r="L33" s="63">
        <v>164</v>
      </c>
      <c r="M33" s="63">
        <v>128</v>
      </c>
      <c r="N33" s="63">
        <v>125</v>
      </c>
      <c r="O33" s="63">
        <v>152</v>
      </c>
      <c r="P33" s="63">
        <v>106</v>
      </c>
      <c r="Q33" s="63">
        <v>98</v>
      </c>
      <c r="R33" s="63">
        <v>69</v>
      </c>
      <c r="S33" s="67">
        <f>F33/12</f>
        <v>134.08333333333334</v>
      </c>
    </row>
    <row r="34" spans="1:19" ht="19.5" customHeight="1">
      <c r="A34" s="38"/>
      <c r="B34" s="38"/>
      <c r="C34" s="8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9.5" customHeight="1">
      <c r="A35" s="214" t="s">
        <v>129</v>
      </c>
      <c r="B35" s="214"/>
      <c r="C35" s="81" t="s">
        <v>126</v>
      </c>
      <c r="D35" s="63">
        <f aca="true" t="shared" si="6" ref="D35:S35">SUM(D36:D37)</f>
        <v>5823</v>
      </c>
      <c r="E35" s="63">
        <f t="shared" si="6"/>
        <v>10201</v>
      </c>
      <c r="F35" s="63">
        <f t="shared" si="6"/>
        <v>8719</v>
      </c>
      <c r="G35" s="63">
        <f t="shared" si="6"/>
        <v>808</v>
      </c>
      <c r="H35" s="63">
        <f t="shared" si="6"/>
        <v>921</v>
      </c>
      <c r="I35" s="63">
        <f t="shared" si="6"/>
        <v>912</v>
      </c>
      <c r="J35" s="63">
        <f t="shared" si="6"/>
        <v>798</v>
      </c>
      <c r="K35" s="63">
        <f t="shared" si="6"/>
        <v>762</v>
      </c>
      <c r="L35" s="63">
        <f t="shared" si="6"/>
        <v>739</v>
      </c>
      <c r="M35" s="63">
        <f t="shared" si="6"/>
        <v>687</v>
      </c>
      <c r="N35" s="63">
        <f t="shared" si="6"/>
        <v>739</v>
      </c>
      <c r="O35" s="63">
        <f t="shared" si="6"/>
        <v>587</v>
      </c>
      <c r="P35" s="63">
        <f t="shared" si="6"/>
        <v>722</v>
      </c>
      <c r="Q35" s="63">
        <f t="shared" si="6"/>
        <v>563</v>
      </c>
      <c r="R35" s="63">
        <f t="shared" si="6"/>
        <v>481</v>
      </c>
      <c r="S35" s="63">
        <f t="shared" si="6"/>
        <v>726.5833333333334</v>
      </c>
    </row>
    <row r="36" spans="1:19" ht="19.5" customHeight="1">
      <c r="A36" s="7"/>
      <c r="B36" s="61" t="s">
        <v>130</v>
      </c>
      <c r="C36" s="81"/>
      <c r="D36" s="63">
        <v>4128</v>
      </c>
      <c r="E36" s="63">
        <v>7430</v>
      </c>
      <c r="F36" s="63">
        <f>SUM(G36:R36)</f>
        <v>6038</v>
      </c>
      <c r="G36" s="63">
        <v>580</v>
      </c>
      <c r="H36" s="63">
        <v>688</v>
      </c>
      <c r="I36" s="63">
        <v>687</v>
      </c>
      <c r="J36" s="63">
        <v>617</v>
      </c>
      <c r="K36" s="63">
        <v>526</v>
      </c>
      <c r="L36" s="63">
        <v>479</v>
      </c>
      <c r="M36" s="63">
        <v>412</v>
      </c>
      <c r="N36" s="63">
        <v>514</v>
      </c>
      <c r="O36" s="63">
        <v>383</v>
      </c>
      <c r="P36" s="63">
        <v>512</v>
      </c>
      <c r="Q36" s="63">
        <v>368</v>
      </c>
      <c r="R36" s="63">
        <v>272</v>
      </c>
      <c r="S36" s="67">
        <f>F36/12</f>
        <v>503.1666666666667</v>
      </c>
    </row>
    <row r="37" spans="1:19" ht="19.5" customHeight="1">
      <c r="A37" s="7"/>
      <c r="B37" s="61" t="s">
        <v>131</v>
      </c>
      <c r="C37" s="81"/>
      <c r="D37" s="63">
        <v>1695</v>
      </c>
      <c r="E37" s="63">
        <v>2771</v>
      </c>
      <c r="F37" s="63">
        <f>SUM(G37:R37)</f>
        <v>2681</v>
      </c>
      <c r="G37" s="63">
        <v>228</v>
      </c>
      <c r="H37" s="63">
        <v>233</v>
      </c>
      <c r="I37" s="63">
        <v>225</v>
      </c>
      <c r="J37" s="63">
        <v>181</v>
      </c>
      <c r="K37" s="63">
        <v>236</v>
      </c>
      <c r="L37" s="63">
        <v>260</v>
      </c>
      <c r="M37" s="63">
        <v>275</v>
      </c>
      <c r="N37" s="63">
        <v>225</v>
      </c>
      <c r="O37" s="63">
        <v>204</v>
      </c>
      <c r="P37" s="63">
        <v>210</v>
      </c>
      <c r="Q37" s="63">
        <v>195</v>
      </c>
      <c r="R37" s="63">
        <v>209</v>
      </c>
      <c r="S37" s="67">
        <f>F37/12</f>
        <v>223.41666666666666</v>
      </c>
    </row>
    <row r="38" spans="1:19" ht="19.5" customHeight="1">
      <c r="A38" s="38"/>
      <c r="B38" s="38"/>
      <c r="C38" s="8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9.5" customHeight="1">
      <c r="A39" s="214" t="s">
        <v>132</v>
      </c>
      <c r="B39" s="214"/>
      <c r="C39" s="81" t="s">
        <v>107</v>
      </c>
      <c r="D39" s="63">
        <v>22448585</v>
      </c>
      <c r="E39" s="63">
        <v>23987918</v>
      </c>
      <c r="F39" s="63">
        <f>SUM(G39:R39)</f>
        <v>22789573</v>
      </c>
      <c r="G39" s="63">
        <v>1890282</v>
      </c>
      <c r="H39" s="63">
        <v>2009425</v>
      </c>
      <c r="I39" s="63">
        <v>2305267</v>
      </c>
      <c r="J39" s="63">
        <v>2078932</v>
      </c>
      <c r="K39" s="63">
        <v>1865398</v>
      </c>
      <c r="L39" s="63">
        <v>1903568</v>
      </c>
      <c r="M39" s="63">
        <v>1748505</v>
      </c>
      <c r="N39" s="63">
        <v>1753512</v>
      </c>
      <c r="O39" s="63">
        <v>1764755</v>
      </c>
      <c r="P39" s="63">
        <v>1867686</v>
      </c>
      <c r="Q39" s="63">
        <v>1731216</v>
      </c>
      <c r="R39" s="63">
        <v>1871027</v>
      </c>
      <c r="S39" s="67">
        <f>F39/12</f>
        <v>1899131.0833333333</v>
      </c>
    </row>
    <row r="40" spans="1:19" ht="19.5" customHeight="1">
      <c r="A40" s="38"/>
      <c r="B40" s="38"/>
      <c r="C40" s="8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9.5" customHeight="1">
      <c r="A41" s="214" t="s">
        <v>133</v>
      </c>
      <c r="B41" s="214"/>
      <c r="C41" s="81" t="s">
        <v>134</v>
      </c>
      <c r="D41" s="63">
        <v>25172</v>
      </c>
      <c r="E41" s="63">
        <v>29085</v>
      </c>
      <c r="F41" s="63">
        <f>SUM(G41:R41)</f>
        <v>23647</v>
      </c>
      <c r="G41" s="63">
        <v>2055</v>
      </c>
      <c r="H41" s="63">
        <v>2694</v>
      </c>
      <c r="I41" s="63">
        <v>2316</v>
      </c>
      <c r="J41" s="63">
        <v>2343</v>
      </c>
      <c r="K41" s="63">
        <v>1725</v>
      </c>
      <c r="L41" s="63">
        <v>2134</v>
      </c>
      <c r="M41" s="63">
        <v>1807</v>
      </c>
      <c r="N41" s="63">
        <v>1476</v>
      </c>
      <c r="O41" s="63">
        <v>2060</v>
      </c>
      <c r="P41" s="63">
        <v>1767</v>
      </c>
      <c r="Q41" s="63">
        <v>1633</v>
      </c>
      <c r="R41" s="63">
        <v>1637</v>
      </c>
      <c r="S41" s="67">
        <f>F41/12</f>
        <v>1970.5833333333333</v>
      </c>
    </row>
    <row r="42" spans="1:19" ht="19.5" customHeight="1">
      <c r="A42" s="38"/>
      <c r="B42" s="38"/>
      <c r="C42" s="8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9.5" customHeight="1">
      <c r="A43" s="233" t="s">
        <v>135</v>
      </c>
      <c r="B43" s="234"/>
      <c r="C43" s="81" t="s">
        <v>134</v>
      </c>
      <c r="D43" s="63">
        <v>34220</v>
      </c>
      <c r="E43" s="63">
        <v>51301</v>
      </c>
      <c r="F43" s="63">
        <f>SUM(G43:R43)</f>
        <v>52325</v>
      </c>
      <c r="G43" s="63">
        <v>3774</v>
      </c>
      <c r="H43" s="63">
        <v>4090</v>
      </c>
      <c r="I43" s="63">
        <v>4883</v>
      </c>
      <c r="J43" s="63">
        <v>4333</v>
      </c>
      <c r="K43" s="63">
        <v>4184</v>
      </c>
      <c r="L43" s="63">
        <v>4573</v>
      </c>
      <c r="M43" s="63">
        <v>4618</v>
      </c>
      <c r="N43" s="63">
        <v>4371</v>
      </c>
      <c r="O43" s="63">
        <v>4914</v>
      </c>
      <c r="P43" s="63">
        <v>3931</v>
      </c>
      <c r="Q43" s="63">
        <v>4148</v>
      </c>
      <c r="R43" s="63">
        <v>4506</v>
      </c>
      <c r="S43" s="67">
        <f>F43/12</f>
        <v>4360.416666666667</v>
      </c>
    </row>
    <row r="44" spans="1:19" ht="19.5" customHeight="1">
      <c r="A44" s="38"/>
      <c r="B44" s="38"/>
      <c r="C44" s="8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9.5" customHeight="1">
      <c r="A45" s="225" t="s">
        <v>136</v>
      </c>
      <c r="B45" s="225"/>
      <c r="C45" s="86" t="s">
        <v>134</v>
      </c>
      <c r="D45" s="87">
        <v>141309</v>
      </c>
      <c r="E45" s="87">
        <v>130431</v>
      </c>
      <c r="F45" s="88">
        <f>SUM(G45:R45)</f>
        <v>113684</v>
      </c>
      <c r="G45" s="87">
        <v>8285</v>
      </c>
      <c r="H45" s="87">
        <v>10459</v>
      </c>
      <c r="I45" s="87">
        <v>11075</v>
      </c>
      <c r="J45" s="87">
        <v>9579</v>
      </c>
      <c r="K45" s="87">
        <v>8987</v>
      </c>
      <c r="L45" s="87">
        <v>10757</v>
      </c>
      <c r="M45" s="87">
        <v>9281</v>
      </c>
      <c r="N45" s="87">
        <v>8874</v>
      </c>
      <c r="O45" s="87">
        <v>9331</v>
      </c>
      <c r="P45" s="87">
        <v>9815</v>
      </c>
      <c r="Q45" s="87">
        <v>9558</v>
      </c>
      <c r="R45" s="87">
        <v>7683</v>
      </c>
      <c r="S45" s="88">
        <f>F45/12</f>
        <v>9473.666666666666</v>
      </c>
    </row>
    <row r="46" spans="1:19" ht="19.5" customHeight="1">
      <c r="A46" s="38" t="s">
        <v>13</v>
      </c>
      <c r="B46" s="38"/>
      <c r="C46" s="38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</sheetData>
  <sheetProtection/>
  <mergeCells count="33">
    <mergeCell ref="A35:B35"/>
    <mergeCell ref="A39:B39"/>
    <mergeCell ref="A41:B41"/>
    <mergeCell ref="A43:B43"/>
    <mergeCell ref="A45:B45"/>
    <mergeCell ref="A16:B16"/>
    <mergeCell ref="A18:B18"/>
    <mergeCell ref="A23:B23"/>
    <mergeCell ref="A25:B25"/>
    <mergeCell ref="A29:B29"/>
    <mergeCell ref="A31:B31"/>
    <mergeCell ref="Q5:Q7"/>
    <mergeCell ref="R5:R7"/>
    <mergeCell ref="S5:S7"/>
    <mergeCell ref="A8:B8"/>
    <mergeCell ref="A12:B12"/>
    <mergeCell ref="A14:B14"/>
    <mergeCell ref="K5:K7"/>
    <mergeCell ref="L5:L7"/>
    <mergeCell ref="M5:M7"/>
    <mergeCell ref="A2:S2"/>
    <mergeCell ref="A3:S3"/>
    <mergeCell ref="C5:C7"/>
    <mergeCell ref="D5:D7"/>
    <mergeCell ref="E5:E7"/>
    <mergeCell ref="F5:F7"/>
    <mergeCell ref="G5:G7"/>
    <mergeCell ref="H5:H7"/>
    <mergeCell ref="I5:I7"/>
    <mergeCell ref="J5:J7"/>
    <mergeCell ref="N5:N7"/>
    <mergeCell ref="O5:O7"/>
    <mergeCell ref="P5:P7"/>
  </mergeCells>
  <printOptions horizontalCentered="1" verticalCentered="1"/>
  <pageMargins left="0.5118110236220472" right="0.31496062992125984" top="0.35433070866141736" bottom="0.35433070866141736" header="0" footer="0"/>
  <pageSetup horizontalDpi="600" verticalDpi="600" orientation="landscape" paperSize="8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:U1"/>
    </sheetView>
  </sheetViews>
  <sheetFormatPr defaultColWidth="12.5" defaultRowHeight="20.25" customHeight="1"/>
  <cols>
    <col min="1" max="1" width="18.69921875" style="0" customWidth="1"/>
    <col min="2" max="9" width="11.19921875" style="0" customWidth="1"/>
    <col min="10" max="11" width="13.69921875" style="0" customWidth="1"/>
    <col min="12" max="13" width="11.19921875" style="0" customWidth="1"/>
    <col min="14" max="15" width="13.69921875" style="0" customWidth="1"/>
    <col min="16" max="17" width="11.19921875" style="0" customWidth="1"/>
    <col min="18" max="19" width="13.09765625" style="0" customWidth="1"/>
    <col min="20" max="21" width="11.19921875" style="0" customWidth="1"/>
  </cols>
  <sheetData>
    <row r="1" spans="1:21" ht="20.25" customHeight="1">
      <c r="A1" s="235" t="s">
        <v>137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:21" ht="20.25" customHeight="1">
      <c r="A2" s="244" t="s">
        <v>138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</row>
    <row r="3" spans="1:21" ht="20.25" customHeight="1" thickBot="1">
      <c r="A3" s="90" t="s">
        <v>139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ht="20.25" customHeight="1">
      <c r="A4" s="238" t="s">
        <v>140</v>
      </c>
      <c r="B4" s="240" t="s">
        <v>141</v>
      </c>
      <c r="C4" s="241"/>
      <c r="D4" s="241"/>
      <c r="E4" s="242"/>
      <c r="F4" s="240" t="s">
        <v>142</v>
      </c>
      <c r="G4" s="241"/>
      <c r="H4" s="241"/>
      <c r="I4" s="242"/>
      <c r="J4" s="240" t="s">
        <v>143</v>
      </c>
      <c r="K4" s="241"/>
      <c r="L4" s="241"/>
      <c r="M4" s="242"/>
      <c r="N4" s="240" t="s">
        <v>144</v>
      </c>
      <c r="O4" s="241"/>
      <c r="P4" s="241"/>
      <c r="Q4" s="242"/>
      <c r="R4" s="240" t="s">
        <v>145</v>
      </c>
      <c r="S4" s="243"/>
      <c r="T4" s="243"/>
      <c r="U4" s="243"/>
    </row>
    <row r="5" spans="1:21" ht="20.25" customHeight="1">
      <c r="A5" s="239"/>
      <c r="B5" s="93" t="s">
        <v>146</v>
      </c>
      <c r="C5" s="93" t="s">
        <v>147</v>
      </c>
      <c r="D5" s="93" t="s">
        <v>148</v>
      </c>
      <c r="E5" s="93" t="s">
        <v>149</v>
      </c>
      <c r="F5" s="93" t="s">
        <v>146</v>
      </c>
      <c r="G5" s="93" t="s">
        <v>147</v>
      </c>
      <c r="H5" s="93" t="s">
        <v>148</v>
      </c>
      <c r="I5" s="93" t="s">
        <v>149</v>
      </c>
      <c r="J5" s="93" t="s">
        <v>146</v>
      </c>
      <c r="K5" s="93" t="s">
        <v>147</v>
      </c>
      <c r="L5" s="93" t="s">
        <v>148</v>
      </c>
      <c r="M5" s="93" t="s">
        <v>149</v>
      </c>
      <c r="N5" s="93" t="s">
        <v>146</v>
      </c>
      <c r="O5" s="93" t="s">
        <v>147</v>
      </c>
      <c r="P5" s="93" t="s">
        <v>148</v>
      </c>
      <c r="Q5" s="93" t="s">
        <v>149</v>
      </c>
      <c r="R5" s="93" t="s">
        <v>146</v>
      </c>
      <c r="S5" s="93" t="s">
        <v>147</v>
      </c>
      <c r="T5" s="93" t="s">
        <v>148</v>
      </c>
      <c r="U5" s="94" t="s">
        <v>149</v>
      </c>
    </row>
    <row r="6" spans="1:21" ht="20.25" customHeight="1">
      <c r="A6" s="95"/>
      <c r="B6" s="96"/>
      <c r="C6" s="96"/>
      <c r="D6" s="97" t="s">
        <v>150</v>
      </c>
      <c r="E6" s="97" t="s">
        <v>150</v>
      </c>
      <c r="F6" s="97" t="s">
        <v>151</v>
      </c>
      <c r="G6" s="97" t="s">
        <v>151</v>
      </c>
      <c r="H6" s="97" t="s">
        <v>150</v>
      </c>
      <c r="I6" s="97" t="s">
        <v>150</v>
      </c>
      <c r="J6" s="97" t="s">
        <v>152</v>
      </c>
      <c r="K6" s="97" t="s">
        <v>152</v>
      </c>
      <c r="L6" s="97" t="s">
        <v>150</v>
      </c>
      <c r="M6" s="97" t="s">
        <v>150</v>
      </c>
      <c r="N6" s="97" t="s">
        <v>152</v>
      </c>
      <c r="O6" s="97" t="s">
        <v>152</v>
      </c>
      <c r="P6" s="97" t="s">
        <v>150</v>
      </c>
      <c r="Q6" s="97" t="s">
        <v>150</v>
      </c>
      <c r="R6" s="97" t="s">
        <v>152</v>
      </c>
      <c r="S6" s="97" t="s">
        <v>152</v>
      </c>
      <c r="T6" s="97" t="s">
        <v>150</v>
      </c>
      <c r="U6" s="97" t="s">
        <v>150</v>
      </c>
    </row>
    <row r="7" spans="1:21" ht="20.25" customHeight="1">
      <c r="A7" s="98" t="s">
        <v>153</v>
      </c>
      <c r="B7" s="99">
        <f>SUM(B9:B31)</f>
        <v>10274</v>
      </c>
      <c r="C7" s="99">
        <f>SUM(C9:C31)</f>
        <v>9870</v>
      </c>
      <c r="D7" s="100">
        <f>100*C7/C$7</f>
        <v>100</v>
      </c>
      <c r="E7" s="101">
        <f>100*(C7-B7)/B7</f>
        <v>-3.932256180650185</v>
      </c>
      <c r="F7" s="99">
        <f>SUM(F9:F31)</f>
        <v>116973</v>
      </c>
      <c r="G7" s="99">
        <f>SUM(G9:G31)</f>
        <v>115328</v>
      </c>
      <c r="H7" s="100">
        <f>100*G7/G$7</f>
        <v>100</v>
      </c>
      <c r="I7" s="102">
        <f>100*(G7-F7)/F7</f>
        <v>-1.4063074384687064</v>
      </c>
      <c r="J7" s="99">
        <f>SUM(J9:J31)</f>
        <v>255449821</v>
      </c>
      <c r="K7" s="99">
        <f>SUM(K9:K31)</f>
        <v>256866329</v>
      </c>
      <c r="L7" s="100">
        <f>100*K7/K$7</f>
        <v>100</v>
      </c>
      <c r="M7" s="102">
        <f>100*(K7-J7)/J7</f>
        <v>0.5545151664052252</v>
      </c>
      <c r="N7" s="99">
        <f>SUM(N9:N31)</f>
        <v>255730120</v>
      </c>
      <c r="O7" s="99">
        <f>SUM(O9:O31)</f>
        <v>255084306</v>
      </c>
      <c r="P7" s="100">
        <f>100*O7/O$7</f>
        <v>100</v>
      </c>
      <c r="Q7" s="102">
        <f>100*(O7-N7)/N7</f>
        <v>-0.2525373233313307</v>
      </c>
      <c r="R7" s="99">
        <f>SUM(R9:R31)</f>
        <v>96254055</v>
      </c>
      <c r="S7" s="99">
        <f>SUM(S9:S31)</f>
        <v>99612303</v>
      </c>
      <c r="T7" s="100">
        <f>100*S7/S$7</f>
        <v>100</v>
      </c>
      <c r="U7" s="102">
        <f>100*(S7-R7)/R7</f>
        <v>3.4889418425021157</v>
      </c>
    </row>
    <row r="8" spans="1:21" ht="20.25" customHeight="1">
      <c r="A8" s="95"/>
      <c r="B8" s="89"/>
      <c r="C8" s="103"/>
      <c r="D8" s="103"/>
      <c r="E8" s="103"/>
      <c r="F8" s="89"/>
      <c r="G8" s="103"/>
      <c r="H8" s="104"/>
      <c r="I8" s="105"/>
      <c r="J8" s="89"/>
      <c r="K8" s="103"/>
      <c r="L8" s="104"/>
      <c r="M8" s="105"/>
      <c r="N8" s="89"/>
      <c r="O8" s="103"/>
      <c r="P8" s="104"/>
      <c r="Q8" s="105"/>
      <c r="R8" s="89"/>
      <c r="S8" s="89"/>
      <c r="T8" s="104"/>
      <c r="U8" s="105"/>
    </row>
    <row r="9" spans="1:21" ht="20.25" customHeight="1">
      <c r="A9" s="106" t="s">
        <v>154</v>
      </c>
      <c r="B9" s="96">
        <v>852</v>
      </c>
      <c r="C9" s="107">
        <v>835</v>
      </c>
      <c r="D9" s="108">
        <f aca="true" t="shared" si="0" ref="D9:D31">100*C9/C$7</f>
        <v>8.459979736575482</v>
      </c>
      <c r="E9" s="109">
        <f aca="true" t="shared" si="1" ref="E9:E31">100*(C9-B9)/B9</f>
        <v>-1.9953051643192488</v>
      </c>
      <c r="F9" s="110">
        <v>12576</v>
      </c>
      <c r="G9" s="67">
        <v>13016</v>
      </c>
      <c r="H9" s="108">
        <f aca="true" t="shared" si="2" ref="H9:H31">100*G9/G$7</f>
        <v>11.28607103218646</v>
      </c>
      <c r="I9" s="109">
        <f aca="true" t="shared" si="3" ref="I9:I29">100*(G9-F9)/F9</f>
        <v>3.4987277353689565</v>
      </c>
      <c r="J9" s="110">
        <v>16233886</v>
      </c>
      <c r="K9" s="67">
        <v>15511449</v>
      </c>
      <c r="L9" s="108">
        <f aca="true" t="shared" si="4" ref="L9:L31">100*K9/K$7</f>
        <v>6.038724133438291</v>
      </c>
      <c r="M9" s="109">
        <f aca="true" t="shared" si="5" ref="M9:M29">100*(K9-J9)/J9</f>
        <v>-4.450179088358758</v>
      </c>
      <c r="N9" s="110">
        <v>16230567</v>
      </c>
      <c r="O9" s="67">
        <v>15505060</v>
      </c>
      <c r="P9" s="108">
        <f aca="true" t="shared" si="6" ref="P9:P31">100*O9/O$7</f>
        <v>6.07840609370927</v>
      </c>
      <c r="Q9" s="109">
        <f aca="true" t="shared" si="7" ref="Q9:Q29">100*(O9-N9)/N9</f>
        <v>-4.470004036211427</v>
      </c>
      <c r="R9" s="110">
        <v>6909837</v>
      </c>
      <c r="S9" s="110">
        <v>6720081</v>
      </c>
      <c r="T9" s="108">
        <f aca="true" t="shared" si="8" ref="T9:T31">100*S9/S$7</f>
        <v>6.746235954408162</v>
      </c>
      <c r="U9" s="109">
        <f aca="true" t="shared" si="9" ref="U9:U29">100*(S9-R9)/R9</f>
        <v>-2.7461718706244445</v>
      </c>
    </row>
    <row r="10" spans="1:21" ht="20.25" customHeight="1">
      <c r="A10" s="106" t="s">
        <v>155</v>
      </c>
      <c r="B10" s="96">
        <v>62</v>
      </c>
      <c r="C10" s="107">
        <v>64</v>
      </c>
      <c r="D10" s="108">
        <f t="shared" si="0"/>
        <v>0.6484295845997974</v>
      </c>
      <c r="E10" s="109">
        <f t="shared" si="1"/>
        <v>3.225806451612903</v>
      </c>
      <c r="F10" s="110">
        <v>1084</v>
      </c>
      <c r="G10" s="67">
        <v>1104</v>
      </c>
      <c r="H10" s="108">
        <f t="shared" si="2"/>
        <v>0.9572697003329633</v>
      </c>
      <c r="I10" s="109">
        <f t="shared" si="3"/>
        <v>1.845018450184502</v>
      </c>
      <c r="J10" s="110">
        <v>11305456</v>
      </c>
      <c r="K10" s="67">
        <v>21350098</v>
      </c>
      <c r="L10" s="108">
        <f t="shared" si="4"/>
        <v>8.311754243196274</v>
      </c>
      <c r="M10" s="109">
        <f t="shared" si="5"/>
        <v>88.84773864937425</v>
      </c>
      <c r="N10" s="110">
        <v>11342191</v>
      </c>
      <c r="O10" s="67">
        <v>21336305</v>
      </c>
      <c r="P10" s="108">
        <f t="shared" si="6"/>
        <v>8.364413058010712</v>
      </c>
      <c r="Q10" s="109">
        <f t="shared" si="7"/>
        <v>88.11449216469728</v>
      </c>
      <c r="R10" s="110">
        <v>2755502</v>
      </c>
      <c r="S10" s="110">
        <v>6578828</v>
      </c>
      <c r="T10" s="108">
        <f t="shared" si="8"/>
        <v>6.604433189342084</v>
      </c>
      <c r="U10" s="109">
        <f t="shared" si="9"/>
        <v>138.75243059159456</v>
      </c>
    </row>
    <row r="11" spans="1:21" ht="20.25" customHeight="1">
      <c r="A11" s="106" t="s">
        <v>156</v>
      </c>
      <c r="B11" s="96">
        <v>2657</v>
      </c>
      <c r="C11" s="107">
        <v>2489</v>
      </c>
      <c r="D11" s="108">
        <f t="shared" si="0"/>
        <v>25.217831813576495</v>
      </c>
      <c r="E11" s="109">
        <f t="shared" si="1"/>
        <v>-6.3229205871283405</v>
      </c>
      <c r="F11" s="110">
        <v>16990</v>
      </c>
      <c r="G11" s="67">
        <v>16047</v>
      </c>
      <c r="H11" s="108">
        <f t="shared" si="2"/>
        <v>13.914227247502774</v>
      </c>
      <c r="I11" s="109">
        <f t="shared" si="3"/>
        <v>-5.550323719835197</v>
      </c>
      <c r="J11" s="110">
        <v>22190088</v>
      </c>
      <c r="K11" s="67">
        <v>20538111</v>
      </c>
      <c r="L11" s="108">
        <f t="shared" si="4"/>
        <v>7.995641577452528</v>
      </c>
      <c r="M11" s="109">
        <f t="shared" si="5"/>
        <v>-7.444661778718498</v>
      </c>
      <c r="N11" s="110">
        <v>22251415</v>
      </c>
      <c r="O11" s="67">
        <v>20563550</v>
      </c>
      <c r="P11" s="108">
        <f t="shared" si="6"/>
        <v>8.061472037405547</v>
      </c>
      <c r="Q11" s="109">
        <f t="shared" si="7"/>
        <v>-7.585427713248798</v>
      </c>
      <c r="R11" s="110">
        <v>10584832</v>
      </c>
      <c r="S11" s="110">
        <v>9706224</v>
      </c>
      <c r="T11" s="108">
        <f t="shared" si="8"/>
        <v>9.744001200333658</v>
      </c>
      <c r="U11" s="109">
        <f t="shared" si="9"/>
        <v>-8.300632452173073</v>
      </c>
    </row>
    <row r="12" spans="1:21" ht="20.25" customHeight="1">
      <c r="A12" s="106" t="s">
        <v>157</v>
      </c>
      <c r="B12" s="96">
        <v>386</v>
      </c>
      <c r="C12" s="107">
        <v>360</v>
      </c>
      <c r="D12" s="108">
        <f t="shared" si="0"/>
        <v>3.6474164133738602</v>
      </c>
      <c r="E12" s="109">
        <f t="shared" si="1"/>
        <v>-6.7357512953367875</v>
      </c>
      <c r="F12" s="110">
        <v>5202</v>
      </c>
      <c r="G12" s="67">
        <v>4886</v>
      </c>
      <c r="H12" s="108">
        <f t="shared" si="2"/>
        <v>4.236612097669257</v>
      </c>
      <c r="I12" s="109">
        <f t="shared" si="3"/>
        <v>-6.074586697424068</v>
      </c>
      <c r="J12" s="110">
        <v>3826404</v>
      </c>
      <c r="K12" s="67">
        <v>3653960</v>
      </c>
      <c r="L12" s="108">
        <f t="shared" si="4"/>
        <v>1.4225141980364426</v>
      </c>
      <c r="M12" s="109">
        <f t="shared" si="5"/>
        <v>-4.506685650548139</v>
      </c>
      <c r="N12" s="110">
        <v>3771866</v>
      </c>
      <c r="O12" s="67">
        <v>3645739</v>
      </c>
      <c r="P12" s="108">
        <f t="shared" si="6"/>
        <v>1.4292290486894947</v>
      </c>
      <c r="Q12" s="109">
        <f t="shared" si="7"/>
        <v>-3.3438886747302266</v>
      </c>
      <c r="R12" s="110">
        <v>1869439</v>
      </c>
      <c r="S12" s="110">
        <v>1814712</v>
      </c>
      <c r="T12" s="108">
        <f t="shared" si="8"/>
        <v>1.8217749668933967</v>
      </c>
      <c r="U12" s="109">
        <f t="shared" si="9"/>
        <v>-2.927455776840004</v>
      </c>
    </row>
    <row r="13" spans="1:21" ht="20.25" customHeight="1">
      <c r="A13" s="106" t="s">
        <v>158</v>
      </c>
      <c r="B13" s="96">
        <v>364</v>
      </c>
      <c r="C13" s="107">
        <v>350</v>
      </c>
      <c r="D13" s="108">
        <f t="shared" si="0"/>
        <v>3.5460992907801416</v>
      </c>
      <c r="E13" s="109">
        <f t="shared" si="1"/>
        <v>-3.8461538461538463</v>
      </c>
      <c r="F13" s="110">
        <v>2198</v>
      </c>
      <c r="G13" s="67">
        <v>2225</v>
      </c>
      <c r="H13" s="108">
        <f t="shared" si="2"/>
        <v>1.9292799667036626</v>
      </c>
      <c r="I13" s="109">
        <f t="shared" si="3"/>
        <v>1.2283894449499546</v>
      </c>
      <c r="J13" s="110">
        <v>3456087</v>
      </c>
      <c r="K13" s="67">
        <v>3183410</v>
      </c>
      <c r="L13" s="108">
        <f t="shared" si="4"/>
        <v>1.2393255326197308</v>
      </c>
      <c r="M13" s="109">
        <f t="shared" si="5"/>
        <v>-7.889760876968665</v>
      </c>
      <c r="N13" s="110">
        <v>3364575</v>
      </c>
      <c r="O13" s="67">
        <v>3187270</v>
      </c>
      <c r="P13" s="108">
        <f t="shared" si="6"/>
        <v>1.2494967056107324</v>
      </c>
      <c r="Q13" s="109">
        <f t="shared" si="7"/>
        <v>-5.269759182066085</v>
      </c>
      <c r="R13" s="110">
        <v>1299024</v>
      </c>
      <c r="S13" s="110">
        <v>1183788</v>
      </c>
      <c r="T13" s="108">
        <f t="shared" si="8"/>
        <v>1.1883953732100743</v>
      </c>
      <c r="U13" s="109">
        <f t="shared" si="9"/>
        <v>-8.870967741935484</v>
      </c>
    </row>
    <row r="14" spans="1:21" ht="20.25" customHeight="1">
      <c r="A14" s="106" t="s">
        <v>159</v>
      </c>
      <c r="B14" s="96">
        <v>577</v>
      </c>
      <c r="C14" s="107">
        <v>564</v>
      </c>
      <c r="D14" s="108">
        <f t="shared" si="0"/>
        <v>5.714285714285714</v>
      </c>
      <c r="E14" s="109">
        <f t="shared" si="1"/>
        <v>-2.2530329289428077</v>
      </c>
      <c r="F14" s="110">
        <v>3093</v>
      </c>
      <c r="G14" s="67">
        <v>3051</v>
      </c>
      <c r="H14" s="108">
        <f t="shared" si="2"/>
        <v>2.6454980577136515</v>
      </c>
      <c r="I14" s="109">
        <f t="shared" si="3"/>
        <v>-1.3579049466537343</v>
      </c>
      <c r="J14" s="110">
        <v>4845096</v>
      </c>
      <c r="K14" s="67">
        <v>4894678</v>
      </c>
      <c r="L14" s="108">
        <f t="shared" si="4"/>
        <v>1.9055350769621502</v>
      </c>
      <c r="M14" s="109">
        <f t="shared" si="5"/>
        <v>1.023344016300193</v>
      </c>
      <c r="N14" s="110">
        <v>5009437</v>
      </c>
      <c r="O14" s="67">
        <v>4849249</v>
      </c>
      <c r="P14" s="108">
        <f t="shared" si="6"/>
        <v>1.901037769058203</v>
      </c>
      <c r="Q14" s="109">
        <f t="shared" si="7"/>
        <v>-3.1977246145624747</v>
      </c>
      <c r="R14" s="110">
        <v>2453754</v>
      </c>
      <c r="S14" s="110">
        <v>2383505</v>
      </c>
      <c r="T14" s="108">
        <f t="shared" si="8"/>
        <v>2.3927817430342917</v>
      </c>
      <c r="U14" s="109">
        <f t="shared" si="9"/>
        <v>-2.8629194287609923</v>
      </c>
    </row>
    <row r="15" spans="1:21" ht="20.25" customHeight="1">
      <c r="A15" s="106" t="s">
        <v>160</v>
      </c>
      <c r="B15" s="96">
        <v>140</v>
      </c>
      <c r="C15" s="107">
        <v>132</v>
      </c>
      <c r="D15" s="108">
        <f t="shared" si="0"/>
        <v>1.337386018237082</v>
      </c>
      <c r="E15" s="109">
        <f t="shared" si="1"/>
        <v>-5.714285714285714</v>
      </c>
      <c r="F15" s="110">
        <v>1521</v>
      </c>
      <c r="G15" s="67">
        <v>1496</v>
      </c>
      <c r="H15" s="108">
        <f t="shared" si="2"/>
        <v>1.2971698113207548</v>
      </c>
      <c r="I15" s="109">
        <f t="shared" si="3"/>
        <v>-1.643655489809336</v>
      </c>
      <c r="J15" s="110">
        <v>2598191</v>
      </c>
      <c r="K15" s="67">
        <v>2489910</v>
      </c>
      <c r="L15" s="108">
        <f t="shared" si="4"/>
        <v>0.9693407499898518</v>
      </c>
      <c r="M15" s="109">
        <f t="shared" si="5"/>
        <v>-4.167553501647878</v>
      </c>
      <c r="N15" s="110">
        <v>2595208</v>
      </c>
      <c r="O15" s="67">
        <v>2492828</v>
      </c>
      <c r="P15" s="108">
        <f t="shared" si="6"/>
        <v>0.9772565153420297</v>
      </c>
      <c r="Q15" s="109">
        <f t="shared" si="7"/>
        <v>-3.9449631782885994</v>
      </c>
      <c r="R15" s="110">
        <v>1133757</v>
      </c>
      <c r="S15" s="110">
        <v>1158971</v>
      </c>
      <c r="T15" s="108">
        <f t="shared" si="8"/>
        <v>1.163481783972006</v>
      </c>
      <c r="U15" s="109">
        <f t="shared" si="9"/>
        <v>2.2239333472693</v>
      </c>
    </row>
    <row r="16" spans="1:21" ht="20.25" customHeight="1">
      <c r="A16" s="106" t="s">
        <v>161</v>
      </c>
      <c r="B16" s="96">
        <v>407</v>
      </c>
      <c r="C16" s="107">
        <v>410</v>
      </c>
      <c r="D16" s="108">
        <f t="shared" si="0"/>
        <v>4.154002026342452</v>
      </c>
      <c r="E16" s="109">
        <f t="shared" si="1"/>
        <v>0.7371007371007371</v>
      </c>
      <c r="F16" s="110">
        <v>6119</v>
      </c>
      <c r="G16" s="67">
        <v>6287</v>
      </c>
      <c r="H16" s="108">
        <f t="shared" si="2"/>
        <v>5.451408157602664</v>
      </c>
      <c r="I16" s="109">
        <f t="shared" si="3"/>
        <v>2.7455466579506456</v>
      </c>
      <c r="J16" s="110">
        <v>9640802</v>
      </c>
      <c r="K16" s="67">
        <v>9763971</v>
      </c>
      <c r="L16" s="108">
        <f t="shared" si="4"/>
        <v>3.8011875818881657</v>
      </c>
      <c r="M16" s="109">
        <f t="shared" si="5"/>
        <v>1.277580433661017</v>
      </c>
      <c r="N16" s="110">
        <v>9640421</v>
      </c>
      <c r="O16" s="67">
        <v>9774332</v>
      </c>
      <c r="P16" s="108">
        <f t="shared" si="6"/>
        <v>3.8318045328903927</v>
      </c>
      <c r="Q16" s="109">
        <f t="shared" si="7"/>
        <v>1.3890575940615042</v>
      </c>
      <c r="R16" s="110">
        <v>5428034</v>
      </c>
      <c r="S16" s="110">
        <v>5364640</v>
      </c>
      <c r="T16" s="108">
        <f t="shared" si="8"/>
        <v>5.3855194975263245</v>
      </c>
      <c r="U16" s="109">
        <f t="shared" si="9"/>
        <v>-1.167899832609744</v>
      </c>
    </row>
    <row r="17" spans="1:21" ht="20.25" customHeight="1">
      <c r="A17" s="106" t="s">
        <v>162</v>
      </c>
      <c r="B17" s="96">
        <v>30</v>
      </c>
      <c r="C17" s="107">
        <v>37</v>
      </c>
      <c r="D17" s="108">
        <f t="shared" si="0"/>
        <v>0.37487335359675783</v>
      </c>
      <c r="E17" s="109">
        <f t="shared" si="1"/>
        <v>23.333333333333332</v>
      </c>
      <c r="F17" s="110">
        <v>1426</v>
      </c>
      <c r="G17" s="67">
        <v>1605</v>
      </c>
      <c r="H17" s="108">
        <f t="shared" si="2"/>
        <v>1.3916828523862375</v>
      </c>
      <c r="I17" s="109">
        <f t="shared" si="3"/>
        <v>12.552594670406732</v>
      </c>
      <c r="J17" s="110">
        <v>13214158</v>
      </c>
      <c r="K17" s="67">
        <v>13227699</v>
      </c>
      <c r="L17" s="108">
        <f t="shared" si="4"/>
        <v>5.149643026976883</v>
      </c>
      <c r="M17" s="109">
        <f t="shared" si="5"/>
        <v>0.10247342282421627</v>
      </c>
      <c r="N17" s="110">
        <v>13259004</v>
      </c>
      <c r="O17" s="67">
        <v>13295760</v>
      </c>
      <c r="P17" s="108">
        <f t="shared" si="6"/>
        <v>5.212300281617482</v>
      </c>
      <c r="Q17" s="109">
        <f t="shared" si="7"/>
        <v>0.27721539264940265</v>
      </c>
      <c r="R17" s="110">
        <v>8284727</v>
      </c>
      <c r="S17" s="110">
        <v>8187869</v>
      </c>
      <c r="T17" s="108">
        <f t="shared" si="8"/>
        <v>8.219736672487132</v>
      </c>
      <c r="U17" s="109">
        <f t="shared" si="9"/>
        <v>-1.1691151681884027</v>
      </c>
    </row>
    <row r="18" spans="1:21" ht="20.25" customHeight="1">
      <c r="A18" s="106" t="s">
        <v>163</v>
      </c>
      <c r="B18" s="96">
        <v>12</v>
      </c>
      <c r="C18" s="107">
        <v>11</v>
      </c>
      <c r="D18" s="108">
        <f t="shared" si="0"/>
        <v>0.11144883485309018</v>
      </c>
      <c r="E18" s="109">
        <f t="shared" si="1"/>
        <v>-8.333333333333334</v>
      </c>
      <c r="F18" s="110">
        <v>176</v>
      </c>
      <c r="G18" s="67">
        <v>173</v>
      </c>
      <c r="H18" s="108">
        <f t="shared" si="2"/>
        <v>0.15000693673695895</v>
      </c>
      <c r="I18" s="109">
        <f t="shared" si="3"/>
        <v>-1.7045454545454546</v>
      </c>
      <c r="J18" s="110">
        <v>749814</v>
      </c>
      <c r="K18" s="67">
        <v>794990</v>
      </c>
      <c r="L18" s="108">
        <f t="shared" si="4"/>
        <v>0.3094956053971558</v>
      </c>
      <c r="M18" s="109">
        <f t="shared" si="5"/>
        <v>6.024960856959193</v>
      </c>
      <c r="N18" s="110">
        <v>749671</v>
      </c>
      <c r="O18" s="67">
        <v>795982</v>
      </c>
      <c r="P18" s="108">
        <f t="shared" si="6"/>
        <v>0.31204663763203055</v>
      </c>
      <c r="Q18" s="109">
        <f t="shared" si="7"/>
        <v>6.177509867661947</v>
      </c>
      <c r="R18" s="110">
        <v>318646</v>
      </c>
      <c r="S18" s="110">
        <v>339747</v>
      </c>
      <c r="T18" s="108">
        <f t="shared" si="8"/>
        <v>0.34106931550413006</v>
      </c>
      <c r="U18" s="109">
        <f t="shared" si="9"/>
        <v>6.622082185246324</v>
      </c>
    </row>
    <row r="19" spans="1:21" ht="20.25" customHeight="1">
      <c r="A19" s="106" t="s">
        <v>135</v>
      </c>
      <c r="B19" s="96">
        <v>299</v>
      </c>
      <c r="C19" s="107">
        <v>273</v>
      </c>
      <c r="D19" s="108">
        <f t="shared" si="0"/>
        <v>2.765957446808511</v>
      </c>
      <c r="E19" s="109">
        <f t="shared" si="1"/>
        <v>-8.695652173913043</v>
      </c>
      <c r="F19" s="110">
        <v>3989</v>
      </c>
      <c r="G19" s="67">
        <v>3715</v>
      </c>
      <c r="H19" s="108">
        <f t="shared" si="2"/>
        <v>3.2212472253052162</v>
      </c>
      <c r="I19" s="109">
        <f t="shared" si="3"/>
        <v>-6.868889445976436</v>
      </c>
      <c r="J19" s="110">
        <v>6883332</v>
      </c>
      <c r="K19" s="67">
        <v>6582428</v>
      </c>
      <c r="L19" s="108">
        <f t="shared" si="4"/>
        <v>2.562588886455414</v>
      </c>
      <c r="M19" s="109">
        <f t="shared" si="5"/>
        <v>-4.371487529585962</v>
      </c>
      <c r="N19" s="110">
        <v>6855243</v>
      </c>
      <c r="O19" s="67">
        <v>6580110</v>
      </c>
      <c r="P19" s="108">
        <f t="shared" si="6"/>
        <v>2.5795824538103886</v>
      </c>
      <c r="Q19" s="109">
        <f t="shared" si="7"/>
        <v>-4.013468231541902</v>
      </c>
      <c r="R19" s="110">
        <v>2713533</v>
      </c>
      <c r="S19" s="110">
        <v>2787069</v>
      </c>
      <c r="T19" s="108">
        <f t="shared" si="8"/>
        <v>2.7979164380929933</v>
      </c>
      <c r="U19" s="109">
        <f t="shared" si="9"/>
        <v>2.7099725708145064</v>
      </c>
    </row>
    <row r="20" spans="1:21" ht="20.25" customHeight="1">
      <c r="A20" s="106" t="s">
        <v>164</v>
      </c>
      <c r="B20" s="96">
        <v>29</v>
      </c>
      <c r="C20" s="107">
        <v>29</v>
      </c>
      <c r="D20" s="108">
        <f t="shared" si="0"/>
        <v>0.2938196555217832</v>
      </c>
      <c r="E20" s="109">
        <f t="shared" si="1"/>
        <v>0</v>
      </c>
      <c r="F20" s="110">
        <v>298</v>
      </c>
      <c r="G20" s="67">
        <v>306</v>
      </c>
      <c r="H20" s="108">
        <f t="shared" si="2"/>
        <v>0.2653301886792453</v>
      </c>
      <c r="I20" s="109">
        <f t="shared" si="3"/>
        <v>2.684563758389262</v>
      </c>
      <c r="J20" s="110">
        <v>373144</v>
      </c>
      <c r="K20" s="67">
        <v>393267</v>
      </c>
      <c r="L20" s="108">
        <f t="shared" si="4"/>
        <v>0.15310181039726697</v>
      </c>
      <c r="M20" s="109">
        <f t="shared" si="5"/>
        <v>5.392824217996269</v>
      </c>
      <c r="N20" s="110">
        <v>373144</v>
      </c>
      <c r="O20" s="67">
        <v>393267</v>
      </c>
      <c r="P20" s="108">
        <f t="shared" si="6"/>
        <v>0.15417138206848366</v>
      </c>
      <c r="Q20" s="109">
        <f t="shared" si="7"/>
        <v>5.392824217996269</v>
      </c>
      <c r="R20" s="110">
        <v>177463</v>
      </c>
      <c r="S20" s="110">
        <v>171665</v>
      </c>
      <c r="T20" s="108">
        <f t="shared" si="8"/>
        <v>0.17233313037647568</v>
      </c>
      <c r="U20" s="109">
        <f t="shared" si="9"/>
        <v>-3.2671599150245405</v>
      </c>
    </row>
    <row r="21" spans="1:21" ht="20.25" customHeight="1">
      <c r="A21" s="106" t="s">
        <v>165</v>
      </c>
      <c r="B21" s="96">
        <v>11</v>
      </c>
      <c r="C21" s="107">
        <v>12</v>
      </c>
      <c r="D21" s="108">
        <f t="shared" si="0"/>
        <v>0.12158054711246201</v>
      </c>
      <c r="E21" s="109">
        <f t="shared" si="1"/>
        <v>9.090909090909092</v>
      </c>
      <c r="F21" s="110">
        <v>67</v>
      </c>
      <c r="G21" s="67">
        <v>69</v>
      </c>
      <c r="H21" s="108">
        <f t="shared" si="2"/>
        <v>0.05982935627081021</v>
      </c>
      <c r="I21" s="109">
        <f t="shared" si="3"/>
        <v>2.985074626865672</v>
      </c>
      <c r="J21" s="110">
        <v>57771</v>
      </c>
      <c r="K21" s="67">
        <v>45116</v>
      </c>
      <c r="L21" s="108">
        <f t="shared" si="4"/>
        <v>0.017563999211434207</v>
      </c>
      <c r="M21" s="109">
        <f t="shared" si="5"/>
        <v>-21.90545429367676</v>
      </c>
      <c r="N21" s="110">
        <v>57771</v>
      </c>
      <c r="O21" s="67">
        <v>45116</v>
      </c>
      <c r="P21" s="108">
        <f t="shared" si="6"/>
        <v>0.017686701587984015</v>
      </c>
      <c r="Q21" s="109">
        <f t="shared" si="7"/>
        <v>-21.90545429367676</v>
      </c>
      <c r="R21" s="110">
        <v>20167</v>
      </c>
      <c r="S21" s="110">
        <v>18691</v>
      </c>
      <c r="T21" s="108">
        <f t="shared" si="8"/>
        <v>0.01876374648219909</v>
      </c>
      <c r="U21" s="109">
        <f t="shared" si="9"/>
        <v>-7.318887291119155</v>
      </c>
    </row>
    <row r="22" spans="1:21" ht="20.25" customHeight="1">
      <c r="A22" s="106" t="s">
        <v>166</v>
      </c>
      <c r="B22" s="96">
        <v>619</v>
      </c>
      <c r="C22" s="107">
        <v>592</v>
      </c>
      <c r="D22" s="108">
        <f t="shared" si="0"/>
        <v>5.997973657548125</v>
      </c>
      <c r="E22" s="109">
        <f t="shared" si="1"/>
        <v>-4.361873990306947</v>
      </c>
      <c r="F22" s="110">
        <v>5126</v>
      </c>
      <c r="G22" s="67">
        <v>4872</v>
      </c>
      <c r="H22" s="108">
        <f t="shared" si="2"/>
        <v>4.224472807991121</v>
      </c>
      <c r="I22" s="109">
        <f t="shared" si="3"/>
        <v>-4.955130706203668</v>
      </c>
      <c r="J22" s="110">
        <v>8129023</v>
      </c>
      <c r="K22" s="67">
        <v>7803470</v>
      </c>
      <c r="L22" s="108">
        <f t="shared" si="4"/>
        <v>3.037949750120811</v>
      </c>
      <c r="M22" s="109">
        <f t="shared" si="5"/>
        <v>-4.004823211842309</v>
      </c>
      <c r="N22" s="110">
        <v>8081665</v>
      </c>
      <c r="O22" s="67">
        <v>7842087</v>
      </c>
      <c r="P22" s="108">
        <f t="shared" si="6"/>
        <v>3.074311831634205</v>
      </c>
      <c r="Q22" s="109">
        <f t="shared" si="7"/>
        <v>-2.964463387185685</v>
      </c>
      <c r="R22" s="110">
        <v>4312788</v>
      </c>
      <c r="S22" s="110">
        <v>4223670</v>
      </c>
      <c r="T22" s="108">
        <f t="shared" si="8"/>
        <v>4.240108774515534</v>
      </c>
      <c r="U22" s="109">
        <f t="shared" si="9"/>
        <v>-2.0663663504906804</v>
      </c>
    </row>
    <row r="23" spans="1:21" ht="20.25" customHeight="1">
      <c r="A23" s="106" t="s">
        <v>167</v>
      </c>
      <c r="B23" s="96">
        <v>116</v>
      </c>
      <c r="C23" s="107">
        <v>107</v>
      </c>
      <c r="D23" s="108">
        <f t="shared" si="0"/>
        <v>1.0840932117527862</v>
      </c>
      <c r="E23" s="109">
        <f t="shared" si="1"/>
        <v>-7.758620689655173</v>
      </c>
      <c r="F23" s="110">
        <v>1500</v>
      </c>
      <c r="G23" s="67">
        <v>1368</v>
      </c>
      <c r="H23" s="108">
        <f t="shared" si="2"/>
        <v>1.1861820199778024</v>
      </c>
      <c r="I23" s="109">
        <f t="shared" si="3"/>
        <v>-8.8</v>
      </c>
      <c r="J23" s="110">
        <v>3451835</v>
      </c>
      <c r="K23" s="67">
        <v>3072200</v>
      </c>
      <c r="L23" s="108">
        <f t="shared" si="4"/>
        <v>1.196030640512638</v>
      </c>
      <c r="M23" s="109">
        <f t="shared" si="5"/>
        <v>-10.998063348914418</v>
      </c>
      <c r="N23" s="110">
        <v>3475629</v>
      </c>
      <c r="O23" s="67">
        <v>3090492</v>
      </c>
      <c r="P23" s="108">
        <f t="shared" si="6"/>
        <v>1.2115570920305854</v>
      </c>
      <c r="Q23" s="109">
        <f t="shared" si="7"/>
        <v>-11.081073382688428</v>
      </c>
      <c r="R23" s="110">
        <v>1395912</v>
      </c>
      <c r="S23" s="110">
        <v>1304325</v>
      </c>
      <c r="T23" s="108">
        <f t="shared" si="8"/>
        <v>1.3094015103736734</v>
      </c>
      <c r="U23" s="109">
        <f t="shared" si="9"/>
        <v>-6.561086945308873</v>
      </c>
    </row>
    <row r="24" spans="1:21" ht="20.25" customHeight="1">
      <c r="A24" s="106" t="s">
        <v>168</v>
      </c>
      <c r="B24" s="96">
        <v>45</v>
      </c>
      <c r="C24" s="107">
        <v>41</v>
      </c>
      <c r="D24" s="108">
        <f t="shared" si="0"/>
        <v>0.4154002026342452</v>
      </c>
      <c r="E24" s="109">
        <f t="shared" si="1"/>
        <v>-8.88888888888889</v>
      </c>
      <c r="F24" s="110">
        <v>1074</v>
      </c>
      <c r="G24" s="67">
        <v>1061</v>
      </c>
      <c r="H24" s="108">
        <f t="shared" si="2"/>
        <v>0.9199847391786904</v>
      </c>
      <c r="I24" s="109">
        <f t="shared" si="3"/>
        <v>-1.2104283054003724</v>
      </c>
      <c r="J24" s="110">
        <v>2560830</v>
      </c>
      <c r="K24" s="67">
        <v>2693472</v>
      </c>
      <c r="L24" s="108">
        <f t="shared" si="4"/>
        <v>1.0485889725157398</v>
      </c>
      <c r="M24" s="109">
        <f t="shared" si="5"/>
        <v>5.179648785745247</v>
      </c>
      <c r="N24" s="110">
        <v>2588714</v>
      </c>
      <c r="O24" s="67">
        <v>2694154</v>
      </c>
      <c r="P24" s="108">
        <f t="shared" si="6"/>
        <v>1.0561817942653047</v>
      </c>
      <c r="Q24" s="109">
        <f t="shared" si="7"/>
        <v>4.07306484996025</v>
      </c>
      <c r="R24" s="110">
        <v>1169044</v>
      </c>
      <c r="S24" s="110">
        <v>1162708</v>
      </c>
      <c r="T24" s="108">
        <f t="shared" si="8"/>
        <v>1.1672333285979746</v>
      </c>
      <c r="U24" s="109">
        <f t="shared" si="9"/>
        <v>-0.5419813112252404</v>
      </c>
    </row>
    <row r="25" spans="1:21" ht="20.25" customHeight="1">
      <c r="A25" s="106" t="s">
        <v>169</v>
      </c>
      <c r="B25" s="96">
        <v>827</v>
      </c>
      <c r="C25" s="107">
        <v>800</v>
      </c>
      <c r="D25" s="108">
        <f t="shared" si="0"/>
        <v>8.105369807497468</v>
      </c>
      <c r="E25" s="109">
        <f t="shared" si="1"/>
        <v>-3.264812575574365</v>
      </c>
      <c r="F25" s="110">
        <v>7495</v>
      </c>
      <c r="G25" s="67">
        <v>7428</v>
      </c>
      <c r="H25" s="108">
        <f t="shared" si="2"/>
        <v>6.440760266370699</v>
      </c>
      <c r="I25" s="109">
        <f t="shared" si="3"/>
        <v>-0.8939292861907938</v>
      </c>
      <c r="J25" s="110">
        <v>11675764</v>
      </c>
      <c r="K25" s="67">
        <v>11017882</v>
      </c>
      <c r="L25" s="108">
        <f t="shared" si="4"/>
        <v>4.2893445952583376</v>
      </c>
      <c r="M25" s="109">
        <f t="shared" si="5"/>
        <v>-5.634594875333212</v>
      </c>
      <c r="N25" s="110">
        <v>11610151</v>
      </c>
      <c r="O25" s="67">
        <v>10993923</v>
      </c>
      <c r="P25" s="108">
        <f t="shared" si="6"/>
        <v>4.309917443529435</v>
      </c>
      <c r="Q25" s="109">
        <f t="shared" si="7"/>
        <v>-5.307665679800374</v>
      </c>
      <c r="R25" s="110">
        <v>5472146</v>
      </c>
      <c r="S25" s="110">
        <v>5210021</v>
      </c>
      <c r="T25" s="108">
        <f t="shared" si="8"/>
        <v>5.230298711194339</v>
      </c>
      <c r="U25" s="109">
        <f t="shared" si="9"/>
        <v>-4.790168244780019</v>
      </c>
    </row>
    <row r="26" spans="1:21" ht="20.25" customHeight="1">
      <c r="A26" s="106" t="s">
        <v>170</v>
      </c>
      <c r="B26" s="96">
        <v>1239</v>
      </c>
      <c r="C26" s="107">
        <v>1202</v>
      </c>
      <c r="D26" s="108">
        <f t="shared" si="0"/>
        <v>12.178318135764945</v>
      </c>
      <c r="E26" s="109">
        <f t="shared" si="1"/>
        <v>-2.9862792574656982</v>
      </c>
      <c r="F26" s="110">
        <v>20680</v>
      </c>
      <c r="G26" s="67">
        <v>20398</v>
      </c>
      <c r="H26" s="108">
        <f t="shared" si="2"/>
        <v>17.686945061043286</v>
      </c>
      <c r="I26" s="109">
        <f t="shared" si="3"/>
        <v>-1.3636363636363635</v>
      </c>
      <c r="J26" s="110">
        <v>55558429</v>
      </c>
      <c r="K26" s="67">
        <v>57460998</v>
      </c>
      <c r="L26" s="108">
        <f t="shared" si="4"/>
        <v>22.37000007891264</v>
      </c>
      <c r="M26" s="109">
        <f t="shared" si="5"/>
        <v>3.4244470807480893</v>
      </c>
      <c r="N26" s="110">
        <v>54517959</v>
      </c>
      <c r="O26" s="67">
        <v>57365729</v>
      </c>
      <c r="P26" s="108">
        <f t="shared" si="6"/>
        <v>22.488929209153305</v>
      </c>
      <c r="Q26" s="109">
        <f t="shared" si="7"/>
        <v>5.223544777235699</v>
      </c>
      <c r="R26" s="110">
        <v>21106684</v>
      </c>
      <c r="S26" s="110">
        <v>25005936</v>
      </c>
      <c r="T26" s="108">
        <f t="shared" si="8"/>
        <v>25.103260588202644</v>
      </c>
      <c r="U26" s="109">
        <f t="shared" si="9"/>
        <v>18.47401515084037</v>
      </c>
    </row>
    <row r="27" spans="1:21" ht="20.25" customHeight="1">
      <c r="A27" s="106" t="s">
        <v>171</v>
      </c>
      <c r="B27" s="96">
        <v>300</v>
      </c>
      <c r="C27" s="107">
        <v>288</v>
      </c>
      <c r="D27" s="108">
        <f t="shared" si="0"/>
        <v>2.917933130699088</v>
      </c>
      <c r="E27" s="109">
        <f t="shared" si="1"/>
        <v>-4</v>
      </c>
      <c r="F27" s="110">
        <v>19581</v>
      </c>
      <c r="G27" s="67">
        <v>19169</v>
      </c>
      <c r="H27" s="108">
        <f t="shared" si="2"/>
        <v>16.62128884572697</v>
      </c>
      <c r="I27" s="109">
        <f t="shared" si="3"/>
        <v>-2.104080486185588</v>
      </c>
      <c r="J27" s="110">
        <v>69467776</v>
      </c>
      <c r="K27" s="67">
        <v>63075059</v>
      </c>
      <c r="L27" s="108">
        <f t="shared" si="4"/>
        <v>24.555596385698337</v>
      </c>
      <c r="M27" s="109">
        <f t="shared" si="5"/>
        <v>-9.202420702226021</v>
      </c>
      <c r="N27" s="110">
        <v>70745205</v>
      </c>
      <c r="O27" s="67">
        <v>61318475</v>
      </c>
      <c r="P27" s="108">
        <f t="shared" si="6"/>
        <v>24.0385133689879</v>
      </c>
      <c r="Q27" s="109">
        <f t="shared" si="7"/>
        <v>-13.324903080003796</v>
      </c>
      <c r="R27" s="110">
        <v>14958766</v>
      </c>
      <c r="S27" s="110">
        <v>12129529</v>
      </c>
      <c r="T27" s="108">
        <f t="shared" si="8"/>
        <v>12.176737847331971</v>
      </c>
      <c r="U27" s="109">
        <f t="shared" si="9"/>
        <v>-18.913572148932605</v>
      </c>
    </row>
    <row r="28" spans="1:21" ht="20.25" customHeight="1">
      <c r="A28" s="106" t="s">
        <v>172</v>
      </c>
      <c r="B28" s="96">
        <v>121</v>
      </c>
      <c r="C28" s="107">
        <v>121</v>
      </c>
      <c r="D28" s="108">
        <f t="shared" si="0"/>
        <v>1.2259371833839918</v>
      </c>
      <c r="E28" s="109">
        <f t="shared" si="1"/>
        <v>0</v>
      </c>
      <c r="F28" s="110">
        <v>2270</v>
      </c>
      <c r="G28" s="67">
        <v>2672</v>
      </c>
      <c r="H28" s="108">
        <f t="shared" si="2"/>
        <v>2.316870144284129</v>
      </c>
      <c r="I28" s="109">
        <f t="shared" si="3"/>
        <v>17.709251101321588</v>
      </c>
      <c r="J28" s="110">
        <v>4909939</v>
      </c>
      <c r="K28" s="67">
        <v>5325797</v>
      </c>
      <c r="L28" s="108">
        <f t="shared" si="4"/>
        <v>2.073372956562166</v>
      </c>
      <c r="M28" s="109">
        <f t="shared" si="5"/>
        <v>8.469718259228882</v>
      </c>
      <c r="N28" s="110">
        <v>4906714</v>
      </c>
      <c r="O28" s="67">
        <v>5333074</v>
      </c>
      <c r="P28" s="108">
        <f t="shared" si="6"/>
        <v>2.0907103551874338</v>
      </c>
      <c r="Q28" s="109">
        <f t="shared" si="7"/>
        <v>8.689318350325697</v>
      </c>
      <c r="R28" s="110">
        <v>1770356</v>
      </c>
      <c r="S28" s="110">
        <v>2161088</v>
      </c>
      <c r="T28" s="108">
        <f t="shared" si="8"/>
        <v>2.169499082859273</v>
      </c>
      <c r="U28" s="109">
        <f t="shared" si="9"/>
        <v>22.070815135486875</v>
      </c>
    </row>
    <row r="29" spans="1:21" ht="20.25" customHeight="1">
      <c r="A29" s="106" t="s">
        <v>173</v>
      </c>
      <c r="B29" s="96">
        <v>15</v>
      </c>
      <c r="C29" s="107">
        <v>24</v>
      </c>
      <c r="D29" s="108">
        <f t="shared" si="0"/>
        <v>0.24316109422492402</v>
      </c>
      <c r="E29" s="109">
        <f t="shared" si="1"/>
        <v>60</v>
      </c>
      <c r="F29" s="110">
        <v>141</v>
      </c>
      <c r="G29" s="67">
        <v>204</v>
      </c>
      <c r="H29" s="108">
        <f t="shared" si="2"/>
        <v>0.17688679245283018</v>
      </c>
      <c r="I29" s="109">
        <f t="shared" si="3"/>
        <v>44.680851063829785</v>
      </c>
      <c r="J29" s="110">
        <v>168218</v>
      </c>
      <c r="K29" s="67">
        <v>261228</v>
      </c>
      <c r="L29" s="108">
        <f t="shared" si="4"/>
        <v>0.10169803143019185</v>
      </c>
      <c r="M29" s="109">
        <f t="shared" si="5"/>
        <v>55.29134813159115</v>
      </c>
      <c r="N29" s="110">
        <v>165640</v>
      </c>
      <c r="O29" s="67">
        <v>258505</v>
      </c>
      <c r="P29" s="108">
        <f t="shared" si="6"/>
        <v>0.10134100527533042</v>
      </c>
      <c r="Q29" s="109">
        <f t="shared" si="7"/>
        <v>56.06435643564357</v>
      </c>
      <c r="R29" s="110">
        <v>85515</v>
      </c>
      <c r="S29" s="110">
        <v>131221</v>
      </c>
      <c r="T29" s="108">
        <f t="shared" si="8"/>
        <v>0.13173171992620228</v>
      </c>
      <c r="U29" s="109">
        <f t="shared" si="9"/>
        <v>53.44793311115009</v>
      </c>
    </row>
    <row r="30" spans="1:21" ht="20.25" customHeight="1">
      <c r="A30" s="106" t="s">
        <v>174</v>
      </c>
      <c r="B30" s="111" t="s">
        <v>68</v>
      </c>
      <c r="C30" s="105" t="s">
        <v>68</v>
      </c>
      <c r="D30" s="109" t="s">
        <v>68</v>
      </c>
      <c r="E30" s="109" t="s">
        <v>68</v>
      </c>
      <c r="F30" s="112" t="s">
        <v>68</v>
      </c>
      <c r="G30" s="109" t="s">
        <v>68</v>
      </c>
      <c r="H30" s="109" t="s">
        <v>68</v>
      </c>
      <c r="I30" s="109" t="s">
        <v>68</v>
      </c>
      <c r="J30" s="112" t="s">
        <v>68</v>
      </c>
      <c r="K30" s="109" t="s">
        <v>68</v>
      </c>
      <c r="L30" s="109" t="s">
        <v>68</v>
      </c>
      <c r="M30" s="109" t="s">
        <v>68</v>
      </c>
      <c r="N30" s="112" t="s">
        <v>68</v>
      </c>
      <c r="O30" s="109" t="s">
        <v>68</v>
      </c>
      <c r="P30" s="109" t="s">
        <v>68</v>
      </c>
      <c r="Q30" s="109" t="s">
        <v>68</v>
      </c>
      <c r="R30" s="113" t="s">
        <v>68</v>
      </c>
      <c r="S30" s="109" t="s">
        <v>68</v>
      </c>
      <c r="T30" s="109" t="s">
        <v>68</v>
      </c>
      <c r="U30" s="109" t="s">
        <v>68</v>
      </c>
    </row>
    <row r="31" spans="1:21" ht="20.25" customHeight="1">
      <c r="A31" s="114" t="s">
        <v>175</v>
      </c>
      <c r="B31" s="115">
        <v>1166</v>
      </c>
      <c r="C31" s="116">
        <v>1129</v>
      </c>
      <c r="D31" s="117">
        <f t="shared" si="0"/>
        <v>11.4387031408308</v>
      </c>
      <c r="E31" s="118">
        <f t="shared" si="1"/>
        <v>-3.1732418524871355</v>
      </c>
      <c r="F31" s="119">
        <v>4367</v>
      </c>
      <c r="G31" s="87">
        <v>4176</v>
      </c>
      <c r="H31" s="117">
        <f t="shared" si="2"/>
        <v>3.620976692563818</v>
      </c>
      <c r="I31" s="118">
        <f>100*(G31-F31)/F31</f>
        <v>-4.373711930386993</v>
      </c>
      <c r="J31" s="119">
        <v>4153778</v>
      </c>
      <c r="K31" s="87">
        <v>3727136</v>
      </c>
      <c r="L31" s="117">
        <f t="shared" si="4"/>
        <v>1.4510021669675515</v>
      </c>
      <c r="M31" s="118">
        <f>100*(K31-J31)/J31</f>
        <v>-10.27117963453993</v>
      </c>
      <c r="N31" s="119">
        <v>4137930</v>
      </c>
      <c r="O31" s="87">
        <v>3723299</v>
      </c>
      <c r="P31" s="117">
        <f t="shared" si="6"/>
        <v>1.4596346825037523</v>
      </c>
      <c r="Q31" s="118">
        <f>100*(O31-N31)/N31</f>
        <v>-10.020251671729584</v>
      </c>
      <c r="R31" s="119">
        <v>2034129</v>
      </c>
      <c r="S31" s="119">
        <v>1868015</v>
      </c>
      <c r="T31" s="117">
        <f t="shared" si="8"/>
        <v>1.8752854253354627</v>
      </c>
      <c r="U31" s="118">
        <f>100*(S31-R31)/R31</f>
        <v>-8.166345398939791</v>
      </c>
    </row>
    <row r="32" spans="1:21" ht="20.25" customHeight="1">
      <c r="A32" s="96" t="s">
        <v>176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1:21" ht="20.25" customHeight="1">
      <c r="A33" s="96" t="s">
        <v>177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7" spans="1:21" ht="20.25" customHeight="1">
      <c r="A37" s="235" t="s">
        <v>178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</row>
    <row r="38" spans="1:21" ht="20.25" customHeight="1">
      <c r="A38" s="236" t="s">
        <v>179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</row>
    <row r="39" spans="1:21" ht="20.25" customHeight="1" thickBot="1">
      <c r="A39" s="96" t="s">
        <v>139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ht="20.25" customHeight="1">
      <c r="A40" s="238" t="s">
        <v>180</v>
      </c>
      <c r="B40" s="240" t="s">
        <v>141</v>
      </c>
      <c r="C40" s="241"/>
      <c r="D40" s="241"/>
      <c r="E40" s="242"/>
      <c r="F40" s="240" t="s">
        <v>142</v>
      </c>
      <c r="G40" s="241"/>
      <c r="H40" s="241"/>
      <c r="I40" s="242"/>
      <c r="J40" s="240" t="s">
        <v>143</v>
      </c>
      <c r="K40" s="241"/>
      <c r="L40" s="241"/>
      <c r="M40" s="242"/>
      <c r="N40" s="240" t="s">
        <v>181</v>
      </c>
      <c r="O40" s="241"/>
      <c r="P40" s="241"/>
      <c r="Q40" s="242"/>
      <c r="R40" s="240" t="s">
        <v>145</v>
      </c>
      <c r="S40" s="243"/>
      <c r="T40" s="243"/>
      <c r="U40" s="243"/>
    </row>
    <row r="41" spans="1:21" ht="20.25" customHeight="1">
      <c r="A41" s="239"/>
      <c r="B41" s="93" t="s">
        <v>146</v>
      </c>
      <c r="C41" s="93" t="s">
        <v>147</v>
      </c>
      <c r="D41" s="93" t="s">
        <v>182</v>
      </c>
      <c r="E41" s="93" t="s">
        <v>149</v>
      </c>
      <c r="F41" s="93" t="s">
        <v>146</v>
      </c>
      <c r="G41" s="93" t="s">
        <v>147</v>
      </c>
      <c r="H41" s="93" t="s">
        <v>182</v>
      </c>
      <c r="I41" s="93" t="s">
        <v>149</v>
      </c>
      <c r="J41" s="93" t="s">
        <v>146</v>
      </c>
      <c r="K41" s="93" t="s">
        <v>147</v>
      </c>
      <c r="L41" s="93" t="s">
        <v>182</v>
      </c>
      <c r="M41" s="93" t="s">
        <v>149</v>
      </c>
      <c r="N41" s="93" t="s">
        <v>146</v>
      </c>
      <c r="O41" s="93" t="s">
        <v>147</v>
      </c>
      <c r="P41" s="93" t="s">
        <v>182</v>
      </c>
      <c r="Q41" s="93" t="s">
        <v>149</v>
      </c>
      <c r="R41" s="93" t="s">
        <v>146</v>
      </c>
      <c r="S41" s="93" t="s">
        <v>147</v>
      </c>
      <c r="T41" s="93" t="s">
        <v>182</v>
      </c>
      <c r="U41" s="94" t="s">
        <v>149</v>
      </c>
    </row>
    <row r="42" spans="1:21" ht="20.25" customHeight="1">
      <c r="A42" s="95"/>
      <c r="B42" s="96"/>
      <c r="C42" s="96"/>
      <c r="D42" s="97" t="s">
        <v>150</v>
      </c>
      <c r="E42" s="97" t="s">
        <v>150</v>
      </c>
      <c r="F42" s="97" t="s">
        <v>151</v>
      </c>
      <c r="G42" s="97" t="s">
        <v>151</v>
      </c>
      <c r="H42" s="97" t="s">
        <v>150</v>
      </c>
      <c r="I42" s="97" t="s">
        <v>150</v>
      </c>
      <c r="J42" s="97" t="s">
        <v>152</v>
      </c>
      <c r="K42" s="97" t="s">
        <v>152</v>
      </c>
      <c r="L42" s="97" t="s">
        <v>150</v>
      </c>
      <c r="M42" s="97" t="s">
        <v>150</v>
      </c>
      <c r="N42" s="97" t="s">
        <v>152</v>
      </c>
      <c r="O42" s="97" t="s">
        <v>152</v>
      </c>
      <c r="P42" s="97" t="s">
        <v>150</v>
      </c>
      <c r="Q42" s="97" t="s">
        <v>150</v>
      </c>
      <c r="R42" s="97" t="s">
        <v>152</v>
      </c>
      <c r="S42" s="97" t="s">
        <v>152</v>
      </c>
      <c r="T42" s="97" t="s">
        <v>150</v>
      </c>
      <c r="U42" s="97" t="s">
        <v>150</v>
      </c>
    </row>
    <row r="43" spans="1:21" ht="20.25" customHeight="1">
      <c r="A43" s="98" t="s">
        <v>153</v>
      </c>
      <c r="B43" s="99">
        <f>SUM(B45:B53)</f>
        <v>10274</v>
      </c>
      <c r="C43" s="99">
        <f>SUM(C45:C53)</f>
        <v>9870</v>
      </c>
      <c r="D43" s="100">
        <f>100*C43/C$7</f>
        <v>100</v>
      </c>
      <c r="E43" s="101">
        <f>100*(C43-B43)/B43</f>
        <v>-3.932256180650185</v>
      </c>
      <c r="F43" s="99">
        <f>SUM(F45:F53)</f>
        <v>116973</v>
      </c>
      <c r="G43" s="99">
        <f>SUM(G45:G53)</f>
        <v>115328</v>
      </c>
      <c r="H43" s="100">
        <f>100*G43/G$7</f>
        <v>100</v>
      </c>
      <c r="I43" s="101">
        <f>100*(G43-F43)/F43</f>
        <v>-1.4063074384687064</v>
      </c>
      <c r="J43" s="99">
        <f>SUM(J45:J53)</f>
        <v>255449821</v>
      </c>
      <c r="K43" s="99">
        <f>SUM(K45:K53)</f>
        <v>256866329</v>
      </c>
      <c r="L43" s="100">
        <f>100*K43/K$7</f>
        <v>100</v>
      </c>
      <c r="M43" s="101">
        <f>100*(K43-J43)/J43</f>
        <v>0.5545151664052252</v>
      </c>
      <c r="N43" s="99">
        <f>SUM(N45:N53)</f>
        <v>255730120</v>
      </c>
      <c r="O43" s="99">
        <f>SUM(O45:O53)</f>
        <v>255084306</v>
      </c>
      <c r="P43" s="100">
        <f>100*O43/O$7</f>
        <v>100</v>
      </c>
      <c r="Q43" s="101">
        <f>100*(O43-N43)/N43</f>
        <v>-0.2525373233313307</v>
      </c>
      <c r="R43" s="99">
        <f>SUM(R45:R53)</f>
        <v>96254055</v>
      </c>
      <c r="S43" s="99">
        <f>SUM(S45:S53)</f>
        <v>99612303</v>
      </c>
      <c r="T43" s="100">
        <f>100*S43/S$7</f>
        <v>100</v>
      </c>
      <c r="U43" s="101">
        <f>100*(S43-R43)/R43</f>
        <v>3.4889418425021157</v>
      </c>
    </row>
    <row r="44" spans="1:21" ht="20.25" customHeight="1">
      <c r="A44" s="95"/>
      <c r="B44" s="110"/>
      <c r="C44" s="120"/>
      <c r="D44" s="121"/>
      <c r="E44" s="109"/>
      <c r="F44" s="110"/>
      <c r="G44" s="120"/>
      <c r="H44" s="121"/>
      <c r="I44" s="109"/>
      <c r="J44" s="110"/>
      <c r="K44" s="120"/>
      <c r="L44" s="121"/>
      <c r="M44" s="109"/>
      <c r="N44" s="110"/>
      <c r="O44" s="120"/>
      <c r="P44" s="121"/>
      <c r="Q44" s="109"/>
      <c r="R44" s="110"/>
      <c r="S44" s="122"/>
      <c r="T44" s="121"/>
      <c r="U44" s="109"/>
    </row>
    <row r="45" spans="1:21" ht="20.25" customHeight="1">
      <c r="A45" s="123" t="s">
        <v>183</v>
      </c>
      <c r="B45" s="110">
        <v>5354</v>
      </c>
      <c r="C45" s="67">
        <v>5118</v>
      </c>
      <c r="D45" s="108">
        <f aca="true" t="shared" si="10" ref="D45:D53">100*C45/C$7</f>
        <v>51.85410334346505</v>
      </c>
      <c r="E45" s="109">
        <f>100*(C45-B45)/B45</f>
        <v>-4.407919312663429</v>
      </c>
      <c r="F45" s="110">
        <v>11108</v>
      </c>
      <c r="G45" s="67">
        <v>10601</v>
      </c>
      <c r="H45" s="108">
        <f aca="true" t="shared" si="11" ref="H45:H53">100*G45/G$7</f>
        <v>9.192043562708102</v>
      </c>
      <c r="I45" s="109">
        <f aca="true" t="shared" si="12" ref="I45:I53">100*(G45-F45)/F45</f>
        <v>-4.564277997839395</v>
      </c>
      <c r="J45" s="110">
        <v>5691826</v>
      </c>
      <c r="K45" s="67">
        <v>5164489</v>
      </c>
      <c r="L45" s="108">
        <f aca="true" t="shared" si="13" ref="L45:L53">100*K45/K$7</f>
        <v>2.0105745350532107</v>
      </c>
      <c r="M45" s="109">
        <f aca="true" t="shared" si="14" ref="M45:M53">100*(K45-J45)/J45</f>
        <v>-9.264812381826149</v>
      </c>
      <c r="N45" s="110">
        <v>5691826</v>
      </c>
      <c r="O45" s="67">
        <v>5164489</v>
      </c>
      <c r="P45" s="108">
        <f aca="true" t="shared" si="15" ref="P45:P53">100*O45/O$7</f>
        <v>2.0246204405848474</v>
      </c>
      <c r="Q45" s="109">
        <f aca="true" t="shared" si="16" ref="Q45:Q53">100*(O45-N45)/N45</f>
        <v>-9.264812381826149</v>
      </c>
      <c r="R45" s="110">
        <v>3613368</v>
      </c>
      <c r="S45" s="110">
        <v>3123785</v>
      </c>
      <c r="T45" s="108">
        <f aca="true" t="shared" si="17" ref="T45:T53">100*S45/S$7</f>
        <v>3.1359429567650894</v>
      </c>
      <c r="U45" s="109">
        <f aca="true" t="shared" si="18" ref="U45:U53">100*(S45-R45)/R45</f>
        <v>-13.549215025981301</v>
      </c>
    </row>
    <row r="46" spans="1:21" ht="20.25" customHeight="1">
      <c r="A46" s="123" t="s">
        <v>184</v>
      </c>
      <c r="B46" s="110">
        <v>2997</v>
      </c>
      <c r="C46" s="67">
        <v>2755</v>
      </c>
      <c r="D46" s="108">
        <f t="shared" si="10"/>
        <v>27.912867274569404</v>
      </c>
      <c r="E46" s="109">
        <f aca="true" t="shared" si="19" ref="E46:E53">100*(C46-B46)/B46</f>
        <v>-8.074741408074741</v>
      </c>
      <c r="F46" s="110">
        <v>17162</v>
      </c>
      <c r="G46" s="67">
        <v>15542</v>
      </c>
      <c r="H46" s="108">
        <f t="shared" si="11"/>
        <v>13.476345726970033</v>
      </c>
      <c r="I46" s="109">
        <f t="shared" si="12"/>
        <v>-9.439459270481295</v>
      </c>
      <c r="J46" s="110">
        <v>16917682</v>
      </c>
      <c r="K46" s="67">
        <v>14594008</v>
      </c>
      <c r="L46" s="108">
        <f t="shared" si="13"/>
        <v>5.681557429817904</v>
      </c>
      <c r="M46" s="109">
        <f t="shared" si="14"/>
        <v>-13.735179559469199</v>
      </c>
      <c r="N46" s="110">
        <v>16917682</v>
      </c>
      <c r="O46" s="67">
        <v>14594008</v>
      </c>
      <c r="P46" s="108">
        <f t="shared" si="15"/>
        <v>5.721248879968335</v>
      </c>
      <c r="Q46" s="109">
        <f t="shared" si="16"/>
        <v>-13.735179559469199</v>
      </c>
      <c r="R46" s="110">
        <v>9538002</v>
      </c>
      <c r="S46" s="110">
        <v>7944223</v>
      </c>
      <c r="T46" s="108">
        <f t="shared" si="17"/>
        <v>7.975142387783164</v>
      </c>
      <c r="U46" s="109">
        <f t="shared" si="18"/>
        <v>-16.709778421099095</v>
      </c>
    </row>
    <row r="47" spans="1:21" ht="20.25" customHeight="1">
      <c r="A47" s="123" t="s">
        <v>185</v>
      </c>
      <c r="B47" s="110">
        <v>844</v>
      </c>
      <c r="C47" s="67">
        <v>943</v>
      </c>
      <c r="D47" s="108">
        <f t="shared" si="10"/>
        <v>9.55420466058764</v>
      </c>
      <c r="E47" s="109">
        <f t="shared" si="19"/>
        <v>11.729857819905213</v>
      </c>
      <c r="F47" s="110">
        <v>11691</v>
      </c>
      <c r="G47" s="67">
        <v>12953</v>
      </c>
      <c r="H47" s="108">
        <f t="shared" si="11"/>
        <v>11.23144422863485</v>
      </c>
      <c r="I47" s="109">
        <f t="shared" si="12"/>
        <v>10.794628346591395</v>
      </c>
      <c r="J47" s="110">
        <v>16509225</v>
      </c>
      <c r="K47" s="67">
        <v>17813107</v>
      </c>
      <c r="L47" s="108">
        <f t="shared" si="13"/>
        <v>6.93477695942001</v>
      </c>
      <c r="M47" s="109">
        <f t="shared" si="14"/>
        <v>7.897899507699483</v>
      </c>
      <c r="N47" s="110">
        <v>16509225</v>
      </c>
      <c r="O47" s="67">
        <v>17813107</v>
      </c>
      <c r="P47" s="108">
        <f t="shared" si="15"/>
        <v>6.983223421044178</v>
      </c>
      <c r="Q47" s="109">
        <f t="shared" si="16"/>
        <v>7.897899507699483</v>
      </c>
      <c r="R47" s="110">
        <v>8210748</v>
      </c>
      <c r="S47" s="110">
        <v>9368189</v>
      </c>
      <c r="T47" s="108">
        <f t="shared" si="17"/>
        <v>9.404650548035216</v>
      </c>
      <c r="U47" s="109">
        <f t="shared" si="18"/>
        <v>14.09665721076813</v>
      </c>
    </row>
    <row r="48" spans="1:21" ht="20.25" customHeight="1">
      <c r="A48" s="123" t="s">
        <v>186</v>
      </c>
      <c r="B48" s="110">
        <v>462</v>
      </c>
      <c r="C48" s="67">
        <v>455</v>
      </c>
      <c r="D48" s="108">
        <f t="shared" si="10"/>
        <v>4.609929078014185</v>
      </c>
      <c r="E48" s="109">
        <f t="shared" si="19"/>
        <v>-1.5151515151515151</v>
      </c>
      <c r="F48" s="110">
        <v>11269</v>
      </c>
      <c r="G48" s="67">
        <v>11145</v>
      </c>
      <c r="H48" s="108">
        <f t="shared" si="11"/>
        <v>9.663741675915649</v>
      </c>
      <c r="I48" s="109">
        <f t="shared" si="12"/>
        <v>-1.1003638299760405</v>
      </c>
      <c r="J48" s="110">
        <v>18521445</v>
      </c>
      <c r="K48" s="67">
        <v>18318804</v>
      </c>
      <c r="L48" s="108">
        <f t="shared" si="13"/>
        <v>7.131648617129573</v>
      </c>
      <c r="M48" s="109">
        <f t="shared" si="14"/>
        <v>-1.0940885011941563</v>
      </c>
      <c r="N48" s="110">
        <v>18521445</v>
      </c>
      <c r="O48" s="67">
        <v>18318804</v>
      </c>
      <c r="P48" s="108">
        <f t="shared" si="15"/>
        <v>7.1814704272712095</v>
      </c>
      <c r="Q48" s="109">
        <f t="shared" si="16"/>
        <v>-1.0940885011941563</v>
      </c>
      <c r="R48" s="110">
        <v>8198108</v>
      </c>
      <c r="S48" s="110">
        <v>8473240</v>
      </c>
      <c r="T48" s="108">
        <f t="shared" si="17"/>
        <v>8.506218353369462</v>
      </c>
      <c r="U48" s="109">
        <f t="shared" si="18"/>
        <v>3.3560426381306514</v>
      </c>
    </row>
    <row r="49" spans="1:21" ht="20.25" customHeight="1">
      <c r="A49" s="123" t="s">
        <v>187</v>
      </c>
      <c r="B49" s="110">
        <v>244</v>
      </c>
      <c r="C49" s="67">
        <v>236</v>
      </c>
      <c r="D49" s="108">
        <f t="shared" si="10"/>
        <v>2.3910840932117527</v>
      </c>
      <c r="E49" s="109">
        <f t="shared" si="19"/>
        <v>-3.278688524590164</v>
      </c>
      <c r="F49" s="110">
        <v>9345</v>
      </c>
      <c r="G49" s="67">
        <v>9103</v>
      </c>
      <c r="H49" s="108">
        <f t="shared" si="11"/>
        <v>7.893139567147614</v>
      </c>
      <c r="I49" s="109">
        <f t="shared" si="12"/>
        <v>-2.5896201177100053</v>
      </c>
      <c r="J49" s="110">
        <v>18158516</v>
      </c>
      <c r="K49" s="67">
        <v>16524021</v>
      </c>
      <c r="L49" s="108">
        <f t="shared" si="13"/>
        <v>6.43292605314572</v>
      </c>
      <c r="M49" s="109">
        <f t="shared" si="14"/>
        <v>-9.001258693166335</v>
      </c>
      <c r="N49" s="110">
        <v>18077758</v>
      </c>
      <c r="O49" s="67">
        <v>16563017</v>
      </c>
      <c r="P49" s="108">
        <f t="shared" si="15"/>
        <v>6.493154071187743</v>
      </c>
      <c r="Q49" s="109">
        <f t="shared" si="16"/>
        <v>-8.379031293592933</v>
      </c>
      <c r="R49" s="110">
        <v>7704568</v>
      </c>
      <c r="S49" s="110">
        <v>7323827</v>
      </c>
      <c r="T49" s="108">
        <f t="shared" si="17"/>
        <v>7.352331769701179</v>
      </c>
      <c r="U49" s="109">
        <f t="shared" si="18"/>
        <v>-4.941756630611866</v>
      </c>
    </row>
    <row r="50" spans="1:21" ht="20.25" customHeight="1">
      <c r="A50" s="123" t="s">
        <v>188</v>
      </c>
      <c r="B50" s="110">
        <v>214</v>
      </c>
      <c r="C50" s="67">
        <v>210</v>
      </c>
      <c r="D50" s="108">
        <f t="shared" si="10"/>
        <v>2.127659574468085</v>
      </c>
      <c r="E50" s="109">
        <f t="shared" si="19"/>
        <v>-1.8691588785046729</v>
      </c>
      <c r="F50" s="110">
        <v>14772</v>
      </c>
      <c r="G50" s="67">
        <v>14580</v>
      </c>
      <c r="H50" s="108">
        <f t="shared" si="11"/>
        <v>12.642203107658158</v>
      </c>
      <c r="I50" s="109">
        <f t="shared" si="12"/>
        <v>-1.2997562956945572</v>
      </c>
      <c r="J50" s="110">
        <v>28195332</v>
      </c>
      <c r="K50" s="67">
        <v>27995681</v>
      </c>
      <c r="L50" s="108">
        <f t="shared" si="13"/>
        <v>10.89892984767186</v>
      </c>
      <c r="M50" s="109">
        <f t="shared" si="14"/>
        <v>-0.7080994825668305</v>
      </c>
      <c r="N50" s="110">
        <v>28225493</v>
      </c>
      <c r="O50" s="67">
        <v>27886316</v>
      </c>
      <c r="P50" s="108">
        <f t="shared" si="15"/>
        <v>10.932195883505276</v>
      </c>
      <c r="Q50" s="109">
        <f t="shared" si="16"/>
        <v>-1.2016690018487897</v>
      </c>
      <c r="R50" s="110">
        <v>11510727</v>
      </c>
      <c r="S50" s="110">
        <v>11248800</v>
      </c>
      <c r="T50" s="108">
        <f t="shared" si="17"/>
        <v>11.29258099775085</v>
      </c>
      <c r="U50" s="109">
        <f t="shared" si="18"/>
        <v>-2.27550353683134</v>
      </c>
    </row>
    <row r="51" spans="1:21" ht="20.25" customHeight="1">
      <c r="A51" s="123" t="s">
        <v>189</v>
      </c>
      <c r="B51" s="110">
        <v>100</v>
      </c>
      <c r="C51" s="67">
        <v>91</v>
      </c>
      <c r="D51" s="108">
        <f t="shared" si="10"/>
        <v>0.9219858156028369</v>
      </c>
      <c r="E51" s="109">
        <f t="shared" si="19"/>
        <v>-9</v>
      </c>
      <c r="F51" s="110">
        <v>13424</v>
      </c>
      <c r="G51" s="67">
        <v>12080</v>
      </c>
      <c r="H51" s="108">
        <f t="shared" si="11"/>
        <v>10.474472807991122</v>
      </c>
      <c r="I51" s="109">
        <f t="shared" si="12"/>
        <v>-10.0119189511323</v>
      </c>
      <c r="J51" s="110">
        <v>32117901</v>
      </c>
      <c r="K51" s="67">
        <v>30072290</v>
      </c>
      <c r="L51" s="108">
        <f t="shared" si="13"/>
        <v>11.707369399902936</v>
      </c>
      <c r="M51" s="109">
        <f t="shared" si="14"/>
        <v>-6.369068140536332</v>
      </c>
      <c r="N51" s="110">
        <v>32121993</v>
      </c>
      <c r="O51" s="67">
        <v>30138554</v>
      </c>
      <c r="P51" s="108">
        <f t="shared" si="15"/>
        <v>11.815134561826003</v>
      </c>
      <c r="Q51" s="109">
        <f t="shared" si="16"/>
        <v>-6.174707154689934</v>
      </c>
      <c r="R51" s="110">
        <v>12206627</v>
      </c>
      <c r="S51" s="110">
        <v>12858845</v>
      </c>
      <c r="T51" s="108">
        <f t="shared" si="17"/>
        <v>12.908892388523535</v>
      </c>
      <c r="U51" s="109">
        <f t="shared" si="18"/>
        <v>5.343146800504349</v>
      </c>
    </row>
    <row r="52" spans="1:21" ht="20.25" customHeight="1">
      <c r="A52" s="123" t="s">
        <v>190</v>
      </c>
      <c r="B52" s="110">
        <v>28</v>
      </c>
      <c r="C52" s="67">
        <v>28</v>
      </c>
      <c r="D52" s="108">
        <f t="shared" si="10"/>
        <v>0.28368794326241137</v>
      </c>
      <c r="E52" s="109">
        <f t="shared" si="19"/>
        <v>0</v>
      </c>
      <c r="F52" s="110">
        <v>7036</v>
      </c>
      <c r="G52" s="67">
        <v>6867</v>
      </c>
      <c r="H52" s="108">
        <f t="shared" si="11"/>
        <v>5.954321587125416</v>
      </c>
      <c r="I52" s="109">
        <f t="shared" si="12"/>
        <v>-2.40193291642979</v>
      </c>
      <c r="J52" s="110">
        <v>29535855</v>
      </c>
      <c r="K52" s="67">
        <v>31297539</v>
      </c>
      <c r="L52" s="108">
        <f t="shared" si="13"/>
        <v>12.184368080411193</v>
      </c>
      <c r="M52" s="109">
        <f t="shared" si="14"/>
        <v>5.964560700883722</v>
      </c>
      <c r="N52" s="110">
        <v>28978023</v>
      </c>
      <c r="O52" s="67">
        <v>31306611</v>
      </c>
      <c r="P52" s="108">
        <f t="shared" si="15"/>
        <v>12.273044739961383</v>
      </c>
      <c r="Q52" s="109">
        <f t="shared" si="16"/>
        <v>8.03570347086825</v>
      </c>
      <c r="R52" s="110">
        <v>12061720</v>
      </c>
      <c r="S52" s="110">
        <v>11018801</v>
      </c>
      <c r="T52" s="108">
        <f t="shared" si="17"/>
        <v>11.061686827981479</v>
      </c>
      <c r="U52" s="109">
        <f t="shared" si="18"/>
        <v>-8.646519733504011</v>
      </c>
    </row>
    <row r="53" spans="1:21" ht="20.25" customHeight="1">
      <c r="A53" s="124" t="s">
        <v>191</v>
      </c>
      <c r="B53" s="119">
        <v>31</v>
      </c>
      <c r="C53" s="87">
        <v>34</v>
      </c>
      <c r="D53" s="117">
        <f t="shared" si="10"/>
        <v>0.3444782168186423</v>
      </c>
      <c r="E53" s="118">
        <f t="shared" si="19"/>
        <v>9.67741935483871</v>
      </c>
      <c r="F53" s="119">
        <v>21166</v>
      </c>
      <c r="G53" s="87">
        <v>22457</v>
      </c>
      <c r="H53" s="117">
        <f t="shared" si="11"/>
        <v>19.472287735849058</v>
      </c>
      <c r="I53" s="118">
        <f t="shared" si="12"/>
        <v>6.099404705660021</v>
      </c>
      <c r="J53" s="119">
        <v>89802039</v>
      </c>
      <c r="K53" s="87">
        <v>95086390</v>
      </c>
      <c r="L53" s="117">
        <f t="shared" si="13"/>
        <v>37.01784907744759</v>
      </c>
      <c r="M53" s="118">
        <f t="shared" si="14"/>
        <v>5.884444338730438</v>
      </c>
      <c r="N53" s="119">
        <v>90686675</v>
      </c>
      <c r="O53" s="87">
        <v>93299400</v>
      </c>
      <c r="P53" s="117">
        <f t="shared" si="15"/>
        <v>36.575907574651026</v>
      </c>
      <c r="Q53" s="118">
        <f t="shared" si="16"/>
        <v>2.88104619559599</v>
      </c>
      <c r="R53" s="119">
        <v>23210187</v>
      </c>
      <c r="S53" s="119">
        <v>28252593</v>
      </c>
      <c r="T53" s="117">
        <f t="shared" si="17"/>
        <v>28.362553770090027</v>
      </c>
      <c r="U53" s="118">
        <f t="shared" si="18"/>
        <v>21.72496929904098</v>
      </c>
    </row>
    <row r="54" spans="1:21" ht="20.25" customHeight="1">
      <c r="A54" s="96" t="s">
        <v>176</v>
      </c>
      <c r="B54" s="89"/>
      <c r="C54" s="96"/>
      <c r="D54" s="96"/>
      <c r="E54" s="12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1" ht="20.25" customHeight="1">
      <c r="A55" s="96" t="s">
        <v>177</v>
      </c>
      <c r="B55" s="91"/>
      <c r="C55" s="96"/>
      <c r="D55" s="96"/>
      <c r="E55" s="125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</sheetData>
  <sheetProtection/>
  <mergeCells count="16">
    <mergeCell ref="A1:U1"/>
    <mergeCell ref="A2:U2"/>
    <mergeCell ref="A4:A5"/>
    <mergeCell ref="B4:E4"/>
    <mergeCell ref="F4:I4"/>
    <mergeCell ref="J4:M4"/>
    <mergeCell ref="N4:Q4"/>
    <mergeCell ref="R4:U4"/>
    <mergeCell ref="A37:U37"/>
    <mergeCell ref="A38:U38"/>
    <mergeCell ref="A40:A41"/>
    <mergeCell ref="B40:E40"/>
    <mergeCell ref="F40:I40"/>
    <mergeCell ref="J40:M40"/>
    <mergeCell ref="N40:Q40"/>
    <mergeCell ref="R40:U40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5"/>
  <sheetViews>
    <sheetView tabSelected="1" view="pageBreakPreview" zoomScale="60" zoomScalePageLayoutView="0" workbookViewId="0" topLeftCell="A1">
      <selection activeCell="A2" sqref="A2:P2"/>
    </sheetView>
  </sheetViews>
  <sheetFormatPr defaultColWidth="12.5" defaultRowHeight="15" customHeight="1"/>
  <cols>
    <col min="1" max="1" width="22.5" style="0" customWidth="1"/>
    <col min="2" max="2" width="15" style="0" customWidth="1"/>
    <col min="3" max="10" width="12.5" style="0" customWidth="1"/>
    <col min="11" max="11" width="13.69921875" style="0" customWidth="1"/>
    <col min="12" max="12" width="15" style="0" customWidth="1"/>
    <col min="13" max="13" width="15.19921875" style="0" customWidth="1"/>
    <col min="14" max="14" width="15.5" style="0" customWidth="1"/>
    <col min="15" max="15" width="13.5" style="0" customWidth="1"/>
  </cols>
  <sheetData>
    <row r="1" spans="1:16" ht="15" customHeight="1">
      <c r="A1" s="254" t="s">
        <v>192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ht="15" customHeight="1">
      <c r="A2" s="209" t="s">
        <v>193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15" customHeight="1" thickBot="1">
      <c r="A3" s="7" t="s">
        <v>194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26"/>
    </row>
    <row r="4" spans="1:16" ht="15" customHeight="1">
      <c r="A4" s="255" t="s">
        <v>195</v>
      </c>
      <c r="B4" s="258" t="s">
        <v>196</v>
      </c>
      <c r="C4" s="207" t="s">
        <v>197</v>
      </c>
      <c r="D4" s="261" t="s">
        <v>198</v>
      </c>
      <c r="E4" s="262"/>
      <c r="F4" s="262"/>
      <c r="G4" s="262"/>
      <c r="H4" s="262"/>
      <c r="I4" s="262"/>
      <c r="J4" s="263"/>
      <c r="K4" s="258" t="s">
        <v>199</v>
      </c>
      <c r="L4" s="258" t="s">
        <v>200</v>
      </c>
      <c r="M4" s="261" t="s">
        <v>201</v>
      </c>
      <c r="N4" s="262"/>
      <c r="O4" s="262"/>
      <c r="P4" s="262"/>
    </row>
    <row r="5" spans="1:16" ht="15" customHeight="1">
      <c r="A5" s="256"/>
      <c r="B5" s="199"/>
      <c r="C5" s="259"/>
      <c r="D5" s="251" t="s">
        <v>202</v>
      </c>
      <c r="E5" s="248" t="s">
        <v>203</v>
      </c>
      <c r="F5" s="249"/>
      <c r="G5" s="250"/>
      <c r="H5" s="248" t="s">
        <v>204</v>
      </c>
      <c r="I5" s="249"/>
      <c r="J5" s="250"/>
      <c r="K5" s="199"/>
      <c r="L5" s="199"/>
      <c r="M5" s="251" t="s">
        <v>205</v>
      </c>
      <c r="N5" s="198" t="s">
        <v>206</v>
      </c>
      <c r="O5" s="198" t="s">
        <v>207</v>
      </c>
      <c r="P5" s="252" t="s">
        <v>208</v>
      </c>
    </row>
    <row r="6" spans="1:16" ht="15" customHeight="1">
      <c r="A6" s="257"/>
      <c r="B6" s="200"/>
      <c r="C6" s="260"/>
      <c r="D6" s="208"/>
      <c r="E6" s="127" t="s">
        <v>205</v>
      </c>
      <c r="F6" s="127" t="s">
        <v>209</v>
      </c>
      <c r="G6" s="127" t="s">
        <v>210</v>
      </c>
      <c r="H6" s="127" t="s">
        <v>205</v>
      </c>
      <c r="I6" s="127" t="s">
        <v>209</v>
      </c>
      <c r="J6" s="127" t="s">
        <v>210</v>
      </c>
      <c r="K6" s="200"/>
      <c r="L6" s="200"/>
      <c r="M6" s="208"/>
      <c r="N6" s="200"/>
      <c r="O6" s="200"/>
      <c r="P6" s="253"/>
    </row>
    <row r="7" spans="1:16" ht="15" customHeight="1">
      <c r="A7" s="128"/>
      <c r="B7" s="59" t="s">
        <v>211</v>
      </c>
      <c r="C7" s="60">
        <f aca="true" t="shared" si="0" ref="C7:P7">SUM(C8:C12)</f>
        <v>9870</v>
      </c>
      <c r="D7" s="60">
        <f>SUM(D8:D12)</f>
        <v>115328</v>
      </c>
      <c r="E7" s="60">
        <f t="shared" si="0"/>
        <v>106333</v>
      </c>
      <c r="F7" s="60">
        <f t="shared" si="0"/>
        <v>63946</v>
      </c>
      <c r="G7" s="60">
        <f t="shared" si="0"/>
        <v>42387</v>
      </c>
      <c r="H7" s="60">
        <f t="shared" si="0"/>
        <v>8995</v>
      </c>
      <c r="I7" s="60">
        <f t="shared" si="0"/>
        <v>5601</v>
      </c>
      <c r="J7" s="60">
        <f t="shared" si="0"/>
        <v>3394</v>
      </c>
      <c r="K7" s="60">
        <f>SUM(K8:K12)</f>
        <v>43092834</v>
      </c>
      <c r="L7" s="60">
        <f t="shared" si="0"/>
        <v>130288939</v>
      </c>
      <c r="M7" s="60">
        <f t="shared" si="0"/>
        <v>256866329</v>
      </c>
      <c r="N7" s="60">
        <f t="shared" si="0"/>
        <v>234278650</v>
      </c>
      <c r="O7" s="60">
        <f t="shared" si="0"/>
        <v>21824769</v>
      </c>
      <c r="P7" s="60">
        <f t="shared" si="0"/>
        <v>762910</v>
      </c>
    </row>
    <row r="8" spans="1:16" ht="15" customHeight="1">
      <c r="A8" s="33"/>
      <c r="B8" s="33" t="s">
        <v>212</v>
      </c>
      <c r="C8" s="63">
        <f>SUM(C15,C22,C29,C36,C43,C50,C57,C63,C70,C77,C84,C91,C98,C105,C112,C118,C125,C132,C139,C146,C153,C160,C167)</f>
        <v>5118</v>
      </c>
      <c r="D8" s="63">
        <f>SUM(E8,H8)</f>
        <v>10601</v>
      </c>
      <c r="E8" s="63">
        <f>SUM(F8:G8)</f>
        <v>3698</v>
      </c>
      <c r="F8" s="63">
        <f>SUM(F15,F22,F29,F36,F43,F50,F57,F63,F70,F77,F84,F91,F98,F105,F112,F118,F125,F132,F139,F146,F153,F160,F167)</f>
        <v>1631</v>
      </c>
      <c r="G8" s="63">
        <f>SUM(G15,G22,G29,G36,G43,G50,G57,G63,G70,G77,G84,G91,G98,G105,G112,G118,G125,G132,G139,G146,G153,G160,G167)</f>
        <v>2067</v>
      </c>
      <c r="H8" s="63">
        <f>SUM(I8:J8)</f>
        <v>6903</v>
      </c>
      <c r="I8" s="63">
        <f>SUM(I15,I22,I29,I36,I43,I50,I57,I63,I70,I77,I84,I91,I98,I105,I112,I118,I125,I132,I139,I146,I153,I160,I167)</f>
        <v>4287</v>
      </c>
      <c r="J8" s="63">
        <f>SUM(J15,J22,J29,J36,J43,J50,J57,J63,J70,J77,J84,J91,J98,J105,J112,J118,J125,J132,J139,J146,J153,J160,J167)</f>
        <v>2616</v>
      </c>
      <c r="K8" s="63">
        <f>SUM(K15,K22,K29,K36,K43,K50,K57,K63,K70,K77,K84,K91,K98,K105,K112,K118,K125,K132,K139,K146,K153,K160,K167)</f>
        <v>935177</v>
      </c>
      <c r="L8" s="63">
        <f>SUM(L15,L22,L29,L36,L43,L50,L57,L63,L70,L77,L84,L91,L98,L105,L112,L118,L125,L132,L139,L146,L153,L160,L167)</f>
        <v>1878354</v>
      </c>
      <c r="M8" s="67">
        <f>SUM(N8:P8)</f>
        <v>5164489</v>
      </c>
      <c r="N8" s="63">
        <f>SUM(N15,N22,N29,N36,N43,N50,N57,N63,N70,N77,N84,N91,N98,N105,N112,N118,N125,N132,N139,N146,N153,N160,N167)</f>
        <v>2846501</v>
      </c>
      <c r="O8" s="63">
        <f>SUM(O15,O22,O29,O36,O43,O50,O57,O63,O70,O77,O84,O91,O98,O105,O112,O118,O125,O132,O139,O146,O153,O160,O167)</f>
        <v>2295166</v>
      </c>
      <c r="P8" s="63">
        <f>SUM(P15,P22,P29,P36,P43,P50,P57,P63,P70,P77,P84,P91,P98,P105,P112,P118,P125,P132,P139,P146,P153,P160,P167)</f>
        <v>22822</v>
      </c>
    </row>
    <row r="9" spans="1:16" ht="15" customHeight="1">
      <c r="A9" s="246" t="s">
        <v>213</v>
      </c>
      <c r="B9" s="33" t="s">
        <v>214</v>
      </c>
      <c r="C9" s="63">
        <f>SUM(C16,C23,C30,C37,C44,C51,C58,C64,C71,C78,C85,C92,C99,C106,C113,C119,C126,C133,C140,C147,C154,C161,C168)</f>
        <v>2755</v>
      </c>
      <c r="D9" s="63">
        <f>SUM(E9,H9)</f>
        <v>15542</v>
      </c>
      <c r="E9" s="63">
        <f>SUM(F9:G9)</f>
        <v>13594</v>
      </c>
      <c r="F9" s="63">
        <v>7033</v>
      </c>
      <c r="G9" s="63">
        <v>6561</v>
      </c>
      <c r="H9" s="63">
        <f>SUM(I9:J9)</f>
        <v>1948</v>
      </c>
      <c r="I9" s="63">
        <f aca="true" t="shared" si="1" ref="I9:J12">SUM(I16,I23,I30,I37,I44,I51,I58,I64,I71,I78,I85,I92,I99,I106,I113,I119,I126,I133,I140,I147,I154,I161,I168)</f>
        <v>1219</v>
      </c>
      <c r="J9" s="63">
        <f t="shared" si="1"/>
        <v>729</v>
      </c>
      <c r="K9" s="63">
        <v>4076896</v>
      </c>
      <c r="L9" s="63">
        <v>6234104</v>
      </c>
      <c r="M9" s="67">
        <f>SUM(N9:P9)</f>
        <v>14594008</v>
      </c>
      <c r="N9" s="63">
        <v>10904747</v>
      </c>
      <c r="O9" s="63">
        <v>3640276</v>
      </c>
      <c r="P9" s="63">
        <f>SUM(P16,P23,P30,P37,P44,P51,P58,P64,P71,P78,P85,P92,P99,P106,P113,P119,P126,P133,P140,P147,P154,P161,P168)</f>
        <v>48985</v>
      </c>
    </row>
    <row r="10" spans="1:16" ht="15" customHeight="1">
      <c r="A10" s="247"/>
      <c r="B10" s="33" t="s">
        <v>215</v>
      </c>
      <c r="C10" s="63">
        <f>SUM(C17,C24,C31,C38,C45,C52,C59,C65,C72,C79,C86,C93,C100,C107,C114,C120,C127,C134,C141,C148,C155,C162,C169)</f>
        <v>943</v>
      </c>
      <c r="D10" s="63">
        <f>SUM(E10,H10)</f>
        <v>12953</v>
      </c>
      <c r="E10" s="63">
        <f>SUM(F10:G10)</f>
        <v>12827</v>
      </c>
      <c r="F10" s="63">
        <v>7111</v>
      </c>
      <c r="G10" s="63">
        <v>5716</v>
      </c>
      <c r="H10" s="63">
        <f>SUM(I10:J10)</f>
        <v>126</v>
      </c>
      <c r="I10" s="63">
        <f t="shared" si="1"/>
        <v>81</v>
      </c>
      <c r="J10" s="63">
        <f t="shared" si="1"/>
        <v>45</v>
      </c>
      <c r="K10" s="63">
        <v>4368908</v>
      </c>
      <c r="L10" s="63">
        <v>7931615</v>
      </c>
      <c r="M10" s="67">
        <f>SUM(N10:P10)</f>
        <v>17813107</v>
      </c>
      <c r="N10" s="63">
        <v>14512791</v>
      </c>
      <c r="O10" s="63">
        <v>3221911</v>
      </c>
      <c r="P10" s="63">
        <v>78405</v>
      </c>
    </row>
    <row r="11" spans="1:16" ht="15" customHeight="1">
      <c r="A11" s="33"/>
      <c r="B11" s="33" t="s">
        <v>216</v>
      </c>
      <c r="C11" s="63">
        <f>SUM(C18,C25,C32,C39,C46,C53,C60,C66,C73,C80,C87,C94,C101,C108,C115,C121,C128,C135,C142,C149,C156,C163,C170)</f>
        <v>455</v>
      </c>
      <c r="D11" s="63">
        <f>SUM(E11,H11)</f>
        <v>11145</v>
      </c>
      <c r="E11" s="63">
        <f>SUM(F11:G11)</f>
        <v>11135</v>
      </c>
      <c r="F11" s="63">
        <v>6126</v>
      </c>
      <c r="G11" s="63">
        <v>5009</v>
      </c>
      <c r="H11" s="63">
        <f>SUM(I11:J11)</f>
        <v>10</v>
      </c>
      <c r="I11" s="63">
        <f t="shared" si="1"/>
        <v>8</v>
      </c>
      <c r="J11" s="63">
        <f t="shared" si="1"/>
        <v>2</v>
      </c>
      <c r="K11" s="63">
        <v>3914773</v>
      </c>
      <c r="L11" s="63">
        <v>9382821</v>
      </c>
      <c r="M11" s="67">
        <f>SUM(N11:P11)</f>
        <v>18318804</v>
      </c>
      <c r="N11" s="63">
        <v>15754053</v>
      </c>
      <c r="O11" s="63">
        <v>2520516</v>
      </c>
      <c r="P11" s="63">
        <f>SUM(P18,P25,P32,P39,P46,P53,P60,P66,P73,P80,P87,P94,P101,P108,P115,P121,P128,P135,P142,P149,P156,P163,P170)</f>
        <v>44235</v>
      </c>
    </row>
    <row r="12" spans="1:16" ht="15" customHeight="1">
      <c r="A12" s="33"/>
      <c r="B12" s="33" t="s">
        <v>217</v>
      </c>
      <c r="C12" s="63">
        <f>SUM(C19,C26,C33,C40,C47,C54,C61,C67,C74,C81,C88,C95,C102,C109,C116,C122,C129,C136,C143,C150,C157,C164,C171)</f>
        <v>599</v>
      </c>
      <c r="D12" s="63">
        <f>SUM(E12,H12)</f>
        <v>65087</v>
      </c>
      <c r="E12" s="63">
        <f>SUM(F12:G12)</f>
        <v>65079</v>
      </c>
      <c r="F12" s="63">
        <v>42045</v>
      </c>
      <c r="G12" s="63">
        <v>23034</v>
      </c>
      <c r="H12" s="63">
        <f>SUM(I12:J12)</f>
        <v>8</v>
      </c>
      <c r="I12" s="63">
        <f t="shared" si="1"/>
        <v>6</v>
      </c>
      <c r="J12" s="63">
        <f t="shared" si="1"/>
        <v>2</v>
      </c>
      <c r="K12" s="63">
        <v>29797080</v>
      </c>
      <c r="L12" s="63">
        <v>104862045</v>
      </c>
      <c r="M12" s="67">
        <f>SUM(N12:P12)</f>
        <v>200975921</v>
      </c>
      <c r="N12" s="63">
        <v>190260558</v>
      </c>
      <c r="O12" s="63">
        <v>10146900</v>
      </c>
      <c r="P12" s="63">
        <f>SUM(P19,P26,P33,P40,P47,P54,P61,P67,P74,P81,P88,P95,P102,P109,P116,P122,P129,P136,P143,P150,P157,P164,P171)</f>
        <v>568463</v>
      </c>
    </row>
    <row r="13" spans="1:16" ht="15" customHeight="1">
      <c r="A13" s="33"/>
      <c r="B13" s="33"/>
      <c r="C13" s="47"/>
      <c r="D13" s="47"/>
      <c r="E13" s="47"/>
      <c r="F13" s="47"/>
      <c r="G13" s="47"/>
      <c r="H13" s="47"/>
      <c r="I13" s="130"/>
      <c r="J13" s="130"/>
      <c r="K13" s="130"/>
      <c r="L13" s="130"/>
      <c r="M13" s="47"/>
      <c r="N13" s="47"/>
      <c r="O13" s="130"/>
      <c r="P13" s="130"/>
    </row>
    <row r="14" spans="1:16" ht="15" customHeight="1">
      <c r="A14" s="128"/>
      <c r="B14" s="129" t="s">
        <v>205</v>
      </c>
      <c r="C14" s="60">
        <f>SUM(C15:C19)</f>
        <v>835</v>
      </c>
      <c r="D14" s="60">
        <f aca="true" t="shared" si="2" ref="D14:P14">SUM(D15:D19)</f>
        <v>13016</v>
      </c>
      <c r="E14" s="60">
        <f t="shared" si="2"/>
        <v>12278</v>
      </c>
      <c r="F14" s="60">
        <f t="shared" si="2"/>
        <v>4513</v>
      </c>
      <c r="G14" s="60">
        <f t="shared" si="2"/>
        <v>7765</v>
      </c>
      <c r="H14" s="60">
        <f t="shared" si="2"/>
        <v>738</v>
      </c>
      <c r="I14" s="60">
        <f t="shared" si="2"/>
        <v>408</v>
      </c>
      <c r="J14" s="60">
        <f t="shared" si="2"/>
        <v>330</v>
      </c>
      <c r="K14" s="60">
        <f t="shared" si="2"/>
        <v>3134924</v>
      </c>
      <c r="L14" s="60">
        <f t="shared" si="2"/>
        <v>8264268</v>
      </c>
      <c r="M14" s="60">
        <f t="shared" si="2"/>
        <v>15511449</v>
      </c>
      <c r="N14" s="60">
        <f t="shared" si="2"/>
        <v>15364708</v>
      </c>
      <c r="O14" s="60">
        <f t="shared" si="2"/>
        <v>146344</v>
      </c>
      <c r="P14" s="60">
        <f t="shared" si="2"/>
        <v>397</v>
      </c>
    </row>
    <row r="15" spans="1:16" ht="15" customHeight="1">
      <c r="A15" s="33"/>
      <c r="B15" s="33" t="s">
        <v>212</v>
      </c>
      <c r="C15" s="63">
        <v>285</v>
      </c>
      <c r="D15" s="63">
        <f>SUM(E15,H15)</f>
        <v>643</v>
      </c>
      <c r="E15" s="63">
        <f>SUM(F15:G15)</f>
        <v>195</v>
      </c>
      <c r="F15" s="63">
        <v>69</v>
      </c>
      <c r="G15" s="63">
        <v>126</v>
      </c>
      <c r="H15" s="63">
        <f>SUM(I15:J15)</f>
        <v>448</v>
      </c>
      <c r="I15" s="62">
        <v>238</v>
      </c>
      <c r="J15" s="62">
        <v>210</v>
      </c>
      <c r="K15" s="62">
        <v>41073</v>
      </c>
      <c r="L15" s="62">
        <v>131348</v>
      </c>
      <c r="M15" s="67">
        <f>SUM(N15:P15)</f>
        <v>285652</v>
      </c>
      <c r="N15" s="67">
        <v>274519</v>
      </c>
      <c r="O15" s="67">
        <v>11133</v>
      </c>
      <c r="P15" s="62" t="s">
        <v>68</v>
      </c>
    </row>
    <row r="16" spans="1:16" ht="15" customHeight="1">
      <c r="A16" s="220" t="s">
        <v>218</v>
      </c>
      <c r="B16" s="33" t="s">
        <v>214</v>
      </c>
      <c r="C16" s="63">
        <v>261</v>
      </c>
      <c r="D16" s="63">
        <f>SUM(E16,H16)</f>
        <v>1500</v>
      </c>
      <c r="E16" s="63">
        <f>SUM(F16:G16)</f>
        <v>1248</v>
      </c>
      <c r="F16" s="63">
        <v>455</v>
      </c>
      <c r="G16" s="63">
        <v>793</v>
      </c>
      <c r="H16" s="63">
        <f>SUM(I16:J16)</f>
        <v>252</v>
      </c>
      <c r="I16" s="62">
        <v>148</v>
      </c>
      <c r="J16" s="62">
        <v>104</v>
      </c>
      <c r="K16" s="62">
        <v>285985</v>
      </c>
      <c r="L16" s="62">
        <v>489105</v>
      </c>
      <c r="M16" s="67">
        <f>SUM(N16:P16)</f>
        <v>1162269</v>
      </c>
      <c r="N16" s="67">
        <v>1139194</v>
      </c>
      <c r="O16" s="67">
        <v>23075</v>
      </c>
      <c r="P16" s="62" t="s">
        <v>68</v>
      </c>
    </row>
    <row r="17" spans="1:16" ht="15" customHeight="1">
      <c r="A17" s="220"/>
      <c r="B17" s="33" t="s">
        <v>215</v>
      </c>
      <c r="C17" s="63">
        <v>131</v>
      </c>
      <c r="D17" s="63">
        <f>SUM(E17,H17)</f>
        <v>1794</v>
      </c>
      <c r="E17" s="63">
        <f>SUM(F17:G17)</f>
        <v>1760</v>
      </c>
      <c r="F17" s="63">
        <v>611</v>
      </c>
      <c r="G17" s="63">
        <v>1149</v>
      </c>
      <c r="H17" s="63">
        <f>SUM(I17:J17)</f>
        <v>34</v>
      </c>
      <c r="I17" s="62">
        <v>20</v>
      </c>
      <c r="J17" s="62">
        <v>14</v>
      </c>
      <c r="K17" s="62">
        <v>467304</v>
      </c>
      <c r="L17" s="62">
        <v>879187</v>
      </c>
      <c r="M17" s="67">
        <f>SUM(N17:P17)</f>
        <v>1918127</v>
      </c>
      <c r="N17" s="67">
        <v>1892940</v>
      </c>
      <c r="O17" s="67">
        <v>25055</v>
      </c>
      <c r="P17" s="62">
        <v>132</v>
      </c>
    </row>
    <row r="18" spans="1:16" ht="15" customHeight="1">
      <c r="A18" s="66"/>
      <c r="B18" s="33" t="s">
        <v>216</v>
      </c>
      <c r="C18" s="63">
        <v>74</v>
      </c>
      <c r="D18" s="63">
        <f>SUM(E18,H18)</f>
        <v>1852</v>
      </c>
      <c r="E18" s="63">
        <f>SUM(F18:G18)</f>
        <v>1852</v>
      </c>
      <c r="F18" s="63">
        <v>652</v>
      </c>
      <c r="G18" s="63">
        <v>1200</v>
      </c>
      <c r="H18" s="62" t="s">
        <v>68</v>
      </c>
      <c r="I18" s="62" t="s">
        <v>68</v>
      </c>
      <c r="J18" s="62" t="s">
        <v>68</v>
      </c>
      <c r="K18" s="62">
        <v>474906</v>
      </c>
      <c r="L18" s="62">
        <v>1372399</v>
      </c>
      <c r="M18" s="67">
        <f>SUM(N18:P18)</f>
        <v>2542436</v>
      </c>
      <c r="N18" s="67">
        <v>2489458</v>
      </c>
      <c r="O18" s="67">
        <v>52978</v>
      </c>
      <c r="P18" s="62" t="s">
        <v>68</v>
      </c>
    </row>
    <row r="19" spans="1:16" ht="15" customHeight="1">
      <c r="A19" s="66"/>
      <c r="B19" s="33" t="s">
        <v>217</v>
      </c>
      <c r="C19" s="63">
        <v>84</v>
      </c>
      <c r="D19" s="63">
        <f>SUM(E19,H19)</f>
        <v>7227</v>
      </c>
      <c r="E19" s="63">
        <f>SUM(F19:G19)</f>
        <v>7223</v>
      </c>
      <c r="F19" s="63">
        <v>2726</v>
      </c>
      <c r="G19" s="63">
        <v>4497</v>
      </c>
      <c r="H19" s="63">
        <f>SUM(I19:J19)</f>
        <v>4</v>
      </c>
      <c r="I19" s="62">
        <v>2</v>
      </c>
      <c r="J19" s="62">
        <v>2</v>
      </c>
      <c r="K19" s="62">
        <v>1865656</v>
      </c>
      <c r="L19" s="62">
        <v>5392229</v>
      </c>
      <c r="M19" s="67">
        <f>SUM(N19:P19)</f>
        <v>9602965</v>
      </c>
      <c r="N19" s="67">
        <v>9568597</v>
      </c>
      <c r="O19" s="67">
        <v>34103</v>
      </c>
      <c r="P19" s="62">
        <v>265</v>
      </c>
    </row>
    <row r="20" spans="1:16" ht="15" customHeight="1">
      <c r="A20" s="66"/>
      <c r="B20" s="33"/>
      <c r="C20" s="47"/>
      <c r="D20" s="47"/>
      <c r="E20" s="47"/>
      <c r="F20" s="47"/>
      <c r="G20" s="47"/>
      <c r="H20" s="47"/>
      <c r="I20" s="130"/>
      <c r="J20" s="130"/>
      <c r="K20" s="130"/>
      <c r="L20" s="130"/>
      <c r="M20" s="47"/>
      <c r="N20" s="47"/>
      <c r="O20" s="130"/>
      <c r="P20" s="130"/>
    </row>
    <row r="21" spans="1:16" ht="15" customHeight="1">
      <c r="A21" s="59"/>
      <c r="B21" s="129" t="s">
        <v>205</v>
      </c>
      <c r="C21" s="60">
        <f aca="true" t="shared" si="3" ref="C21:O21">SUM(C22:C26)</f>
        <v>64</v>
      </c>
      <c r="D21" s="60">
        <f t="shared" si="3"/>
        <v>1104</v>
      </c>
      <c r="E21" s="60">
        <f t="shared" si="3"/>
        <v>1096</v>
      </c>
      <c r="F21" s="60">
        <f t="shared" si="3"/>
        <v>704</v>
      </c>
      <c r="G21" s="60">
        <f t="shared" si="3"/>
        <v>392</v>
      </c>
      <c r="H21" s="60">
        <f t="shared" si="3"/>
        <v>8</v>
      </c>
      <c r="I21" s="60">
        <f t="shared" si="3"/>
        <v>5</v>
      </c>
      <c r="J21" s="60">
        <f t="shared" si="3"/>
        <v>3</v>
      </c>
      <c r="K21" s="60">
        <f t="shared" si="3"/>
        <v>527137</v>
      </c>
      <c r="L21" s="60">
        <f t="shared" si="3"/>
        <v>2408444</v>
      </c>
      <c r="M21" s="60">
        <f t="shared" si="3"/>
        <v>21350098</v>
      </c>
      <c r="N21" s="60">
        <f t="shared" si="3"/>
        <v>21342613</v>
      </c>
      <c r="O21" s="60">
        <f t="shared" si="3"/>
        <v>7485</v>
      </c>
      <c r="P21" s="131" t="s">
        <v>69</v>
      </c>
    </row>
    <row r="22" spans="1:16" ht="15" customHeight="1">
      <c r="A22" s="66"/>
      <c r="B22" s="33" t="s">
        <v>212</v>
      </c>
      <c r="C22" s="63">
        <v>14</v>
      </c>
      <c r="D22" s="63">
        <f>SUM(E22,H22)</f>
        <v>29</v>
      </c>
      <c r="E22" s="63">
        <f>SUM(F22:G22)</f>
        <v>24</v>
      </c>
      <c r="F22" s="63">
        <v>18</v>
      </c>
      <c r="G22" s="63">
        <v>6</v>
      </c>
      <c r="H22" s="63">
        <f>SUM(I22:J22)</f>
        <v>5</v>
      </c>
      <c r="I22" s="62">
        <v>3</v>
      </c>
      <c r="J22" s="62">
        <v>2</v>
      </c>
      <c r="K22" s="62">
        <v>8094</v>
      </c>
      <c r="L22" s="62">
        <v>14652</v>
      </c>
      <c r="M22" s="67">
        <f>SUM(N22:P22)</f>
        <v>48346</v>
      </c>
      <c r="N22" s="67">
        <v>48334</v>
      </c>
      <c r="O22" s="67">
        <v>12</v>
      </c>
      <c r="P22" s="62" t="s">
        <v>68</v>
      </c>
    </row>
    <row r="23" spans="1:16" ht="15" customHeight="1">
      <c r="A23" s="220" t="s">
        <v>155</v>
      </c>
      <c r="B23" s="33" t="s">
        <v>214</v>
      </c>
      <c r="C23" s="63">
        <v>26</v>
      </c>
      <c r="D23" s="63">
        <f>SUM(E23,H23)</f>
        <v>159</v>
      </c>
      <c r="E23" s="63">
        <f>SUM(F23:G23)</f>
        <v>159</v>
      </c>
      <c r="F23" s="63">
        <v>109</v>
      </c>
      <c r="G23" s="63">
        <v>50</v>
      </c>
      <c r="H23" s="62" t="s">
        <v>68</v>
      </c>
      <c r="I23" s="62" t="s">
        <v>68</v>
      </c>
      <c r="J23" s="62" t="s">
        <v>68</v>
      </c>
      <c r="K23" s="62">
        <v>54710</v>
      </c>
      <c r="L23" s="62">
        <v>84261</v>
      </c>
      <c r="M23" s="67">
        <f>SUM(N23:P23)</f>
        <v>242166</v>
      </c>
      <c r="N23" s="67">
        <v>237804</v>
      </c>
      <c r="O23" s="67">
        <v>4362</v>
      </c>
      <c r="P23" s="62" t="s">
        <v>68</v>
      </c>
    </row>
    <row r="24" spans="1:16" ht="15" customHeight="1">
      <c r="A24" s="220"/>
      <c r="B24" s="33" t="s">
        <v>215</v>
      </c>
      <c r="C24" s="63">
        <v>12</v>
      </c>
      <c r="D24" s="63">
        <f>SUM(E24,H24)</f>
        <v>150</v>
      </c>
      <c r="E24" s="63">
        <f>SUM(F24:G24)</f>
        <v>147</v>
      </c>
      <c r="F24" s="63">
        <v>77</v>
      </c>
      <c r="G24" s="63">
        <v>70</v>
      </c>
      <c r="H24" s="63">
        <f>SUM(I24:J24)</f>
        <v>3</v>
      </c>
      <c r="I24" s="62">
        <v>2</v>
      </c>
      <c r="J24" s="62">
        <v>1</v>
      </c>
      <c r="K24" s="62">
        <v>46556</v>
      </c>
      <c r="L24" s="62">
        <v>84231</v>
      </c>
      <c r="M24" s="67">
        <f>SUM(N24:P24)</f>
        <v>249429</v>
      </c>
      <c r="N24" s="67">
        <v>246318</v>
      </c>
      <c r="O24" s="62">
        <v>3111</v>
      </c>
      <c r="P24" s="62" t="s">
        <v>68</v>
      </c>
    </row>
    <row r="25" spans="1:16" ht="15" customHeight="1">
      <c r="A25" s="66"/>
      <c r="B25" s="33" t="s">
        <v>216</v>
      </c>
      <c r="C25" s="63">
        <v>5</v>
      </c>
      <c r="D25" s="63">
        <f>SUM(E25,H25)</f>
        <v>133</v>
      </c>
      <c r="E25" s="63">
        <f>SUM(F25:G25)</f>
        <v>133</v>
      </c>
      <c r="F25" s="63">
        <v>65</v>
      </c>
      <c r="G25" s="63">
        <v>68</v>
      </c>
      <c r="H25" s="62" t="s">
        <v>68</v>
      </c>
      <c r="I25" s="62" t="s">
        <v>68</v>
      </c>
      <c r="J25" s="62" t="s">
        <v>68</v>
      </c>
      <c r="K25" s="62">
        <v>48570</v>
      </c>
      <c r="L25" s="62">
        <v>81336</v>
      </c>
      <c r="M25" s="67">
        <f>SUM(N25:P25)</f>
        <v>274542</v>
      </c>
      <c r="N25" s="67">
        <v>274542</v>
      </c>
      <c r="O25" s="62" t="s">
        <v>68</v>
      </c>
      <c r="P25" s="62" t="s">
        <v>68</v>
      </c>
    </row>
    <row r="26" spans="1:16" ht="15" customHeight="1">
      <c r="A26" s="66"/>
      <c r="B26" s="33" t="s">
        <v>217</v>
      </c>
      <c r="C26" s="63">
        <v>7</v>
      </c>
      <c r="D26" s="63">
        <f>SUM(E26,H26)</f>
        <v>633</v>
      </c>
      <c r="E26" s="63">
        <f>SUM(F26:G26)</f>
        <v>633</v>
      </c>
      <c r="F26" s="63">
        <v>435</v>
      </c>
      <c r="G26" s="63">
        <v>198</v>
      </c>
      <c r="H26" s="62" t="s">
        <v>68</v>
      </c>
      <c r="I26" s="62" t="s">
        <v>68</v>
      </c>
      <c r="J26" s="62" t="s">
        <v>68</v>
      </c>
      <c r="K26" s="62">
        <v>369207</v>
      </c>
      <c r="L26" s="62">
        <v>2143964</v>
      </c>
      <c r="M26" s="67">
        <f>SUM(N26:P26)</f>
        <v>20535615</v>
      </c>
      <c r="N26" s="67">
        <v>20535615</v>
      </c>
      <c r="O26" s="62" t="s">
        <v>68</v>
      </c>
      <c r="P26" s="62" t="s">
        <v>68</v>
      </c>
    </row>
    <row r="27" spans="1:16" ht="15" customHeight="1">
      <c r="A27" s="66"/>
      <c r="B27" s="33"/>
      <c r="C27" s="47"/>
      <c r="D27" s="47"/>
      <c r="E27" s="47"/>
      <c r="F27" s="47"/>
      <c r="G27" s="47"/>
      <c r="H27" s="47"/>
      <c r="I27" s="130"/>
      <c r="J27" s="130"/>
      <c r="K27" s="130"/>
      <c r="L27" s="130"/>
      <c r="M27" s="47"/>
      <c r="N27" s="47"/>
      <c r="O27" s="130"/>
      <c r="P27" s="130"/>
    </row>
    <row r="28" spans="1:16" ht="15" customHeight="1">
      <c r="A28" s="59"/>
      <c r="B28" s="129" t="s">
        <v>205</v>
      </c>
      <c r="C28" s="60">
        <f aca="true" t="shared" si="4" ref="C28:P28">SUM(C29:C33)</f>
        <v>2489</v>
      </c>
      <c r="D28" s="60">
        <f t="shared" si="4"/>
        <v>16047</v>
      </c>
      <c r="E28" s="60">
        <f t="shared" si="4"/>
        <v>13357</v>
      </c>
      <c r="F28" s="60">
        <f t="shared" si="4"/>
        <v>6230</v>
      </c>
      <c r="G28" s="60">
        <f t="shared" si="4"/>
        <v>7127</v>
      </c>
      <c r="H28" s="60">
        <f t="shared" si="4"/>
        <v>2690</v>
      </c>
      <c r="I28" s="60">
        <f t="shared" si="4"/>
        <v>1498</v>
      </c>
      <c r="J28" s="60">
        <f t="shared" si="4"/>
        <v>1192</v>
      </c>
      <c r="K28" s="60">
        <f t="shared" si="4"/>
        <v>4783074</v>
      </c>
      <c r="L28" s="60">
        <f t="shared" si="4"/>
        <v>9789583</v>
      </c>
      <c r="M28" s="60">
        <f t="shared" si="4"/>
        <v>20538111</v>
      </c>
      <c r="N28" s="60">
        <f t="shared" si="4"/>
        <v>9558508</v>
      </c>
      <c r="O28" s="60">
        <f t="shared" si="4"/>
        <v>10964060</v>
      </c>
      <c r="P28" s="60">
        <f t="shared" si="4"/>
        <v>15543</v>
      </c>
    </row>
    <row r="29" spans="1:16" ht="15" customHeight="1">
      <c r="A29" s="66"/>
      <c r="B29" s="33" t="s">
        <v>212</v>
      </c>
      <c r="C29" s="63">
        <v>1492</v>
      </c>
      <c r="D29" s="63">
        <f>SUM(E29,H29)</f>
        <v>3228</v>
      </c>
      <c r="E29" s="63">
        <f>SUM(F29:G29)</f>
        <v>1192</v>
      </c>
      <c r="F29" s="63">
        <v>345</v>
      </c>
      <c r="G29" s="63">
        <v>847</v>
      </c>
      <c r="H29" s="63">
        <f>SUM(I29:J29)</f>
        <v>2036</v>
      </c>
      <c r="I29" s="62">
        <v>1109</v>
      </c>
      <c r="J29" s="62">
        <v>927</v>
      </c>
      <c r="K29" s="62">
        <v>256290</v>
      </c>
      <c r="L29" s="62">
        <v>556164</v>
      </c>
      <c r="M29" s="67">
        <f>SUM(N29:P29)</f>
        <v>1454017</v>
      </c>
      <c r="N29" s="67">
        <v>498966</v>
      </c>
      <c r="O29" s="67">
        <v>954407</v>
      </c>
      <c r="P29" s="62">
        <v>644</v>
      </c>
    </row>
    <row r="30" spans="1:16" ht="15" customHeight="1">
      <c r="A30" s="220" t="s">
        <v>219</v>
      </c>
      <c r="B30" s="33" t="s">
        <v>214</v>
      </c>
      <c r="C30" s="63">
        <v>720</v>
      </c>
      <c r="D30" s="63">
        <f>SUM(E30,H30)</f>
        <v>3932</v>
      </c>
      <c r="E30" s="63">
        <f>SUM(F30:G30)</f>
        <v>3302</v>
      </c>
      <c r="F30" s="63">
        <v>1080</v>
      </c>
      <c r="G30" s="63">
        <v>2222</v>
      </c>
      <c r="H30" s="63">
        <f>SUM(I30:J30)</f>
        <v>630</v>
      </c>
      <c r="I30" s="62">
        <v>373</v>
      </c>
      <c r="J30" s="62">
        <v>257</v>
      </c>
      <c r="K30" s="62">
        <v>828747</v>
      </c>
      <c r="L30" s="62">
        <v>1619166</v>
      </c>
      <c r="M30" s="67">
        <f>SUM(N30:P30)</f>
        <v>3448954</v>
      </c>
      <c r="N30" s="67">
        <v>1909597</v>
      </c>
      <c r="O30" s="67">
        <v>1537627</v>
      </c>
      <c r="P30" s="62">
        <v>1730</v>
      </c>
    </row>
    <row r="31" spans="1:16" ht="15" customHeight="1">
      <c r="A31" s="220"/>
      <c r="B31" s="33" t="s">
        <v>215</v>
      </c>
      <c r="C31" s="63">
        <v>158</v>
      </c>
      <c r="D31" s="63">
        <f>SUM(E31,H31)</f>
        <v>2122</v>
      </c>
      <c r="E31" s="63">
        <f>SUM(F31:G31)</f>
        <v>2101</v>
      </c>
      <c r="F31" s="63">
        <v>853</v>
      </c>
      <c r="G31" s="63">
        <v>1248</v>
      </c>
      <c r="H31" s="63">
        <f>SUM(I31:J31)</f>
        <v>21</v>
      </c>
      <c r="I31" s="62">
        <v>14</v>
      </c>
      <c r="J31" s="62">
        <v>7</v>
      </c>
      <c r="K31" s="62">
        <v>608839</v>
      </c>
      <c r="L31" s="62">
        <v>1190876</v>
      </c>
      <c r="M31" s="67">
        <f>SUM(N31:P31)</f>
        <v>2698388</v>
      </c>
      <c r="N31" s="67">
        <v>1315833</v>
      </c>
      <c r="O31" s="67">
        <v>1381935</v>
      </c>
      <c r="P31" s="62">
        <v>620</v>
      </c>
    </row>
    <row r="32" spans="1:16" ht="15" customHeight="1">
      <c r="A32" s="66"/>
      <c r="B32" s="33" t="s">
        <v>216</v>
      </c>
      <c r="C32" s="63">
        <v>50</v>
      </c>
      <c r="D32" s="63">
        <f>SUM(E32,H32)</f>
        <v>1208</v>
      </c>
      <c r="E32" s="63">
        <f>SUM(F32:G32)</f>
        <v>1205</v>
      </c>
      <c r="F32" s="63">
        <v>590</v>
      </c>
      <c r="G32" s="63">
        <v>615</v>
      </c>
      <c r="H32" s="63">
        <f>SUM(I32:J32)</f>
        <v>3</v>
      </c>
      <c r="I32" s="62">
        <v>2</v>
      </c>
      <c r="J32" s="62">
        <v>1</v>
      </c>
      <c r="K32" s="62">
        <v>406236</v>
      </c>
      <c r="L32" s="62">
        <v>941937</v>
      </c>
      <c r="M32" s="67">
        <f>SUM(N32:P32)</f>
        <v>1874547</v>
      </c>
      <c r="N32" s="67">
        <v>1190723</v>
      </c>
      <c r="O32" s="67">
        <v>683121</v>
      </c>
      <c r="P32" s="62">
        <v>703</v>
      </c>
    </row>
    <row r="33" spans="1:16" ht="15" customHeight="1">
      <c r="A33" s="66"/>
      <c r="B33" s="33" t="s">
        <v>217</v>
      </c>
      <c r="C33" s="63">
        <v>69</v>
      </c>
      <c r="D33" s="63">
        <f>SUM(E33,H33)</f>
        <v>5557</v>
      </c>
      <c r="E33" s="63">
        <f>SUM(F33:G33)</f>
        <v>5557</v>
      </c>
      <c r="F33" s="63">
        <v>3362</v>
      </c>
      <c r="G33" s="63">
        <v>2195</v>
      </c>
      <c r="H33" s="62" t="s">
        <v>68</v>
      </c>
      <c r="I33" s="62" t="s">
        <v>68</v>
      </c>
      <c r="J33" s="62" t="s">
        <v>68</v>
      </c>
      <c r="K33" s="62">
        <v>2682962</v>
      </c>
      <c r="L33" s="62">
        <v>5481440</v>
      </c>
      <c r="M33" s="67">
        <f>SUM(N33:P33)</f>
        <v>11062205</v>
      </c>
      <c r="N33" s="67">
        <v>4643389</v>
      </c>
      <c r="O33" s="67">
        <v>6406970</v>
      </c>
      <c r="P33" s="62">
        <v>11846</v>
      </c>
    </row>
    <row r="34" spans="1:16" ht="15" customHeight="1">
      <c r="A34" s="66"/>
      <c r="B34" s="33"/>
      <c r="C34" s="47"/>
      <c r="D34" s="47"/>
      <c r="E34" s="47"/>
      <c r="F34" s="47"/>
      <c r="G34" s="47"/>
      <c r="H34" s="47"/>
      <c r="I34" s="130"/>
      <c r="J34" s="130"/>
      <c r="K34" s="130"/>
      <c r="L34" s="130"/>
      <c r="M34" s="47"/>
      <c r="N34" s="47"/>
      <c r="O34" s="130"/>
      <c r="P34" s="130"/>
    </row>
    <row r="35" spans="1:16" ht="15" customHeight="1">
      <c r="A35" s="59"/>
      <c r="B35" s="129" t="s">
        <v>205</v>
      </c>
      <c r="C35" s="60">
        <f aca="true" t="shared" si="5" ref="C35:P35">SUM(C36:C40)</f>
        <v>360</v>
      </c>
      <c r="D35" s="60">
        <f t="shared" si="5"/>
        <v>4886</v>
      </c>
      <c r="E35" s="60">
        <f t="shared" si="5"/>
        <v>4641</v>
      </c>
      <c r="F35" s="60">
        <f t="shared" si="5"/>
        <v>872</v>
      </c>
      <c r="G35" s="60">
        <f t="shared" si="5"/>
        <v>3769</v>
      </c>
      <c r="H35" s="60">
        <f t="shared" si="5"/>
        <v>245</v>
      </c>
      <c r="I35" s="60">
        <f t="shared" si="5"/>
        <v>140</v>
      </c>
      <c r="J35" s="60">
        <f t="shared" si="5"/>
        <v>105</v>
      </c>
      <c r="K35" s="60">
        <f t="shared" si="5"/>
        <v>1083778</v>
      </c>
      <c r="L35" s="60">
        <f t="shared" si="5"/>
        <v>1679071</v>
      </c>
      <c r="M35" s="60">
        <f t="shared" si="5"/>
        <v>3653960</v>
      </c>
      <c r="N35" s="60">
        <f t="shared" si="5"/>
        <v>2407013</v>
      </c>
      <c r="O35" s="60">
        <f t="shared" si="5"/>
        <v>1244016</v>
      </c>
      <c r="P35" s="60">
        <f t="shared" si="5"/>
        <v>2931</v>
      </c>
    </row>
    <row r="36" spans="1:16" ht="15" customHeight="1">
      <c r="A36" s="66"/>
      <c r="B36" s="33" t="s">
        <v>212</v>
      </c>
      <c r="C36" s="63">
        <v>148</v>
      </c>
      <c r="D36" s="63">
        <f>SUM(E36,H36)</f>
        <v>319</v>
      </c>
      <c r="E36" s="63">
        <f>SUM(F36:G36)</f>
        <v>146</v>
      </c>
      <c r="F36" s="63">
        <v>45</v>
      </c>
      <c r="G36" s="63">
        <v>101</v>
      </c>
      <c r="H36" s="63">
        <f>SUM(I36:J36)</f>
        <v>173</v>
      </c>
      <c r="I36" s="62">
        <v>98</v>
      </c>
      <c r="J36" s="62">
        <v>75</v>
      </c>
      <c r="K36" s="62">
        <v>29132</v>
      </c>
      <c r="L36" s="62">
        <v>34946</v>
      </c>
      <c r="M36" s="67">
        <f>SUM(N36:P36)</f>
        <v>123933</v>
      </c>
      <c r="N36" s="67">
        <v>44575</v>
      </c>
      <c r="O36" s="67">
        <v>78974</v>
      </c>
      <c r="P36" s="62">
        <v>384</v>
      </c>
    </row>
    <row r="37" spans="1:16" ht="15" customHeight="1">
      <c r="A37" s="220" t="s">
        <v>220</v>
      </c>
      <c r="B37" s="33" t="s">
        <v>214</v>
      </c>
      <c r="C37" s="63">
        <v>87</v>
      </c>
      <c r="D37" s="63">
        <f>SUM(E37,H37)</f>
        <v>515</v>
      </c>
      <c r="E37" s="63">
        <f>SUM(F37:G37)</f>
        <v>455</v>
      </c>
      <c r="F37" s="63">
        <v>110</v>
      </c>
      <c r="G37" s="63">
        <v>345</v>
      </c>
      <c r="H37" s="63">
        <f>SUM(I37:J37)</f>
        <v>60</v>
      </c>
      <c r="I37" s="62">
        <v>33</v>
      </c>
      <c r="J37" s="62">
        <v>27</v>
      </c>
      <c r="K37" s="62">
        <v>91484</v>
      </c>
      <c r="L37" s="62">
        <v>152668</v>
      </c>
      <c r="M37" s="67">
        <f>SUM(N37:P37)</f>
        <v>334799</v>
      </c>
      <c r="N37" s="67">
        <v>184971</v>
      </c>
      <c r="O37" s="67">
        <v>148631</v>
      </c>
      <c r="P37" s="62">
        <v>1197</v>
      </c>
    </row>
    <row r="38" spans="1:16" ht="15" customHeight="1">
      <c r="A38" s="220"/>
      <c r="B38" s="33" t="s">
        <v>215</v>
      </c>
      <c r="C38" s="63">
        <v>46</v>
      </c>
      <c r="D38" s="63">
        <f>SUM(E38,H38)</f>
        <v>631</v>
      </c>
      <c r="E38" s="63">
        <f>SUM(F38:G38)</f>
        <v>625</v>
      </c>
      <c r="F38" s="63">
        <v>108</v>
      </c>
      <c r="G38" s="63">
        <v>517</v>
      </c>
      <c r="H38" s="63">
        <f>SUM(I38:J38)</f>
        <v>6</v>
      </c>
      <c r="I38" s="62">
        <v>4</v>
      </c>
      <c r="J38" s="62">
        <v>2</v>
      </c>
      <c r="K38" s="62">
        <v>142796</v>
      </c>
      <c r="L38" s="62">
        <v>155076</v>
      </c>
      <c r="M38" s="67">
        <f>SUM(N38:P38)</f>
        <v>404468</v>
      </c>
      <c r="N38" s="67">
        <v>212099</v>
      </c>
      <c r="O38" s="67">
        <v>191521</v>
      </c>
      <c r="P38" s="62">
        <v>848</v>
      </c>
    </row>
    <row r="39" spans="1:16" ht="15" customHeight="1">
      <c r="A39" s="66"/>
      <c r="B39" s="33" t="s">
        <v>216</v>
      </c>
      <c r="C39" s="63">
        <v>40</v>
      </c>
      <c r="D39" s="63">
        <f>SUM(E39,H39)</f>
        <v>983</v>
      </c>
      <c r="E39" s="63">
        <f>SUM(F39:G39)</f>
        <v>977</v>
      </c>
      <c r="F39" s="63">
        <v>131</v>
      </c>
      <c r="G39" s="63">
        <v>846</v>
      </c>
      <c r="H39" s="63">
        <f>SUM(I39:J39)</f>
        <v>6</v>
      </c>
      <c r="I39" s="62">
        <v>5</v>
      </c>
      <c r="J39" s="62">
        <v>1</v>
      </c>
      <c r="K39" s="62">
        <v>217103</v>
      </c>
      <c r="L39" s="62">
        <v>263926</v>
      </c>
      <c r="M39" s="67">
        <f>SUM(N39:P39)</f>
        <v>641411</v>
      </c>
      <c r="N39" s="67">
        <v>325353</v>
      </c>
      <c r="O39" s="67">
        <v>315556</v>
      </c>
      <c r="P39" s="62">
        <v>502</v>
      </c>
    </row>
    <row r="40" spans="1:16" ht="15" customHeight="1">
      <c r="A40" s="66"/>
      <c r="B40" s="33" t="s">
        <v>217</v>
      </c>
      <c r="C40" s="63">
        <v>39</v>
      </c>
      <c r="D40" s="63">
        <f>SUM(E40,H40)</f>
        <v>2438</v>
      </c>
      <c r="E40" s="63">
        <f>SUM(F40:G40)</f>
        <v>2438</v>
      </c>
      <c r="F40" s="63">
        <v>478</v>
      </c>
      <c r="G40" s="63">
        <v>1960</v>
      </c>
      <c r="H40" s="62" t="s">
        <v>68</v>
      </c>
      <c r="I40" s="62" t="s">
        <v>68</v>
      </c>
      <c r="J40" s="62" t="s">
        <v>68</v>
      </c>
      <c r="K40" s="62">
        <v>603263</v>
      </c>
      <c r="L40" s="62">
        <v>1072455</v>
      </c>
      <c r="M40" s="67">
        <f>SUM(N40:P40)</f>
        <v>2149349</v>
      </c>
      <c r="N40" s="67">
        <v>1640015</v>
      </c>
      <c r="O40" s="67">
        <v>509334</v>
      </c>
      <c r="P40" s="62" t="s">
        <v>68</v>
      </c>
    </row>
    <row r="41" spans="1:16" ht="15" customHeight="1">
      <c r="A41" s="66"/>
      <c r="B41" s="33"/>
      <c r="C41" s="47"/>
      <c r="D41" s="47"/>
      <c r="E41" s="47"/>
      <c r="F41" s="47"/>
      <c r="G41" s="47"/>
      <c r="H41" s="47"/>
      <c r="I41" s="130"/>
      <c r="J41" s="130"/>
      <c r="K41" s="130"/>
      <c r="L41" s="130"/>
      <c r="M41" s="47"/>
      <c r="N41" s="47"/>
      <c r="O41" s="130"/>
      <c r="P41" s="130"/>
    </row>
    <row r="42" spans="1:16" ht="15" customHeight="1">
      <c r="A42" s="59"/>
      <c r="B42" s="129" t="s">
        <v>205</v>
      </c>
      <c r="C42" s="60">
        <f aca="true" t="shared" si="6" ref="C42:P42">SUM(C43:C47)</f>
        <v>350</v>
      </c>
      <c r="D42" s="60">
        <f t="shared" si="6"/>
        <v>2225</v>
      </c>
      <c r="E42" s="60">
        <f t="shared" si="6"/>
        <v>1894</v>
      </c>
      <c r="F42" s="60">
        <f t="shared" si="6"/>
        <v>1350</v>
      </c>
      <c r="G42" s="60">
        <f t="shared" si="6"/>
        <v>544</v>
      </c>
      <c r="H42" s="60">
        <f t="shared" si="6"/>
        <v>331</v>
      </c>
      <c r="I42" s="60">
        <f t="shared" si="6"/>
        <v>228</v>
      </c>
      <c r="J42" s="60">
        <f t="shared" si="6"/>
        <v>103</v>
      </c>
      <c r="K42" s="60">
        <f t="shared" si="6"/>
        <v>696721</v>
      </c>
      <c r="L42" s="60">
        <f t="shared" si="6"/>
        <v>1892590</v>
      </c>
      <c r="M42" s="60">
        <f t="shared" si="6"/>
        <v>3183410</v>
      </c>
      <c r="N42" s="60">
        <f t="shared" si="6"/>
        <v>3022932</v>
      </c>
      <c r="O42" s="60">
        <f t="shared" si="6"/>
        <v>159847</v>
      </c>
      <c r="P42" s="60">
        <f t="shared" si="6"/>
        <v>631</v>
      </c>
    </row>
    <row r="43" spans="1:16" ht="15" customHeight="1">
      <c r="A43" s="66"/>
      <c r="B43" s="33" t="s">
        <v>212</v>
      </c>
      <c r="C43" s="63">
        <v>196</v>
      </c>
      <c r="D43" s="63">
        <f>SUM(E43,H43)</f>
        <v>387</v>
      </c>
      <c r="E43" s="63">
        <f>SUM(F43:G43)</f>
        <v>131</v>
      </c>
      <c r="F43" s="63">
        <v>86</v>
      </c>
      <c r="G43" s="63">
        <v>45</v>
      </c>
      <c r="H43" s="63">
        <f>SUM(I43:J43)</f>
        <v>256</v>
      </c>
      <c r="I43" s="62">
        <v>179</v>
      </c>
      <c r="J43" s="62">
        <v>77</v>
      </c>
      <c r="K43" s="62">
        <v>34245</v>
      </c>
      <c r="L43" s="62">
        <v>91639</v>
      </c>
      <c r="M43" s="67">
        <f>SUM(N43:P43)</f>
        <v>251272</v>
      </c>
      <c r="N43" s="67">
        <v>173559</v>
      </c>
      <c r="O43" s="67">
        <v>77237</v>
      </c>
      <c r="P43" s="62">
        <v>476</v>
      </c>
    </row>
    <row r="44" spans="1:16" ht="15" customHeight="1">
      <c r="A44" s="220" t="s">
        <v>221</v>
      </c>
      <c r="B44" s="33" t="s">
        <v>214</v>
      </c>
      <c r="C44" s="63">
        <v>109</v>
      </c>
      <c r="D44" s="63">
        <f>SUM(E44,H44)</f>
        <v>635</v>
      </c>
      <c r="E44" s="63">
        <f>SUM(F44:G44)</f>
        <v>568</v>
      </c>
      <c r="F44" s="63">
        <v>383</v>
      </c>
      <c r="G44" s="63">
        <v>185</v>
      </c>
      <c r="H44" s="63">
        <f>SUM(I44:J44)</f>
        <v>67</v>
      </c>
      <c r="I44" s="62">
        <v>43</v>
      </c>
      <c r="J44" s="62">
        <v>24</v>
      </c>
      <c r="K44" s="62">
        <v>183750</v>
      </c>
      <c r="L44" s="62">
        <v>379972</v>
      </c>
      <c r="M44" s="67">
        <f>SUM(N44:P44)</f>
        <v>669749</v>
      </c>
      <c r="N44" s="67">
        <v>632689</v>
      </c>
      <c r="O44" s="67">
        <v>37040</v>
      </c>
      <c r="P44" s="62">
        <v>20</v>
      </c>
    </row>
    <row r="45" spans="1:16" ht="15" customHeight="1">
      <c r="A45" s="220"/>
      <c r="B45" s="33" t="s">
        <v>215</v>
      </c>
      <c r="C45" s="63">
        <v>29</v>
      </c>
      <c r="D45" s="63">
        <f>SUM(E45,H45)</f>
        <v>381</v>
      </c>
      <c r="E45" s="63">
        <f>SUM(F45:G45)</f>
        <v>373</v>
      </c>
      <c r="F45" s="63">
        <v>260</v>
      </c>
      <c r="G45" s="63">
        <v>113</v>
      </c>
      <c r="H45" s="63">
        <f>SUM(I45:J45)</f>
        <v>8</v>
      </c>
      <c r="I45" s="62">
        <v>6</v>
      </c>
      <c r="J45" s="62">
        <v>2</v>
      </c>
      <c r="K45" s="62">
        <v>139957</v>
      </c>
      <c r="L45" s="62">
        <v>452166</v>
      </c>
      <c r="M45" s="67">
        <f>SUM(N45:P45)</f>
        <v>741008</v>
      </c>
      <c r="N45" s="67">
        <v>722123</v>
      </c>
      <c r="O45" s="67">
        <v>18750</v>
      </c>
      <c r="P45" s="62">
        <v>135</v>
      </c>
    </row>
    <row r="46" spans="1:16" ht="15" customHeight="1">
      <c r="A46" s="66"/>
      <c r="B46" s="33" t="s">
        <v>216</v>
      </c>
      <c r="C46" s="63">
        <v>7</v>
      </c>
      <c r="D46" s="63">
        <f>SUM(E46,H46)</f>
        <v>170</v>
      </c>
      <c r="E46" s="63">
        <f>SUM(F46:G46)</f>
        <v>170</v>
      </c>
      <c r="F46" s="63">
        <v>101</v>
      </c>
      <c r="G46" s="63">
        <v>69</v>
      </c>
      <c r="H46" s="62" t="s">
        <v>68</v>
      </c>
      <c r="I46" s="62" t="s">
        <v>68</v>
      </c>
      <c r="J46" s="62" t="s">
        <v>68</v>
      </c>
      <c r="K46" s="62">
        <v>70009</v>
      </c>
      <c r="L46" s="62">
        <v>151489</v>
      </c>
      <c r="M46" s="67">
        <f>SUM(N46:P46)</f>
        <v>285746</v>
      </c>
      <c r="N46" s="67">
        <v>280622</v>
      </c>
      <c r="O46" s="67">
        <v>5124</v>
      </c>
      <c r="P46" s="62" t="s">
        <v>68</v>
      </c>
    </row>
    <row r="47" spans="1:16" ht="15" customHeight="1">
      <c r="A47" s="66"/>
      <c r="B47" s="33" t="s">
        <v>217</v>
      </c>
      <c r="C47" s="63">
        <v>9</v>
      </c>
      <c r="D47" s="63">
        <f>SUM(E47,H47)</f>
        <v>652</v>
      </c>
      <c r="E47" s="63">
        <f>SUM(F47:G47)</f>
        <v>652</v>
      </c>
      <c r="F47" s="63">
        <v>520</v>
      </c>
      <c r="G47" s="63">
        <v>132</v>
      </c>
      <c r="H47" s="62" t="s">
        <v>68</v>
      </c>
      <c r="I47" s="62" t="s">
        <v>68</v>
      </c>
      <c r="J47" s="62" t="s">
        <v>68</v>
      </c>
      <c r="K47" s="62">
        <v>268760</v>
      </c>
      <c r="L47" s="62">
        <v>817324</v>
      </c>
      <c r="M47" s="67">
        <f>SUM(N47:P47)</f>
        <v>1235635</v>
      </c>
      <c r="N47" s="67">
        <v>1213939</v>
      </c>
      <c r="O47" s="67">
        <v>21696</v>
      </c>
      <c r="P47" s="62" t="s">
        <v>68</v>
      </c>
    </row>
    <row r="48" spans="1:16" ht="15" customHeight="1">
      <c r="A48" s="66"/>
      <c r="B48" s="33"/>
      <c r="C48" s="47"/>
      <c r="D48" s="47"/>
      <c r="E48" s="47"/>
      <c r="F48" s="47"/>
      <c r="G48" s="47"/>
      <c r="H48" s="47"/>
      <c r="I48" s="130"/>
      <c r="J48" s="130"/>
      <c r="K48" s="130"/>
      <c r="L48" s="130"/>
      <c r="M48" s="47"/>
      <c r="N48" s="47"/>
      <c r="O48" s="130"/>
      <c r="P48" s="130"/>
    </row>
    <row r="49" spans="1:16" ht="15" customHeight="1">
      <c r="A49" s="59"/>
      <c r="B49" s="129" t="s">
        <v>205</v>
      </c>
      <c r="C49" s="60">
        <f>SUM(C50:C54)</f>
        <v>564</v>
      </c>
      <c r="D49" s="60">
        <v>3051</v>
      </c>
      <c r="E49" s="60">
        <v>2387</v>
      </c>
      <c r="F49" s="60">
        <v>1713</v>
      </c>
      <c r="G49" s="60">
        <v>674</v>
      </c>
      <c r="H49" s="60">
        <f>SUM(H50:H54)</f>
        <v>664</v>
      </c>
      <c r="I49" s="60">
        <f>SUM(I50:I54)</f>
        <v>507</v>
      </c>
      <c r="J49" s="60">
        <f>SUM(J50:J54)</f>
        <v>157</v>
      </c>
      <c r="K49" s="60">
        <v>957573</v>
      </c>
      <c r="L49" s="60">
        <v>2255612</v>
      </c>
      <c r="M49" s="60">
        <v>4894678</v>
      </c>
      <c r="N49" s="60">
        <v>4719296</v>
      </c>
      <c r="O49" s="60">
        <v>169137</v>
      </c>
      <c r="P49" s="60">
        <f>SUM(P50:P54)</f>
        <v>6245</v>
      </c>
    </row>
    <row r="50" spans="1:16" ht="15" customHeight="1">
      <c r="A50" s="66"/>
      <c r="B50" s="33" t="s">
        <v>212</v>
      </c>
      <c r="C50" s="63">
        <v>405</v>
      </c>
      <c r="D50" s="63">
        <f>SUM(E50,H50)</f>
        <v>722</v>
      </c>
      <c r="E50" s="63">
        <f>SUM(F50:G50)</f>
        <v>186</v>
      </c>
      <c r="F50" s="63">
        <v>120</v>
      </c>
      <c r="G50" s="63">
        <v>66</v>
      </c>
      <c r="H50" s="63">
        <f>SUM(I50:J50)</f>
        <v>536</v>
      </c>
      <c r="I50" s="62">
        <v>417</v>
      </c>
      <c r="J50" s="62">
        <v>119</v>
      </c>
      <c r="K50" s="62">
        <v>54772</v>
      </c>
      <c r="L50" s="62">
        <v>151491</v>
      </c>
      <c r="M50" s="67">
        <f>SUM(N50:P50)</f>
        <v>397189</v>
      </c>
      <c r="N50" s="67">
        <v>360225</v>
      </c>
      <c r="O50" s="67">
        <v>35214</v>
      </c>
      <c r="P50" s="62">
        <v>1750</v>
      </c>
    </row>
    <row r="51" spans="1:16" ht="15" customHeight="1">
      <c r="A51" s="220" t="s">
        <v>222</v>
      </c>
      <c r="B51" s="33" t="s">
        <v>214</v>
      </c>
      <c r="C51" s="63">
        <v>134</v>
      </c>
      <c r="D51" s="63">
        <f>SUM(E51,H51)</f>
        <v>724</v>
      </c>
      <c r="E51" s="63">
        <f>SUM(F51:G51)</f>
        <v>596</v>
      </c>
      <c r="F51" s="63">
        <v>424</v>
      </c>
      <c r="G51" s="63">
        <v>172</v>
      </c>
      <c r="H51" s="63">
        <f>SUM(I51:J51)</f>
        <v>128</v>
      </c>
      <c r="I51" s="62">
        <v>90</v>
      </c>
      <c r="J51" s="62">
        <v>38</v>
      </c>
      <c r="K51" s="62">
        <v>198021</v>
      </c>
      <c r="L51" s="62">
        <v>254936</v>
      </c>
      <c r="M51" s="67">
        <f>SUM(N51:P51)</f>
        <v>604273</v>
      </c>
      <c r="N51" s="67">
        <v>551189</v>
      </c>
      <c r="O51" s="67">
        <v>48589</v>
      </c>
      <c r="P51" s="62">
        <v>4495</v>
      </c>
    </row>
    <row r="52" spans="1:16" ht="15" customHeight="1">
      <c r="A52" s="220"/>
      <c r="B52" s="33" t="s">
        <v>215</v>
      </c>
      <c r="C52" s="63">
        <v>17</v>
      </c>
      <c r="D52" s="62" t="s">
        <v>81</v>
      </c>
      <c r="E52" s="62" t="s">
        <v>81</v>
      </c>
      <c r="F52" s="62" t="s">
        <v>81</v>
      </c>
      <c r="G52" s="62" t="s">
        <v>81</v>
      </c>
      <c r="H52" s="62" t="s">
        <v>69</v>
      </c>
      <c r="I52" s="62" t="s">
        <v>69</v>
      </c>
      <c r="J52" s="62" t="s">
        <v>69</v>
      </c>
      <c r="K52" s="62" t="s">
        <v>81</v>
      </c>
      <c r="L52" s="62" t="s">
        <v>81</v>
      </c>
      <c r="M52" s="132" t="s">
        <v>81</v>
      </c>
      <c r="N52" s="132" t="s">
        <v>81</v>
      </c>
      <c r="O52" s="132" t="s">
        <v>81</v>
      </c>
      <c r="P52" s="62" t="s">
        <v>69</v>
      </c>
    </row>
    <row r="53" spans="1:16" ht="15" customHeight="1">
      <c r="A53" s="66"/>
      <c r="B53" s="33" t="s">
        <v>216</v>
      </c>
      <c r="C53" s="63">
        <v>2</v>
      </c>
      <c r="D53" s="62" t="s">
        <v>81</v>
      </c>
      <c r="E53" s="62" t="s">
        <v>81</v>
      </c>
      <c r="F53" s="62" t="s">
        <v>81</v>
      </c>
      <c r="G53" s="62" t="s">
        <v>81</v>
      </c>
      <c r="H53" s="62" t="s">
        <v>69</v>
      </c>
      <c r="I53" s="62" t="s">
        <v>69</v>
      </c>
      <c r="J53" s="62" t="s">
        <v>69</v>
      </c>
      <c r="K53" s="62" t="s">
        <v>81</v>
      </c>
      <c r="L53" s="62" t="s">
        <v>81</v>
      </c>
      <c r="M53" s="132" t="s">
        <v>81</v>
      </c>
      <c r="N53" s="132" t="s">
        <v>81</v>
      </c>
      <c r="O53" s="132" t="s">
        <v>81</v>
      </c>
      <c r="P53" s="62" t="s">
        <v>69</v>
      </c>
    </row>
    <row r="54" spans="1:16" ht="15" customHeight="1">
      <c r="A54" s="66"/>
      <c r="B54" s="33" t="s">
        <v>217</v>
      </c>
      <c r="C54" s="63">
        <v>6</v>
      </c>
      <c r="D54" s="63">
        <f>SUM(E54,H54)</f>
        <v>1328</v>
      </c>
      <c r="E54" s="63">
        <f>SUM(F54:G54)</f>
        <v>1328</v>
      </c>
      <c r="F54" s="63">
        <v>976</v>
      </c>
      <c r="G54" s="63">
        <v>352</v>
      </c>
      <c r="H54" s="62" t="s">
        <v>69</v>
      </c>
      <c r="I54" s="62" t="s">
        <v>69</v>
      </c>
      <c r="J54" s="62" t="s">
        <v>69</v>
      </c>
      <c r="K54" s="62">
        <v>584987</v>
      </c>
      <c r="L54" s="62">
        <v>1692289</v>
      </c>
      <c r="M54" s="67">
        <f>SUM(N54:P54)</f>
        <v>3459903</v>
      </c>
      <c r="N54" s="67">
        <v>3459903</v>
      </c>
      <c r="O54" s="62" t="s">
        <v>69</v>
      </c>
      <c r="P54" s="62" t="s">
        <v>69</v>
      </c>
    </row>
    <row r="55" spans="1:16" ht="15" customHeight="1">
      <c r="A55" s="66"/>
      <c r="B55" s="33"/>
      <c r="C55" s="47"/>
      <c r="D55" s="47"/>
      <c r="E55" s="47"/>
      <c r="F55" s="47"/>
      <c r="G55" s="47"/>
      <c r="H55" s="47"/>
      <c r="I55" s="130"/>
      <c r="J55" s="130"/>
      <c r="K55" s="130"/>
      <c r="L55" s="130"/>
      <c r="M55" s="47"/>
      <c r="N55" s="47"/>
      <c r="O55" s="130"/>
      <c r="P55" s="130"/>
    </row>
    <row r="56" spans="1:16" ht="15" customHeight="1">
      <c r="A56" s="59"/>
      <c r="B56" s="129" t="s">
        <v>205</v>
      </c>
      <c r="C56" s="60">
        <f aca="true" t="shared" si="7" ref="C56:P56">SUM(C57:C61)</f>
        <v>132</v>
      </c>
      <c r="D56" s="60">
        <f t="shared" si="7"/>
        <v>1496</v>
      </c>
      <c r="E56" s="60">
        <f t="shared" si="7"/>
        <v>1395</v>
      </c>
      <c r="F56" s="60">
        <f t="shared" si="7"/>
        <v>875</v>
      </c>
      <c r="G56" s="60">
        <f t="shared" si="7"/>
        <v>520</v>
      </c>
      <c r="H56" s="60">
        <f t="shared" si="7"/>
        <v>101</v>
      </c>
      <c r="I56" s="60">
        <f t="shared" si="7"/>
        <v>55</v>
      </c>
      <c r="J56" s="60">
        <f t="shared" si="7"/>
        <v>46</v>
      </c>
      <c r="K56" s="60">
        <f t="shared" si="7"/>
        <v>535561</v>
      </c>
      <c r="L56" s="60">
        <f t="shared" si="7"/>
        <v>1231011</v>
      </c>
      <c r="M56" s="60">
        <f t="shared" si="7"/>
        <v>2489910</v>
      </c>
      <c r="N56" s="60">
        <f t="shared" si="7"/>
        <v>2395722</v>
      </c>
      <c r="O56" s="60">
        <f t="shared" si="7"/>
        <v>93943</v>
      </c>
      <c r="P56" s="60">
        <f t="shared" si="7"/>
        <v>245</v>
      </c>
    </row>
    <row r="57" spans="1:16" ht="15" customHeight="1">
      <c r="A57" s="66"/>
      <c r="B57" s="33" t="s">
        <v>212</v>
      </c>
      <c r="C57" s="63">
        <v>46</v>
      </c>
      <c r="D57" s="63">
        <f>SUM(E57,H57)</f>
        <v>106</v>
      </c>
      <c r="E57" s="63">
        <f>SUM(F57:G57)</f>
        <v>48</v>
      </c>
      <c r="F57" s="63">
        <v>19</v>
      </c>
      <c r="G57" s="63">
        <v>29</v>
      </c>
      <c r="H57" s="63">
        <f>SUM(I57:J57)</f>
        <v>58</v>
      </c>
      <c r="I57" s="62">
        <v>30</v>
      </c>
      <c r="J57" s="62">
        <v>28</v>
      </c>
      <c r="K57" s="62">
        <v>8637</v>
      </c>
      <c r="L57" s="62">
        <v>14453</v>
      </c>
      <c r="M57" s="67">
        <f>SUM(N57:P57)</f>
        <v>42739</v>
      </c>
      <c r="N57" s="67">
        <v>32553</v>
      </c>
      <c r="O57" s="67">
        <v>10186</v>
      </c>
      <c r="P57" s="62" t="s">
        <v>69</v>
      </c>
    </row>
    <row r="58" spans="1:16" ht="15" customHeight="1">
      <c r="A58" s="220" t="s">
        <v>223</v>
      </c>
      <c r="B58" s="33" t="s">
        <v>214</v>
      </c>
      <c r="C58" s="63">
        <v>50</v>
      </c>
      <c r="D58" s="63">
        <f>SUM(E58,H58)</f>
        <v>300</v>
      </c>
      <c r="E58" s="63">
        <f>SUM(F58:G58)</f>
        <v>261</v>
      </c>
      <c r="F58" s="63">
        <v>117</v>
      </c>
      <c r="G58" s="63">
        <v>144</v>
      </c>
      <c r="H58" s="63">
        <f>SUM(I58:J58)</f>
        <v>39</v>
      </c>
      <c r="I58" s="62">
        <v>23</v>
      </c>
      <c r="J58" s="62">
        <v>16</v>
      </c>
      <c r="K58" s="62">
        <v>74594</v>
      </c>
      <c r="L58" s="62">
        <v>94939</v>
      </c>
      <c r="M58" s="67">
        <f>SUM(N58:P58)</f>
        <v>228993</v>
      </c>
      <c r="N58" s="67">
        <v>190759</v>
      </c>
      <c r="O58" s="67">
        <v>38178</v>
      </c>
      <c r="P58" s="62">
        <v>56</v>
      </c>
    </row>
    <row r="59" spans="1:16" ht="15" customHeight="1">
      <c r="A59" s="220"/>
      <c r="B59" s="33" t="s">
        <v>215</v>
      </c>
      <c r="C59" s="63">
        <v>16</v>
      </c>
      <c r="D59" s="63">
        <f>SUM(E59,H59)</f>
        <v>230</v>
      </c>
      <c r="E59" s="63">
        <f>SUM(F59:G59)</f>
        <v>226</v>
      </c>
      <c r="F59" s="63">
        <v>115</v>
      </c>
      <c r="G59" s="63">
        <v>111</v>
      </c>
      <c r="H59" s="63">
        <f>SUM(I59:J59)</f>
        <v>4</v>
      </c>
      <c r="I59" s="62">
        <v>2</v>
      </c>
      <c r="J59" s="62">
        <v>2</v>
      </c>
      <c r="K59" s="62">
        <v>79032</v>
      </c>
      <c r="L59" s="62">
        <v>172764</v>
      </c>
      <c r="M59" s="67">
        <f>SUM(N59:P59)</f>
        <v>374704</v>
      </c>
      <c r="N59" s="67">
        <v>352050</v>
      </c>
      <c r="O59" s="67">
        <v>22465</v>
      </c>
      <c r="P59" s="62">
        <v>189</v>
      </c>
    </row>
    <row r="60" spans="1:16" ht="15" customHeight="1">
      <c r="A60" s="33"/>
      <c r="B60" s="33" t="s">
        <v>216</v>
      </c>
      <c r="C60" s="63">
        <v>11</v>
      </c>
      <c r="D60" s="63">
        <f>SUM(E60,H60)</f>
        <v>267</v>
      </c>
      <c r="E60" s="63">
        <f>SUM(F60:G60)</f>
        <v>267</v>
      </c>
      <c r="F60" s="63">
        <v>161</v>
      </c>
      <c r="G60" s="63">
        <v>106</v>
      </c>
      <c r="H60" s="62" t="s">
        <v>69</v>
      </c>
      <c r="I60" s="62" t="s">
        <v>69</v>
      </c>
      <c r="J60" s="62" t="s">
        <v>69</v>
      </c>
      <c r="K60" s="62">
        <v>106589</v>
      </c>
      <c r="L60" s="62">
        <v>222837</v>
      </c>
      <c r="M60" s="67">
        <f>SUM(N60:P60)</f>
        <v>455010</v>
      </c>
      <c r="N60" s="67">
        <v>432467</v>
      </c>
      <c r="O60" s="67">
        <v>22543</v>
      </c>
      <c r="P60" s="62" t="s">
        <v>69</v>
      </c>
    </row>
    <row r="61" spans="1:16" ht="15" customHeight="1">
      <c r="A61" s="58"/>
      <c r="B61" s="133" t="s">
        <v>217</v>
      </c>
      <c r="C61" s="134">
        <v>9</v>
      </c>
      <c r="D61" s="87">
        <f>SUM(E61,H61)</f>
        <v>593</v>
      </c>
      <c r="E61" s="87">
        <f>SUM(F61:G61)</f>
        <v>593</v>
      </c>
      <c r="F61" s="87">
        <v>463</v>
      </c>
      <c r="G61" s="87">
        <v>130</v>
      </c>
      <c r="H61" s="135" t="s">
        <v>69</v>
      </c>
      <c r="I61" s="135" t="s">
        <v>69</v>
      </c>
      <c r="J61" s="135" t="s">
        <v>69</v>
      </c>
      <c r="K61" s="135">
        <v>266709</v>
      </c>
      <c r="L61" s="135">
        <v>726018</v>
      </c>
      <c r="M61" s="87">
        <f>SUM(N61:P61)</f>
        <v>1388464</v>
      </c>
      <c r="N61" s="87">
        <v>1387893</v>
      </c>
      <c r="O61" s="135">
        <v>571</v>
      </c>
      <c r="P61" s="135" t="s">
        <v>69</v>
      </c>
    </row>
    <row r="62" spans="1:16" ht="15" customHeight="1">
      <c r="A62" s="128"/>
      <c r="B62" s="129" t="s">
        <v>205</v>
      </c>
      <c r="C62" s="60">
        <f aca="true" t="shared" si="8" ref="C62:N62">SUM(C63:C67)</f>
        <v>410</v>
      </c>
      <c r="D62" s="60">
        <f t="shared" si="8"/>
        <v>6287</v>
      </c>
      <c r="E62" s="60">
        <f t="shared" si="8"/>
        <v>5983</v>
      </c>
      <c r="F62" s="60">
        <f t="shared" si="8"/>
        <v>3820</v>
      </c>
      <c r="G62" s="60">
        <f t="shared" si="8"/>
        <v>2163</v>
      </c>
      <c r="H62" s="60">
        <f t="shared" si="8"/>
        <v>304</v>
      </c>
      <c r="I62" s="60">
        <f t="shared" si="8"/>
        <v>201</v>
      </c>
      <c r="J62" s="60">
        <f t="shared" si="8"/>
        <v>103</v>
      </c>
      <c r="K62" s="60">
        <f t="shared" si="8"/>
        <v>2629112</v>
      </c>
      <c r="L62" s="60">
        <f t="shared" si="8"/>
        <v>3676487</v>
      </c>
      <c r="M62" s="60">
        <f>SUM(M63:M67)</f>
        <v>9763971</v>
      </c>
      <c r="N62" s="60">
        <f t="shared" si="8"/>
        <v>9263260</v>
      </c>
      <c r="O62" s="131" t="s">
        <v>82</v>
      </c>
      <c r="P62" s="131" t="s">
        <v>82</v>
      </c>
    </row>
    <row r="63" spans="1:16" ht="15" customHeight="1">
      <c r="A63" s="33"/>
      <c r="B63" s="33" t="s">
        <v>212</v>
      </c>
      <c r="C63" s="63">
        <v>164</v>
      </c>
      <c r="D63" s="63">
        <f>SUM(E63,H63)</f>
        <v>355</v>
      </c>
      <c r="E63" s="63">
        <f>SUM(F63:G63)</f>
        <v>137</v>
      </c>
      <c r="F63" s="63">
        <v>56</v>
      </c>
      <c r="G63" s="63">
        <v>81</v>
      </c>
      <c r="H63" s="63">
        <f>SUM(I63:J63)</f>
        <v>218</v>
      </c>
      <c r="I63" s="62">
        <v>141</v>
      </c>
      <c r="J63" s="62">
        <v>77</v>
      </c>
      <c r="K63" s="62">
        <v>38320</v>
      </c>
      <c r="L63" s="62">
        <v>90042</v>
      </c>
      <c r="M63" s="67">
        <f>SUM(N63:P63)</f>
        <v>217376</v>
      </c>
      <c r="N63" s="67">
        <v>168825</v>
      </c>
      <c r="O63" s="67">
        <v>48546</v>
      </c>
      <c r="P63" s="62">
        <v>5</v>
      </c>
    </row>
    <row r="64" spans="1:16" ht="15" customHeight="1">
      <c r="A64" s="220" t="s">
        <v>224</v>
      </c>
      <c r="B64" s="33" t="s">
        <v>214</v>
      </c>
      <c r="C64" s="63">
        <v>136</v>
      </c>
      <c r="D64" s="63">
        <f>SUM(E64,H64)</f>
        <v>731</v>
      </c>
      <c r="E64" s="63">
        <f>SUM(F64:G64)</f>
        <v>647</v>
      </c>
      <c r="F64" s="63">
        <v>338</v>
      </c>
      <c r="G64" s="63">
        <v>309</v>
      </c>
      <c r="H64" s="63">
        <f>SUM(I64:J64)</f>
        <v>84</v>
      </c>
      <c r="I64" s="62">
        <v>58</v>
      </c>
      <c r="J64" s="62">
        <v>26</v>
      </c>
      <c r="K64" s="62">
        <v>189201</v>
      </c>
      <c r="L64" s="62">
        <v>204530</v>
      </c>
      <c r="M64" s="67">
        <f>SUM(N64:P64)</f>
        <v>565939</v>
      </c>
      <c r="N64" s="67">
        <v>447822</v>
      </c>
      <c r="O64" s="67">
        <v>117939</v>
      </c>
      <c r="P64" s="62">
        <v>178</v>
      </c>
    </row>
    <row r="65" spans="1:16" ht="15" customHeight="1">
      <c r="A65" s="216"/>
      <c r="B65" s="33" t="s">
        <v>215</v>
      </c>
      <c r="C65" s="63">
        <v>45</v>
      </c>
      <c r="D65" s="63">
        <f>SUM(E65,H65)</f>
        <v>612</v>
      </c>
      <c r="E65" s="63">
        <f>SUM(F65:G65)</f>
        <v>610</v>
      </c>
      <c r="F65" s="63">
        <v>325</v>
      </c>
      <c r="G65" s="63">
        <v>285</v>
      </c>
      <c r="H65" s="63">
        <f>SUM(I65:J65)</f>
        <v>2</v>
      </c>
      <c r="I65" s="62">
        <v>2</v>
      </c>
      <c r="J65" s="62" t="s">
        <v>69</v>
      </c>
      <c r="K65" s="62">
        <v>227721</v>
      </c>
      <c r="L65" s="62">
        <v>232415</v>
      </c>
      <c r="M65" s="67">
        <v>686873</v>
      </c>
      <c r="N65" s="67">
        <v>566908</v>
      </c>
      <c r="O65" s="132" t="s">
        <v>81</v>
      </c>
      <c r="P65" s="62" t="s">
        <v>81</v>
      </c>
    </row>
    <row r="66" spans="1:16" ht="15" customHeight="1">
      <c r="A66" s="33"/>
      <c r="B66" s="33" t="s">
        <v>216</v>
      </c>
      <c r="C66" s="63">
        <v>28</v>
      </c>
      <c r="D66" s="63">
        <f>SUM(E66,H66)</f>
        <v>695</v>
      </c>
      <c r="E66" s="63">
        <f>SUM(F66:G66)</f>
        <v>695</v>
      </c>
      <c r="F66" s="63">
        <v>472</v>
      </c>
      <c r="G66" s="63">
        <v>223</v>
      </c>
      <c r="H66" s="62" t="s">
        <v>69</v>
      </c>
      <c r="I66" s="62" t="s">
        <v>69</v>
      </c>
      <c r="J66" s="62" t="s">
        <v>69</v>
      </c>
      <c r="K66" s="62">
        <v>282656</v>
      </c>
      <c r="L66" s="62">
        <v>389339</v>
      </c>
      <c r="M66" s="67">
        <f>SUM(N66:P66)</f>
        <v>992035</v>
      </c>
      <c r="N66" s="67">
        <v>952646</v>
      </c>
      <c r="O66" s="67">
        <v>39291</v>
      </c>
      <c r="P66" s="62">
        <v>98</v>
      </c>
    </row>
    <row r="67" spans="1:16" ht="15" customHeight="1">
      <c r="A67" s="33"/>
      <c r="B67" s="33" t="s">
        <v>217</v>
      </c>
      <c r="C67" s="63">
        <v>37</v>
      </c>
      <c r="D67" s="63">
        <f>SUM(E67,H67)</f>
        <v>3894</v>
      </c>
      <c r="E67" s="63">
        <f>SUM(F67:G67)</f>
        <v>3894</v>
      </c>
      <c r="F67" s="63">
        <v>2629</v>
      </c>
      <c r="G67" s="63">
        <v>1265</v>
      </c>
      <c r="H67" s="62" t="s">
        <v>69</v>
      </c>
      <c r="I67" s="62" t="s">
        <v>69</v>
      </c>
      <c r="J67" s="62" t="s">
        <v>69</v>
      </c>
      <c r="K67" s="62">
        <v>1891214</v>
      </c>
      <c r="L67" s="62">
        <v>2760161</v>
      </c>
      <c r="M67" s="67">
        <f>SUM(N67:P67)</f>
        <v>7301748</v>
      </c>
      <c r="N67" s="67">
        <v>7127059</v>
      </c>
      <c r="O67" s="67">
        <v>174652</v>
      </c>
      <c r="P67" s="62">
        <v>37</v>
      </c>
    </row>
    <row r="68" spans="1:16" ht="15" customHeight="1">
      <c r="A68" s="33"/>
      <c r="B68" s="33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</row>
    <row r="69" spans="1:16" ht="15" customHeight="1">
      <c r="A69" s="128"/>
      <c r="B69" s="129" t="s">
        <v>205</v>
      </c>
      <c r="C69" s="60">
        <f aca="true" t="shared" si="9" ref="C69:P69">SUM(C70:C74)</f>
        <v>37</v>
      </c>
      <c r="D69" s="60">
        <f t="shared" si="9"/>
        <v>1605</v>
      </c>
      <c r="E69" s="60">
        <f t="shared" si="9"/>
        <v>1591</v>
      </c>
      <c r="F69" s="60">
        <f t="shared" si="9"/>
        <v>1117</v>
      </c>
      <c r="G69" s="60">
        <f t="shared" si="9"/>
        <v>474</v>
      </c>
      <c r="H69" s="60">
        <f t="shared" si="9"/>
        <v>14</v>
      </c>
      <c r="I69" s="60">
        <f t="shared" si="9"/>
        <v>7</v>
      </c>
      <c r="J69" s="60">
        <f t="shared" si="9"/>
        <v>7</v>
      </c>
      <c r="K69" s="60">
        <f t="shared" si="9"/>
        <v>804735</v>
      </c>
      <c r="L69" s="60">
        <f t="shared" si="9"/>
        <v>4324237</v>
      </c>
      <c r="M69" s="60">
        <f>SUM(M70:M74)</f>
        <v>13227699</v>
      </c>
      <c r="N69" s="60">
        <v>13174494</v>
      </c>
      <c r="O69" s="60">
        <v>52981</v>
      </c>
      <c r="P69" s="60">
        <f t="shared" si="9"/>
        <v>224</v>
      </c>
    </row>
    <row r="70" spans="1:16" ht="15" customHeight="1">
      <c r="A70" s="33"/>
      <c r="B70" s="33" t="s">
        <v>212</v>
      </c>
      <c r="C70" s="63">
        <v>9</v>
      </c>
      <c r="D70" s="63">
        <f>SUM(E70,H70)</f>
        <v>21</v>
      </c>
      <c r="E70" s="63">
        <f>SUM(F70:G70)</f>
        <v>11</v>
      </c>
      <c r="F70" s="63">
        <v>7</v>
      </c>
      <c r="G70" s="63">
        <v>4</v>
      </c>
      <c r="H70" s="63">
        <f>SUM(I70:J70)</f>
        <v>10</v>
      </c>
      <c r="I70" s="62">
        <v>6</v>
      </c>
      <c r="J70" s="62">
        <v>4</v>
      </c>
      <c r="K70" s="62">
        <v>2142</v>
      </c>
      <c r="L70" s="62">
        <v>3381</v>
      </c>
      <c r="M70" s="67">
        <f>SUM(N70:P70)</f>
        <v>7577</v>
      </c>
      <c r="N70" s="67">
        <v>7141</v>
      </c>
      <c r="O70" s="67">
        <v>436</v>
      </c>
      <c r="P70" s="62" t="s">
        <v>69</v>
      </c>
    </row>
    <row r="71" spans="1:16" ht="15" customHeight="1">
      <c r="A71" s="220" t="s">
        <v>225</v>
      </c>
      <c r="B71" s="33" t="s">
        <v>214</v>
      </c>
      <c r="C71" s="63">
        <v>8</v>
      </c>
      <c r="D71" s="63">
        <f>SUM(E71,H71)</f>
        <v>46</v>
      </c>
      <c r="E71" s="63">
        <f>SUM(F71:G71)</f>
        <v>42</v>
      </c>
      <c r="F71" s="63">
        <v>22</v>
      </c>
      <c r="G71" s="63">
        <v>20</v>
      </c>
      <c r="H71" s="63">
        <f>SUM(I71:J71)</f>
        <v>4</v>
      </c>
      <c r="I71" s="62">
        <v>1</v>
      </c>
      <c r="J71" s="62">
        <v>3</v>
      </c>
      <c r="K71" s="62">
        <v>14605</v>
      </c>
      <c r="L71" s="62">
        <v>12717</v>
      </c>
      <c r="M71" s="67">
        <f>SUM(N71:P71)</f>
        <v>43769</v>
      </c>
      <c r="N71" s="67">
        <v>41270</v>
      </c>
      <c r="O71" s="67">
        <v>2499</v>
      </c>
      <c r="P71" s="62" t="s">
        <v>69</v>
      </c>
    </row>
    <row r="72" spans="1:16" ht="15" customHeight="1">
      <c r="A72" s="245"/>
      <c r="B72" s="33" t="s">
        <v>215</v>
      </c>
      <c r="C72" s="63">
        <v>3</v>
      </c>
      <c r="D72" s="63">
        <f>SUM(E72,H72)</f>
        <v>46</v>
      </c>
      <c r="E72" s="63">
        <f>SUM(F72:G72)</f>
        <v>46</v>
      </c>
      <c r="F72" s="62">
        <v>21</v>
      </c>
      <c r="G72" s="62">
        <v>25</v>
      </c>
      <c r="H72" s="62" t="s">
        <v>69</v>
      </c>
      <c r="I72" s="62" t="s">
        <v>69</v>
      </c>
      <c r="J72" s="62" t="s">
        <v>69</v>
      </c>
      <c r="K72" s="62">
        <v>12048</v>
      </c>
      <c r="L72" s="62">
        <v>37602</v>
      </c>
      <c r="M72" s="67">
        <f>SUM(N72:P72)</f>
        <v>72797</v>
      </c>
      <c r="N72" s="62">
        <v>64509</v>
      </c>
      <c r="O72" s="67">
        <v>8288</v>
      </c>
      <c r="P72" s="62" t="s">
        <v>69</v>
      </c>
    </row>
    <row r="73" spans="1:16" ht="15" customHeight="1">
      <c r="A73" s="33"/>
      <c r="B73" s="33" t="s">
        <v>216</v>
      </c>
      <c r="C73" s="63">
        <v>8</v>
      </c>
      <c r="D73" s="63">
        <f>SUM(E73,H73)</f>
        <v>179</v>
      </c>
      <c r="E73" s="63">
        <f>SUM(F73:G73)</f>
        <v>179</v>
      </c>
      <c r="F73" s="62">
        <v>108</v>
      </c>
      <c r="G73" s="62">
        <v>71</v>
      </c>
      <c r="H73" s="62" t="s">
        <v>69</v>
      </c>
      <c r="I73" s="62" t="s">
        <v>69</v>
      </c>
      <c r="J73" s="62" t="s">
        <v>69</v>
      </c>
      <c r="K73" s="62">
        <v>67043</v>
      </c>
      <c r="L73" s="62">
        <v>477239</v>
      </c>
      <c r="M73" s="67">
        <v>637540</v>
      </c>
      <c r="N73" s="62" t="s">
        <v>81</v>
      </c>
      <c r="O73" s="62" t="s">
        <v>81</v>
      </c>
      <c r="P73" s="62">
        <v>224</v>
      </c>
    </row>
    <row r="74" spans="1:16" ht="15" customHeight="1">
      <c r="A74" s="33"/>
      <c r="B74" s="33" t="s">
        <v>217</v>
      </c>
      <c r="C74" s="63">
        <v>9</v>
      </c>
      <c r="D74" s="63">
        <f>SUM(E74,H74)</f>
        <v>1313</v>
      </c>
      <c r="E74" s="63">
        <f>SUM(F74:G74)</f>
        <v>1313</v>
      </c>
      <c r="F74" s="63">
        <v>959</v>
      </c>
      <c r="G74" s="63">
        <v>354</v>
      </c>
      <c r="H74" s="62" t="s">
        <v>69</v>
      </c>
      <c r="I74" s="62" t="s">
        <v>69</v>
      </c>
      <c r="J74" s="62" t="s">
        <v>69</v>
      </c>
      <c r="K74" s="62">
        <v>708897</v>
      </c>
      <c r="L74" s="62">
        <v>3793298</v>
      </c>
      <c r="M74" s="67">
        <v>12466016</v>
      </c>
      <c r="N74" s="132" t="s">
        <v>81</v>
      </c>
      <c r="O74" s="132" t="s">
        <v>81</v>
      </c>
      <c r="P74" s="62" t="s">
        <v>69</v>
      </c>
    </row>
    <row r="75" spans="1:16" ht="15" customHeight="1">
      <c r="A75" s="33"/>
      <c r="B75" s="33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 ht="15" customHeight="1">
      <c r="A76" s="128"/>
      <c r="B76" s="129" t="s">
        <v>205</v>
      </c>
      <c r="C76" s="60">
        <f>SUM(C77:C81)</f>
        <v>11</v>
      </c>
      <c r="D76" s="60">
        <v>173</v>
      </c>
      <c r="E76" s="60">
        <v>173</v>
      </c>
      <c r="F76" s="60">
        <v>143</v>
      </c>
      <c r="G76" s="60">
        <v>30</v>
      </c>
      <c r="H76" s="136" t="s">
        <v>69</v>
      </c>
      <c r="I76" s="136" t="s">
        <v>69</v>
      </c>
      <c r="J76" s="136" t="s">
        <v>69</v>
      </c>
      <c r="K76" s="60">
        <v>100600</v>
      </c>
      <c r="L76" s="60">
        <v>419604</v>
      </c>
      <c r="M76" s="60">
        <v>794990</v>
      </c>
      <c r="N76" s="60">
        <v>791520</v>
      </c>
      <c r="O76" s="60">
        <v>1926</v>
      </c>
      <c r="P76" s="60">
        <f>SUM(P77:P81)</f>
        <v>1544</v>
      </c>
    </row>
    <row r="77" spans="1:16" ht="15" customHeight="1">
      <c r="A77" s="33"/>
      <c r="B77" s="33" t="s">
        <v>212</v>
      </c>
      <c r="C77" s="62" t="s">
        <v>69</v>
      </c>
      <c r="D77" s="62" t="s">
        <v>69</v>
      </c>
      <c r="E77" s="62" t="s">
        <v>69</v>
      </c>
      <c r="F77" s="62" t="s">
        <v>69</v>
      </c>
      <c r="G77" s="62" t="s">
        <v>69</v>
      </c>
      <c r="H77" s="62" t="s">
        <v>69</v>
      </c>
      <c r="I77" s="62" t="s">
        <v>69</v>
      </c>
      <c r="J77" s="62" t="s">
        <v>69</v>
      </c>
      <c r="K77" s="62" t="s">
        <v>69</v>
      </c>
      <c r="L77" s="62" t="s">
        <v>69</v>
      </c>
      <c r="M77" s="62" t="s">
        <v>69</v>
      </c>
      <c r="N77" s="62" t="s">
        <v>69</v>
      </c>
      <c r="O77" s="62" t="s">
        <v>69</v>
      </c>
      <c r="P77" s="62" t="s">
        <v>69</v>
      </c>
    </row>
    <row r="78" spans="1:16" ht="15" customHeight="1">
      <c r="A78" s="220" t="s">
        <v>226</v>
      </c>
      <c r="B78" s="33" t="s">
        <v>214</v>
      </c>
      <c r="C78" s="63">
        <v>6</v>
      </c>
      <c r="D78" s="62" t="s">
        <v>81</v>
      </c>
      <c r="E78" s="62" t="s">
        <v>81</v>
      </c>
      <c r="F78" s="62" t="s">
        <v>81</v>
      </c>
      <c r="G78" s="62" t="s">
        <v>81</v>
      </c>
      <c r="H78" s="62" t="s">
        <v>69</v>
      </c>
      <c r="I78" s="62" t="s">
        <v>69</v>
      </c>
      <c r="J78" s="62" t="s">
        <v>69</v>
      </c>
      <c r="K78" s="62" t="s">
        <v>81</v>
      </c>
      <c r="L78" s="62" t="s">
        <v>81</v>
      </c>
      <c r="M78" s="132" t="s">
        <v>81</v>
      </c>
      <c r="N78" s="132" t="s">
        <v>81</v>
      </c>
      <c r="O78" s="132" t="s">
        <v>81</v>
      </c>
      <c r="P78" s="62" t="s">
        <v>69</v>
      </c>
    </row>
    <row r="79" spans="1:16" ht="15" customHeight="1">
      <c r="A79" s="220"/>
      <c r="B79" s="33" t="s">
        <v>215</v>
      </c>
      <c r="C79" s="63">
        <v>3</v>
      </c>
      <c r="D79" s="63">
        <f>SUM(E79,H79)</f>
        <v>44</v>
      </c>
      <c r="E79" s="63">
        <f>SUM(F79:G79)</f>
        <v>44</v>
      </c>
      <c r="F79" s="62">
        <v>35</v>
      </c>
      <c r="G79" s="62">
        <v>9</v>
      </c>
      <c r="H79" s="62" t="s">
        <v>69</v>
      </c>
      <c r="I79" s="62" t="s">
        <v>69</v>
      </c>
      <c r="J79" s="62" t="s">
        <v>69</v>
      </c>
      <c r="K79" s="62">
        <v>23128</v>
      </c>
      <c r="L79" s="62">
        <v>217082</v>
      </c>
      <c r="M79" s="67">
        <f>SUM(N79:P79)</f>
        <v>378177</v>
      </c>
      <c r="N79" s="62">
        <v>376633</v>
      </c>
      <c r="O79" s="62" t="s">
        <v>69</v>
      </c>
      <c r="P79" s="62">
        <v>1544</v>
      </c>
    </row>
    <row r="80" spans="1:16" ht="15" customHeight="1">
      <c r="A80" s="33"/>
      <c r="B80" s="33" t="s">
        <v>216</v>
      </c>
      <c r="C80" s="62" t="s">
        <v>69</v>
      </c>
      <c r="D80" s="62" t="s">
        <v>69</v>
      </c>
      <c r="E80" s="62" t="s">
        <v>69</v>
      </c>
      <c r="F80" s="62" t="s">
        <v>69</v>
      </c>
      <c r="G80" s="62" t="s">
        <v>69</v>
      </c>
      <c r="H80" s="62" t="s">
        <v>69</v>
      </c>
      <c r="I80" s="62" t="s">
        <v>69</v>
      </c>
      <c r="J80" s="62" t="s">
        <v>69</v>
      </c>
      <c r="K80" s="62" t="s">
        <v>69</v>
      </c>
      <c r="L80" s="62" t="s">
        <v>69</v>
      </c>
      <c r="M80" s="62" t="s">
        <v>69</v>
      </c>
      <c r="N80" s="62" t="s">
        <v>69</v>
      </c>
      <c r="O80" s="62" t="s">
        <v>69</v>
      </c>
      <c r="P80" s="62" t="s">
        <v>69</v>
      </c>
    </row>
    <row r="81" spans="1:16" ht="15" customHeight="1">
      <c r="A81" s="33"/>
      <c r="B81" s="33" t="s">
        <v>217</v>
      </c>
      <c r="C81" s="63">
        <v>2</v>
      </c>
      <c r="D81" s="62" t="s">
        <v>81</v>
      </c>
      <c r="E81" s="62" t="s">
        <v>81</v>
      </c>
      <c r="F81" s="62" t="s">
        <v>81</v>
      </c>
      <c r="G81" s="62" t="s">
        <v>81</v>
      </c>
      <c r="H81" s="62" t="s">
        <v>69</v>
      </c>
      <c r="I81" s="62" t="s">
        <v>69</v>
      </c>
      <c r="J81" s="62" t="s">
        <v>69</v>
      </c>
      <c r="K81" s="62" t="s">
        <v>81</v>
      </c>
      <c r="L81" s="62" t="s">
        <v>81</v>
      </c>
      <c r="M81" s="62" t="s">
        <v>81</v>
      </c>
      <c r="N81" s="62" t="s">
        <v>81</v>
      </c>
      <c r="O81" s="62" t="s">
        <v>81</v>
      </c>
      <c r="P81" s="62" t="s">
        <v>69</v>
      </c>
    </row>
    <row r="82" spans="1:16" ht="15" customHeight="1">
      <c r="A82" s="33"/>
      <c r="B82" s="33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1:16" ht="15" customHeight="1">
      <c r="A83" s="128"/>
      <c r="B83" s="129" t="s">
        <v>205</v>
      </c>
      <c r="C83" s="60">
        <f aca="true" t="shared" si="10" ref="C83:P83">SUM(C84:C88)</f>
        <v>273</v>
      </c>
      <c r="D83" s="60">
        <f t="shared" si="10"/>
        <v>3715</v>
      </c>
      <c r="E83" s="60">
        <f t="shared" si="10"/>
        <v>3504</v>
      </c>
      <c r="F83" s="60">
        <f t="shared" si="10"/>
        <v>1914</v>
      </c>
      <c r="G83" s="60">
        <f t="shared" si="10"/>
        <v>1590</v>
      </c>
      <c r="H83" s="60">
        <f t="shared" si="10"/>
        <v>211</v>
      </c>
      <c r="I83" s="60">
        <f t="shared" si="10"/>
        <v>124</v>
      </c>
      <c r="J83" s="60">
        <f t="shared" si="10"/>
        <v>87</v>
      </c>
      <c r="K83" s="60">
        <f t="shared" si="10"/>
        <v>1303643</v>
      </c>
      <c r="L83" s="60">
        <f t="shared" si="10"/>
        <v>3305556</v>
      </c>
      <c r="M83" s="60">
        <f t="shared" si="10"/>
        <v>6582428</v>
      </c>
      <c r="N83" s="60">
        <f t="shared" si="10"/>
        <v>6331952</v>
      </c>
      <c r="O83" s="60">
        <f t="shared" si="10"/>
        <v>248984</v>
      </c>
      <c r="P83" s="60">
        <f t="shared" si="10"/>
        <v>1492</v>
      </c>
    </row>
    <row r="84" spans="1:16" ht="15" customHeight="1">
      <c r="A84" s="33"/>
      <c r="B84" s="33" t="s">
        <v>212</v>
      </c>
      <c r="C84" s="63">
        <v>120</v>
      </c>
      <c r="D84" s="63">
        <f>SUM(E84,H84)</f>
        <v>242</v>
      </c>
      <c r="E84" s="63">
        <f>SUM(F84:G84)</f>
        <v>79</v>
      </c>
      <c r="F84" s="63">
        <v>30</v>
      </c>
      <c r="G84" s="63">
        <v>49</v>
      </c>
      <c r="H84" s="63">
        <f>SUM(I84:J84)</f>
        <v>163</v>
      </c>
      <c r="I84" s="62">
        <v>92</v>
      </c>
      <c r="J84" s="62">
        <v>71</v>
      </c>
      <c r="K84" s="62">
        <v>21832</v>
      </c>
      <c r="L84" s="62">
        <v>53736</v>
      </c>
      <c r="M84" s="67">
        <f>SUM(N84:P84)</f>
        <v>124703</v>
      </c>
      <c r="N84" s="67">
        <v>85779</v>
      </c>
      <c r="O84" s="132">
        <v>38883</v>
      </c>
      <c r="P84" s="62">
        <v>41</v>
      </c>
    </row>
    <row r="85" spans="1:16" ht="15" customHeight="1">
      <c r="A85" s="220" t="s">
        <v>227</v>
      </c>
      <c r="B85" s="33" t="s">
        <v>214</v>
      </c>
      <c r="C85" s="63">
        <v>79</v>
      </c>
      <c r="D85" s="63">
        <f>SUM(E85,H85)</f>
        <v>425</v>
      </c>
      <c r="E85" s="63">
        <f>SUM(F85:G85)</f>
        <v>381</v>
      </c>
      <c r="F85" s="63">
        <v>191</v>
      </c>
      <c r="G85" s="63">
        <v>190</v>
      </c>
      <c r="H85" s="63">
        <f>SUM(I85:J85)</f>
        <v>44</v>
      </c>
      <c r="I85" s="62">
        <v>30</v>
      </c>
      <c r="J85" s="62">
        <v>14</v>
      </c>
      <c r="K85" s="62">
        <v>116865</v>
      </c>
      <c r="L85" s="62">
        <v>189961</v>
      </c>
      <c r="M85" s="67">
        <f>SUM(N85:P85)</f>
        <v>446976</v>
      </c>
      <c r="N85" s="67">
        <v>341728</v>
      </c>
      <c r="O85" s="67">
        <v>104295</v>
      </c>
      <c r="P85" s="62">
        <v>953</v>
      </c>
    </row>
    <row r="86" spans="1:16" ht="15" customHeight="1">
      <c r="A86" s="245"/>
      <c r="B86" s="33" t="s">
        <v>215</v>
      </c>
      <c r="C86" s="63">
        <v>29</v>
      </c>
      <c r="D86" s="63">
        <f>SUM(E86,H86)</f>
        <v>398</v>
      </c>
      <c r="E86" s="63">
        <f>SUM(F86:G86)</f>
        <v>394</v>
      </c>
      <c r="F86" s="63">
        <v>195</v>
      </c>
      <c r="G86" s="63">
        <v>199</v>
      </c>
      <c r="H86" s="63">
        <f>SUM(I86:J86)</f>
        <v>4</v>
      </c>
      <c r="I86" s="62">
        <v>2</v>
      </c>
      <c r="J86" s="62">
        <v>2</v>
      </c>
      <c r="K86" s="62">
        <v>119664</v>
      </c>
      <c r="L86" s="62">
        <v>250966</v>
      </c>
      <c r="M86" s="67">
        <f>SUM(N86:P86)</f>
        <v>548406</v>
      </c>
      <c r="N86" s="67">
        <v>493482</v>
      </c>
      <c r="O86" s="67">
        <v>54426</v>
      </c>
      <c r="P86" s="62">
        <v>498</v>
      </c>
    </row>
    <row r="87" spans="1:16" ht="15" customHeight="1">
      <c r="A87" s="33"/>
      <c r="B87" s="33" t="s">
        <v>216</v>
      </c>
      <c r="C87" s="63">
        <v>25</v>
      </c>
      <c r="D87" s="63">
        <f>SUM(E87,H87)</f>
        <v>620</v>
      </c>
      <c r="E87" s="63">
        <f>SUM(F87:G87)</f>
        <v>620</v>
      </c>
      <c r="F87" s="63">
        <v>366</v>
      </c>
      <c r="G87" s="63">
        <v>254</v>
      </c>
      <c r="H87" s="62" t="s">
        <v>69</v>
      </c>
      <c r="I87" s="62" t="s">
        <v>69</v>
      </c>
      <c r="J87" s="62" t="s">
        <v>69</v>
      </c>
      <c r="K87" s="62">
        <v>230293</v>
      </c>
      <c r="L87" s="62">
        <v>588897</v>
      </c>
      <c r="M87" s="67">
        <f>SUM(N87:P87)</f>
        <v>1024200</v>
      </c>
      <c r="N87" s="67">
        <v>991567</v>
      </c>
      <c r="O87" s="67">
        <v>32633</v>
      </c>
      <c r="P87" s="62" t="s">
        <v>69</v>
      </c>
    </row>
    <row r="88" spans="1:16" ht="15" customHeight="1">
      <c r="A88" s="33"/>
      <c r="B88" s="33" t="s">
        <v>217</v>
      </c>
      <c r="C88" s="63">
        <v>20</v>
      </c>
      <c r="D88" s="63">
        <f>SUM(E88,H88)</f>
        <v>2030</v>
      </c>
      <c r="E88" s="63">
        <f>SUM(F88:G88)</f>
        <v>2030</v>
      </c>
      <c r="F88" s="63">
        <v>1132</v>
      </c>
      <c r="G88" s="63">
        <v>898</v>
      </c>
      <c r="H88" s="62" t="s">
        <v>69</v>
      </c>
      <c r="I88" s="62" t="s">
        <v>69</v>
      </c>
      <c r="J88" s="62" t="s">
        <v>69</v>
      </c>
      <c r="K88" s="62">
        <v>814989</v>
      </c>
      <c r="L88" s="62">
        <v>2221996</v>
      </c>
      <c r="M88" s="67">
        <f>SUM(N88:P88)</f>
        <v>4438143</v>
      </c>
      <c r="N88" s="67">
        <v>4419396</v>
      </c>
      <c r="O88" s="132">
        <v>18747</v>
      </c>
      <c r="P88" s="62" t="s">
        <v>69</v>
      </c>
    </row>
    <row r="89" spans="1:16" ht="15" customHeight="1">
      <c r="A89" s="33"/>
      <c r="B89" s="33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1:16" ht="15" customHeight="1">
      <c r="A90" s="128"/>
      <c r="B90" s="129" t="s">
        <v>205</v>
      </c>
      <c r="C90" s="60">
        <f aca="true" t="shared" si="11" ref="C90:N90">SUM(C91:C95)</f>
        <v>29</v>
      </c>
      <c r="D90" s="60">
        <f t="shared" si="11"/>
        <v>306</v>
      </c>
      <c r="E90" s="60">
        <f t="shared" si="11"/>
        <v>298</v>
      </c>
      <c r="F90" s="60">
        <f t="shared" si="11"/>
        <v>153</v>
      </c>
      <c r="G90" s="60">
        <f t="shared" si="11"/>
        <v>145</v>
      </c>
      <c r="H90" s="60">
        <f t="shared" si="11"/>
        <v>8</v>
      </c>
      <c r="I90" s="60">
        <f t="shared" si="11"/>
        <v>5</v>
      </c>
      <c r="J90" s="60">
        <f t="shared" si="11"/>
        <v>3</v>
      </c>
      <c r="K90" s="60">
        <f t="shared" si="11"/>
        <v>90952</v>
      </c>
      <c r="L90" s="60">
        <f t="shared" si="11"/>
        <v>213019</v>
      </c>
      <c r="M90" s="60">
        <f>SUM(M91:M95)</f>
        <v>393267</v>
      </c>
      <c r="N90" s="60">
        <f t="shared" si="11"/>
        <v>330137</v>
      </c>
      <c r="O90" s="131" t="s">
        <v>82</v>
      </c>
      <c r="P90" s="131" t="s">
        <v>82</v>
      </c>
    </row>
    <row r="91" spans="1:16" ht="15" customHeight="1">
      <c r="A91" s="33"/>
      <c r="B91" s="33" t="s">
        <v>212</v>
      </c>
      <c r="C91" s="63">
        <v>8</v>
      </c>
      <c r="D91" s="63">
        <f>SUM(E91,H91)</f>
        <v>18</v>
      </c>
      <c r="E91" s="63">
        <f>SUM(F91:G91)</f>
        <v>10</v>
      </c>
      <c r="F91" s="63">
        <v>3</v>
      </c>
      <c r="G91" s="63">
        <v>7</v>
      </c>
      <c r="H91" s="63">
        <f>SUM(I91:J91)</f>
        <v>8</v>
      </c>
      <c r="I91" s="62">
        <v>5</v>
      </c>
      <c r="J91" s="62">
        <v>3</v>
      </c>
      <c r="K91" s="62">
        <v>1817</v>
      </c>
      <c r="L91" s="62">
        <v>3298</v>
      </c>
      <c r="M91" s="67">
        <f>SUM(N91:P91)</f>
        <v>8925</v>
      </c>
      <c r="N91" s="67">
        <v>4879</v>
      </c>
      <c r="O91" s="67">
        <v>4046</v>
      </c>
      <c r="P91" s="62" t="s">
        <v>69</v>
      </c>
    </row>
    <row r="92" spans="1:16" ht="15" customHeight="1">
      <c r="A92" s="220" t="s">
        <v>228</v>
      </c>
      <c r="B92" s="33" t="s">
        <v>214</v>
      </c>
      <c r="C92" s="63">
        <v>8</v>
      </c>
      <c r="D92" s="63">
        <f>SUM(E92,H92)</f>
        <v>49</v>
      </c>
      <c r="E92" s="63">
        <f>SUM(F92:G92)</f>
        <v>49</v>
      </c>
      <c r="F92" s="63">
        <v>32</v>
      </c>
      <c r="G92" s="63">
        <v>17</v>
      </c>
      <c r="H92" s="62" t="s">
        <v>69</v>
      </c>
      <c r="I92" s="62" t="s">
        <v>69</v>
      </c>
      <c r="J92" s="62" t="s">
        <v>69</v>
      </c>
      <c r="K92" s="62">
        <v>19393</v>
      </c>
      <c r="L92" s="62">
        <v>26237</v>
      </c>
      <c r="M92" s="67">
        <f>SUM(N92:P92)</f>
        <v>58087</v>
      </c>
      <c r="N92" s="67">
        <v>52226</v>
      </c>
      <c r="O92" s="67">
        <v>5861</v>
      </c>
      <c r="P92" s="62" t="s">
        <v>69</v>
      </c>
    </row>
    <row r="93" spans="1:16" ht="15" customHeight="1">
      <c r="A93" s="245"/>
      <c r="B93" s="33" t="s">
        <v>215</v>
      </c>
      <c r="C93" s="63">
        <v>7</v>
      </c>
      <c r="D93" s="63">
        <f>SUM(E93,H93)</f>
        <v>87</v>
      </c>
      <c r="E93" s="63">
        <f>SUM(F93:G93)</f>
        <v>87</v>
      </c>
      <c r="F93" s="63">
        <v>50</v>
      </c>
      <c r="G93" s="63">
        <v>37</v>
      </c>
      <c r="H93" s="62" t="s">
        <v>69</v>
      </c>
      <c r="I93" s="62" t="s">
        <v>69</v>
      </c>
      <c r="J93" s="62" t="s">
        <v>69</v>
      </c>
      <c r="K93" s="62">
        <v>24538</v>
      </c>
      <c r="L93" s="62">
        <v>63054</v>
      </c>
      <c r="M93" s="67">
        <v>111730</v>
      </c>
      <c r="N93" s="67">
        <v>104510</v>
      </c>
      <c r="O93" s="132" t="s">
        <v>81</v>
      </c>
      <c r="P93" s="62" t="s">
        <v>81</v>
      </c>
    </row>
    <row r="94" spans="1:16" ht="15" customHeight="1">
      <c r="A94" s="33"/>
      <c r="B94" s="33" t="s">
        <v>216</v>
      </c>
      <c r="C94" s="63">
        <v>6</v>
      </c>
      <c r="D94" s="63">
        <f>SUM(E94,H94)</f>
        <v>152</v>
      </c>
      <c r="E94" s="63">
        <f>SUM(F94:G94)</f>
        <v>152</v>
      </c>
      <c r="F94" s="63">
        <v>68</v>
      </c>
      <c r="G94" s="63">
        <v>84</v>
      </c>
      <c r="H94" s="62" t="s">
        <v>69</v>
      </c>
      <c r="I94" s="62" t="s">
        <v>69</v>
      </c>
      <c r="J94" s="62" t="s">
        <v>69</v>
      </c>
      <c r="K94" s="62">
        <v>45204</v>
      </c>
      <c r="L94" s="62">
        <v>120430</v>
      </c>
      <c r="M94" s="67">
        <f>SUM(N94:P94)</f>
        <v>214525</v>
      </c>
      <c r="N94" s="67">
        <v>168522</v>
      </c>
      <c r="O94" s="67">
        <v>46003</v>
      </c>
      <c r="P94" s="62" t="s">
        <v>69</v>
      </c>
    </row>
    <row r="95" spans="1:16" ht="15" customHeight="1">
      <c r="A95" s="33"/>
      <c r="B95" s="33" t="s">
        <v>217</v>
      </c>
      <c r="C95" s="62" t="s">
        <v>69</v>
      </c>
      <c r="D95" s="62" t="s">
        <v>69</v>
      </c>
      <c r="E95" s="62" t="s">
        <v>69</v>
      </c>
      <c r="F95" s="62" t="s">
        <v>69</v>
      </c>
      <c r="G95" s="62" t="s">
        <v>69</v>
      </c>
      <c r="H95" s="62" t="s">
        <v>69</v>
      </c>
      <c r="I95" s="62" t="s">
        <v>69</v>
      </c>
      <c r="J95" s="62" t="s">
        <v>69</v>
      </c>
      <c r="K95" s="62" t="s">
        <v>69</v>
      </c>
      <c r="L95" s="62" t="s">
        <v>69</v>
      </c>
      <c r="M95" s="62" t="s">
        <v>69</v>
      </c>
      <c r="N95" s="62" t="s">
        <v>69</v>
      </c>
      <c r="O95" s="62" t="s">
        <v>69</v>
      </c>
      <c r="P95" s="62" t="s">
        <v>69</v>
      </c>
    </row>
    <row r="96" spans="1:16" ht="15" customHeight="1">
      <c r="A96" s="33"/>
      <c r="B96" s="33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7"/>
    </row>
    <row r="97" spans="1:16" ht="15" customHeight="1">
      <c r="A97" s="128"/>
      <c r="B97" s="129" t="s">
        <v>205</v>
      </c>
      <c r="C97" s="60">
        <f>SUM(C98:C102)</f>
        <v>12</v>
      </c>
      <c r="D97" s="60">
        <f>SUM(D98:D102)</f>
        <v>17</v>
      </c>
      <c r="E97" s="60">
        <v>58</v>
      </c>
      <c r="F97" s="60">
        <v>23</v>
      </c>
      <c r="G97" s="60">
        <v>35</v>
      </c>
      <c r="H97" s="60">
        <f>SUM(H98:H102)</f>
        <v>11</v>
      </c>
      <c r="I97" s="60">
        <f>SUM(I98:I102)</f>
        <v>6</v>
      </c>
      <c r="J97" s="60">
        <f>SUM(J98:J102)</f>
        <v>5</v>
      </c>
      <c r="K97" s="60">
        <v>13115</v>
      </c>
      <c r="L97" s="60">
        <v>25491</v>
      </c>
      <c r="M97" s="60">
        <v>45116</v>
      </c>
      <c r="N97" s="60">
        <v>33063</v>
      </c>
      <c r="O97" s="60">
        <v>12053</v>
      </c>
      <c r="P97" s="136" t="s">
        <v>69</v>
      </c>
    </row>
    <row r="98" spans="1:16" ht="15" customHeight="1">
      <c r="A98" s="33"/>
      <c r="B98" s="33" t="s">
        <v>212</v>
      </c>
      <c r="C98" s="63">
        <v>8</v>
      </c>
      <c r="D98" s="63">
        <f>SUM(E98,H98)</f>
        <v>17</v>
      </c>
      <c r="E98" s="63">
        <f>SUM(F98:G98)</f>
        <v>6</v>
      </c>
      <c r="F98" s="63">
        <v>2</v>
      </c>
      <c r="G98" s="63">
        <v>4</v>
      </c>
      <c r="H98" s="63">
        <f>SUM(I98:J98)</f>
        <v>11</v>
      </c>
      <c r="I98" s="62">
        <v>6</v>
      </c>
      <c r="J98" s="62">
        <v>5</v>
      </c>
      <c r="K98" s="62">
        <v>1152</v>
      </c>
      <c r="L98" s="62">
        <v>3512</v>
      </c>
      <c r="M98" s="67">
        <f>SUM(N98:P98)</f>
        <v>7181</v>
      </c>
      <c r="N98" s="132">
        <v>4043</v>
      </c>
      <c r="O98" s="132">
        <v>3138</v>
      </c>
      <c r="P98" s="62" t="s">
        <v>69</v>
      </c>
    </row>
    <row r="99" spans="1:16" ht="15" customHeight="1">
      <c r="A99" s="220" t="s">
        <v>229</v>
      </c>
      <c r="B99" s="33" t="s">
        <v>214</v>
      </c>
      <c r="C99" s="63">
        <v>2</v>
      </c>
      <c r="D99" s="62" t="s">
        <v>81</v>
      </c>
      <c r="E99" s="62" t="s">
        <v>81</v>
      </c>
      <c r="F99" s="62" t="s">
        <v>81</v>
      </c>
      <c r="G99" s="62" t="s">
        <v>81</v>
      </c>
      <c r="H99" s="62" t="s">
        <v>69</v>
      </c>
      <c r="I99" s="62" t="s">
        <v>69</v>
      </c>
      <c r="J99" s="62" t="s">
        <v>69</v>
      </c>
      <c r="K99" s="62" t="s">
        <v>81</v>
      </c>
      <c r="L99" s="62" t="s">
        <v>81</v>
      </c>
      <c r="M99" s="132" t="s">
        <v>81</v>
      </c>
      <c r="N99" s="132" t="s">
        <v>81</v>
      </c>
      <c r="O99" s="132" t="s">
        <v>81</v>
      </c>
      <c r="P99" s="62" t="s">
        <v>69</v>
      </c>
    </row>
    <row r="100" spans="1:16" ht="15" customHeight="1">
      <c r="A100" s="220"/>
      <c r="B100" s="33" t="s">
        <v>215</v>
      </c>
      <c r="C100" s="63">
        <v>1</v>
      </c>
      <c r="D100" s="62" t="s">
        <v>81</v>
      </c>
      <c r="E100" s="62" t="s">
        <v>81</v>
      </c>
      <c r="F100" s="62" t="s">
        <v>81</v>
      </c>
      <c r="G100" s="62" t="s">
        <v>81</v>
      </c>
      <c r="H100" s="62" t="s">
        <v>69</v>
      </c>
      <c r="I100" s="62" t="s">
        <v>69</v>
      </c>
      <c r="J100" s="62" t="s">
        <v>69</v>
      </c>
      <c r="K100" s="62" t="s">
        <v>81</v>
      </c>
      <c r="L100" s="62" t="s">
        <v>81</v>
      </c>
      <c r="M100" s="62" t="s">
        <v>81</v>
      </c>
      <c r="N100" s="62" t="s">
        <v>69</v>
      </c>
      <c r="O100" s="62" t="s">
        <v>81</v>
      </c>
      <c r="P100" s="62" t="s">
        <v>69</v>
      </c>
    </row>
    <row r="101" spans="1:16" ht="15" customHeight="1">
      <c r="A101" s="66"/>
      <c r="B101" s="33" t="s">
        <v>216</v>
      </c>
      <c r="C101" s="63">
        <v>1</v>
      </c>
      <c r="D101" s="62" t="s">
        <v>81</v>
      </c>
      <c r="E101" s="62" t="s">
        <v>81</v>
      </c>
      <c r="F101" s="62" t="s">
        <v>81</v>
      </c>
      <c r="G101" s="62" t="s">
        <v>81</v>
      </c>
      <c r="H101" s="62" t="s">
        <v>69</v>
      </c>
      <c r="I101" s="62" t="s">
        <v>69</v>
      </c>
      <c r="J101" s="62" t="s">
        <v>69</v>
      </c>
      <c r="K101" s="62" t="s">
        <v>81</v>
      </c>
      <c r="L101" s="62" t="s">
        <v>81</v>
      </c>
      <c r="M101" s="62" t="s">
        <v>81</v>
      </c>
      <c r="N101" s="62" t="s">
        <v>81</v>
      </c>
      <c r="O101" s="62" t="s">
        <v>69</v>
      </c>
      <c r="P101" s="62" t="s">
        <v>69</v>
      </c>
    </row>
    <row r="102" spans="1:16" ht="15" customHeight="1">
      <c r="A102" s="66"/>
      <c r="B102" s="33" t="s">
        <v>217</v>
      </c>
      <c r="C102" s="62" t="s">
        <v>69</v>
      </c>
      <c r="D102" s="62" t="s">
        <v>69</v>
      </c>
      <c r="E102" s="62" t="s">
        <v>69</v>
      </c>
      <c r="F102" s="62" t="s">
        <v>69</v>
      </c>
      <c r="G102" s="62" t="s">
        <v>69</v>
      </c>
      <c r="H102" s="62" t="s">
        <v>69</v>
      </c>
      <c r="I102" s="62" t="s">
        <v>69</v>
      </c>
      <c r="J102" s="62" t="s">
        <v>69</v>
      </c>
      <c r="K102" s="62" t="s">
        <v>69</v>
      </c>
      <c r="L102" s="62" t="s">
        <v>69</v>
      </c>
      <c r="M102" s="62" t="s">
        <v>69</v>
      </c>
      <c r="N102" s="62" t="s">
        <v>69</v>
      </c>
      <c r="O102" s="62" t="s">
        <v>69</v>
      </c>
      <c r="P102" s="62" t="s">
        <v>69</v>
      </c>
    </row>
    <row r="103" spans="1:16" ht="15" customHeight="1">
      <c r="A103" s="66"/>
      <c r="B103" s="33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</row>
    <row r="104" spans="1:16" ht="15" customHeight="1">
      <c r="A104" s="59"/>
      <c r="B104" s="129" t="s">
        <v>205</v>
      </c>
      <c r="C104" s="60">
        <f aca="true" t="shared" si="12" ref="C104:P104">SUM(C105:C109)</f>
        <v>592</v>
      </c>
      <c r="D104" s="60">
        <f t="shared" si="12"/>
        <v>4872</v>
      </c>
      <c r="E104" s="60">
        <f t="shared" si="12"/>
        <v>4318</v>
      </c>
      <c r="F104" s="60">
        <f t="shared" si="12"/>
        <v>2853</v>
      </c>
      <c r="G104" s="60">
        <f t="shared" si="12"/>
        <v>1465</v>
      </c>
      <c r="H104" s="60">
        <f t="shared" si="12"/>
        <v>554</v>
      </c>
      <c r="I104" s="60">
        <f t="shared" si="12"/>
        <v>357</v>
      </c>
      <c r="J104" s="60">
        <f t="shared" si="12"/>
        <v>197</v>
      </c>
      <c r="K104" s="60">
        <f t="shared" si="12"/>
        <v>1849599</v>
      </c>
      <c r="L104" s="60">
        <f t="shared" si="12"/>
        <v>3321615</v>
      </c>
      <c r="M104" s="60">
        <f t="shared" si="12"/>
        <v>7803470</v>
      </c>
      <c r="N104" s="60">
        <f t="shared" si="12"/>
        <v>7374664</v>
      </c>
      <c r="O104" s="60">
        <f t="shared" si="12"/>
        <v>423319</v>
      </c>
      <c r="P104" s="60">
        <f t="shared" si="12"/>
        <v>5487</v>
      </c>
    </row>
    <row r="105" spans="1:16" ht="15" customHeight="1">
      <c r="A105" s="66"/>
      <c r="B105" s="33" t="s">
        <v>212</v>
      </c>
      <c r="C105" s="63">
        <v>325</v>
      </c>
      <c r="D105" s="63">
        <f>SUM(E105,H105)</f>
        <v>648</v>
      </c>
      <c r="E105" s="63">
        <f>SUM(F105:G105)</f>
        <v>201</v>
      </c>
      <c r="F105" s="63">
        <v>100</v>
      </c>
      <c r="G105" s="63">
        <v>101</v>
      </c>
      <c r="H105" s="63">
        <f>SUM(I105:J105)</f>
        <v>447</v>
      </c>
      <c r="I105" s="62">
        <v>288</v>
      </c>
      <c r="J105" s="62">
        <v>159</v>
      </c>
      <c r="K105" s="62">
        <v>46348</v>
      </c>
      <c r="L105" s="62">
        <v>90641</v>
      </c>
      <c r="M105" s="67">
        <f>SUM(N105:P105)</f>
        <v>264201</v>
      </c>
      <c r="N105" s="67">
        <v>192299</v>
      </c>
      <c r="O105" s="132">
        <v>71022</v>
      </c>
      <c r="P105" s="62">
        <v>880</v>
      </c>
    </row>
    <row r="106" spans="1:16" ht="15" customHeight="1">
      <c r="A106" s="220" t="s">
        <v>230</v>
      </c>
      <c r="B106" s="33" t="s">
        <v>214</v>
      </c>
      <c r="C106" s="63">
        <v>139</v>
      </c>
      <c r="D106" s="63">
        <f>SUM(E106,H106)</f>
        <v>857</v>
      </c>
      <c r="E106" s="63">
        <f>SUM(F106:G106)</f>
        <v>763</v>
      </c>
      <c r="F106" s="63">
        <v>483</v>
      </c>
      <c r="G106" s="63">
        <v>280</v>
      </c>
      <c r="H106" s="63">
        <f>SUM(I106:J106)</f>
        <v>94</v>
      </c>
      <c r="I106" s="62">
        <v>61</v>
      </c>
      <c r="J106" s="62">
        <v>33</v>
      </c>
      <c r="K106" s="62">
        <v>259959</v>
      </c>
      <c r="L106" s="62">
        <v>557021</v>
      </c>
      <c r="M106" s="67">
        <f>SUM(N106:P106)</f>
        <v>1218526</v>
      </c>
      <c r="N106" s="67">
        <v>1181265</v>
      </c>
      <c r="O106" s="67">
        <v>32936</v>
      </c>
      <c r="P106" s="62">
        <v>4325</v>
      </c>
    </row>
    <row r="107" spans="1:16" ht="15" customHeight="1">
      <c r="A107" s="220"/>
      <c r="B107" s="33" t="s">
        <v>215</v>
      </c>
      <c r="C107" s="63">
        <v>85</v>
      </c>
      <c r="D107" s="63">
        <f>SUM(E107,H107)</f>
        <v>1223</v>
      </c>
      <c r="E107" s="63">
        <f>SUM(F107:G107)</f>
        <v>1210</v>
      </c>
      <c r="F107" s="63">
        <v>918</v>
      </c>
      <c r="G107" s="63">
        <v>292</v>
      </c>
      <c r="H107" s="63">
        <f>SUM(I107:J107)</f>
        <v>13</v>
      </c>
      <c r="I107" s="62">
        <v>8</v>
      </c>
      <c r="J107" s="62">
        <v>5</v>
      </c>
      <c r="K107" s="62">
        <v>503754</v>
      </c>
      <c r="L107" s="62">
        <v>1044898</v>
      </c>
      <c r="M107" s="67">
        <f>SUM(N107:P107)</f>
        <v>2410889</v>
      </c>
      <c r="N107" s="67">
        <v>2291475</v>
      </c>
      <c r="O107" s="132">
        <v>119132</v>
      </c>
      <c r="P107" s="62">
        <v>282</v>
      </c>
    </row>
    <row r="108" spans="1:16" ht="15" customHeight="1">
      <c r="A108" s="66"/>
      <c r="B108" s="33" t="s">
        <v>216</v>
      </c>
      <c r="C108" s="63">
        <v>26</v>
      </c>
      <c r="D108" s="63">
        <f>SUM(E108,H108)</f>
        <v>598</v>
      </c>
      <c r="E108" s="63">
        <f>SUM(F108:G108)</f>
        <v>598</v>
      </c>
      <c r="F108" s="63">
        <v>429</v>
      </c>
      <c r="G108" s="63">
        <v>169</v>
      </c>
      <c r="H108" s="62" t="s">
        <v>69</v>
      </c>
      <c r="I108" s="62" t="s">
        <v>69</v>
      </c>
      <c r="J108" s="62" t="s">
        <v>69</v>
      </c>
      <c r="K108" s="62">
        <v>244721</v>
      </c>
      <c r="L108" s="62">
        <v>537688</v>
      </c>
      <c r="M108" s="67">
        <f>SUM(N108:P108)</f>
        <v>1154802</v>
      </c>
      <c r="N108" s="67">
        <v>1029363</v>
      </c>
      <c r="O108" s="67">
        <v>125439</v>
      </c>
      <c r="P108" s="62" t="s">
        <v>69</v>
      </c>
    </row>
    <row r="109" spans="1:16" ht="15" customHeight="1">
      <c r="A109" s="66"/>
      <c r="B109" s="33" t="s">
        <v>217</v>
      </c>
      <c r="C109" s="63">
        <v>17</v>
      </c>
      <c r="D109" s="63">
        <f>SUM(E109,H109)</f>
        <v>1546</v>
      </c>
      <c r="E109" s="63">
        <f>SUM(F109:G109)</f>
        <v>1546</v>
      </c>
      <c r="F109" s="63">
        <v>923</v>
      </c>
      <c r="G109" s="63">
        <v>623</v>
      </c>
      <c r="H109" s="62" t="s">
        <v>69</v>
      </c>
      <c r="I109" s="62" t="s">
        <v>69</v>
      </c>
      <c r="J109" s="62" t="s">
        <v>69</v>
      </c>
      <c r="K109" s="62">
        <v>794817</v>
      </c>
      <c r="L109" s="62">
        <v>1091367</v>
      </c>
      <c r="M109" s="67">
        <f>SUM(N109:P109)</f>
        <v>2755052</v>
      </c>
      <c r="N109" s="67">
        <v>2680262</v>
      </c>
      <c r="O109" s="67">
        <v>74790</v>
      </c>
      <c r="P109" s="62" t="s">
        <v>69</v>
      </c>
    </row>
    <row r="110" spans="1:16" ht="15" customHeight="1">
      <c r="A110" s="66"/>
      <c r="B110" s="33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</row>
    <row r="111" spans="1:16" ht="15" customHeight="1">
      <c r="A111" s="59"/>
      <c r="B111" s="129" t="s">
        <v>205</v>
      </c>
      <c r="C111" s="60">
        <f aca="true" t="shared" si="13" ref="C111:P111">SUM(C112:C116)</f>
        <v>107</v>
      </c>
      <c r="D111" s="60">
        <f t="shared" si="13"/>
        <v>1368</v>
      </c>
      <c r="E111" s="60">
        <f t="shared" si="13"/>
        <v>1318</v>
      </c>
      <c r="F111" s="60">
        <f t="shared" si="13"/>
        <v>1075</v>
      </c>
      <c r="G111" s="60">
        <f t="shared" si="13"/>
        <v>243</v>
      </c>
      <c r="H111" s="60">
        <f t="shared" si="13"/>
        <v>50</v>
      </c>
      <c r="I111" s="60">
        <f t="shared" si="13"/>
        <v>34</v>
      </c>
      <c r="J111" s="60">
        <f t="shared" si="13"/>
        <v>16</v>
      </c>
      <c r="K111" s="60">
        <f t="shared" si="13"/>
        <v>671504</v>
      </c>
      <c r="L111" s="60">
        <f t="shared" si="13"/>
        <v>1654673</v>
      </c>
      <c r="M111" s="60">
        <f t="shared" si="13"/>
        <v>3072200</v>
      </c>
      <c r="N111" s="60">
        <f t="shared" si="13"/>
        <v>2672349</v>
      </c>
      <c r="O111" s="60">
        <f t="shared" si="13"/>
        <v>399431</v>
      </c>
      <c r="P111" s="60">
        <f t="shared" si="13"/>
        <v>420</v>
      </c>
    </row>
    <row r="112" spans="1:16" ht="15" customHeight="1">
      <c r="A112" s="66"/>
      <c r="B112" s="33" t="s">
        <v>212</v>
      </c>
      <c r="C112" s="63">
        <v>33</v>
      </c>
      <c r="D112" s="63">
        <f>SUM(E112,H112)</f>
        <v>72</v>
      </c>
      <c r="E112" s="63">
        <f>SUM(F112:G112)</f>
        <v>41</v>
      </c>
      <c r="F112" s="63">
        <v>26</v>
      </c>
      <c r="G112" s="63">
        <v>15</v>
      </c>
      <c r="H112" s="63">
        <f>SUM(I112:J112)</f>
        <v>31</v>
      </c>
      <c r="I112" s="62">
        <v>20</v>
      </c>
      <c r="J112" s="62">
        <v>11</v>
      </c>
      <c r="K112" s="62">
        <v>17203</v>
      </c>
      <c r="L112" s="62">
        <v>15987</v>
      </c>
      <c r="M112" s="67">
        <f>SUM(N112:P112)</f>
        <v>48897</v>
      </c>
      <c r="N112" s="67">
        <v>28844</v>
      </c>
      <c r="O112" s="67">
        <v>19633</v>
      </c>
      <c r="P112" s="62">
        <v>420</v>
      </c>
    </row>
    <row r="113" spans="1:16" ht="15" customHeight="1">
      <c r="A113" s="220" t="s">
        <v>231</v>
      </c>
      <c r="B113" s="33" t="s">
        <v>214</v>
      </c>
      <c r="C113" s="63">
        <v>37</v>
      </c>
      <c r="D113" s="63">
        <f>SUM(E113,H113)</f>
        <v>204</v>
      </c>
      <c r="E113" s="63">
        <f>SUM(F113:G113)</f>
        <v>188</v>
      </c>
      <c r="F113" s="63">
        <v>138</v>
      </c>
      <c r="G113" s="63">
        <v>50</v>
      </c>
      <c r="H113" s="63">
        <f>SUM(I113:J113)</f>
        <v>16</v>
      </c>
      <c r="I113" s="62">
        <v>12</v>
      </c>
      <c r="J113" s="62">
        <v>4</v>
      </c>
      <c r="K113" s="62">
        <v>62477</v>
      </c>
      <c r="L113" s="62">
        <v>83093</v>
      </c>
      <c r="M113" s="67">
        <f>SUM(N113:P113)</f>
        <v>201204</v>
      </c>
      <c r="N113" s="67">
        <v>146378</v>
      </c>
      <c r="O113" s="67">
        <v>54826</v>
      </c>
      <c r="P113" s="62" t="s">
        <v>68</v>
      </c>
    </row>
    <row r="114" spans="1:16" ht="15" customHeight="1">
      <c r="A114" s="245"/>
      <c r="B114" s="33" t="s">
        <v>215</v>
      </c>
      <c r="C114" s="63">
        <v>17</v>
      </c>
      <c r="D114" s="63">
        <f>SUM(E114,H114)</f>
        <v>225</v>
      </c>
      <c r="E114" s="63">
        <f>SUM(F114:G114)</f>
        <v>223</v>
      </c>
      <c r="F114" s="63">
        <v>179</v>
      </c>
      <c r="G114" s="63">
        <v>44</v>
      </c>
      <c r="H114" s="63">
        <f>SUM(I114:J114)</f>
        <v>2</v>
      </c>
      <c r="I114" s="62">
        <v>1</v>
      </c>
      <c r="J114" s="62">
        <v>1</v>
      </c>
      <c r="K114" s="62">
        <v>94327</v>
      </c>
      <c r="L114" s="62">
        <v>313536</v>
      </c>
      <c r="M114" s="67">
        <f>SUM(N114:P114)</f>
        <v>515578</v>
      </c>
      <c r="N114" s="67">
        <v>478894</v>
      </c>
      <c r="O114" s="67">
        <v>36684</v>
      </c>
      <c r="P114" s="62" t="s">
        <v>68</v>
      </c>
    </row>
    <row r="115" spans="1:16" ht="15" customHeight="1">
      <c r="A115" s="33"/>
      <c r="B115" s="33" t="s">
        <v>216</v>
      </c>
      <c r="C115" s="63">
        <v>9</v>
      </c>
      <c r="D115" s="63">
        <f>SUM(E115,H115)</f>
        <v>225</v>
      </c>
      <c r="E115" s="63">
        <f>SUM(F115:G115)</f>
        <v>224</v>
      </c>
      <c r="F115" s="63">
        <v>181</v>
      </c>
      <c r="G115" s="63">
        <v>43</v>
      </c>
      <c r="H115" s="63">
        <f>SUM(I115:J115)</f>
        <v>1</v>
      </c>
      <c r="I115" s="62">
        <v>1</v>
      </c>
      <c r="J115" s="62" t="s">
        <v>69</v>
      </c>
      <c r="K115" s="62">
        <v>103886</v>
      </c>
      <c r="L115" s="62">
        <v>314167</v>
      </c>
      <c r="M115" s="67">
        <f>SUM(N115:P115)</f>
        <v>630044</v>
      </c>
      <c r="N115" s="67">
        <v>404998</v>
      </c>
      <c r="O115" s="67">
        <v>225046</v>
      </c>
      <c r="P115" s="62" t="s">
        <v>68</v>
      </c>
    </row>
    <row r="116" spans="1:16" ht="15" customHeight="1">
      <c r="A116" s="58"/>
      <c r="B116" s="133" t="s">
        <v>217</v>
      </c>
      <c r="C116" s="134">
        <v>11</v>
      </c>
      <c r="D116" s="87">
        <f>SUM(E116,H116)</f>
        <v>642</v>
      </c>
      <c r="E116" s="87">
        <f>SUM(F116:G116)</f>
        <v>642</v>
      </c>
      <c r="F116" s="87">
        <v>551</v>
      </c>
      <c r="G116" s="87">
        <v>91</v>
      </c>
      <c r="H116" s="135" t="s">
        <v>68</v>
      </c>
      <c r="I116" s="135" t="s">
        <v>68</v>
      </c>
      <c r="J116" s="135" t="s">
        <v>68</v>
      </c>
      <c r="K116" s="135">
        <v>393611</v>
      </c>
      <c r="L116" s="135">
        <v>927890</v>
      </c>
      <c r="M116" s="87">
        <f>SUM(N116:P116)</f>
        <v>1676477</v>
      </c>
      <c r="N116" s="87">
        <v>1613235</v>
      </c>
      <c r="O116" s="87">
        <v>63242</v>
      </c>
      <c r="P116" s="135" t="s">
        <v>68</v>
      </c>
    </row>
    <row r="117" spans="1:16" ht="15" customHeight="1">
      <c r="A117" s="128"/>
      <c r="B117" s="129" t="s">
        <v>205</v>
      </c>
      <c r="C117" s="60">
        <f>SUM(C118:C122)</f>
        <v>41</v>
      </c>
      <c r="D117" s="60">
        <v>1061</v>
      </c>
      <c r="E117" s="60">
        <v>1041</v>
      </c>
      <c r="F117" s="60">
        <v>794</v>
      </c>
      <c r="G117" s="60">
        <v>247</v>
      </c>
      <c r="H117" s="60">
        <f>SUM(H118:H122)</f>
        <v>20</v>
      </c>
      <c r="I117" s="60">
        <f>SUM(I118:I122)</f>
        <v>12</v>
      </c>
      <c r="J117" s="60">
        <f>SUM(J118:J122)</f>
        <v>8</v>
      </c>
      <c r="K117" s="60">
        <v>437037</v>
      </c>
      <c r="L117" s="60">
        <v>1390828</v>
      </c>
      <c r="M117" s="60">
        <v>2693472</v>
      </c>
      <c r="N117" s="60">
        <v>2645606</v>
      </c>
      <c r="O117" s="60">
        <f>SUM(O118:O122)</f>
        <v>47866</v>
      </c>
      <c r="P117" s="131" t="s">
        <v>69</v>
      </c>
    </row>
    <row r="118" spans="1:16" ht="15" customHeight="1">
      <c r="A118" s="33"/>
      <c r="B118" s="33" t="s">
        <v>212</v>
      </c>
      <c r="C118" s="63">
        <v>11</v>
      </c>
      <c r="D118" s="63">
        <f>SUM(E118,H118)</f>
        <v>25</v>
      </c>
      <c r="E118" s="63">
        <f>SUM(F118:G118)</f>
        <v>11</v>
      </c>
      <c r="F118" s="63">
        <v>5</v>
      </c>
      <c r="G118" s="63">
        <v>6</v>
      </c>
      <c r="H118" s="63">
        <f>SUM(I118:J118)</f>
        <v>14</v>
      </c>
      <c r="I118" s="62">
        <v>9</v>
      </c>
      <c r="J118" s="62">
        <v>5</v>
      </c>
      <c r="K118" s="62">
        <v>3506</v>
      </c>
      <c r="L118" s="62">
        <v>16941</v>
      </c>
      <c r="M118" s="67">
        <f>SUM(N118:P118)</f>
        <v>26652</v>
      </c>
      <c r="N118" s="67">
        <v>22550</v>
      </c>
      <c r="O118" s="67">
        <v>4102</v>
      </c>
      <c r="P118" s="62" t="s">
        <v>68</v>
      </c>
    </row>
    <row r="119" spans="1:16" ht="15" customHeight="1">
      <c r="A119" s="220" t="s">
        <v>232</v>
      </c>
      <c r="B119" s="33" t="s">
        <v>214</v>
      </c>
      <c r="C119" s="63">
        <v>17</v>
      </c>
      <c r="D119" s="63">
        <f>SUM(E119,H119)</f>
        <v>111</v>
      </c>
      <c r="E119" s="63">
        <f>SUM(F119:G119)</f>
        <v>105</v>
      </c>
      <c r="F119" s="63">
        <v>83</v>
      </c>
      <c r="G119" s="63">
        <v>22</v>
      </c>
      <c r="H119" s="63">
        <f>SUM(I119:J119)</f>
        <v>6</v>
      </c>
      <c r="I119" s="62">
        <v>3</v>
      </c>
      <c r="J119" s="62">
        <v>3</v>
      </c>
      <c r="K119" s="62">
        <v>38186</v>
      </c>
      <c r="L119" s="62">
        <v>40041</v>
      </c>
      <c r="M119" s="67">
        <f>SUM(N119:P119)</f>
        <v>114940</v>
      </c>
      <c r="N119" s="67">
        <v>104938</v>
      </c>
      <c r="O119" s="67">
        <v>10002</v>
      </c>
      <c r="P119" s="62" t="s">
        <v>68</v>
      </c>
    </row>
    <row r="120" spans="1:16" ht="15" customHeight="1">
      <c r="A120" s="220"/>
      <c r="B120" s="33" t="s">
        <v>215</v>
      </c>
      <c r="C120" s="63">
        <v>7</v>
      </c>
      <c r="D120" s="62" t="s">
        <v>81</v>
      </c>
      <c r="E120" s="62" t="s">
        <v>81</v>
      </c>
      <c r="F120" s="62" t="s">
        <v>81</v>
      </c>
      <c r="G120" s="62" t="s">
        <v>81</v>
      </c>
      <c r="H120" s="62" t="s">
        <v>68</v>
      </c>
      <c r="I120" s="62" t="s">
        <v>68</v>
      </c>
      <c r="J120" s="62" t="s">
        <v>68</v>
      </c>
      <c r="K120" s="62" t="s">
        <v>81</v>
      </c>
      <c r="L120" s="62" t="s">
        <v>81</v>
      </c>
      <c r="M120" s="132" t="s">
        <v>81</v>
      </c>
      <c r="N120" s="132" t="s">
        <v>81</v>
      </c>
      <c r="O120" s="67">
        <v>33762</v>
      </c>
      <c r="P120" s="62" t="s">
        <v>68</v>
      </c>
    </row>
    <row r="121" spans="1:16" ht="15" customHeight="1">
      <c r="A121" s="66"/>
      <c r="B121" s="33" t="s">
        <v>216</v>
      </c>
      <c r="C121" s="63">
        <v>2</v>
      </c>
      <c r="D121" s="62" t="s">
        <v>81</v>
      </c>
      <c r="E121" s="62" t="s">
        <v>81</v>
      </c>
      <c r="F121" s="62" t="s">
        <v>81</v>
      </c>
      <c r="G121" s="62" t="s">
        <v>81</v>
      </c>
      <c r="H121" s="62" t="s">
        <v>68</v>
      </c>
      <c r="I121" s="62" t="s">
        <v>68</v>
      </c>
      <c r="J121" s="62" t="s">
        <v>68</v>
      </c>
      <c r="K121" s="62" t="s">
        <v>81</v>
      </c>
      <c r="L121" s="62" t="s">
        <v>81</v>
      </c>
      <c r="M121" s="132" t="s">
        <v>81</v>
      </c>
      <c r="N121" s="132" t="s">
        <v>81</v>
      </c>
      <c r="O121" s="62" t="s">
        <v>68</v>
      </c>
      <c r="P121" s="62" t="s">
        <v>68</v>
      </c>
    </row>
    <row r="122" spans="1:16" ht="15" customHeight="1">
      <c r="A122" s="66"/>
      <c r="B122" s="33" t="s">
        <v>217</v>
      </c>
      <c r="C122" s="63">
        <v>4</v>
      </c>
      <c r="D122" s="63">
        <f>SUM(E122,H122)</f>
        <v>772</v>
      </c>
      <c r="E122" s="63">
        <f>SUM(F122:G122)</f>
        <v>772</v>
      </c>
      <c r="F122" s="63">
        <v>592</v>
      </c>
      <c r="G122" s="63">
        <v>180</v>
      </c>
      <c r="H122" s="62" t="s">
        <v>68</v>
      </c>
      <c r="I122" s="62" t="s">
        <v>68</v>
      </c>
      <c r="J122" s="62" t="s">
        <v>68</v>
      </c>
      <c r="K122" s="62">
        <v>335563</v>
      </c>
      <c r="L122" s="62">
        <v>1044093</v>
      </c>
      <c r="M122" s="67">
        <f>SUM(N122:P122)</f>
        <v>2098008</v>
      </c>
      <c r="N122" s="67">
        <v>2098008</v>
      </c>
      <c r="O122" s="62" t="s">
        <v>68</v>
      </c>
      <c r="P122" s="62" t="s">
        <v>68</v>
      </c>
    </row>
    <row r="123" spans="1:16" ht="15" customHeight="1">
      <c r="A123" s="66"/>
      <c r="B123" s="33"/>
      <c r="C123" s="132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1:16" ht="15" customHeight="1">
      <c r="A124" s="59"/>
      <c r="B124" s="129" t="s">
        <v>205</v>
      </c>
      <c r="C124" s="60">
        <f aca="true" t="shared" si="14" ref="C124:P124">SUM(C125:C129)</f>
        <v>800</v>
      </c>
      <c r="D124" s="60">
        <f t="shared" si="14"/>
        <v>7428</v>
      </c>
      <c r="E124" s="60">
        <f t="shared" si="14"/>
        <v>6872</v>
      </c>
      <c r="F124" s="60">
        <f t="shared" si="14"/>
        <v>4973</v>
      </c>
      <c r="G124" s="60">
        <f t="shared" si="14"/>
        <v>1899</v>
      </c>
      <c r="H124" s="60">
        <f t="shared" si="14"/>
        <v>556</v>
      </c>
      <c r="I124" s="60">
        <f t="shared" si="14"/>
        <v>374</v>
      </c>
      <c r="J124" s="60">
        <f t="shared" si="14"/>
        <v>182</v>
      </c>
      <c r="K124" s="60">
        <f t="shared" si="14"/>
        <v>2711092</v>
      </c>
      <c r="L124" s="60">
        <f t="shared" si="14"/>
        <v>5294328</v>
      </c>
      <c r="M124" s="60">
        <f t="shared" si="14"/>
        <v>11017882</v>
      </c>
      <c r="N124" s="60">
        <f t="shared" si="14"/>
        <v>9074822</v>
      </c>
      <c r="O124" s="60">
        <f t="shared" si="14"/>
        <v>1889347</v>
      </c>
      <c r="P124" s="60">
        <f t="shared" si="14"/>
        <v>53713</v>
      </c>
    </row>
    <row r="125" spans="1:16" ht="15" customHeight="1">
      <c r="A125" s="66"/>
      <c r="B125" s="33" t="s">
        <v>212</v>
      </c>
      <c r="C125" s="63">
        <v>351</v>
      </c>
      <c r="D125" s="63">
        <f>SUM(E125,H125)</f>
        <v>748</v>
      </c>
      <c r="E125" s="63">
        <f>SUM(F125:G125)</f>
        <v>330</v>
      </c>
      <c r="F125" s="63">
        <v>195</v>
      </c>
      <c r="G125" s="63">
        <v>135</v>
      </c>
      <c r="H125" s="63">
        <f>SUM(I125:J125)</f>
        <v>418</v>
      </c>
      <c r="I125" s="62">
        <v>279</v>
      </c>
      <c r="J125" s="62">
        <v>139</v>
      </c>
      <c r="K125" s="62">
        <v>95943</v>
      </c>
      <c r="L125" s="62">
        <v>162532</v>
      </c>
      <c r="M125" s="67">
        <f>SUM(N125:P125)</f>
        <v>435705</v>
      </c>
      <c r="N125" s="67">
        <v>261626</v>
      </c>
      <c r="O125" s="67">
        <v>165443</v>
      </c>
      <c r="P125" s="62">
        <v>8636</v>
      </c>
    </row>
    <row r="126" spans="1:16" ht="15" customHeight="1">
      <c r="A126" s="220" t="s">
        <v>233</v>
      </c>
      <c r="B126" s="33" t="s">
        <v>214</v>
      </c>
      <c r="C126" s="63">
        <v>269</v>
      </c>
      <c r="D126" s="63">
        <f>SUM(E126,H126)</f>
        <v>1490</v>
      </c>
      <c r="E126" s="63">
        <f>SUM(F126:G126)</f>
        <v>1356</v>
      </c>
      <c r="F126" s="63">
        <v>893</v>
      </c>
      <c r="G126" s="63">
        <v>463</v>
      </c>
      <c r="H126" s="63">
        <f>SUM(I126:J126)</f>
        <v>134</v>
      </c>
      <c r="I126" s="62">
        <v>92</v>
      </c>
      <c r="J126" s="62">
        <v>42</v>
      </c>
      <c r="K126" s="62">
        <v>456630</v>
      </c>
      <c r="L126" s="62">
        <v>694780</v>
      </c>
      <c r="M126" s="67">
        <f>SUM(N126:P126)</f>
        <v>1532963</v>
      </c>
      <c r="N126" s="67">
        <v>1124422</v>
      </c>
      <c r="O126" s="67">
        <v>405796</v>
      </c>
      <c r="P126" s="62">
        <v>2745</v>
      </c>
    </row>
    <row r="127" spans="1:16" ht="15" customHeight="1">
      <c r="A127" s="220"/>
      <c r="B127" s="33" t="s">
        <v>215</v>
      </c>
      <c r="C127" s="63">
        <v>93</v>
      </c>
      <c r="D127" s="63">
        <f>SUM(E127,H127)</f>
        <v>1230</v>
      </c>
      <c r="E127" s="63">
        <f>SUM(F127:G127)</f>
        <v>1227</v>
      </c>
      <c r="F127" s="63">
        <v>898</v>
      </c>
      <c r="G127" s="63">
        <v>329</v>
      </c>
      <c r="H127" s="63">
        <f>SUM(I127:J127)</f>
        <v>3</v>
      </c>
      <c r="I127" s="62">
        <v>2</v>
      </c>
      <c r="J127" s="62">
        <v>1</v>
      </c>
      <c r="K127" s="62">
        <v>470741</v>
      </c>
      <c r="L127" s="62">
        <v>704333</v>
      </c>
      <c r="M127" s="67">
        <f>SUM(N127:P127)</f>
        <v>1630069</v>
      </c>
      <c r="N127" s="67">
        <v>1253989</v>
      </c>
      <c r="O127" s="67">
        <v>370130</v>
      </c>
      <c r="P127" s="62">
        <v>5950</v>
      </c>
    </row>
    <row r="128" spans="1:16" ht="15" customHeight="1">
      <c r="A128" s="66"/>
      <c r="B128" s="33" t="s">
        <v>216</v>
      </c>
      <c r="C128" s="63">
        <v>41</v>
      </c>
      <c r="D128" s="63">
        <f>SUM(E128,H128)</f>
        <v>1005</v>
      </c>
      <c r="E128" s="63">
        <f>SUM(F128:G128)</f>
        <v>1005</v>
      </c>
      <c r="F128" s="63">
        <v>762</v>
      </c>
      <c r="G128" s="63">
        <v>243</v>
      </c>
      <c r="H128" s="62" t="s">
        <v>68</v>
      </c>
      <c r="I128" s="62" t="s">
        <v>68</v>
      </c>
      <c r="J128" s="62" t="s">
        <v>68</v>
      </c>
      <c r="K128" s="62">
        <v>419675</v>
      </c>
      <c r="L128" s="62">
        <v>680066</v>
      </c>
      <c r="M128" s="67">
        <f>SUM(N128:P128)</f>
        <v>1570043</v>
      </c>
      <c r="N128" s="67">
        <v>1132294</v>
      </c>
      <c r="O128" s="67">
        <v>437189</v>
      </c>
      <c r="P128" s="62">
        <v>560</v>
      </c>
    </row>
    <row r="129" spans="1:16" ht="15" customHeight="1">
      <c r="A129" s="66"/>
      <c r="B129" s="33" t="s">
        <v>217</v>
      </c>
      <c r="C129" s="63">
        <v>46</v>
      </c>
      <c r="D129" s="63">
        <f>SUM(E129,H129)</f>
        <v>2955</v>
      </c>
      <c r="E129" s="63">
        <f>SUM(F129:G129)</f>
        <v>2954</v>
      </c>
      <c r="F129" s="63">
        <v>2225</v>
      </c>
      <c r="G129" s="63">
        <v>729</v>
      </c>
      <c r="H129" s="63">
        <f>SUM(I129:J129)</f>
        <v>1</v>
      </c>
      <c r="I129" s="62">
        <v>1</v>
      </c>
      <c r="J129" s="62" t="s">
        <v>68</v>
      </c>
      <c r="K129" s="62">
        <v>1268103</v>
      </c>
      <c r="L129" s="62">
        <v>3052617</v>
      </c>
      <c r="M129" s="67">
        <f>SUM(N129:P129)</f>
        <v>5849102</v>
      </c>
      <c r="N129" s="67">
        <v>5302491</v>
      </c>
      <c r="O129" s="67">
        <v>510789</v>
      </c>
      <c r="P129" s="62">
        <v>35822</v>
      </c>
    </row>
    <row r="130" spans="1:16" ht="15" customHeight="1">
      <c r="A130" s="66"/>
      <c r="B130" s="33"/>
      <c r="C130" s="132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1:16" ht="15" customHeight="1">
      <c r="A131" s="59"/>
      <c r="B131" s="129" t="s">
        <v>205</v>
      </c>
      <c r="C131" s="60">
        <f aca="true" t="shared" si="15" ref="C131:P131">SUM(C132:C136)</f>
        <v>1202</v>
      </c>
      <c r="D131" s="60">
        <f t="shared" si="15"/>
        <v>20398</v>
      </c>
      <c r="E131" s="60">
        <f t="shared" si="15"/>
        <v>19682</v>
      </c>
      <c r="F131" s="60">
        <f t="shared" si="15"/>
        <v>15951</v>
      </c>
      <c r="G131" s="60">
        <f t="shared" si="15"/>
        <v>3731</v>
      </c>
      <c r="H131" s="60">
        <f t="shared" si="15"/>
        <v>716</v>
      </c>
      <c r="I131" s="60">
        <f t="shared" si="15"/>
        <v>512</v>
      </c>
      <c r="J131" s="60">
        <f t="shared" si="15"/>
        <v>204</v>
      </c>
      <c r="K131" s="60">
        <f t="shared" si="15"/>
        <v>10211337</v>
      </c>
      <c r="L131" s="60">
        <f t="shared" si="15"/>
        <v>29854675</v>
      </c>
      <c r="M131" s="60">
        <f t="shared" si="15"/>
        <v>57460998</v>
      </c>
      <c r="N131" s="60">
        <f t="shared" si="15"/>
        <v>54480170</v>
      </c>
      <c r="O131" s="60">
        <f t="shared" si="15"/>
        <v>2693687</v>
      </c>
      <c r="P131" s="60">
        <f t="shared" si="15"/>
        <v>287141</v>
      </c>
    </row>
    <row r="132" spans="1:16" ht="15" customHeight="1">
      <c r="A132" s="66"/>
      <c r="B132" s="33" t="s">
        <v>212</v>
      </c>
      <c r="C132" s="63">
        <v>544</v>
      </c>
      <c r="D132" s="63">
        <f>SUM(E132,H132)</f>
        <v>1147</v>
      </c>
      <c r="E132" s="63">
        <f>SUM(F132:G132)</f>
        <v>545</v>
      </c>
      <c r="F132" s="63">
        <v>311</v>
      </c>
      <c r="G132" s="63">
        <v>234</v>
      </c>
      <c r="H132" s="63">
        <f>SUM(I132:J132)</f>
        <v>602</v>
      </c>
      <c r="I132" s="62">
        <v>432</v>
      </c>
      <c r="J132" s="62">
        <v>170</v>
      </c>
      <c r="K132" s="62">
        <v>168682</v>
      </c>
      <c r="L132" s="62">
        <v>199287</v>
      </c>
      <c r="M132" s="67">
        <f>SUM(N132:P132)</f>
        <v>656512</v>
      </c>
      <c r="N132" s="67">
        <v>238725</v>
      </c>
      <c r="O132" s="67">
        <v>413944</v>
      </c>
      <c r="P132" s="62">
        <v>3843</v>
      </c>
    </row>
    <row r="133" spans="1:16" ht="15" customHeight="1">
      <c r="A133" s="220" t="s">
        <v>234</v>
      </c>
      <c r="B133" s="33" t="s">
        <v>214</v>
      </c>
      <c r="C133" s="63">
        <v>346</v>
      </c>
      <c r="D133" s="63">
        <f>SUM(E133,H133)</f>
        <v>2004</v>
      </c>
      <c r="E133" s="63">
        <f>SUM(F133:G133)</f>
        <v>1898</v>
      </c>
      <c r="F133" s="63">
        <v>1363</v>
      </c>
      <c r="G133" s="63">
        <v>535</v>
      </c>
      <c r="H133" s="63">
        <f>SUM(I133:J133)</f>
        <v>106</v>
      </c>
      <c r="I133" s="62">
        <v>74</v>
      </c>
      <c r="J133" s="62">
        <v>32</v>
      </c>
      <c r="K133" s="62">
        <v>737436</v>
      </c>
      <c r="L133" s="62">
        <v>691672</v>
      </c>
      <c r="M133" s="67">
        <f>SUM(N133:P133)</f>
        <v>2079773</v>
      </c>
      <c r="N133" s="67">
        <v>1279637</v>
      </c>
      <c r="O133" s="67">
        <v>776034</v>
      </c>
      <c r="P133" s="62">
        <v>24102</v>
      </c>
    </row>
    <row r="134" spans="1:16" ht="15" customHeight="1">
      <c r="A134" s="220"/>
      <c r="B134" s="33" t="s">
        <v>215</v>
      </c>
      <c r="C134" s="63">
        <v>130</v>
      </c>
      <c r="D134" s="63">
        <f>SUM(E134,H134)</f>
        <v>1777</v>
      </c>
      <c r="E134" s="63">
        <f>SUM(F134:G134)</f>
        <v>1772</v>
      </c>
      <c r="F134" s="63">
        <v>1408</v>
      </c>
      <c r="G134" s="63">
        <v>364</v>
      </c>
      <c r="H134" s="63">
        <f>SUM(I134:J134)</f>
        <v>5</v>
      </c>
      <c r="I134" s="62">
        <v>3</v>
      </c>
      <c r="J134" s="62">
        <v>2</v>
      </c>
      <c r="K134" s="62">
        <v>753149</v>
      </c>
      <c r="L134" s="62">
        <v>1203390</v>
      </c>
      <c r="M134" s="67">
        <f>SUM(N134:P134)</f>
        <v>2762519</v>
      </c>
      <c r="N134" s="67">
        <v>2220598</v>
      </c>
      <c r="O134" s="67">
        <v>483616</v>
      </c>
      <c r="P134" s="62">
        <v>58305</v>
      </c>
    </row>
    <row r="135" spans="1:16" ht="15" customHeight="1">
      <c r="A135" s="66"/>
      <c r="B135" s="33" t="s">
        <v>216</v>
      </c>
      <c r="C135" s="63">
        <v>63</v>
      </c>
      <c r="D135" s="63">
        <f>SUM(E135,H135)</f>
        <v>1510</v>
      </c>
      <c r="E135" s="63">
        <f>SUM(F135:G135)</f>
        <v>1510</v>
      </c>
      <c r="F135" s="63">
        <v>1202</v>
      </c>
      <c r="G135" s="63">
        <v>308</v>
      </c>
      <c r="H135" s="62" t="s">
        <v>68</v>
      </c>
      <c r="I135" s="62" t="s">
        <v>68</v>
      </c>
      <c r="J135" s="62" t="s">
        <v>68</v>
      </c>
      <c r="K135" s="62">
        <v>635694</v>
      </c>
      <c r="L135" s="62">
        <v>2067852</v>
      </c>
      <c r="M135" s="67">
        <f>SUM(N135:P135)</f>
        <v>3505215</v>
      </c>
      <c r="N135" s="67">
        <v>3269384</v>
      </c>
      <c r="O135" s="67">
        <v>204065</v>
      </c>
      <c r="P135" s="62">
        <v>31766</v>
      </c>
    </row>
    <row r="136" spans="1:16" ht="15" customHeight="1">
      <c r="A136" s="66"/>
      <c r="B136" s="33" t="s">
        <v>217</v>
      </c>
      <c r="C136" s="63">
        <v>119</v>
      </c>
      <c r="D136" s="63">
        <f>SUM(E136,H136)</f>
        <v>13960</v>
      </c>
      <c r="E136" s="63">
        <f>SUM(F136:G136)</f>
        <v>13957</v>
      </c>
      <c r="F136" s="63">
        <v>11667</v>
      </c>
      <c r="G136" s="63">
        <v>2290</v>
      </c>
      <c r="H136" s="63">
        <f>SUM(I136:J136)</f>
        <v>3</v>
      </c>
      <c r="I136" s="62">
        <v>3</v>
      </c>
      <c r="J136" s="62" t="s">
        <v>68</v>
      </c>
      <c r="K136" s="62">
        <v>7916376</v>
      </c>
      <c r="L136" s="62">
        <v>25692474</v>
      </c>
      <c r="M136" s="67">
        <f>SUM(N136:P136)</f>
        <v>48456979</v>
      </c>
      <c r="N136" s="67">
        <v>47471826</v>
      </c>
      <c r="O136" s="67">
        <v>816028</v>
      </c>
      <c r="P136" s="62">
        <v>169125</v>
      </c>
    </row>
    <row r="137" spans="1:16" ht="15" customHeight="1">
      <c r="A137" s="66"/>
      <c r="B137" s="33"/>
      <c r="C137" s="132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1:16" ht="15" customHeight="1">
      <c r="A138" s="59"/>
      <c r="B138" s="129" t="s">
        <v>205</v>
      </c>
      <c r="C138" s="60">
        <f aca="true" t="shared" si="16" ref="C138:P138">SUM(C139:C143)</f>
        <v>288</v>
      </c>
      <c r="D138" s="60">
        <f t="shared" si="16"/>
        <v>19169</v>
      </c>
      <c r="E138" s="60">
        <f t="shared" si="16"/>
        <v>19074</v>
      </c>
      <c r="F138" s="60">
        <f t="shared" si="16"/>
        <v>11282</v>
      </c>
      <c r="G138" s="60">
        <f t="shared" si="16"/>
        <v>7792</v>
      </c>
      <c r="H138" s="60">
        <f t="shared" si="16"/>
        <v>95</v>
      </c>
      <c r="I138" s="60">
        <f t="shared" si="16"/>
        <v>62</v>
      </c>
      <c r="J138" s="60">
        <f t="shared" si="16"/>
        <v>33</v>
      </c>
      <c r="K138" s="60">
        <f t="shared" si="16"/>
        <v>8494512</v>
      </c>
      <c r="L138" s="60">
        <f t="shared" si="16"/>
        <v>44538108</v>
      </c>
      <c r="M138" s="60">
        <f t="shared" si="16"/>
        <v>63075059</v>
      </c>
      <c r="N138" s="60">
        <f t="shared" si="16"/>
        <v>61092924</v>
      </c>
      <c r="O138" s="60">
        <f t="shared" si="16"/>
        <v>1794553</v>
      </c>
      <c r="P138" s="60">
        <f t="shared" si="16"/>
        <v>187582</v>
      </c>
    </row>
    <row r="139" spans="1:16" ht="15" customHeight="1">
      <c r="A139" s="66"/>
      <c r="B139" s="33" t="s">
        <v>212</v>
      </c>
      <c r="C139" s="63">
        <v>49</v>
      </c>
      <c r="D139" s="63">
        <f>SUM(E139,H139)</f>
        <v>106</v>
      </c>
      <c r="E139" s="63">
        <f>SUM(F139:G139)</f>
        <v>59</v>
      </c>
      <c r="F139" s="63">
        <v>27</v>
      </c>
      <c r="G139" s="63">
        <v>32</v>
      </c>
      <c r="H139" s="63">
        <f>SUM(I139:J139)</f>
        <v>47</v>
      </c>
      <c r="I139" s="62">
        <v>31</v>
      </c>
      <c r="J139" s="62">
        <v>16</v>
      </c>
      <c r="K139" s="62">
        <v>16035</v>
      </c>
      <c r="L139" s="62">
        <v>26640</v>
      </c>
      <c r="M139" s="67">
        <f>SUM(N139:P139)</f>
        <v>72668</v>
      </c>
      <c r="N139" s="67">
        <v>48658</v>
      </c>
      <c r="O139" s="67">
        <v>23858</v>
      </c>
      <c r="P139" s="62">
        <v>152</v>
      </c>
    </row>
    <row r="140" spans="1:16" ht="15" customHeight="1">
      <c r="A140" s="220" t="s">
        <v>235</v>
      </c>
      <c r="B140" s="33" t="s">
        <v>214</v>
      </c>
      <c r="C140" s="63">
        <v>70</v>
      </c>
      <c r="D140" s="63">
        <f>SUM(E140,H140)</f>
        <v>448</v>
      </c>
      <c r="E140" s="63">
        <f>SUM(F140:G140)</f>
        <v>415</v>
      </c>
      <c r="F140" s="63">
        <v>174</v>
      </c>
      <c r="G140" s="63">
        <v>241</v>
      </c>
      <c r="H140" s="63">
        <f>SUM(I140:J140)</f>
        <v>33</v>
      </c>
      <c r="I140" s="62">
        <v>21</v>
      </c>
      <c r="J140" s="62">
        <v>12</v>
      </c>
      <c r="K140" s="62">
        <v>111533</v>
      </c>
      <c r="L140" s="62">
        <v>124706</v>
      </c>
      <c r="M140" s="67">
        <f>SUM(N140:P140)</f>
        <v>338006</v>
      </c>
      <c r="N140" s="67">
        <v>238505</v>
      </c>
      <c r="O140" s="67">
        <v>98721</v>
      </c>
      <c r="P140" s="62">
        <v>780</v>
      </c>
    </row>
    <row r="141" spans="1:16" ht="15" customHeight="1">
      <c r="A141" s="245"/>
      <c r="B141" s="33" t="s">
        <v>215</v>
      </c>
      <c r="C141" s="63">
        <v>56</v>
      </c>
      <c r="D141" s="63">
        <f>SUM(E141,H141)</f>
        <v>805</v>
      </c>
      <c r="E141" s="63">
        <f>SUM(F141:G141)</f>
        <v>790</v>
      </c>
      <c r="F141" s="63">
        <v>306</v>
      </c>
      <c r="G141" s="63">
        <v>484</v>
      </c>
      <c r="H141" s="63">
        <f>SUM(I141:J141)</f>
        <v>15</v>
      </c>
      <c r="I141" s="62">
        <v>10</v>
      </c>
      <c r="J141" s="62">
        <v>5</v>
      </c>
      <c r="K141" s="62">
        <v>213842</v>
      </c>
      <c r="L141" s="62">
        <v>280825</v>
      </c>
      <c r="M141" s="67">
        <f>SUM(N141:P141)</f>
        <v>710012</v>
      </c>
      <c r="N141" s="67">
        <v>504888</v>
      </c>
      <c r="O141" s="67">
        <v>200617</v>
      </c>
      <c r="P141" s="62">
        <v>4507</v>
      </c>
    </row>
    <row r="142" spans="1:16" ht="15" customHeight="1">
      <c r="A142" s="33"/>
      <c r="B142" s="33" t="s">
        <v>216</v>
      </c>
      <c r="C142" s="63">
        <v>30</v>
      </c>
      <c r="D142" s="63">
        <f>SUM(E142,H142)</f>
        <v>772</v>
      </c>
      <c r="E142" s="63">
        <f>SUM(F142:G142)</f>
        <v>772</v>
      </c>
      <c r="F142" s="63">
        <v>309</v>
      </c>
      <c r="G142" s="63">
        <v>463</v>
      </c>
      <c r="H142" s="62" t="s">
        <v>68</v>
      </c>
      <c r="I142" s="62" t="s">
        <v>68</v>
      </c>
      <c r="J142" s="62" t="s">
        <v>68</v>
      </c>
      <c r="K142" s="62">
        <v>258507</v>
      </c>
      <c r="L142" s="62">
        <v>574888</v>
      </c>
      <c r="M142" s="67">
        <f>SUM(N142:P142)</f>
        <v>1242791</v>
      </c>
      <c r="N142" s="67">
        <v>1064726</v>
      </c>
      <c r="O142" s="67">
        <v>175862</v>
      </c>
      <c r="P142" s="62">
        <v>2203</v>
      </c>
    </row>
    <row r="143" spans="1:16" ht="15" customHeight="1">
      <c r="A143" s="33"/>
      <c r="B143" s="33" t="s">
        <v>217</v>
      </c>
      <c r="C143" s="63">
        <v>83</v>
      </c>
      <c r="D143" s="63">
        <f>SUM(E143,H143)</f>
        <v>17038</v>
      </c>
      <c r="E143" s="63">
        <f>SUM(F143:G143)</f>
        <v>17038</v>
      </c>
      <c r="F143" s="63">
        <v>10466</v>
      </c>
      <c r="G143" s="63">
        <v>6572</v>
      </c>
      <c r="H143" s="62" t="s">
        <v>68</v>
      </c>
      <c r="I143" s="62" t="s">
        <v>68</v>
      </c>
      <c r="J143" s="62" t="s">
        <v>68</v>
      </c>
      <c r="K143" s="62">
        <v>7894595</v>
      </c>
      <c r="L143" s="62">
        <v>43531049</v>
      </c>
      <c r="M143" s="67">
        <f>SUM(N143:P143)</f>
        <v>60711582</v>
      </c>
      <c r="N143" s="67">
        <v>59236147</v>
      </c>
      <c r="O143" s="67">
        <v>1295495</v>
      </c>
      <c r="P143" s="62">
        <v>179940</v>
      </c>
    </row>
    <row r="144" spans="1:16" ht="15" customHeight="1">
      <c r="A144" s="33"/>
      <c r="B144" s="33"/>
      <c r="C144" s="132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1:16" ht="15" customHeight="1">
      <c r="A145" s="128"/>
      <c r="B145" s="129" t="s">
        <v>205</v>
      </c>
      <c r="C145" s="60">
        <f aca="true" t="shared" si="17" ref="C145:P145">SUM(C146:C150)</f>
        <v>121</v>
      </c>
      <c r="D145" s="60">
        <f t="shared" si="17"/>
        <v>2672</v>
      </c>
      <c r="E145" s="60">
        <f t="shared" si="17"/>
        <v>2625</v>
      </c>
      <c r="F145" s="60">
        <f t="shared" si="17"/>
        <v>2175</v>
      </c>
      <c r="G145" s="60">
        <f t="shared" si="17"/>
        <v>450</v>
      </c>
      <c r="H145" s="60">
        <f t="shared" si="17"/>
        <v>47</v>
      </c>
      <c r="I145" s="60">
        <f t="shared" si="17"/>
        <v>38</v>
      </c>
      <c r="J145" s="60">
        <f t="shared" si="17"/>
        <v>9</v>
      </c>
      <c r="K145" s="60">
        <f t="shared" si="17"/>
        <v>1195707</v>
      </c>
      <c r="L145" s="60">
        <f t="shared" si="17"/>
        <v>2919590</v>
      </c>
      <c r="M145" s="60">
        <f t="shared" si="17"/>
        <v>5325797</v>
      </c>
      <c r="N145" s="60">
        <f t="shared" si="17"/>
        <v>4777743</v>
      </c>
      <c r="O145" s="60">
        <f t="shared" si="17"/>
        <v>367300</v>
      </c>
      <c r="P145" s="60">
        <f t="shared" si="17"/>
        <v>180754</v>
      </c>
    </row>
    <row r="146" spans="1:16" ht="15" customHeight="1">
      <c r="A146" s="33"/>
      <c r="B146" s="33" t="s">
        <v>212</v>
      </c>
      <c r="C146" s="63">
        <v>37</v>
      </c>
      <c r="D146" s="63">
        <f>SUM(E146,H146)</f>
        <v>74</v>
      </c>
      <c r="E146" s="63">
        <f>SUM(F146:G146)</f>
        <v>40</v>
      </c>
      <c r="F146" s="63">
        <v>25</v>
      </c>
      <c r="G146" s="63">
        <v>15</v>
      </c>
      <c r="H146" s="63">
        <f>SUM(I146:J146)</f>
        <v>34</v>
      </c>
      <c r="I146" s="62">
        <v>28</v>
      </c>
      <c r="J146" s="62">
        <v>6</v>
      </c>
      <c r="K146" s="62">
        <v>12679</v>
      </c>
      <c r="L146" s="62">
        <v>8679</v>
      </c>
      <c r="M146" s="67">
        <f>SUM(N146:P146)</f>
        <v>42517</v>
      </c>
      <c r="N146" s="67">
        <v>23403</v>
      </c>
      <c r="O146" s="67">
        <v>17875</v>
      </c>
      <c r="P146" s="62">
        <v>1239</v>
      </c>
    </row>
    <row r="147" spans="1:16" ht="15" customHeight="1">
      <c r="A147" s="220" t="s">
        <v>236</v>
      </c>
      <c r="B147" s="33" t="s">
        <v>214</v>
      </c>
      <c r="C147" s="63">
        <v>29</v>
      </c>
      <c r="D147" s="63">
        <f>SUM(E147,H147)</f>
        <v>177</v>
      </c>
      <c r="E147" s="63">
        <f>SUM(F147:G147)</f>
        <v>164</v>
      </c>
      <c r="F147" s="63">
        <v>117</v>
      </c>
      <c r="G147" s="63">
        <v>47</v>
      </c>
      <c r="H147" s="63">
        <f>SUM(I147:J147)</f>
        <v>13</v>
      </c>
      <c r="I147" s="62">
        <v>10</v>
      </c>
      <c r="J147" s="62">
        <v>3</v>
      </c>
      <c r="K147" s="62">
        <v>52841</v>
      </c>
      <c r="L147" s="62">
        <v>52047</v>
      </c>
      <c r="M147" s="67">
        <f>SUM(N147:P147)</f>
        <v>152764</v>
      </c>
      <c r="N147" s="67">
        <v>107646</v>
      </c>
      <c r="O147" s="67">
        <v>45058</v>
      </c>
      <c r="P147" s="62">
        <v>60</v>
      </c>
    </row>
    <row r="148" spans="1:16" ht="15" customHeight="1">
      <c r="A148" s="220"/>
      <c r="B148" s="33" t="s">
        <v>215</v>
      </c>
      <c r="C148" s="63">
        <v>25</v>
      </c>
      <c r="D148" s="63">
        <f>SUM(E148,H148)</f>
        <v>385</v>
      </c>
      <c r="E148" s="63">
        <f>SUM(F148:G148)</f>
        <v>385</v>
      </c>
      <c r="F148" s="63">
        <v>277</v>
      </c>
      <c r="G148" s="63">
        <v>108</v>
      </c>
      <c r="H148" s="62" t="s">
        <v>68</v>
      </c>
      <c r="I148" s="62" t="s">
        <v>68</v>
      </c>
      <c r="J148" s="62" t="s">
        <v>68</v>
      </c>
      <c r="K148" s="62">
        <v>160258</v>
      </c>
      <c r="L148" s="62">
        <v>242539</v>
      </c>
      <c r="M148" s="67">
        <f>SUM(N148:P148)</f>
        <v>619513</v>
      </c>
      <c r="N148" s="67">
        <v>528220</v>
      </c>
      <c r="O148" s="67">
        <v>90945</v>
      </c>
      <c r="P148" s="62">
        <v>348</v>
      </c>
    </row>
    <row r="149" spans="1:16" ht="15" customHeight="1">
      <c r="A149" s="33"/>
      <c r="B149" s="33" t="s">
        <v>216</v>
      </c>
      <c r="C149" s="63">
        <v>17</v>
      </c>
      <c r="D149" s="63">
        <f>SUM(E149,H149)</f>
        <v>429</v>
      </c>
      <c r="E149" s="63">
        <f>SUM(F149:G149)</f>
        <v>429</v>
      </c>
      <c r="F149" s="63">
        <v>343</v>
      </c>
      <c r="G149" s="63">
        <v>86</v>
      </c>
      <c r="H149" s="62" t="s">
        <v>68</v>
      </c>
      <c r="I149" s="62" t="s">
        <v>68</v>
      </c>
      <c r="J149" s="62" t="s">
        <v>68</v>
      </c>
      <c r="K149" s="62">
        <v>187944</v>
      </c>
      <c r="L149" s="62">
        <v>268826</v>
      </c>
      <c r="M149" s="67">
        <f>SUM(N149:P149)</f>
        <v>655628</v>
      </c>
      <c r="N149" s="67">
        <v>599168</v>
      </c>
      <c r="O149" s="67">
        <v>48781</v>
      </c>
      <c r="P149" s="62">
        <v>7679</v>
      </c>
    </row>
    <row r="150" spans="1:16" ht="15" customHeight="1">
      <c r="A150" s="33"/>
      <c r="B150" s="33" t="s">
        <v>217</v>
      </c>
      <c r="C150" s="63">
        <v>13</v>
      </c>
      <c r="D150" s="63">
        <f>SUM(E150,H150)</f>
        <v>1607</v>
      </c>
      <c r="E150" s="63">
        <f>SUM(F150:G150)</f>
        <v>1607</v>
      </c>
      <c r="F150" s="63">
        <v>1413</v>
      </c>
      <c r="G150" s="63">
        <v>194</v>
      </c>
      <c r="H150" s="62" t="s">
        <v>68</v>
      </c>
      <c r="I150" s="62" t="s">
        <v>68</v>
      </c>
      <c r="J150" s="62" t="s">
        <v>68</v>
      </c>
      <c r="K150" s="62">
        <v>781985</v>
      </c>
      <c r="L150" s="62">
        <v>2347499</v>
      </c>
      <c r="M150" s="67">
        <f>SUM(N150:P150)</f>
        <v>3855375</v>
      </c>
      <c r="N150" s="67">
        <v>3519306</v>
      </c>
      <c r="O150" s="67">
        <v>164641</v>
      </c>
      <c r="P150" s="62">
        <v>171428</v>
      </c>
    </row>
    <row r="151" spans="1:16" ht="15" customHeight="1">
      <c r="A151" s="33"/>
      <c r="B151" s="33"/>
      <c r="C151" s="132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1:16" ht="15" customHeight="1">
      <c r="A152" s="128"/>
      <c r="B152" s="129" t="s">
        <v>205</v>
      </c>
      <c r="C152" s="60">
        <f>SUM(C153:C157)</f>
        <v>24</v>
      </c>
      <c r="D152" s="60">
        <v>204</v>
      </c>
      <c r="E152" s="60">
        <v>190</v>
      </c>
      <c r="F152" s="60">
        <v>113</v>
      </c>
      <c r="G152" s="60">
        <v>77</v>
      </c>
      <c r="H152" s="60">
        <f>SUM(H153:H157)</f>
        <v>14</v>
      </c>
      <c r="I152" s="60">
        <f>SUM(I153:I157)</f>
        <v>10</v>
      </c>
      <c r="J152" s="60">
        <f>SUM(J153:J157)</f>
        <v>4</v>
      </c>
      <c r="K152" s="60">
        <v>70941</v>
      </c>
      <c r="L152" s="60">
        <v>114003</v>
      </c>
      <c r="M152" s="60">
        <v>261228</v>
      </c>
      <c r="N152" s="60">
        <v>238521</v>
      </c>
      <c r="O152" s="60">
        <f>SUM(O153:O157)</f>
        <v>21484</v>
      </c>
      <c r="P152" s="60">
        <f>SUM(P153:P157)</f>
        <v>1223</v>
      </c>
    </row>
    <row r="153" spans="1:16" ht="15" customHeight="1">
      <c r="A153" s="33"/>
      <c r="B153" s="33" t="s">
        <v>212</v>
      </c>
      <c r="C153" s="63">
        <v>10</v>
      </c>
      <c r="D153" s="63">
        <f>SUM(E153,H153)</f>
        <v>20</v>
      </c>
      <c r="E153" s="63">
        <f>SUM(F153:G153)</f>
        <v>10</v>
      </c>
      <c r="F153" s="63">
        <v>4</v>
      </c>
      <c r="G153" s="63">
        <v>6</v>
      </c>
      <c r="H153" s="63">
        <f>SUM(I153:J153)</f>
        <v>10</v>
      </c>
      <c r="I153" s="62">
        <v>7</v>
      </c>
      <c r="J153" s="62">
        <v>3</v>
      </c>
      <c r="K153" s="62">
        <v>2725</v>
      </c>
      <c r="L153" s="62">
        <v>3027</v>
      </c>
      <c r="M153" s="67">
        <f>SUM(N153:P153)</f>
        <v>14182</v>
      </c>
      <c r="N153" s="67">
        <v>9242</v>
      </c>
      <c r="O153" s="132">
        <v>4760</v>
      </c>
      <c r="P153" s="62">
        <v>180</v>
      </c>
    </row>
    <row r="154" spans="1:16" ht="15" customHeight="1">
      <c r="A154" s="220" t="s">
        <v>237</v>
      </c>
      <c r="B154" s="33" t="s">
        <v>214</v>
      </c>
      <c r="C154" s="63">
        <v>8</v>
      </c>
      <c r="D154" s="63">
        <f>SUM(E154,H154)</f>
        <v>41</v>
      </c>
      <c r="E154" s="63">
        <f>SUM(F154:G154)</f>
        <v>37</v>
      </c>
      <c r="F154" s="63">
        <v>19</v>
      </c>
      <c r="G154" s="63">
        <v>18</v>
      </c>
      <c r="H154" s="63">
        <f>SUM(I154:J154)</f>
        <v>4</v>
      </c>
      <c r="I154" s="62">
        <v>3</v>
      </c>
      <c r="J154" s="62">
        <v>1</v>
      </c>
      <c r="K154" s="62">
        <v>12137</v>
      </c>
      <c r="L154" s="62">
        <v>14997</v>
      </c>
      <c r="M154" s="67">
        <f>SUM(N154:P154)</f>
        <v>40067</v>
      </c>
      <c r="N154" s="67">
        <v>34962</v>
      </c>
      <c r="O154" s="62">
        <v>4100</v>
      </c>
      <c r="P154" s="62">
        <v>1005</v>
      </c>
    </row>
    <row r="155" spans="1:16" ht="15" customHeight="1">
      <c r="A155" s="220"/>
      <c r="B155" s="33" t="s">
        <v>215</v>
      </c>
      <c r="C155" s="63">
        <v>5</v>
      </c>
      <c r="D155" s="62" t="s">
        <v>81</v>
      </c>
      <c r="E155" s="62" t="s">
        <v>81</v>
      </c>
      <c r="F155" s="62" t="s">
        <v>81</v>
      </c>
      <c r="G155" s="62" t="s">
        <v>81</v>
      </c>
      <c r="H155" s="62" t="s">
        <v>68</v>
      </c>
      <c r="I155" s="62" t="s">
        <v>68</v>
      </c>
      <c r="J155" s="62" t="s">
        <v>68</v>
      </c>
      <c r="K155" s="62" t="s">
        <v>81</v>
      </c>
      <c r="L155" s="62" t="s">
        <v>81</v>
      </c>
      <c r="M155" s="62" t="s">
        <v>81</v>
      </c>
      <c r="N155" s="62" t="s">
        <v>81</v>
      </c>
      <c r="O155" s="62">
        <v>12624</v>
      </c>
      <c r="P155" s="62">
        <v>38</v>
      </c>
    </row>
    <row r="156" spans="1:16" ht="15" customHeight="1">
      <c r="A156" s="66"/>
      <c r="B156" s="33" t="s">
        <v>216</v>
      </c>
      <c r="C156" s="62" t="s">
        <v>68</v>
      </c>
      <c r="D156" s="62" t="s">
        <v>68</v>
      </c>
      <c r="E156" s="62" t="s">
        <v>68</v>
      </c>
      <c r="F156" s="62" t="s">
        <v>68</v>
      </c>
      <c r="G156" s="62" t="s">
        <v>68</v>
      </c>
      <c r="H156" s="62" t="s">
        <v>68</v>
      </c>
      <c r="I156" s="62" t="s">
        <v>68</v>
      </c>
      <c r="J156" s="62" t="s">
        <v>68</v>
      </c>
      <c r="K156" s="62" t="s">
        <v>68</v>
      </c>
      <c r="L156" s="62" t="s">
        <v>68</v>
      </c>
      <c r="M156" s="62" t="s">
        <v>68</v>
      </c>
      <c r="N156" s="62" t="s">
        <v>68</v>
      </c>
      <c r="O156" s="62" t="s">
        <v>68</v>
      </c>
      <c r="P156" s="62" t="s">
        <v>68</v>
      </c>
    </row>
    <row r="157" spans="1:16" ht="15" customHeight="1">
      <c r="A157" s="66"/>
      <c r="B157" s="33" t="s">
        <v>217</v>
      </c>
      <c r="C157" s="63">
        <v>1</v>
      </c>
      <c r="D157" s="62" t="s">
        <v>81</v>
      </c>
      <c r="E157" s="62" t="s">
        <v>81</v>
      </c>
      <c r="F157" s="62" t="s">
        <v>81</v>
      </c>
      <c r="G157" s="62" t="s">
        <v>81</v>
      </c>
      <c r="H157" s="62" t="s">
        <v>68</v>
      </c>
      <c r="I157" s="62" t="s">
        <v>68</v>
      </c>
      <c r="J157" s="62" t="s">
        <v>68</v>
      </c>
      <c r="K157" s="62" t="s">
        <v>81</v>
      </c>
      <c r="L157" s="62" t="s">
        <v>81</v>
      </c>
      <c r="M157" s="62" t="s">
        <v>81</v>
      </c>
      <c r="N157" s="62" t="s">
        <v>81</v>
      </c>
      <c r="O157" s="62" t="s">
        <v>68</v>
      </c>
      <c r="P157" s="62" t="s">
        <v>68</v>
      </c>
    </row>
    <row r="158" spans="1:16" ht="15" customHeight="1">
      <c r="A158" s="66"/>
      <c r="B158" s="33"/>
      <c r="C158" s="137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1:16" ht="15" customHeight="1">
      <c r="A159" s="59"/>
      <c r="B159" s="129" t="s">
        <v>205</v>
      </c>
      <c r="C159" s="136" t="s">
        <v>68</v>
      </c>
      <c r="D159" s="136" t="s">
        <v>68</v>
      </c>
      <c r="E159" s="136" t="s">
        <v>68</v>
      </c>
      <c r="F159" s="136" t="s">
        <v>68</v>
      </c>
      <c r="G159" s="136" t="s">
        <v>68</v>
      </c>
      <c r="H159" s="136" t="s">
        <v>68</v>
      </c>
      <c r="I159" s="136" t="s">
        <v>68</v>
      </c>
      <c r="J159" s="136" t="s">
        <v>68</v>
      </c>
      <c r="K159" s="136" t="s">
        <v>68</v>
      </c>
      <c r="L159" s="136" t="s">
        <v>68</v>
      </c>
      <c r="M159" s="136" t="s">
        <v>68</v>
      </c>
      <c r="N159" s="136" t="s">
        <v>68</v>
      </c>
      <c r="O159" s="136" t="s">
        <v>68</v>
      </c>
      <c r="P159" s="136" t="s">
        <v>68</v>
      </c>
    </row>
    <row r="160" spans="1:16" ht="15" customHeight="1">
      <c r="A160" s="66"/>
      <c r="B160" s="33" t="s">
        <v>212</v>
      </c>
      <c r="C160" s="62" t="s">
        <v>68</v>
      </c>
      <c r="D160" s="62" t="s">
        <v>68</v>
      </c>
      <c r="E160" s="62" t="s">
        <v>68</v>
      </c>
      <c r="F160" s="62" t="s">
        <v>68</v>
      </c>
      <c r="G160" s="62" t="s">
        <v>68</v>
      </c>
      <c r="H160" s="62" t="s">
        <v>68</v>
      </c>
      <c r="I160" s="62" t="s">
        <v>68</v>
      </c>
      <c r="J160" s="62" t="s">
        <v>68</v>
      </c>
      <c r="K160" s="62" t="s">
        <v>68</v>
      </c>
      <c r="L160" s="62" t="s">
        <v>68</v>
      </c>
      <c r="M160" s="62" t="s">
        <v>68</v>
      </c>
      <c r="N160" s="62" t="s">
        <v>68</v>
      </c>
      <c r="O160" s="62" t="s">
        <v>68</v>
      </c>
      <c r="P160" s="62" t="s">
        <v>68</v>
      </c>
    </row>
    <row r="161" spans="1:16" ht="15" customHeight="1">
      <c r="A161" s="220" t="s">
        <v>238</v>
      </c>
      <c r="B161" s="33" t="s">
        <v>214</v>
      </c>
      <c r="C161" s="62" t="s">
        <v>68</v>
      </c>
      <c r="D161" s="62" t="s">
        <v>68</v>
      </c>
      <c r="E161" s="62" t="s">
        <v>68</v>
      </c>
      <c r="F161" s="62" t="s">
        <v>68</v>
      </c>
      <c r="G161" s="62" t="s">
        <v>68</v>
      </c>
      <c r="H161" s="62" t="s">
        <v>68</v>
      </c>
      <c r="I161" s="62" t="s">
        <v>68</v>
      </c>
      <c r="J161" s="62" t="s">
        <v>68</v>
      </c>
      <c r="K161" s="62" t="s">
        <v>68</v>
      </c>
      <c r="L161" s="62" t="s">
        <v>68</v>
      </c>
      <c r="M161" s="62" t="s">
        <v>68</v>
      </c>
      <c r="N161" s="62" t="s">
        <v>68</v>
      </c>
      <c r="O161" s="62" t="s">
        <v>68</v>
      </c>
      <c r="P161" s="62" t="s">
        <v>68</v>
      </c>
    </row>
    <row r="162" spans="1:16" ht="15" customHeight="1">
      <c r="A162" s="220"/>
      <c r="B162" s="33" t="s">
        <v>215</v>
      </c>
      <c r="C162" s="62" t="s">
        <v>68</v>
      </c>
      <c r="D162" s="62" t="s">
        <v>68</v>
      </c>
      <c r="E162" s="62" t="s">
        <v>68</v>
      </c>
      <c r="F162" s="62" t="s">
        <v>68</v>
      </c>
      <c r="G162" s="62" t="s">
        <v>68</v>
      </c>
      <c r="H162" s="62" t="s">
        <v>68</v>
      </c>
      <c r="I162" s="62" t="s">
        <v>68</v>
      </c>
      <c r="J162" s="62" t="s">
        <v>68</v>
      </c>
      <c r="K162" s="62" t="s">
        <v>68</v>
      </c>
      <c r="L162" s="62" t="s">
        <v>68</v>
      </c>
      <c r="M162" s="62" t="s">
        <v>68</v>
      </c>
      <c r="N162" s="62" t="s">
        <v>68</v>
      </c>
      <c r="O162" s="62" t="s">
        <v>68</v>
      </c>
      <c r="P162" s="62" t="s">
        <v>68</v>
      </c>
    </row>
    <row r="163" spans="1:16" ht="15" customHeight="1">
      <c r="A163" s="66"/>
      <c r="B163" s="33" t="s">
        <v>216</v>
      </c>
      <c r="C163" s="62" t="s">
        <v>68</v>
      </c>
      <c r="D163" s="62" t="s">
        <v>68</v>
      </c>
      <c r="E163" s="62" t="s">
        <v>68</v>
      </c>
      <c r="F163" s="62" t="s">
        <v>68</v>
      </c>
      <c r="G163" s="62" t="s">
        <v>68</v>
      </c>
      <c r="H163" s="62" t="s">
        <v>68</v>
      </c>
      <c r="I163" s="62" t="s">
        <v>68</v>
      </c>
      <c r="J163" s="62" t="s">
        <v>68</v>
      </c>
      <c r="K163" s="62" t="s">
        <v>68</v>
      </c>
      <c r="L163" s="62" t="s">
        <v>68</v>
      </c>
      <c r="M163" s="62" t="s">
        <v>68</v>
      </c>
      <c r="N163" s="62" t="s">
        <v>68</v>
      </c>
      <c r="O163" s="62" t="s">
        <v>68</v>
      </c>
      <c r="P163" s="62" t="s">
        <v>68</v>
      </c>
    </row>
    <row r="164" spans="1:16" ht="15" customHeight="1">
      <c r="A164" s="66"/>
      <c r="B164" s="33" t="s">
        <v>217</v>
      </c>
      <c r="C164" s="62" t="s">
        <v>68</v>
      </c>
      <c r="D164" s="62" t="s">
        <v>68</v>
      </c>
      <c r="E164" s="62" t="s">
        <v>68</v>
      </c>
      <c r="F164" s="62" t="s">
        <v>68</v>
      </c>
      <c r="G164" s="62" t="s">
        <v>68</v>
      </c>
      <c r="H164" s="62" t="s">
        <v>68</v>
      </c>
      <c r="I164" s="62" t="s">
        <v>68</v>
      </c>
      <c r="J164" s="62" t="s">
        <v>68</v>
      </c>
      <c r="K164" s="62" t="s">
        <v>68</v>
      </c>
      <c r="L164" s="62" t="s">
        <v>68</v>
      </c>
      <c r="M164" s="62" t="s">
        <v>68</v>
      </c>
      <c r="N164" s="62" t="s">
        <v>68</v>
      </c>
      <c r="O164" s="62" t="s">
        <v>68</v>
      </c>
      <c r="P164" s="62" t="s">
        <v>68</v>
      </c>
    </row>
    <row r="165" spans="1:16" ht="15" customHeight="1">
      <c r="A165" s="66"/>
      <c r="B165" s="33"/>
      <c r="C165" s="130"/>
      <c r="D165" s="130"/>
      <c r="E165" s="130"/>
      <c r="F165" s="130"/>
      <c r="G165" s="130"/>
      <c r="H165" s="130"/>
      <c r="I165" s="130"/>
      <c r="J165" s="137"/>
      <c r="K165" s="137"/>
      <c r="L165" s="137"/>
      <c r="M165" s="137"/>
      <c r="N165" s="137"/>
      <c r="O165" s="137"/>
      <c r="P165" s="137"/>
    </row>
    <row r="166" spans="1:16" ht="15" customHeight="1">
      <c r="A166" s="59"/>
      <c r="B166" s="129" t="s">
        <v>205</v>
      </c>
      <c r="C166" s="60">
        <f aca="true" t="shared" si="18" ref="C166:P166">SUM(C167:C171)</f>
        <v>1129</v>
      </c>
      <c r="D166" s="60">
        <f t="shared" si="18"/>
        <v>4176</v>
      </c>
      <c r="E166" s="60">
        <f t="shared" si="18"/>
        <v>2558</v>
      </c>
      <c r="F166" s="60">
        <f t="shared" si="18"/>
        <v>1303</v>
      </c>
      <c r="G166" s="60">
        <f t="shared" si="18"/>
        <v>1255</v>
      </c>
      <c r="H166" s="60">
        <f t="shared" si="18"/>
        <v>1618</v>
      </c>
      <c r="I166" s="60">
        <f t="shared" si="18"/>
        <v>1018</v>
      </c>
      <c r="J166" s="60">
        <f t="shared" si="18"/>
        <v>600</v>
      </c>
      <c r="K166" s="60">
        <f t="shared" si="18"/>
        <v>790180</v>
      </c>
      <c r="L166" s="60">
        <f t="shared" si="18"/>
        <v>1716146</v>
      </c>
      <c r="M166" s="60">
        <f t="shared" si="18"/>
        <v>3727136</v>
      </c>
      <c r="N166" s="60">
        <f t="shared" si="18"/>
        <v>3186633</v>
      </c>
      <c r="O166" s="60">
        <f t="shared" si="18"/>
        <v>524428</v>
      </c>
      <c r="P166" s="60">
        <f t="shared" si="18"/>
        <v>16075</v>
      </c>
    </row>
    <row r="167" spans="1:16" ht="15" customHeight="1">
      <c r="A167" s="66"/>
      <c r="B167" s="33" t="s">
        <v>212</v>
      </c>
      <c r="C167" s="138">
        <v>863</v>
      </c>
      <c r="D167" s="63">
        <f>SUM(E167,H167)</f>
        <v>1674</v>
      </c>
      <c r="E167" s="63">
        <f>SUM(F167:G167)</f>
        <v>296</v>
      </c>
      <c r="F167" s="67">
        <v>138</v>
      </c>
      <c r="G167" s="67">
        <v>158</v>
      </c>
      <c r="H167" s="63">
        <f>SUM(I167:J167)</f>
        <v>1378</v>
      </c>
      <c r="I167" s="132">
        <v>869</v>
      </c>
      <c r="J167" s="132">
        <v>509</v>
      </c>
      <c r="K167" s="132">
        <v>74550</v>
      </c>
      <c r="L167" s="132">
        <v>205958</v>
      </c>
      <c r="M167" s="67">
        <f>SUM(N167:P167)</f>
        <v>634245</v>
      </c>
      <c r="N167" s="67">
        <v>317756</v>
      </c>
      <c r="O167" s="67">
        <v>312317</v>
      </c>
      <c r="P167" s="132">
        <v>4172</v>
      </c>
    </row>
    <row r="168" spans="1:16" ht="15" customHeight="1">
      <c r="A168" s="220" t="s">
        <v>239</v>
      </c>
      <c r="B168" s="33" t="s">
        <v>214</v>
      </c>
      <c r="C168" s="138">
        <v>214</v>
      </c>
      <c r="D168" s="63">
        <f>SUM(E168,H168)</f>
        <v>1147</v>
      </c>
      <c r="E168" s="63">
        <f>SUM(F168:G168)</f>
        <v>913</v>
      </c>
      <c r="F168" s="67">
        <v>468</v>
      </c>
      <c r="G168" s="67">
        <v>445</v>
      </c>
      <c r="H168" s="63">
        <f>SUM(I168:J168)</f>
        <v>234</v>
      </c>
      <c r="I168" s="132">
        <v>144</v>
      </c>
      <c r="J168" s="132">
        <v>90</v>
      </c>
      <c r="K168" s="132">
        <v>268610</v>
      </c>
      <c r="L168" s="132">
        <v>331078</v>
      </c>
      <c r="M168" s="67">
        <f>SUM(N168:P168)</f>
        <v>839123</v>
      </c>
      <c r="N168" s="67">
        <v>691980</v>
      </c>
      <c r="O168" s="67">
        <v>139804</v>
      </c>
      <c r="P168" s="132">
        <v>7339</v>
      </c>
    </row>
    <row r="169" spans="1:16" ht="15" customHeight="1">
      <c r="A169" s="245"/>
      <c r="B169" s="33" t="s">
        <v>215</v>
      </c>
      <c r="C169" s="138">
        <v>28</v>
      </c>
      <c r="D169" s="63">
        <f>SUM(E169,H169)</f>
        <v>392</v>
      </c>
      <c r="E169" s="63">
        <f>SUM(F169:G169)</f>
        <v>386</v>
      </c>
      <c r="F169" s="67">
        <v>202</v>
      </c>
      <c r="G169" s="67">
        <v>184</v>
      </c>
      <c r="H169" s="63">
        <f>SUM(I169:J169)</f>
        <v>6</v>
      </c>
      <c r="I169" s="132">
        <v>5</v>
      </c>
      <c r="J169" s="62">
        <v>1</v>
      </c>
      <c r="K169" s="132">
        <v>115686</v>
      </c>
      <c r="L169" s="132">
        <v>167529</v>
      </c>
      <c r="M169" s="67">
        <f>SUM(N169:P169)</f>
        <v>419291</v>
      </c>
      <c r="N169" s="67">
        <v>402739</v>
      </c>
      <c r="O169" s="67">
        <v>12488</v>
      </c>
      <c r="P169" s="132">
        <v>4064</v>
      </c>
    </row>
    <row r="170" spans="1:16" ht="15" customHeight="1">
      <c r="A170" s="33"/>
      <c r="B170" s="33" t="s">
        <v>216</v>
      </c>
      <c r="C170" s="138">
        <v>10</v>
      </c>
      <c r="D170" s="63">
        <f>SUM(E170,H170)</f>
        <v>226</v>
      </c>
      <c r="E170" s="63">
        <f>SUM(F170:G170)</f>
        <v>226</v>
      </c>
      <c r="F170" s="67">
        <v>89</v>
      </c>
      <c r="G170" s="67">
        <v>137</v>
      </c>
      <c r="H170" s="132" t="s">
        <v>68</v>
      </c>
      <c r="I170" s="132" t="s">
        <v>68</v>
      </c>
      <c r="J170" s="62" t="s">
        <v>68</v>
      </c>
      <c r="K170" s="132">
        <v>63398</v>
      </c>
      <c r="L170" s="132">
        <v>63650</v>
      </c>
      <c r="M170" s="67">
        <f>SUM(N170:P170)</f>
        <v>181484</v>
      </c>
      <c r="N170" s="67">
        <v>152250</v>
      </c>
      <c r="O170" s="67">
        <v>28734</v>
      </c>
      <c r="P170" s="132">
        <v>500</v>
      </c>
    </row>
    <row r="171" spans="1:16" ht="15" customHeight="1">
      <c r="A171" s="58"/>
      <c r="B171" s="133" t="s">
        <v>217</v>
      </c>
      <c r="C171" s="134">
        <v>14</v>
      </c>
      <c r="D171" s="87">
        <f>SUM(E171,H171)</f>
        <v>737</v>
      </c>
      <c r="E171" s="87">
        <f>SUM(F171:G171)</f>
        <v>737</v>
      </c>
      <c r="F171" s="87">
        <v>406</v>
      </c>
      <c r="G171" s="87">
        <v>331</v>
      </c>
      <c r="H171" s="135" t="s">
        <v>68</v>
      </c>
      <c r="I171" s="135" t="s">
        <v>68</v>
      </c>
      <c r="J171" s="135" t="s">
        <v>68</v>
      </c>
      <c r="K171" s="135">
        <v>267936</v>
      </c>
      <c r="L171" s="135">
        <v>947931</v>
      </c>
      <c r="M171" s="87">
        <f>SUM(N171:P171)</f>
        <v>1652993</v>
      </c>
      <c r="N171" s="87">
        <v>1621908</v>
      </c>
      <c r="O171" s="135">
        <v>31085</v>
      </c>
      <c r="P171" s="135" t="s">
        <v>68</v>
      </c>
    </row>
    <row r="172" spans="1:16" ht="15" customHeight="1">
      <c r="A172" s="38" t="s">
        <v>240</v>
      </c>
      <c r="B172" s="38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</row>
    <row r="173" spans="1:16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</sheetData>
  <sheetProtection/>
  <mergeCells count="40">
    <mergeCell ref="A1:P1"/>
    <mergeCell ref="A2:P2"/>
    <mergeCell ref="A4:A6"/>
    <mergeCell ref="B4:B6"/>
    <mergeCell ref="C4:C6"/>
    <mergeCell ref="D4:J4"/>
    <mergeCell ref="K4:K6"/>
    <mergeCell ref="L4:L6"/>
    <mergeCell ref="M4:P4"/>
    <mergeCell ref="D5:D6"/>
    <mergeCell ref="E5:G5"/>
    <mergeCell ref="H5:J5"/>
    <mergeCell ref="M5:M6"/>
    <mergeCell ref="N5:N6"/>
    <mergeCell ref="O5:O6"/>
    <mergeCell ref="P5:P6"/>
    <mergeCell ref="A9:A10"/>
    <mergeCell ref="A16:A17"/>
    <mergeCell ref="A23:A24"/>
    <mergeCell ref="A30:A31"/>
    <mergeCell ref="A37:A38"/>
    <mergeCell ref="A44:A45"/>
    <mergeCell ref="A51:A52"/>
    <mergeCell ref="A58:A59"/>
    <mergeCell ref="A64:A65"/>
    <mergeCell ref="A71:A72"/>
    <mergeCell ref="A78:A79"/>
    <mergeCell ref="A85:A86"/>
    <mergeCell ref="A92:A93"/>
    <mergeCell ref="A99:A100"/>
    <mergeCell ref="A106:A107"/>
    <mergeCell ref="A113:A114"/>
    <mergeCell ref="A119:A120"/>
    <mergeCell ref="A126:A127"/>
    <mergeCell ref="A133:A134"/>
    <mergeCell ref="A140:A141"/>
    <mergeCell ref="A147:A148"/>
    <mergeCell ref="A154:A155"/>
    <mergeCell ref="A161:A162"/>
    <mergeCell ref="A168:A169"/>
  </mergeCells>
  <printOptions horizontalCentered="1"/>
  <pageMargins left="0.5118110236220472" right="0.31496062992125984" top="0.35433070866141736" bottom="0.15748031496062992" header="0" footer="0"/>
  <pageSetup horizontalDpi="600" verticalDpi="600" orientation="landscape" paperSize="8" scale="60" r:id="rId1"/>
  <rowBreaks count="2" manualBreakCount="2">
    <brk id="61" max="15" man="1"/>
    <brk id="11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P1"/>
    </sheetView>
  </sheetViews>
  <sheetFormatPr defaultColWidth="12.5" defaultRowHeight="16.5" customHeight="1"/>
  <cols>
    <col min="1" max="1" width="2.5" style="0" customWidth="1"/>
    <col min="2" max="10" width="12.5" style="0" customWidth="1"/>
    <col min="11" max="11" width="13.09765625" style="0" customWidth="1"/>
    <col min="12" max="14" width="13.69921875" style="0" customWidth="1"/>
    <col min="15" max="15" width="13.09765625" style="0" customWidth="1"/>
  </cols>
  <sheetData>
    <row r="1" spans="1:16" ht="18.75" customHeight="1">
      <c r="A1" s="254" t="s">
        <v>192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ht="18.75" customHeight="1">
      <c r="A2" s="209" t="s">
        <v>241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16.5" customHeight="1" thickBot="1">
      <c r="A3" s="139" t="s">
        <v>194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6.5" customHeight="1">
      <c r="A4" s="265" t="s">
        <v>242</v>
      </c>
      <c r="B4" s="266"/>
      <c r="C4" s="140"/>
      <c r="D4" s="261" t="s">
        <v>243</v>
      </c>
      <c r="E4" s="262"/>
      <c r="F4" s="262"/>
      <c r="G4" s="262"/>
      <c r="H4" s="262"/>
      <c r="I4" s="262"/>
      <c r="J4" s="263"/>
      <c r="K4" s="258" t="s">
        <v>244</v>
      </c>
      <c r="L4" s="258" t="s">
        <v>245</v>
      </c>
      <c r="M4" s="261" t="s">
        <v>246</v>
      </c>
      <c r="N4" s="262"/>
      <c r="O4" s="262"/>
      <c r="P4" s="262"/>
    </row>
    <row r="5" spans="1:16" ht="16.5" customHeight="1">
      <c r="A5" s="267"/>
      <c r="B5" s="256"/>
      <c r="C5" s="34" t="s">
        <v>247</v>
      </c>
      <c r="D5" s="251" t="s">
        <v>202</v>
      </c>
      <c r="E5" s="248" t="s">
        <v>248</v>
      </c>
      <c r="F5" s="249"/>
      <c r="G5" s="250"/>
      <c r="H5" s="248" t="s">
        <v>249</v>
      </c>
      <c r="I5" s="249"/>
      <c r="J5" s="250"/>
      <c r="K5" s="199"/>
      <c r="L5" s="199"/>
      <c r="M5" s="251" t="s">
        <v>205</v>
      </c>
      <c r="N5" s="198" t="s">
        <v>250</v>
      </c>
      <c r="O5" s="198" t="s">
        <v>251</v>
      </c>
      <c r="P5" s="252" t="s">
        <v>252</v>
      </c>
    </row>
    <row r="6" spans="1:16" ht="16.5" customHeight="1">
      <c r="A6" s="268"/>
      <c r="B6" s="257"/>
      <c r="C6" s="58"/>
      <c r="D6" s="208"/>
      <c r="E6" s="127" t="s">
        <v>205</v>
      </c>
      <c r="F6" s="127" t="s">
        <v>209</v>
      </c>
      <c r="G6" s="127" t="s">
        <v>210</v>
      </c>
      <c r="H6" s="127" t="s">
        <v>205</v>
      </c>
      <c r="I6" s="127" t="s">
        <v>209</v>
      </c>
      <c r="J6" s="127" t="s">
        <v>210</v>
      </c>
      <c r="K6" s="200"/>
      <c r="L6" s="200"/>
      <c r="M6" s="208"/>
      <c r="N6" s="200"/>
      <c r="O6" s="200"/>
      <c r="P6" s="253"/>
    </row>
    <row r="7" spans="1:16" ht="16.5" customHeight="1">
      <c r="A7" s="264" t="s">
        <v>253</v>
      </c>
      <c r="B7" s="213"/>
      <c r="C7" s="141">
        <f>SUM(C9:C18,C21,C27,C37,C44,C50,C58,C64)</f>
        <v>9870</v>
      </c>
      <c r="D7" s="142">
        <f aca="true" t="shared" si="0" ref="D7:P7">SUM(D9:D18,D21,D27,D37,D44,D50,D58,D64)</f>
        <v>115328</v>
      </c>
      <c r="E7" s="142">
        <f t="shared" si="0"/>
        <v>106333</v>
      </c>
      <c r="F7" s="142">
        <f t="shared" si="0"/>
        <v>63946</v>
      </c>
      <c r="G7" s="142">
        <f t="shared" si="0"/>
        <v>42387</v>
      </c>
      <c r="H7" s="142">
        <f t="shared" si="0"/>
        <v>8995</v>
      </c>
      <c r="I7" s="142">
        <f t="shared" si="0"/>
        <v>5601</v>
      </c>
      <c r="J7" s="142">
        <f t="shared" si="0"/>
        <v>3394</v>
      </c>
      <c r="K7" s="142">
        <f t="shared" si="0"/>
        <v>43092834</v>
      </c>
      <c r="L7" s="142">
        <f t="shared" si="0"/>
        <v>130288939</v>
      </c>
      <c r="M7" s="142">
        <f>SUM(M9:M18,M21,M27,M37,M44,M50,M58,M64)</f>
        <v>256866329</v>
      </c>
      <c r="N7" s="142">
        <f t="shared" si="0"/>
        <v>234278650</v>
      </c>
      <c r="O7" s="142">
        <f t="shared" si="0"/>
        <v>21824769</v>
      </c>
      <c r="P7" s="142">
        <f t="shared" si="0"/>
        <v>762910</v>
      </c>
    </row>
    <row r="8" spans="1:16" ht="16.5" customHeight="1">
      <c r="A8" s="212"/>
      <c r="B8" s="213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6.5" customHeight="1">
      <c r="A9" s="264" t="s">
        <v>254</v>
      </c>
      <c r="B9" s="213"/>
      <c r="C9" s="145">
        <v>2368</v>
      </c>
      <c r="D9" s="146">
        <f>SUM(E9,H9)</f>
        <v>27069</v>
      </c>
      <c r="E9" s="146">
        <f>SUM(F9:G9)</f>
        <v>25296</v>
      </c>
      <c r="F9" s="146">
        <v>15238</v>
      </c>
      <c r="G9" s="146">
        <v>10058</v>
      </c>
      <c r="H9" s="146">
        <f>SUM(I9:J9)</f>
        <v>1773</v>
      </c>
      <c r="I9" s="146">
        <v>1182</v>
      </c>
      <c r="J9" s="146">
        <v>591</v>
      </c>
      <c r="K9" s="146">
        <v>10140573</v>
      </c>
      <c r="L9" s="146">
        <v>25883853</v>
      </c>
      <c r="M9" s="146">
        <f>SUM(N9:P9)</f>
        <v>62536541</v>
      </c>
      <c r="N9" s="146">
        <v>58584783</v>
      </c>
      <c r="O9" s="146">
        <v>3880925</v>
      </c>
      <c r="P9" s="146">
        <v>70833</v>
      </c>
    </row>
    <row r="10" spans="1:16" ht="16.5" customHeight="1">
      <c r="A10" s="264" t="s">
        <v>255</v>
      </c>
      <c r="B10" s="213"/>
      <c r="C10" s="145">
        <v>284</v>
      </c>
      <c r="D10" s="146">
        <f aca="true" t="shared" si="1" ref="D10:D65">SUM(E10,H10)</f>
        <v>4444</v>
      </c>
      <c r="E10" s="146">
        <f aca="true" t="shared" si="2" ref="E10:E65">SUM(F10:G10)</f>
        <v>4219</v>
      </c>
      <c r="F10" s="146">
        <v>2058</v>
      </c>
      <c r="G10" s="146">
        <v>2161</v>
      </c>
      <c r="H10" s="146">
        <f aca="true" t="shared" si="3" ref="H10:H65">SUM(I10:J10)</f>
        <v>225</v>
      </c>
      <c r="I10" s="146">
        <v>146</v>
      </c>
      <c r="J10" s="146">
        <v>79</v>
      </c>
      <c r="K10" s="146">
        <v>1360424</v>
      </c>
      <c r="L10" s="146">
        <v>3878771</v>
      </c>
      <c r="M10" s="146">
        <f aca="true" t="shared" si="4" ref="M10:M65">SUM(N10:P10)</f>
        <v>6676739</v>
      </c>
      <c r="N10" s="146">
        <v>6062474</v>
      </c>
      <c r="O10" s="146">
        <v>611005</v>
      </c>
      <c r="P10" s="146">
        <v>3260</v>
      </c>
    </row>
    <row r="11" spans="1:16" ht="16.5" customHeight="1">
      <c r="A11" s="264" t="s">
        <v>256</v>
      </c>
      <c r="B11" s="213"/>
      <c r="C11" s="145">
        <v>1474</v>
      </c>
      <c r="D11" s="146">
        <f t="shared" si="1"/>
        <v>14958</v>
      </c>
      <c r="E11" s="146">
        <f t="shared" si="2"/>
        <v>13483</v>
      </c>
      <c r="F11" s="146">
        <v>8742</v>
      </c>
      <c r="G11" s="146">
        <v>4741</v>
      </c>
      <c r="H11" s="146">
        <f t="shared" si="3"/>
        <v>1475</v>
      </c>
      <c r="I11" s="146">
        <v>893</v>
      </c>
      <c r="J11" s="146">
        <v>582</v>
      </c>
      <c r="K11" s="146">
        <v>6085551</v>
      </c>
      <c r="L11" s="146">
        <v>21260446</v>
      </c>
      <c r="M11" s="146">
        <f t="shared" si="4"/>
        <v>39664215</v>
      </c>
      <c r="N11" s="146">
        <v>36548306</v>
      </c>
      <c r="O11" s="146">
        <v>3019906</v>
      </c>
      <c r="P11" s="146">
        <v>96003</v>
      </c>
    </row>
    <row r="12" spans="1:16" ht="16.5" customHeight="1">
      <c r="A12" s="264" t="s">
        <v>257</v>
      </c>
      <c r="B12" s="213"/>
      <c r="C12" s="145">
        <v>460</v>
      </c>
      <c r="D12" s="146">
        <f t="shared" si="1"/>
        <v>2207</v>
      </c>
      <c r="E12" s="146">
        <f t="shared" si="2"/>
        <v>1606</v>
      </c>
      <c r="F12" s="146">
        <v>812</v>
      </c>
      <c r="G12" s="146">
        <v>794</v>
      </c>
      <c r="H12" s="146">
        <f t="shared" si="3"/>
        <v>601</v>
      </c>
      <c r="I12" s="146">
        <v>385</v>
      </c>
      <c r="J12" s="146">
        <v>216</v>
      </c>
      <c r="K12" s="146">
        <v>465950</v>
      </c>
      <c r="L12" s="146">
        <v>1060851</v>
      </c>
      <c r="M12" s="146">
        <f t="shared" si="4"/>
        <v>2030340</v>
      </c>
      <c r="N12" s="146">
        <v>1917334</v>
      </c>
      <c r="O12" s="146">
        <v>107321</v>
      </c>
      <c r="P12" s="146">
        <v>5685</v>
      </c>
    </row>
    <row r="13" spans="1:16" ht="16.5" customHeight="1">
      <c r="A13" s="264" t="s">
        <v>258</v>
      </c>
      <c r="B13" s="213"/>
      <c r="C13" s="145">
        <v>127</v>
      </c>
      <c r="D13" s="146">
        <f t="shared" si="1"/>
        <v>1597</v>
      </c>
      <c r="E13" s="146">
        <f t="shared" si="2"/>
        <v>1496</v>
      </c>
      <c r="F13" s="146">
        <v>460</v>
      </c>
      <c r="G13" s="146">
        <v>1036</v>
      </c>
      <c r="H13" s="146">
        <f t="shared" si="3"/>
        <v>101</v>
      </c>
      <c r="I13" s="146">
        <v>58</v>
      </c>
      <c r="J13" s="146">
        <v>43</v>
      </c>
      <c r="K13" s="146">
        <v>337460</v>
      </c>
      <c r="L13" s="146">
        <v>637909</v>
      </c>
      <c r="M13" s="146">
        <f t="shared" si="4"/>
        <v>1312569</v>
      </c>
      <c r="N13" s="146">
        <v>1023685</v>
      </c>
      <c r="O13" s="146">
        <v>288159</v>
      </c>
      <c r="P13" s="146">
        <v>725</v>
      </c>
    </row>
    <row r="14" spans="1:16" ht="16.5" customHeight="1">
      <c r="A14" s="264" t="s">
        <v>259</v>
      </c>
      <c r="B14" s="213"/>
      <c r="C14" s="145">
        <v>722</v>
      </c>
      <c r="D14" s="146">
        <f t="shared" si="1"/>
        <v>7580</v>
      </c>
      <c r="E14" s="146">
        <f t="shared" si="2"/>
        <v>6786</v>
      </c>
      <c r="F14" s="146">
        <v>4031</v>
      </c>
      <c r="G14" s="146">
        <v>2755</v>
      </c>
      <c r="H14" s="146">
        <f t="shared" si="3"/>
        <v>794</v>
      </c>
      <c r="I14" s="146">
        <v>476</v>
      </c>
      <c r="J14" s="146">
        <v>318</v>
      </c>
      <c r="K14" s="146">
        <v>2850800</v>
      </c>
      <c r="L14" s="146">
        <v>6105484</v>
      </c>
      <c r="M14" s="146">
        <f t="shared" si="4"/>
        <v>12980245</v>
      </c>
      <c r="N14" s="146">
        <v>11044850</v>
      </c>
      <c r="O14" s="146">
        <v>1922245</v>
      </c>
      <c r="P14" s="146">
        <v>13150</v>
      </c>
    </row>
    <row r="15" spans="1:16" ht="16.5" customHeight="1">
      <c r="A15" s="264" t="s">
        <v>260</v>
      </c>
      <c r="B15" s="213"/>
      <c r="C15" s="145">
        <v>210</v>
      </c>
      <c r="D15" s="146">
        <f t="shared" si="1"/>
        <v>2590</v>
      </c>
      <c r="E15" s="146">
        <f t="shared" si="2"/>
        <v>2403</v>
      </c>
      <c r="F15" s="146">
        <v>1289</v>
      </c>
      <c r="G15" s="146">
        <v>1114</v>
      </c>
      <c r="H15" s="146">
        <f t="shared" si="3"/>
        <v>187</v>
      </c>
      <c r="I15" s="146">
        <v>107</v>
      </c>
      <c r="J15" s="146">
        <v>80</v>
      </c>
      <c r="K15" s="146">
        <v>855085</v>
      </c>
      <c r="L15" s="146">
        <v>1551770</v>
      </c>
      <c r="M15" s="146">
        <f t="shared" si="4"/>
        <v>3619689</v>
      </c>
      <c r="N15" s="146">
        <v>3018371</v>
      </c>
      <c r="O15" s="146">
        <v>597694</v>
      </c>
      <c r="P15" s="146">
        <v>3624</v>
      </c>
    </row>
    <row r="16" spans="1:16" ht="16.5" customHeight="1">
      <c r="A16" s="264" t="s">
        <v>261</v>
      </c>
      <c r="B16" s="213"/>
      <c r="C16" s="145">
        <v>480</v>
      </c>
      <c r="D16" s="146">
        <f t="shared" si="1"/>
        <v>12909</v>
      </c>
      <c r="E16" s="146">
        <f t="shared" si="2"/>
        <v>12721</v>
      </c>
      <c r="F16" s="146">
        <v>8688</v>
      </c>
      <c r="G16" s="146">
        <v>4033</v>
      </c>
      <c r="H16" s="146">
        <f t="shared" si="3"/>
        <v>188</v>
      </c>
      <c r="I16" s="146">
        <v>131</v>
      </c>
      <c r="J16" s="146">
        <v>57</v>
      </c>
      <c r="K16" s="146">
        <v>5495708</v>
      </c>
      <c r="L16" s="146">
        <v>19837014</v>
      </c>
      <c r="M16" s="146">
        <f t="shared" si="4"/>
        <v>36417255</v>
      </c>
      <c r="N16" s="146">
        <v>34825320</v>
      </c>
      <c r="O16" s="146">
        <v>1226178</v>
      </c>
      <c r="P16" s="146">
        <v>365757</v>
      </c>
    </row>
    <row r="17" spans="1:16" ht="16.5" customHeight="1">
      <c r="A17" s="264"/>
      <c r="B17" s="213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6.5" customHeight="1">
      <c r="A18" s="264" t="s">
        <v>262</v>
      </c>
      <c r="B18" s="213"/>
      <c r="C18" s="145">
        <f>SUM(C19)</f>
        <v>378</v>
      </c>
      <c r="D18" s="146">
        <f aca="true" t="shared" si="5" ref="D18:P18">SUM(D19)</f>
        <v>1080</v>
      </c>
      <c r="E18" s="146">
        <f t="shared" si="5"/>
        <v>460</v>
      </c>
      <c r="F18" s="146">
        <f t="shared" si="5"/>
        <v>269</v>
      </c>
      <c r="G18" s="146">
        <f t="shared" si="5"/>
        <v>191</v>
      </c>
      <c r="H18" s="146">
        <f t="shared" si="5"/>
        <v>620</v>
      </c>
      <c r="I18" s="146">
        <f t="shared" si="5"/>
        <v>368</v>
      </c>
      <c r="J18" s="146">
        <f t="shared" si="5"/>
        <v>252</v>
      </c>
      <c r="K18" s="146">
        <f t="shared" si="5"/>
        <v>166352</v>
      </c>
      <c r="L18" s="146">
        <f t="shared" si="5"/>
        <v>397666</v>
      </c>
      <c r="M18" s="146">
        <f t="shared" si="5"/>
        <v>902191</v>
      </c>
      <c r="N18" s="146">
        <f t="shared" si="5"/>
        <v>722729</v>
      </c>
      <c r="O18" s="146">
        <f t="shared" si="5"/>
        <v>179349</v>
      </c>
      <c r="P18" s="146">
        <f t="shared" si="5"/>
        <v>113</v>
      </c>
    </row>
    <row r="19" spans="1:16" ht="16.5" customHeight="1">
      <c r="A19" s="147"/>
      <c r="B19" s="66" t="s">
        <v>263</v>
      </c>
      <c r="C19" s="148">
        <v>378</v>
      </c>
      <c r="D19" s="149">
        <f t="shared" si="1"/>
        <v>1080</v>
      </c>
      <c r="E19" s="149">
        <f t="shared" si="2"/>
        <v>460</v>
      </c>
      <c r="F19" s="149">
        <v>269</v>
      </c>
      <c r="G19" s="149">
        <v>191</v>
      </c>
      <c r="H19" s="149">
        <f t="shared" si="3"/>
        <v>620</v>
      </c>
      <c r="I19" s="149">
        <v>368</v>
      </c>
      <c r="J19" s="149">
        <v>252</v>
      </c>
      <c r="K19" s="149">
        <v>166352</v>
      </c>
      <c r="L19" s="149">
        <v>397666</v>
      </c>
      <c r="M19" s="149">
        <f t="shared" si="4"/>
        <v>902191</v>
      </c>
      <c r="N19" s="149">
        <v>722729</v>
      </c>
      <c r="O19" s="149">
        <v>179349</v>
      </c>
      <c r="P19" s="149">
        <v>113</v>
      </c>
    </row>
    <row r="20" spans="1:16" ht="16.5" customHeight="1">
      <c r="A20" s="147"/>
      <c r="B20" s="66"/>
      <c r="C20" s="150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1" spans="1:16" ht="16.5" customHeight="1">
      <c r="A21" s="264" t="s">
        <v>264</v>
      </c>
      <c r="B21" s="213"/>
      <c r="C21" s="145">
        <f aca="true" t="shared" si="6" ref="C21:P21">SUM(C22:C25)</f>
        <v>718</v>
      </c>
      <c r="D21" s="146">
        <f t="shared" si="6"/>
        <v>11824</v>
      </c>
      <c r="E21" s="146">
        <f t="shared" si="6"/>
        <v>11153</v>
      </c>
      <c r="F21" s="146">
        <f t="shared" si="6"/>
        <v>7833</v>
      </c>
      <c r="G21" s="146">
        <f t="shared" si="6"/>
        <v>3320</v>
      </c>
      <c r="H21" s="146">
        <f t="shared" si="6"/>
        <v>671</v>
      </c>
      <c r="I21" s="146">
        <f t="shared" si="6"/>
        <v>421</v>
      </c>
      <c r="J21" s="146">
        <f t="shared" si="6"/>
        <v>250</v>
      </c>
      <c r="K21" s="146">
        <f t="shared" si="6"/>
        <v>5466241</v>
      </c>
      <c r="L21" s="146">
        <f t="shared" si="6"/>
        <v>18772091</v>
      </c>
      <c r="M21" s="146">
        <f t="shared" si="6"/>
        <v>31179933</v>
      </c>
      <c r="N21" s="146">
        <f t="shared" si="6"/>
        <v>27387894</v>
      </c>
      <c r="O21" s="146">
        <f t="shared" si="6"/>
        <v>3717696</v>
      </c>
      <c r="P21" s="146">
        <f t="shared" si="6"/>
        <v>74343</v>
      </c>
    </row>
    <row r="22" spans="1:16" ht="16.5" customHeight="1">
      <c r="A22" s="147"/>
      <c r="B22" s="66" t="s">
        <v>265</v>
      </c>
      <c r="C22" s="148">
        <v>247</v>
      </c>
      <c r="D22" s="149">
        <f t="shared" si="1"/>
        <v>4351</v>
      </c>
      <c r="E22" s="149">
        <f t="shared" si="2"/>
        <v>4124</v>
      </c>
      <c r="F22" s="149">
        <v>2621</v>
      </c>
      <c r="G22" s="149">
        <v>1503</v>
      </c>
      <c r="H22" s="149">
        <f t="shared" si="3"/>
        <v>227</v>
      </c>
      <c r="I22" s="149">
        <v>141</v>
      </c>
      <c r="J22" s="149">
        <v>86</v>
      </c>
      <c r="K22" s="149">
        <v>1992000</v>
      </c>
      <c r="L22" s="149">
        <v>7064862</v>
      </c>
      <c r="M22" s="149">
        <f t="shared" si="4"/>
        <v>11801141</v>
      </c>
      <c r="N22" s="149">
        <v>9018092</v>
      </c>
      <c r="O22" s="149">
        <v>2751653</v>
      </c>
      <c r="P22" s="149">
        <v>31396</v>
      </c>
    </row>
    <row r="23" spans="1:16" ht="16.5" customHeight="1">
      <c r="A23" s="147"/>
      <c r="B23" s="66" t="s">
        <v>266</v>
      </c>
      <c r="C23" s="148">
        <v>272</v>
      </c>
      <c r="D23" s="149">
        <f t="shared" si="1"/>
        <v>2597</v>
      </c>
      <c r="E23" s="149">
        <f t="shared" si="2"/>
        <v>2291</v>
      </c>
      <c r="F23" s="149">
        <v>1502</v>
      </c>
      <c r="G23" s="149">
        <v>789</v>
      </c>
      <c r="H23" s="149">
        <f t="shared" si="3"/>
        <v>306</v>
      </c>
      <c r="I23" s="149">
        <v>196</v>
      </c>
      <c r="J23" s="149">
        <v>110</v>
      </c>
      <c r="K23" s="149">
        <v>926069</v>
      </c>
      <c r="L23" s="149">
        <v>2257304</v>
      </c>
      <c r="M23" s="149">
        <f t="shared" si="4"/>
        <v>4465098</v>
      </c>
      <c r="N23" s="149">
        <v>3865383</v>
      </c>
      <c r="O23" s="149">
        <v>583922</v>
      </c>
      <c r="P23" s="149">
        <v>15793</v>
      </c>
    </row>
    <row r="24" spans="1:16" ht="16.5" customHeight="1">
      <c r="A24" s="147"/>
      <c r="B24" s="66" t="s">
        <v>267</v>
      </c>
      <c r="C24" s="148">
        <v>122</v>
      </c>
      <c r="D24" s="149">
        <f t="shared" si="1"/>
        <v>2247</v>
      </c>
      <c r="E24" s="149">
        <f t="shared" si="2"/>
        <v>2159</v>
      </c>
      <c r="F24" s="149">
        <v>1611</v>
      </c>
      <c r="G24" s="149">
        <v>548</v>
      </c>
      <c r="H24" s="149">
        <f t="shared" si="3"/>
        <v>88</v>
      </c>
      <c r="I24" s="149">
        <v>53</v>
      </c>
      <c r="J24" s="149">
        <v>35</v>
      </c>
      <c r="K24" s="149">
        <v>956545</v>
      </c>
      <c r="L24" s="149">
        <v>3250879</v>
      </c>
      <c r="M24" s="149">
        <f t="shared" si="4"/>
        <v>6347729</v>
      </c>
      <c r="N24" s="149">
        <v>6144767</v>
      </c>
      <c r="O24" s="149">
        <v>198210</v>
      </c>
      <c r="P24" s="149">
        <v>4752</v>
      </c>
    </row>
    <row r="25" spans="1:16" ht="16.5" customHeight="1">
      <c r="A25" s="147"/>
      <c r="B25" s="66" t="s">
        <v>268</v>
      </c>
      <c r="C25" s="148">
        <v>77</v>
      </c>
      <c r="D25" s="149">
        <f t="shared" si="1"/>
        <v>2629</v>
      </c>
      <c r="E25" s="149">
        <f t="shared" si="2"/>
        <v>2579</v>
      </c>
      <c r="F25" s="149">
        <v>2099</v>
      </c>
      <c r="G25" s="149">
        <v>480</v>
      </c>
      <c r="H25" s="149">
        <f t="shared" si="3"/>
        <v>50</v>
      </c>
      <c r="I25" s="149">
        <v>31</v>
      </c>
      <c r="J25" s="149">
        <v>19</v>
      </c>
      <c r="K25" s="149">
        <v>1591627</v>
      </c>
      <c r="L25" s="149">
        <v>6199046</v>
      </c>
      <c r="M25" s="149">
        <f t="shared" si="4"/>
        <v>8565965</v>
      </c>
      <c r="N25" s="149">
        <v>8359652</v>
      </c>
      <c r="O25" s="149">
        <v>183911</v>
      </c>
      <c r="P25" s="149">
        <v>22402</v>
      </c>
    </row>
    <row r="26" spans="1:16" ht="16.5" customHeight="1">
      <c r="A26" s="147"/>
      <c r="B26" s="66"/>
      <c r="C26" s="150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1:16" ht="16.5" customHeight="1">
      <c r="A27" s="264" t="s">
        <v>269</v>
      </c>
      <c r="B27" s="213"/>
      <c r="C27" s="145">
        <f>SUM(C28:C35)</f>
        <v>428</v>
      </c>
      <c r="D27" s="146">
        <f aca="true" t="shared" si="7" ref="D27:L27">SUM(D28:D35)</f>
        <v>7356</v>
      </c>
      <c r="E27" s="146">
        <f t="shared" si="7"/>
        <v>7072</v>
      </c>
      <c r="F27" s="146">
        <f t="shared" si="7"/>
        <v>4626</v>
      </c>
      <c r="G27" s="146">
        <f t="shared" si="7"/>
        <v>2446</v>
      </c>
      <c r="H27" s="146">
        <f t="shared" si="7"/>
        <v>284</v>
      </c>
      <c r="I27" s="146">
        <f t="shared" si="7"/>
        <v>196</v>
      </c>
      <c r="J27" s="146">
        <f t="shared" si="7"/>
        <v>88</v>
      </c>
      <c r="K27" s="146">
        <f t="shared" si="7"/>
        <v>2926210</v>
      </c>
      <c r="L27" s="146">
        <f t="shared" si="7"/>
        <v>7109135</v>
      </c>
      <c r="M27" s="146">
        <f>SUM(M28:M35)</f>
        <v>14945210</v>
      </c>
      <c r="N27" s="146">
        <v>13452391</v>
      </c>
      <c r="O27" s="146">
        <v>1402488</v>
      </c>
      <c r="P27" s="146">
        <v>90331</v>
      </c>
    </row>
    <row r="28" spans="1:16" ht="16.5" customHeight="1">
      <c r="A28" s="147"/>
      <c r="B28" s="66" t="s">
        <v>270</v>
      </c>
      <c r="C28" s="148">
        <v>140</v>
      </c>
      <c r="D28" s="149">
        <f t="shared" si="1"/>
        <v>1597</v>
      </c>
      <c r="E28" s="149">
        <f t="shared" si="2"/>
        <v>1497</v>
      </c>
      <c r="F28" s="149">
        <v>917</v>
      </c>
      <c r="G28" s="149">
        <v>580</v>
      </c>
      <c r="H28" s="149">
        <f t="shared" si="3"/>
        <v>100</v>
      </c>
      <c r="I28" s="149">
        <v>73</v>
      </c>
      <c r="J28" s="149">
        <v>27</v>
      </c>
      <c r="K28" s="149">
        <v>622731</v>
      </c>
      <c r="L28" s="149">
        <v>1955566</v>
      </c>
      <c r="M28" s="149">
        <f t="shared" si="4"/>
        <v>3709672</v>
      </c>
      <c r="N28" s="149">
        <v>2969118</v>
      </c>
      <c r="O28" s="149">
        <v>735546</v>
      </c>
      <c r="P28" s="149">
        <v>5008</v>
      </c>
    </row>
    <row r="29" spans="1:16" ht="16.5" customHeight="1">
      <c r="A29" s="147"/>
      <c r="B29" s="66" t="s">
        <v>271</v>
      </c>
      <c r="C29" s="148">
        <v>90</v>
      </c>
      <c r="D29" s="149">
        <f t="shared" si="1"/>
        <v>2821</v>
      </c>
      <c r="E29" s="149">
        <f t="shared" si="2"/>
        <v>2765</v>
      </c>
      <c r="F29" s="149">
        <v>1833</v>
      </c>
      <c r="G29" s="149">
        <v>932</v>
      </c>
      <c r="H29" s="149">
        <f t="shared" si="3"/>
        <v>56</v>
      </c>
      <c r="I29" s="149">
        <v>34</v>
      </c>
      <c r="J29" s="149">
        <v>22</v>
      </c>
      <c r="K29" s="149">
        <v>1226071</v>
      </c>
      <c r="L29" s="149">
        <v>3009268</v>
      </c>
      <c r="M29" s="149">
        <v>6620008</v>
      </c>
      <c r="N29" s="149">
        <v>6542057</v>
      </c>
      <c r="O29" s="149" t="s">
        <v>82</v>
      </c>
      <c r="P29" s="149" t="s">
        <v>82</v>
      </c>
    </row>
    <row r="30" spans="1:16" ht="16.5" customHeight="1">
      <c r="A30" s="147"/>
      <c r="B30" s="66" t="s">
        <v>272</v>
      </c>
      <c r="C30" s="148">
        <v>151</v>
      </c>
      <c r="D30" s="149">
        <f t="shared" si="1"/>
        <v>2617</v>
      </c>
      <c r="E30" s="149">
        <f t="shared" si="2"/>
        <v>2524</v>
      </c>
      <c r="F30" s="149">
        <v>1717</v>
      </c>
      <c r="G30" s="149">
        <v>807</v>
      </c>
      <c r="H30" s="149">
        <f t="shared" si="3"/>
        <v>93</v>
      </c>
      <c r="I30" s="149">
        <v>66</v>
      </c>
      <c r="J30" s="149">
        <v>27</v>
      </c>
      <c r="K30" s="149">
        <v>977695</v>
      </c>
      <c r="L30" s="149">
        <v>1978812</v>
      </c>
      <c r="M30" s="149">
        <f t="shared" si="4"/>
        <v>4135674</v>
      </c>
      <c r="N30" s="149">
        <v>3482123</v>
      </c>
      <c r="O30" s="149">
        <v>569576</v>
      </c>
      <c r="P30" s="149">
        <v>83975</v>
      </c>
    </row>
    <row r="31" spans="1:16" ht="16.5" customHeight="1">
      <c r="A31" s="147"/>
      <c r="B31" s="66" t="s">
        <v>273</v>
      </c>
      <c r="C31" s="148">
        <v>13</v>
      </c>
      <c r="D31" s="149">
        <f t="shared" si="1"/>
        <v>102</v>
      </c>
      <c r="E31" s="149">
        <f t="shared" si="2"/>
        <v>94</v>
      </c>
      <c r="F31" s="149">
        <v>64</v>
      </c>
      <c r="G31" s="149">
        <v>30</v>
      </c>
      <c r="H31" s="149">
        <f t="shared" si="3"/>
        <v>8</v>
      </c>
      <c r="I31" s="149">
        <v>7</v>
      </c>
      <c r="J31" s="149">
        <v>1</v>
      </c>
      <c r="K31" s="149">
        <v>41296</v>
      </c>
      <c r="L31" s="149">
        <v>77784</v>
      </c>
      <c r="M31" s="149">
        <f t="shared" si="4"/>
        <v>256502</v>
      </c>
      <c r="N31" s="149">
        <v>243967</v>
      </c>
      <c r="O31" s="149">
        <v>12535</v>
      </c>
      <c r="P31" s="149" t="s">
        <v>69</v>
      </c>
    </row>
    <row r="32" spans="1:16" ht="16.5" customHeight="1">
      <c r="A32" s="147"/>
      <c r="B32" s="66" t="s">
        <v>274</v>
      </c>
      <c r="C32" s="148">
        <v>7</v>
      </c>
      <c r="D32" s="149">
        <f t="shared" si="1"/>
        <v>57</v>
      </c>
      <c r="E32" s="149">
        <f t="shared" si="2"/>
        <v>50</v>
      </c>
      <c r="F32" s="149">
        <v>16</v>
      </c>
      <c r="G32" s="149">
        <v>34</v>
      </c>
      <c r="H32" s="149">
        <f t="shared" si="3"/>
        <v>7</v>
      </c>
      <c r="I32" s="149">
        <v>5</v>
      </c>
      <c r="J32" s="149">
        <v>2</v>
      </c>
      <c r="K32" s="149">
        <v>13319</v>
      </c>
      <c r="L32" s="149">
        <v>22481</v>
      </c>
      <c r="M32" s="149">
        <f t="shared" si="4"/>
        <v>55195</v>
      </c>
      <c r="N32" s="149">
        <v>53859</v>
      </c>
      <c r="O32" s="149">
        <v>1336</v>
      </c>
      <c r="P32" s="149" t="s">
        <v>69</v>
      </c>
    </row>
    <row r="33" spans="1:16" ht="16.5" customHeight="1">
      <c r="A33" s="147"/>
      <c r="B33" s="66" t="s">
        <v>275</v>
      </c>
      <c r="C33" s="148">
        <v>15</v>
      </c>
      <c r="D33" s="149">
        <f t="shared" si="1"/>
        <v>37</v>
      </c>
      <c r="E33" s="149">
        <f t="shared" si="2"/>
        <v>22</v>
      </c>
      <c r="F33" s="149">
        <v>13</v>
      </c>
      <c r="G33" s="149">
        <v>9</v>
      </c>
      <c r="H33" s="149">
        <f t="shared" si="3"/>
        <v>15</v>
      </c>
      <c r="I33" s="149">
        <v>9</v>
      </c>
      <c r="J33" s="149">
        <v>6</v>
      </c>
      <c r="K33" s="149">
        <v>4662</v>
      </c>
      <c r="L33" s="149">
        <v>4313</v>
      </c>
      <c r="M33" s="149">
        <f t="shared" si="4"/>
        <v>17363</v>
      </c>
      <c r="N33" s="149">
        <v>11988</v>
      </c>
      <c r="O33" s="149">
        <v>5375</v>
      </c>
      <c r="P33" s="149" t="s">
        <v>69</v>
      </c>
    </row>
    <row r="34" spans="1:16" ht="16.5" customHeight="1">
      <c r="A34" s="147"/>
      <c r="B34" s="66" t="s">
        <v>276</v>
      </c>
      <c r="C34" s="148">
        <v>3</v>
      </c>
      <c r="D34" s="149">
        <f t="shared" si="1"/>
        <v>15</v>
      </c>
      <c r="E34" s="149">
        <f t="shared" si="2"/>
        <v>15</v>
      </c>
      <c r="F34" s="149">
        <v>7</v>
      </c>
      <c r="G34" s="149">
        <v>8</v>
      </c>
      <c r="H34" s="149" t="s">
        <v>69</v>
      </c>
      <c r="I34" s="149" t="s">
        <v>69</v>
      </c>
      <c r="J34" s="149" t="s">
        <v>69</v>
      </c>
      <c r="K34" s="149">
        <v>3492</v>
      </c>
      <c r="L34" s="149">
        <v>1243</v>
      </c>
      <c r="M34" s="149">
        <v>1293</v>
      </c>
      <c r="N34" s="149" t="s">
        <v>82</v>
      </c>
      <c r="O34" s="149">
        <v>595</v>
      </c>
      <c r="P34" s="149" t="s">
        <v>82</v>
      </c>
    </row>
    <row r="35" spans="1:16" ht="16.5" customHeight="1">
      <c r="A35" s="147"/>
      <c r="B35" s="66" t="s">
        <v>277</v>
      </c>
      <c r="C35" s="148">
        <v>9</v>
      </c>
      <c r="D35" s="149">
        <f t="shared" si="1"/>
        <v>110</v>
      </c>
      <c r="E35" s="149">
        <f t="shared" si="2"/>
        <v>105</v>
      </c>
      <c r="F35" s="149">
        <v>59</v>
      </c>
      <c r="G35" s="149">
        <v>46</v>
      </c>
      <c r="H35" s="149">
        <f t="shared" si="3"/>
        <v>5</v>
      </c>
      <c r="I35" s="149">
        <v>2</v>
      </c>
      <c r="J35" s="149">
        <v>3</v>
      </c>
      <c r="K35" s="149">
        <v>36944</v>
      </c>
      <c r="L35" s="149">
        <v>59668</v>
      </c>
      <c r="M35" s="149">
        <v>149503</v>
      </c>
      <c r="N35" s="149" t="s">
        <v>82</v>
      </c>
      <c r="O35" s="149" t="s">
        <v>82</v>
      </c>
      <c r="P35" s="149" t="s">
        <v>69</v>
      </c>
    </row>
    <row r="36" spans="1:16" ht="16.5" customHeight="1">
      <c r="A36" s="147"/>
      <c r="B36" s="66"/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</row>
    <row r="37" spans="1:16" ht="16.5" customHeight="1">
      <c r="A37" s="264" t="s">
        <v>278</v>
      </c>
      <c r="B37" s="213"/>
      <c r="C37" s="145">
        <f>SUM(C38:C42)</f>
        <v>1118</v>
      </c>
      <c r="D37" s="146">
        <f aca="true" t="shared" si="8" ref="D37:P37">SUM(D38:D42)</f>
        <v>9146</v>
      </c>
      <c r="E37" s="146">
        <f t="shared" si="8"/>
        <v>8155</v>
      </c>
      <c r="F37" s="146">
        <f t="shared" si="8"/>
        <v>4367</v>
      </c>
      <c r="G37" s="146">
        <f t="shared" si="8"/>
        <v>3788</v>
      </c>
      <c r="H37" s="146">
        <f t="shared" si="8"/>
        <v>991</v>
      </c>
      <c r="I37" s="146">
        <f t="shared" si="8"/>
        <v>580</v>
      </c>
      <c r="J37" s="146">
        <f t="shared" si="8"/>
        <v>411</v>
      </c>
      <c r="K37" s="146">
        <f t="shared" si="8"/>
        <v>3183160</v>
      </c>
      <c r="L37" s="146">
        <f t="shared" si="8"/>
        <v>13717543</v>
      </c>
      <c r="M37" s="146">
        <f t="shared" si="8"/>
        <v>20951471</v>
      </c>
      <c r="N37" s="146">
        <f t="shared" si="8"/>
        <v>19124393</v>
      </c>
      <c r="O37" s="146">
        <f t="shared" si="8"/>
        <v>1811670</v>
      </c>
      <c r="P37" s="146">
        <f t="shared" si="8"/>
        <v>15408</v>
      </c>
    </row>
    <row r="38" spans="1:16" ht="16.5" customHeight="1">
      <c r="A38" s="147"/>
      <c r="B38" s="66" t="s">
        <v>279</v>
      </c>
      <c r="C38" s="148">
        <v>166</v>
      </c>
      <c r="D38" s="149">
        <f t="shared" si="1"/>
        <v>2031</v>
      </c>
      <c r="E38" s="149">
        <f t="shared" si="2"/>
        <v>1902</v>
      </c>
      <c r="F38" s="149">
        <v>1094</v>
      </c>
      <c r="G38" s="149">
        <v>808</v>
      </c>
      <c r="H38" s="149">
        <f t="shared" si="3"/>
        <v>129</v>
      </c>
      <c r="I38" s="149">
        <v>78</v>
      </c>
      <c r="J38" s="149">
        <v>51</v>
      </c>
      <c r="K38" s="149">
        <v>689173</v>
      </c>
      <c r="L38" s="149">
        <v>1829044</v>
      </c>
      <c r="M38" s="149">
        <f t="shared" si="4"/>
        <v>3300563</v>
      </c>
      <c r="N38" s="149">
        <v>2951908</v>
      </c>
      <c r="O38" s="149">
        <v>342620</v>
      </c>
      <c r="P38" s="149">
        <v>6035</v>
      </c>
    </row>
    <row r="39" spans="1:16" ht="16.5" customHeight="1">
      <c r="A39" s="147"/>
      <c r="B39" s="66" t="s">
        <v>280</v>
      </c>
      <c r="C39" s="148">
        <v>361</v>
      </c>
      <c r="D39" s="149">
        <f t="shared" si="1"/>
        <v>2012</v>
      </c>
      <c r="E39" s="149">
        <f t="shared" si="2"/>
        <v>1673</v>
      </c>
      <c r="F39" s="149">
        <v>790</v>
      </c>
      <c r="G39" s="149">
        <v>883</v>
      </c>
      <c r="H39" s="149">
        <f t="shared" si="3"/>
        <v>339</v>
      </c>
      <c r="I39" s="149">
        <v>195</v>
      </c>
      <c r="J39" s="149">
        <v>144</v>
      </c>
      <c r="K39" s="149">
        <v>577011</v>
      </c>
      <c r="L39" s="149">
        <v>1439660</v>
      </c>
      <c r="M39" s="149">
        <f t="shared" si="4"/>
        <v>2769029</v>
      </c>
      <c r="N39" s="149">
        <v>2252230</v>
      </c>
      <c r="O39" s="149">
        <v>510472</v>
      </c>
      <c r="P39" s="149">
        <v>6327</v>
      </c>
    </row>
    <row r="40" spans="1:16" ht="16.5" customHeight="1">
      <c r="A40" s="147"/>
      <c r="B40" s="66" t="s">
        <v>281</v>
      </c>
      <c r="C40" s="148">
        <v>300</v>
      </c>
      <c r="D40" s="149">
        <f t="shared" si="1"/>
        <v>1616</v>
      </c>
      <c r="E40" s="149">
        <f t="shared" si="2"/>
        <v>1336</v>
      </c>
      <c r="F40" s="149">
        <v>572</v>
      </c>
      <c r="G40" s="149">
        <v>764</v>
      </c>
      <c r="H40" s="149">
        <f t="shared" si="3"/>
        <v>280</v>
      </c>
      <c r="I40" s="149">
        <v>167</v>
      </c>
      <c r="J40" s="149">
        <v>113</v>
      </c>
      <c r="K40" s="149">
        <v>402163</v>
      </c>
      <c r="L40" s="149">
        <v>853372</v>
      </c>
      <c r="M40" s="149">
        <f t="shared" si="4"/>
        <v>1733400</v>
      </c>
      <c r="N40" s="149">
        <v>1233860</v>
      </c>
      <c r="O40" s="149">
        <v>497533</v>
      </c>
      <c r="P40" s="149">
        <v>2007</v>
      </c>
    </row>
    <row r="41" spans="1:16" ht="16.5" customHeight="1">
      <c r="A41" s="147"/>
      <c r="B41" s="66" t="s">
        <v>282</v>
      </c>
      <c r="C41" s="148">
        <v>164</v>
      </c>
      <c r="D41" s="149">
        <f t="shared" si="1"/>
        <v>2840</v>
      </c>
      <c r="E41" s="149">
        <f t="shared" si="2"/>
        <v>2707</v>
      </c>
      <c r="F41" s="149">
        <v>1702</v>
      </c>
      <c r="G41" s="149">
        <v>1005</v>
      </c>
      <c r="H41" s="149">
        <f t="shared" si="3"/>
        <v>133</v>
      </c>
      <c r="I41" s="149">
        <v>72</v>
      </c>
      <c r="J41" s="149">
        <v>61</v>
      </c>
      <c r="K41" s="149">
        <v>1364174</v>
      </c>
      <c r="L41" s="149">
        <v>9266800</v>
      </c>
      <c r="M41" s="149">
        <f t="shared" si="4"/>
        <v>12428071</v>
      </c>
      <c r="N41" s="149">
        <v>12154920</v>
      </c>
      <c r="O41" s="149">
        <v>272162</v>
      </c>
      <c r="P41" s="149">
        <v>989</v>
      </c>
    </row>
    <row r="42" spans="1:16" ht="16.5" customHeight="1">
      <c r="A42" s="147"/>
      <c r="B42" s="66" t="s">
        <v>283</v>
      </c>
      <c r="C42" s="148">
        <v>127</v>
      </c>
      <c r="D42" s="149">
        <f t="shared" si="1"/>
        <v>647</v>
      </c>
      <c r="E42" s="149">
        <f t="shared" si="2"/>
        <v>537</v>
      </c>
      <c r="F42" s="149">
        <v>209</v>
      </c>
      <c r="G42" s="149">
        <v>328</v>
      </c>
      <c r="H42" s="149">
        <f t="shared" si="3"/>
        <v>110</v>
      </c>
      <c r="I42" s="149">
        <v>68</v>
      </c>
      <c r="J42" s="149">
        <v>42</v>
      </c>
      <c r="K42" s="149">
        <v>150639</v>
      </c>
      <c r="L42" s="149">
        <v>328667</v>
      </c>
      <c r="M42" s="149">
        <f t="shared" si="4"/>
        <v>720408</v>
      </c>
      <c r="N42" s="149">
        <v>531475</v>
      </c>
      <c r="O42" s="149">
        <v>188883</v>
      </c>
      <c r="P42" s="149">
        <v>50</v>
      </c>
    </row>
    <row r="43" spans="1:16" ht="16.5" customHeight="1">
      <c r="A43" s="147"/>
      <c r="B43" s="66"/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</row>
    <row r="44" spans="1:16" ht="16.5" customHeight="1">
      <c r="A44" s="264" t="s">
        <v>284</v>
      </c>
      <c r="B44" s="213"/>
      <c r="C44" s="145">
        <f aca="true" t="shared" si="9" ref="C44:P44">SUM(C45:C48)</f>
        <v>364</v>
      </c>
      <c r="D44" s="146">
        <f t="shared" si="9"/>
        <v>5520</v>
      </c>
      <c r="E44" s="146">
        <f t="shared" si="9"/>
        <v>5203</v>
      </c>
      <c r="F44" s="146">
        <f t="shared" si="9"/>
        <v>2894</v>
      </c>
      <c r="G44" s="146">
        <f t="shared" si="9"/>
        <v>2309</v>
      </c>
      <c r="H44" s="146">
        <f t="shared" si="9"/>
        <v>317</v>
      </c>
      <c r="I44" s="146">
        <f t="shared" si="9"/>
        <v>190</v>
      </c>
      <c r="J44" s="146">
        <f t="shared" si="9"/>
        <v>127</v>
      </c>
      <c r="K44" s="146">
        <f t="shared" si="9"/>
        <v>1901106</v>
      </c>
      <c r="L44" s="146">
        <f t="shared" si="9"/>
        <v>6380961</v>
      </c>
      <c r="M44" s="146">
        <f t="shared" si="9"/>
        <v>16071610</v>
      </c>
      <c r="N44" s="146">
        <f t="shared" si="9"/>
        <v>15170574</v>
      </c>
      <c r="O44" s="146">
        <f t="shared" si="9"/>
        <v>879894</v>
      </c>
      <c r="P44" s="146">
        <f t="shared" si="9"/>
        <v>21142</v>
      </c>
    </row>
    <row r="45" spans="1:16" ht="16.5" customHeight="1">
      <c r="A45" s="147"/>
      <c r="B45" s="66" t="s">
        <v>285</v>
      </c>
      <c r="C45" s="148">
        <v>55</v>
      </c>
      <c r="D45" s="149">
        <f t="shared" si="1"/>
        <v>726</v>
      </c>
      <c r="E45" s="149">
        <f t="shared" si="2"/>
        <v>679</v>
      </c>
      <c r="F45" s="149">
        <v>221</v>
      </c>
      <c r="G45" s="149">
        <v>458</v>
      </c>
      <c r="H45" s="149">
        <f t="shared" si="3"/>
        <v>47</v>
      </c>
      <c r="I45" s="149">
        <v>32</v>
      </c>
      <c r="J45" s="149">
        <v>15</v>
      </c>
      <c r="K45" s="149">
        <v>180744</v>
      </c>
      <c r="L45" s="149">
        <v>263874</v>
      </c>
      <c r="M45" s="149">
        <f t="shared" si="4"/>
        <v>573587</v>
      </c>
      <c r="N45" s="149">
        <v>398458</v>
      </c>
      <c r="O45" s="149">
        <v>175129</v>
      </c>
      <c r="P45" s="149" t="s">
        <v>69</v>
      </c>
    </row>
    <row r="46" spans="1:16" ht="16.5" customHeight="1">
      <c r="A46" s="147"/>
      <c r="B46" s="66" t="s">
        <v>286</v>
      </c>
      <c r="C46" s="148">
        <v>60</v>
      </c>
      <c r="D46" s="149">
        <f t="shared" si="1"/>
        <v>1316</v>
      </c>
      <c r="E46" s="149">
        <f t="shared" si="2"/>
        <v>1264</v>
      </c>
      <c r="F46" s="149">
        <v>725</v>
      </c>
      <c r="G46" s="149">
        <v>539</v>
      </c>
      <c r="H46" s="149">
        <f t="shared" si="3"/>
        <v>52</v>
      </c>
      <c r="I46" s="149">
        <v>31</v>
      </c>
      <c r="J46" s="149">
        <v>21</v>
      </c>
      <c r="K46" s="149">
        <v>463667</v>
      </c>
      <c r="L46" s="149">
        <v>1440523</v>
      </c>
      <c r="M46" s="149">
        <f t="shared" si="4"/>
        <v>7916369</v>
      </c>
      <c r="N46" s="149">
        <v>7686570</v>
      </c>
      <c r="O46" s="149">
        <v>229335</v>
      </c>
      <c r="P46" s="149">
        <v>464</v>
      </c>
    </row>
    <row r="47" spans="1:16" ht="16.5" customHeight="1">
      <c r="A47" s="147"/>
      <c r="B47" s="66" t="s">
        <v>287</v>
      </c>
      <c r="C47" s="148">
        <v>154</v>
      </c>
      <c r="D47" s="149">
        <f t="shared" si="1"/>
        <v>2659</v>
      </c>
      <c r="E47" s="149">
        <f t="shared" si="2"/>
        <v>2512</v>
      </c>
      <c r="F47" s="149">
        <v>1573</v>
      </c>
      <c r="G47" s="149">
        <v>939</v>
      </c>
      <c r="H47" s="149">
        <f t="shared" si="3"/>
        <v>147</v>
      </c>
      <c r="I47" s="149">
        <v>80</v>
      </c>
      <c r="J47" s="149">
        <v>67</v>
      </c>
      <c r="K47" s="149">
        <v>1034680</v>
      </c>
      <c r="L47" s="149">
        <v>4132355</v>
      </c>
      <c r="M47" s="149">
        <f t="shared" si="4"/>
        <v>6404001</v>
      </c>
      <c r="N47" s="149">
        <v>6172473</v>
      </c>
      <c r="O47" s="149">
        <v>212582</v>
      </c>
      <c r="P47" s="149">
        <v>18946</v>
      </c>
    </row>
    <row r="48" spans="1:16" ht="16.5" customHeight="1">
      <c r="A48" s="147"/>
      <c r="B48" s="66" t="s">
        <v>288</v>
      </c>
      <c r="C48" s="148">
        <v>95</v>
      </c>
      <c r="D48" s="149">
        <f t="shared" si="1"/>
        <v>819</v>
      </c>
      <c r="E48" s="149">
        <f t="shared" si="2"/>
        <v>748</v>
      </c>
      <c r="F48" s="149">
        <v>375</v>
      </c>
      <c r="G48" s="149">
        <v>373</v>
      </c>
      <c r="H48" s="149">
        <f t="shared" si="3"/>
        <v>71</v>
      </c>
      <c r="I48" s="149">
        <v>47</v>
      </c>
      <c r="J48" s="149">
        <v>24</v>
      </c>
      <c r="K48" s="149">
        <v>222015</v>
      </c>
      <c r="L48" s="149">
        <v>544209</v>
      </c>
      <c r="M48" s="149">
        <f t="shared" si="4"/>
        <v>1177653</v>
      </c>
      <c r="N48" s="149">
        <v>913073</v>
      </c>
      <c r="O48" s="149">
        <v>262848</v>
      </c>
      <c r="P48" s="149">
        <v>1732</v>
      </c>
    </row>
    <row r="49" spans="1:16" ht="16.5" customHeight="1">
      <c r="A49" s="147"/>
      <c r="B49" s="66"/>
      <c r="C49" s="150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</row>
    <row r="50" spans="1:16" ht="16.5" customHeight="1">
      <c r="A50" s="264" t="s">
        <v>289</v>
      </c>
      <c r="B50" s="213"/>
      <c r="C50" s="145">
        <f>SUM(C51:C56)</f>
        <v>512</v>
      </c>
      <c r="D50" s="146">
        <f aca="true" t="shared" si="10" ref="D50:P50">SUM(D51:D56)</f>
        <v>4211</v>
      </c>
      <c r="E50" s="146">
        <f t="shared" si="10"/>
        <v>3648</v>
      </c>
      <c r="F50" s="146">
        <f t="shared" si="10"/>
        <v>1634</v>
      </c>
      <c r="G50" s="146">
        <f t="shared" si="10"/>
        <v>2014</v>
      </c>
      <c r="H50" s="146">
        <f t="shared" si="10"/>
        <v>563</v>
      </c>
      <c r="I50" s="146">
        <f t="shared" si="10"/>
        <v>347</v>
      </c>
      <c r="J50" s="146">
        <f t="shared" si="10"/>
        <v>216</v>
      </c>
      <c r="K50" s="146">
        <f t="shared" si="10"/>
        <v>1079755</v>
      </c>
      <c r="L50" s="146">
        <f t="shared" si="10"/>
        <v>2380890</v>
      </c>
      <c r="M50" s="146">
        <f t="shared" si="10"/>
        <v>4722735</v>
      </c>
      <c r="N50" s="146">
        <f t="shared" si="10"/>
        <v>3078950</v>
      </c>
      <c r="O50" s="146">
        <f t="shared" si="10"/>
        <v>1643117</v>
      </c>
      <c r="P50" s="146">
        <f t="shared" si="10"/>
        <v>668</v>
      </c>
    </row>
    <row r="51" spans="1:16" ht="16.5" customHeight="1">
      <c r="A51" s="147"/>
      <c r="B51" s="66" t="s">
        <v>290</v>
      </c>
      <c r="C51" s="148">
        <v>98</v>
      </c>
      <c r="D51" s="149">
        <f t="shared" si="1"/>
        <v>974</v>
      </c>
      <c r="E51" s="149">
        <f t="shared" si="2"/>
        <v>837</v>
      </c>
      <c r="F51" s="149">
        <v>380</v>
      </c>
      <c r="G51" s="149">
        <v>457</v>
      </c>
      <c r="H51" s="149">
        <f t="shared" si="3"/>
        <v>137</v>
      </c>
      <c r="I51" s="149">
        <v>89</v>
      </c>
      <c r="J51" s="149">
        <v>48</v>
      </c>
      <c r="K51" s="149">
        <v>284165</v>
      </c>
      <c r="L51" s="149">
        <v>978183</v>
      </c>
      <c r="M51" s="149">
        <f t="shared" si="4"/>
        <v>1539261</v>
      </c>
      <c r="N51" s="149">
        <v>1455514</v>
      </c>
      <c r="O51" s="149">
        <v>83572</v>
      </c>
      <c r="P51" s="149">
        <v>175</v>
      </c>
    </row>
    <row r="52" spans="1:16" ht="16.5" customHeight="1">
      <c r="A52" s="147"/>
      <c r="B52" s="66" t="s">
        <v>291</v>
      </c>
      <c r="C52" s="148">
        <v>98</v>
      </c>
      <c r="D52" s="149">
        <f t="shared" si="1"/>
        <v>699</v>
      </c>
      <c r="E52" s="149">
        <f t="shared" si="2"/>
        <v>607</v>
      </c>
      <c r="F52" s="149">
        <v>280</v>
      </c>
      <c r="G52" s="149">
        <v>327</v>
      </c>
      <c r="H52" s="149">
        <f t="shared" si="3"/>
        <v>92</v>
      </c>
      <c r="I52" s="149">
        <v>57</v>
      </c>
      <c r="J52" s="149">
        <v>35</v>
      </c>
      <c r="K52" s="149">
        <v>166699</v>
      </c>
      <c r="L52" s="149">
        <v>380679</v>
      </c>
      <c r="M52" s="149">
        <f t="shared" si="4"/>
        <v>751259</v>
      </c>
      <c r="N52" s="149">
        <v>560019</v>
      </c>
      <c r="O52" s="149">
        <v>191240</v>
      </c>
      <c r="P52" s="149" t="s">
        <v>69</v>
      </c>
    </row>
    <row r="53" spans="1:16" ht="16.5" customHeight="1">
      <c r="A53" s="147"/>
      <c r="B53" s="66" t="s">
        <v>292</v>
      </c>
      <c r="C53" s="148">
        <v>40</v>
      </c>
      <c r="D53" s="149">
        <f t="shared" si="1"/>
        <v>407</v>
      </c>
      <c r="E53" s="149">
        <f t="shared" si="2"/>
        <v>378</v>
      </c>
      <c r="F53" s="149">
        <v>133</v>
      </c>
      <c r="G53" s="149">
        <v>245</v>
      </c>
      <c r="H53" s="149">
        <f t="shared" si="3"/>
        <v>29</v>
      </c>
      <c r="I53" s="149">
        <v>18</v>
      </c>
      <c r="J53" s="149">
        <v>11</v>
      </c>
      <c r="K53" s="149">
        <v>101338</v>
      </c>
      <c r="L53" s="149">
        <v>90400</v>
      </c>
      <c r="M53" s="149">
        <f t="shared" si="4"/>
        <v>254927</v>
      </c>
      <c r="N53" s="149">
        <v>152780</v>
      </c>
      <c r="O53" s="149">
        <v>102147</v>
      </c>
      <c r="P53" s="149" t="s">
        <v>69</v>
      </c>
    </row>
    <row r="54" spans="1:16" ht="16.5" customHeight="1">
      <c r="A54" s="147"/>
      <c r="B54" s="66" t="s">
        <v>293</v>
      </c>
      <c r="C54" s="148">
        <v>166</v>
      </c>
      <c r="D54" s="149">
        <f t="shared" si="1"/>
        <v>1464</v>
      </c>
      <c r="E54" s="149">
        <f t="shared" si="2"/>
        <v>1267</v>
      </c>
      <c r="F54" s="149">
        <v>622</v>
      </c>
      <c r="G54" s="149">
        <v>645</v>
      </c>
      <c r="H54" s="149">
        <f t="shared" si="3"/>
        <v>197</v>
      </c>
      <c r="I54" s="149">
        <v>117</v>
      </c>
      <c r="J54" s="149">
        <v>80</v>
      </c>
      <c r="K54" s="149">
        <v>387820</v>
      </c>
      <c r="L54" s="149">
        <v>775454</v>
      </c>
      <c r="M54" s="149">
        <f t="shared" si="4"/>
        <v>1701043</v>
      </c>
      <c r="N54" s="149">
        <v>768477</v>
      </c>
      <c r="O54" s="149">
        <v>932566</v>
      </c>
      <c r="P54" s="149" t="s">
        <v>69</v>
      </c>
    </row>
    <row r="55" spans="1:16" ht="16.5" customHeight="1">
      <c r="A55" s="147"/>
      <c r="B55" s="66" t="s">
        <v>294</v>
      </c>
      <c r="C55" s="148">
        <v>19</v>
      </c>
      <c r="D55" s="149">
        <f t="shared" si="1"/>
        <v>131</v>
      </c>
      <c r="E55" s="149">
        <f t="shared" si="2"/>
        <v>113</v>
      </c>
      <c r="F55" s="149">
        <v>19</v>
      </c>
      <c r="G55" s="149">
        <v>94</v>
      </c>
      <c r="H55" s="149">
        <f t="shared" si="3"/>
        <v>18</v>
      </c>
      <c r="I55" s="149">
        <v>13</v>
      </c>
      <c r="J55" s="149">
        <v>5</v>
      </c>
      <c r="K55" s="149">
        <v>18645</v>
      </c>
      <c r="L55" s="149">
        <v>16991</v>
      </c>
      <c r="M55" s="149">
        <f t="shared" si="4"/>
        <v>52225</v>
      </c>
      <c r="N55" s="149">
        <v>26524</v>
      </c>
      <c r="O55" s="149">
        <v>25656</v>
      </c>
      <c r="P55" s="149">
        <v>45</v>
      </c>
    </row>
    <row r="56" spans="1:16" ht="16.5" customHeight="1">
      <c r="A56" s="147"/>
      <c r="B56" s="66" t="s">
        <v>295</v>
      </c>
      <c r="C56" s="148">
        <v>91</v>
      </c>
      <c r="D56" s="149">
        <f t="shared" si="1"/>
        <v>536</v>
      </c>
      <c r="E56" s="149">
        <f t="shared" si="2"/>
        <v>446</v>
      </c>
      <c r="F56" s="149">
        <v>200</v>
      </c>
      <c r="G56" s="149">
        <v>246</v>
      </c>
      <c r="H56" s="149">
        <f t="shared" si="3"/>
        <v>90</v>
      </c>
      <c r="I56" s="149">
        <v>53</v>
      </c>
      <c r="J56" s="149">
        <v>37</v>
      </c>
      <c r="K56" s="149">
        <v>121088</v>
      </c>
      <c r="L56" s="149">
        <v>139183</v>
      </c>
      <c r="M56" s="149">
        <f t="shared" si="4"/>
        <v>424020</v>
      </c>
      <c r="N56" s="149">
        <v>115636</v>
      </c>
      <c r="O56" s="149">
        <v>307936</v>
      </c>
      <c r="P56" s="149">
        <v>448</v>
      </c>
    </row>
    <row r="57" spans="1:16" ht="16.5" customHeight="1">
      <c r="A57" s="147"/>
      <c r="B57" s="66"/>
      <c r="C57" s="150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</row>
    <row r="58" spans="1:16" ht="16.5" customHeight="1">
      <c r="A58" s="264" t="s">
        <v>296</v>
      </c>
      <c r="B58" s="213"/>
      <c r="C58" s="145">
        <f>SUM(C59:C62)</f>
        <v>192</v>
      </c>
      <c r="D58" s="146">
        <f aca="true" t="shared" si="11" ref="D58:P58">SUM(D59:D62)</f>
        <v>2192</v>
      </c>
      <c r="E58" s="146">
        <f t="shared" si="11"/>
        <v>2015</v>
      </c>
      <c r="F58" s="146">
        <f t="shared" si="11"/>
        <v>696</v>
      </c>
      <c r="G58" s="146">
        <f t="shared" si="11"/>
        <v>1319</v>
      </c>
      <c r="H58" s="146">
        <f t="shared" si="11"/>
        <v>177</v>
      </c>
      <c r="I58" s="146">
        <f t="shared" si="11"/>
        <v>103</v>
      </c>
      <c r="J58" s="146">
        <f t="shared" si="11"/>
        <v>74</v>
      </c>
      <c r="K58" s="146">
        <f t="shared" si="11"/>
        <v>566206</v>
      </c>
      <c r="L58" s="146">
        <f t="shared" si="11"/>
        <v>927431</v>
      </c>
      <c r="M58" s="146">
        <f t="shared" si="11"/>
        <v>2134316</v>
      </c>
      <c r="N58" s="146">
        <f t="shared" si="11"/>
        <v>1635131</v>
      </c>
      <c r="O58" s="146">
        <f t="shared" si="11"/>
        <v>497502</v>
      </c>
      <c r="P58" s="146">
        <f t="shared" si="11"/>
        <v>1683</v>
      </c>
    </row>
    <row r="59" spans="1:16" ht="16.5" customHeight="1">
      <c r="A59" s="147"/>
      <c r="B59" s="66" t="s">
        <v>297</v>
      </c>
      <c r="C59" s="148">
        <v>52</v>
      </c>
      <c r="D59" s="149">
        <f t="shared" si="1"/>
        <v>548</v>
      </c>
      <c r="E59" s="149">
        <f t="shared" si="2"/>
        <v>490</v>
      </c>
      <c r="F59" s="149">
        <v>148</v>
      </c>
      <c r="G59" s="149">
        <v>342</v>
      </c>
      <c r="H59" s="149">
        <f t="shared" si="3"/>
        <v>58</v>
      </c>
      <c r="I59" s="149">
        <v>32</v>
      </c>
      <c r="J59" s="149">
        <v>26</v>
      </c>
      <c r="K59" s="149">
        <v>142717</v>
      </c>
      <c r="L59" s="149">
        <v>357507</v>
      </c>
      <c r="M59" s="149">
        <f t="shared" si="4"/>
        <v>749273</v>
      </c>
      <c r="N59" s="149">
        <v>679299</v>
      </c>
      <c r="O59" s="149">
        <v>69964</v>
      </c>
      <c r="P59" s="149">
        <v>10</v>
      </c>
    </row>
    <row r="60" spans="1:16" ht="16.5" customHeight="1">
      <c r="A60" s="147"/>
      <c r="B60" s="66" t="s">
        <v>298</v>
      </c>
      <c r="C60" s="148">
        <v>46</v>
      </c>
      <c r="D60" s="149">
        <f t="shared" si="1"/>
        <v>674</v>
      </c>
      <c r="E60" s="149">
        <f t="shared" si="2"/>
        <v>623</v>
      </c>
      <c r="F60" s="149">
        <v>234</v>
      </c>
      <c r="G60" s="149">
        <v>389</v>
      </c>
      <c r="H60" s="149">
        <f t="shared" si="3"/>
        <v>51</v>
      </c>
      <c r="I60" s="149">
        <v>28</v>
      </c>
      <c r="J60" s="149">
        <v>23</v>
      </c>
      <c r="K60" s="149">
        <v>193429</v>
      </c>
      <c r="L60" s="149">
        <v>245354</v>
      </c>
      <c r="M60" s="149">
        <f t="shared" si="4"/>
        <v>634851</v>
      </c>
      <c r="N60" s="149">
        <v>534151</v>
      </c>
      <c r="O60" s="149">
        <v>100200</v>
      </c>
      <c r="P60" s="149">
        <v>500</v>
      </c>
    </row>
    <row r="61" spans="1:16" ht="16.5" customHeight="1">
      <c r="A61" s="147"/>
      <c r="B61" s="66" t="s">
        <v>299</v>
      </c>
      <c r="C61" s="148">
        <v>73</v>
      </c>
      <c r="D61" s="149">
        <f t="shared" si="1"/>
        <v>725</v>
      </c>
      <c r="E61" s="149">
        <f t="shared" si="2"/>
        <v>663</v>
      </c>
      <c r="F61" s="149">
        <v>261</v>
      </c>
      <c r="G61" s="149">
        <v>402</v>
      </c>
      <c r="H61" s="149">
        <f t="shared" si="3"/>
        <v>62</v>
      </c>
      <c r="I61" s="149">
        <v>38</v>
      </c>
      <c r="J61" s="149">
        <v>24</v>
      </c>
      <c r="K61" s="149">
        <v>176288</v>
      </c>
      <c r="L61" s="149">
        <v>245325</v>
      </c>
      <c r="M61" s="149">
        <f t="shared" si="4"/>
        <v>575273</v>
      </c>
      <c r="N61" s="149">
        <v>307947</v>
      </c>
      <c r="O61" s="149">
        <v>266153</v>
      </c>
      <c r="P61" s="149">
        <v>1173</v>
      </c>
    </row>
    <row r="62" spans="1:16" ht="16.5" customHeight="1">
      <c r="A62" s="147"/>
      <c r="B62" s="66" t="s">
        <v>300</v>
      </c>
      <c r="C62" s="148">
        <v>21</v>
      </c>
      <c r="D62" s="149">
        <f t="shared" si="1"/>
        <v>245</v>
      </c>
      <c r="E62" s="149">
        <f t="shared" si="2"/>
        <v>239</v>
      </c>
      <c r="F62" s="149">
        <v>53</v>
      </c>
      <c r="G62" s="149">
        <v>186</v>
      </c>
      <c r="H62" s="149">
        <f t="shared" si="3"/>
        <v>6</v>
      </c>
      <c r="I62" s="149">
        <v>5</v>
      </c>
      <c r="J62" s="149">
        <v>1</v>
      </c>
      <c r="K62" s="149">
        <v>53772</v>
      </c>
      <c r="L62" s="149">
        <v>79245</v>
      </c>
      <c r="M62" s="149">
        <f t="shared" si="4"/>
        <v>174919</v>
      </c>
      <c r="N62" s="149">
        <v>113734</v>
      </c>
      <c r="O62" s="149">
        <v>61185</v>
      </c>
      <c r="P62" s="149" t="s">
        <v>69</v>
      </c>
    </row>
    <row r="63" spans="1:16" ht="16.5" customHeight="1">
      <c r="A63" s="147"/>
      <c r="B63" s="66"/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</row>
    <row r="64" spans="1:16" ht="16.5" customHeight="1">
      <c r="A64" s="264" t="s">
        <v>301</v>
      </c>
      <c r="B64" s="213"/>
      <c r="C64" s="145">
        <f aca="true" t="shared" si="12" ref="C64:P64">SUM(C65)</f>
        <v>35</v>
      </c>
      <c r="D64" s="146">
        <f t="shared" si="12"/>
        <v>645</v>
      </c>
      <c r="E64" s="146">
        <f t="shared" si="12"/>
        <v>617</v>
      </c>
      <c r="F64" s="146">
        <f t="shared" si="12"/>
        <v>309</v>
      </c>
      <c r="G64" s="146">
        <f t="shared" si="12"/>
        <v>308</v>
      </c>
      <c r="H64" s="146">
        <f t="shared" si="12"/>
        <v>28</v>
      </c>
      <c r="I64" s="146">
        <f t="shared" si="12"/>
        <v>18</v>
      </c>
      <c r="J64" s="146">
        <f t="shared" si="12"/>
        <v>10</v>
      </c>
      <c r="K64" s="146">
        <f t="shared" si="12"/>
        <v>212253</v>
      </c>
      <c r="L64" s="146">
        <f t="shared" si="12"/>
        <v>387124</v>
      </c>
      <c r="M64" s="146">
        <f t="shared" si="12"/>
        <v>721270</v>
      </c>
      <c r="N64" s="146">
        <f t="shared" si="12"/>
        <v>681465</v>
      </c>
      <c r="O64" s="146">
        <f t="shared" si="12"/>
        <v>39620</v>
      </c>
      <c r="P64" s="146">
        <f t="shared" si="12"/>
        <v>185</v>
      </c>
    </row>
    <row r="65" spans="1:16" ht="16.5" customHeight="1">
      <c r="A65" s="152"/>
      <c r="B65" s="153" t="s">
        <v>302</v>
      </c>
      <c r="C65" s="154">
        <v>35</v>
      </c>
      <c r="D65" s="155">
        <f t="shared" si="1"/>
        <v>645</v>
      </c>
      <c r="E65" s="155">
        <f t="shared" si="2"/>
        <v>617</v>
      </c>
      <c r="F65" s="155">
        <v>309</v>
      </c>
      <c r="G65" s="155">
        <v>308</v>
      </c>
      <c r="H65" s="155">
        <f t="shared" si="3"/>
        <v>28</v>
      </c>
      <c r="I65" s="155">
        <v>18</v>
      </c>
      <c r="J65" s="155">
        <v>10</v>
      </c>
      <c r="K65" s="155">
        <v>212253</v>
      </c>
      <c r="L65" s="155">
        <v>387124</v>
      </c>
      <c r="M65" s="155">
        <f t="shared" si="4"/>
        <v>721270</v>
      </c>
      <c r="N65" s="155">
        <v>681465</v>
      </c>
      <c r="O65" s="155">
        <v>39620</v>
      </c>
      <c r="P65" s="155">
        <v>185</v>
      </c>
    </row>
    <row r="66" spans="1:16" ht="16.5" customHeight="1">
      <c r="A66" s="38" t="s">
        <v>177</v>
      </c>
      <c r="B66" s="38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</sheetData>
  <sheetProtection/>
  <mergeCells count="33">
    <mergeCell ref="A1:P1"/>
    <mergeCell ref="A2:P2"/>
    <mergeCell ref="A4:B6"/>
    <mergeCell ref="D4:J4"/>
    <mergeCell ref="K4:K6"/>
    <mergeCell ref="L4:L6"/>
    <mergeCell ref="M4:P4"/>
    <mergeCell ref="D5:D6"/>
    <mergeCell ref="E5:G5"/>
    <mergeCell ref="H5:J5"/>
    <mergeCell ref="M5:M6"/>
    <mergeCell ref="N5:N6"/>
    <mergeCell ref="O5:O6"/>
    <mergeCell ref="P5:P6"/>
    <mergeCell ref="A7:B7"/>
    <mergeCell ref="A8:B8"/>
    <mergeCell ref="A27:B27"/>
    <mergeCell ref="A9:B9"/>
    <mergeCell ref="A10:B10"/>
    <mergeCell ref="A11:B11"/>
    <mergeCell ref="A12:B12"/>
    <mergeCell ref="A13:B13"/>
    <mergeCell ref="A14:B14"/>
    <mergeCell ref="A37:B37"/>
    <mergeCell ref="A44:B44"/>
    <mergeCell ref="A50:B50"/>
    <mergeCell ref="A58:B58"/>
    <mergeCell ref="A64:B64"/>
    <mergeCell ref="A15:B15"/>
    <mergeCell ref="A16:B16"/>
    <mergeCell ref="A17:B17"/>
    <mergeCell ref="A18:B18"/>
    <mergeCell ref="A21:B21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15" defaultRowHeight="18.75" customHeight="1"/>
  <cols>
    <col min="1" max="1" width="22.5" style="0" customWidth="1"/>
  </cols>
  <sheetData>
    <row r="1" spans="1:10" ht="18.75" customHeight="1">
      <c r="A1" s="254" t="s">
        <v>303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8.75" customHeight="1">
      <c r="A2" s="209" t="s">
        <v>304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8.75" customHeight="1" thickBot="1">
      <c r="A3" s="53"/>
      <c r="B3" s="53"/>
      <c r="C3" s="53"/>
      <c r="D3" s="53"/>
      <c r="E3" s="53"/>
      <c r="F3" s="53"/>
      <c r="G3" s="53"/>
      <c r="H3" s="38"/>
      <c r="I3" s="53"/>
      <c r="J3" s="80" t="s">
        <v>305</v>
      </c>
    </row>
    <row r="4" spans="1:10" ht="18.75" customHeight="1">
      <c r="A4" s="269" t="s">
        <v>306</v>
      </c>
      <c r="B4" s="261" t="s">
        <v>307</v>
      </c>
      <c r="C4" s="271"/>
      <c r="D4" s="272"/>
      <c r="E4" s="261" t="s">
        <v>308</v>
      </c>
      <c r="F4" s="262"/>
      <c r="G4" s="262"/>
      <c r="H4" s="262"/>
      <c r="I4" s="262"/>
      <c r="J4" s="262"/>
    </row>
    <row r="5" spans="1:10" ht="18.75" customHeight="1">
      <c r="A5" s="270"/>
      <c r="B5" s="127" t="s">
        <v>309</v>
      </c>
      <c r="C5" s="127" t="s">
        <v>310</v>
      </c>
      <c r="D5" s="127" t="s">
        <v>311</v>
      </c>
      <c r="E5" s="127" t="s">
        <v>309</v>
      </c>
      <c r="F5" s="127" t="s">
        <v>312</v>
      </c>
      <c r="G5" s="127" t="s">
        <v>310</v>
      </c>
      <c r="H5" s="127" t="s">
        <v>312</v>
      </c>
      <c r="I5" s="127" t="s">
        <v>311</v>
      </c>
      <c r="J5" s="156" t="s">
        <v>312</v>
      </c>
    </row>
    <row r="6" spans="1:10" ht="18.75" customHeight="1">
      <c r="A6" s="157" t="s">
        <v>153</v>
      </c>
      <c r="B6" s="158">
        <f>SUM(B31:B35)</f>
        <v>183545520</v>
      </c>
      <c r="C6" s="159">
        <f aca="true" t="shared" si="0" ref="C6:I6">SUM(C31:C35)</f>
        <v>186285289</v>
      </c>
      <c r="D6" s="159">
        <f t="shared" si="0"/>
        <v>190260558</v>
      </c>
      <c r="E6" s="159">
        <f t="shared" si="0"/>
        <v>6478035</v>
      </c>
      <c r="F6" s="160">
        <f>100*E6/B6</f>
        <v>3.529388785953479</v>
      </c>
      <c r="G6" s="159">
        <f t="shared" si="0"/>
        <v>6977435</v>
      </c>
      <c r="H6" s="160">
        <f>100*G6/C6</f>
        <v>3.745564149190546</v>
      </c>
      <c r="I6" s="159">
        <f t="shared" si="0"/>
        <v>5678750</v>
      </c>
      <c r="J6" s="161">
        <f>100*I6/D6</f>
        <v>2.984722666481405</v>
      </c>
    </row>
    <row r="7" spans="1:10" ht="18.75" customHeight="1">
      <c r="A7" s="33"/>
      <c r="B7" s="162"/>
      <c r="C7" s="163"/>
      <c r="D7" s="163"/>
      <c r="E7" s="163"/>
      <c r="F7" s="163"/>
      <c r="G7" s="163"/>
      <c r="H7" s="163"/>
      <c r="I7" s="163"/>
      <c r="J7" s="163"/>
    </row>
    <row r="8" spans="1:10" ht="18.75" customHeight="1">
      <c r="A8" s="66" t="s">
        <v>313</v>
      </c>
      <c r="B8" s="164">
        <v>10746391</v>
      </c>
      <c r="C8" s="77">
        <v>10336816</v>
      </c>
      <c r="D8" s="77">
        <v>9568597</v>
      </c>
      <c r="E8" s="77">
        <v>155775</v>
      </c>
      <c r="F8" s="165">
        <f aca="true" t="shared" si="1" ref="F8:F35">100*E8/B8</f>
        <v>1.4495564138695494</v>
      </c>
      <c r="G8" s="132">
        <v>158336</v>
      </c>
      <c r="H8" s="165">
        <f aca="true" t="shared" si="2" ref="H8:H35">100*G8/C8</f>
        <v>1.5317676158693354</v>
      </c>
      <c r="I8" s="132">
        <v>141321</v>
      </c>
      <c r="J8" s="165">
        <f aca="true" t="shared" si="3" ref="J8:J35">100*I8/D8</f>
        <v>1.476924987017428</v>
      </c>
    </row>
    <row r="9" spans="1:10" ht="18.75" customHeight="1">
      <c r="A9" s="66" t="s">
        <v>155</v>
      </c>
      <c r="B9" s="164">
        <v>10699584</v>
      </c>
      <c r="C9" s="77">
        <v>10407026</v>
      </c>
      <c r="D9" s="77">
        <v>20535615</v>
      </c>
      <c r="E9" s="77">
        <v>230333</v>
      </c>
      <c r="F9" s="165">
        <f t="shared" si="1"/>
        <v>2.1527285546802566</v>
      </c>
      <c r="G9" s="132">
        <v>265611</v>
      </c>
      <c r="H9" s="165">
        <f t="shared" si="2"/>
        <v>2.552227696942431</v>
      </c>
      <c r="I9" s="132">
        <v>293384</v>
      </c>
      <c r="J9" s="165">
        <f t="shared" si="3"/>
        <v>1.4286594289968915</v>
      </c>
    </row>
    <row r="10" spans="1:10" ht="18.75" customHeight="1">
      <c r="A10" s="66" t="s">
        <v>314</v>
      </c>
      <c r="B10" s="164">
        <v>5296441</v>
      </c>
      <c r="C10" s="77">
        <v>5035822</v>
      </c>
      <c r="D10" s="77">
        <v>4643389</v>
      </c>
      <c r="E10" s="77">
        <v>353020</v>
      </c>
      <c r="F10" s="165">
        <f t="shared" si="1"/>
        <v>6.665230482129415</v>
      </c>
      <c r="G10" s="132">
        <v>385861</v>
      </c>
      <c r="H10" s="165">
        <f t="shared" si="2"/>
        <v>7.662324045607648</v>
      </c>
      <c r="I10" s="132">
        <v>361613</v>
      </c>
      <c r="J10" s="165">
        <f t="shared" si="3"/>
        <v>7.787695581826119</v>
      </c>
    </row>
    <row r="11" spans="1:10" ht="18.75" customHeight="1">
      <c r="A11" s="66" t="s">
        <v>315</v>
      </c>
      <c r="B11" s="164">
        <v>2047940</v>
      </c>
      <c r="C11" s="77">
        <v>1742196</v>
      </c>
      <c r="D11" s="77">
        <v>1640015</v>
      </c>
      <c r="E11" s="77">
        <v>233220</v>
      </c>
      <c r="F11" s="165">
        <f t="shared" si="1"/>
        <v>11.388028946160532</v>
      </c>
      <c r="G11" s="132">
        <v>175237</v>
      </c>
      <c r="H11" s="165">
        <f t="shared" si="2"/>
        <v>10.058397562616376</v>
      </c>
      <c r="I11" s="132">
        <v>145110</v>
      </c>
      <c r="J11" s="165">
        <f t="shared" si="3"/>
        <v>8.84808980405667</v>
      </c>
    </row>
    <row r="12" spans="1:10" ht="18.75" customHeight="1">
      <c r="A12" s="66" t="s">
        <v>316</v>
      </c>
      <c r="B12" s="164">
        <v>2272241</v>
      </c>
      <c r="C12" s="77">
        <v>1423006</v>
      </c>
      <c r="D12" s="77">
        <v>1213939</v>
      </c>
      <c r="E12" s="77">
        <v>230679</v>
      </c>
      <c r="F12" s="165">
        <f t="shared" si="1"/>
        <v>10.15204813221837</v>
      </c>
      <c r="G12" s="132">
        <v>90009</v>
      </c>
      <c r="H12" s="165">
        <f t="shared" si="2"/>
        <v>6.325271994636705</v>
      </c>
      <c r="I12" s="132">
        <v>97172</v>
      </c>
      <c r="J12" s="165">
        <f t="shared" si="3"/>
        <v>8.004685573163068</v>
      </c>
    </row>
    <row r="13" spans="1:10" ht="18.75" customHeight="1">
      <c r="A13" s="66" t="s">
        <v>317</v>
      </c>
      <c r="B13" s="164">
        <v>3322172</v>
      </c>
      <c r="C13" s="77">
        <v>3274861</v>
      </c>
      <c r="D13" s="77">
        <v>3459903</v>
      </c>
      <c r="E13" s="77">
        <v>51533</v>
      </c>
      <c r="F13" s="165">
        <f t="shared" si="1"/>
        <v>1.5511839844535442</v>
      </c>
      <c r="G13" s="132">
        <v>66729</v>
      </c>
      <c r="H13" s="165">
        <f t="shared" si="2"/>
        <v>2.037613199460985</v>
      </c>
      <c r="I13" s="132">
        <v>40323</v>
      </c>
      <c r="J13" s="165">
        <f t="shared" si="3"/>
        <v>1.1654372969415616</v>
      </c>
    </row>
    <row r="14" spans="1:10" ht="18.75" customHeight="1">
      <c r="A14" s="66" t="s">
        <v>318</v>
      </c>
      <c r="B14" s="164">
        <v>1503932</v>
      </c>
      <c r="C14" s="77">
        <v>1489528</v>
      </c>
      <c r="D14" s="77">
        <v>1387893</v>
      </c>
      <c r="E14" s="77">
        <v>79027</v>
      </c>
      <c r="F14" s="165">
        <f t="shared" si="1"/>
        <v>5.2546923664101834</v>
      </c>
      <c r="G14" s="132">
        <v>88468</v>
      </c>
      <c r="H14" s="165">
        <f t="shared" si="2"/>
        <v>5.939331116971283</v>
      </c>
      <c r="I14" s="132">
        <v>86262</v>
      </c>
      <c r="J14" s="165">
        <f t="shared" si="3"/>
        <v>6.21532063350705</v>
      </c>
    </row>
    <row r="15" spans="1:10" ht="18.75" customHeight="1">
      <c r="A15" s="66" t="s">
        <v>319</v>
      </c>
      <c r="B15" s="164">
        <v>8143361</v>
      </c>
      <c r="C15" s="77">
        <v>6896785</v>
      </c>
      <c r="D15" s="77">
        <v>7127059</v>
      </c>
      <c r="E15" s="77">
        <v>65448</v>
      </c>
      <c r="F15" s="165">
        <f t="shared" si="1"/>
        <v>0.8036976378672148</v>
      </c>
      <c r="G15" s="132">
        <v>87626</v>
      </c>
      <c r="H15" s="165">
        <f t="shared" si="2"/>
        <v>1.2705340241866319</v>
      </c>
      <c r="I15" s="132">
        <v>94721</v>
      </c>
      <c r="J15" s="165">
        <f t="shared" si="3"/>
        <v>1.329033476501317</v>
      </c>
    </row>
    <row r="16" spans="1:10" ht="18.75" customHeight="1">
      <c r="A16" s="66" t="s">
        <v>320</v>
      </c>
      <c r="B16" s="164">
        <v>11926160</v>
      </c>
      <c r="C16" s="77">
        <v>12431298</v>
      </c>
      <c r="D16" s="77" t="s">
        <v>81</v>
      </c>
      <c r="E16" s="77">
        <v>326407</v>
      </c>
      <c r="F16" s="165">
        <f t="shared" si="1"/>
        <v>2.7368993875648155</v>
      </c>
      <c r="G16" s="132">
        <v>375672</v>
      </c>
      <c r="H16" s="165">
        <f t="shared" si="2"/>
        <v>3.0219853148078344</v>
      </c>
      <c r="I16" s="132" t="s">
        <v>82</v>
      </c>
      <c r="J16" s="132" t="s">
        <v>81</v>
      </c>
    </row>
    <row r="17" spans="1:10" ht="18.75" customHeight="1">
      <c r="A17" s="66" t="s">
        <v>321</v>
      </c>
      <c r="B17" s="164" t="s">
        <v>81</v>
      </c>
      <c r="C17" s="77" t="s">
        <v>81</v>
      </c>
      <c r="D17" s="77" t="s">
        <v>81</v>
      </c>
      <c r="E17" s="77" t="s">
        <v>81</v>
      </c>
      <c r="F17" s="132" t="s">
        <v>81</v>
      </c>
      <c r="G17" s="132" t="s">
        <v>81</v>
      </c>
      <c r="H17" s="132" t="s">
        <v>81</v>
      </c>
      <c r="I17" s="132" t="s">
        <v>81</v>
      </c>
      <c r="J17" s="132" t="s">
        <v>81</v>
      </c>
    </row>
    <row r="18" spans="1:10" ht="18.75" customHeight="1">
      <c r="A18" s="66" t="s">
        <v>135</v>
      </c>
      <c r="B18" s="164">
        <v>3897759</v>
      </c>
      <c r="C18" s="77" t="s">
        <v>81</v>
      </c>
      <c r="D18" s="77">
        <v>4419396</v>
      </c>
      <c r="E18" s="77">
        <v>125662</v>
      </c>
      <c r="F18" s="165">
        <f t="shared" si="1"/>
        <v>3.2239550983013574</v>
      </c>
      <c r="G18" s="132">
        <v>155188</v>
      </c>
      <c r="H18" s="132" t="s">
        <v>81</v>
      </c>
      <c r="I18" s="132">
        <v>130186</v>
      </c>
      <c r="J18" s="165">
        <f t="shared" si="3"/>
        <v>2.945787161865558</v>
      </c>
    </row>
    <row r="19" spans="1:10" ht="18.75" customHeight="1">
      <c r="A19" s="66" t="s">
        <v>164</v>
      </c>
      <c r="B19" s="164" t="s">
        <v>68</v>
      </c>
      <c r="C19" s="166" t="s">
        <v>68</v>
      </c>
      <c r="D19" s="166" t="s">
        <v>68</v>
      </c>
      <c r="E19" s="166" t="s">
        <v>68</v>
      </c>
      <c r="F19" s="165" t="s">
        <v>68</v>
      </c>
      <c r="G19" s="165" t="s">
        <v>68</v>
      </c>
      <c r="H19" s="165" t="s">
        <v>68</v>
      </c>
      <c r="I19" s="165" t="s">
        <v>68</v>
      </c>
      <c r="J19" s="165" t="s">
        <v>68</v>
      </c>
    </row>
    <row r="20" spans="1:10" ht="18.75" customHeight="1">
      <c r="A20" s="66" t="s">
        <v>229</v>
      </c>
      <c r="B20" s="164" t="s">
        <v>68</v>
      </c>
      <c r="C20" s="166" t="s">
        <v>68</v>
      </c>
      <c r="D20" s="166" t="s">
        <v>68</v>
      </c>
      <c r="E20" s="166" t="s">
        <v>68</v>
      </c>
      <c r="F20" s="165" t="s">
        <v>68</v>
      </c>
      <c r="G20" s="165" t="s">
        <v>68</v>
      </c>
      <c r="H20" s="165" t="s">
        <v>68</v>
      </c>
      <c r="I20" s="165" t="s">
        <v>68</v>
      </c>
      <c r="J20" s="165" t="s">
        <v>68</v>
      </c>
    </row>
    <row r="21" spans="1:10" ht="18.75" customHeight="1">
      <c r="A21" s="66" t="s">
        <v>322</v>
      </c>
      <c r="B21" s="164">
        <v>2316579</v>
      </c>
      <c r="C21" s="77">
        <v>2543960</v>
      </c>
      <c r="D21" s="77">
        <v>2680262</v>
      </c>
      <c r="E21" s="77">
        <v>241507</v>
      </c>
      <c r="F21" s="165">
        <f t="shared" si="1"/>
        <v>10.425157095872837</v>
      </c>
      <c r="G21" s="132">
        <v>182030</v>
      </c>
      <c r="H21" s="165">
        <f t="shared" si="2"/>
        <v>7.155379801569207</v>
      </c>
      <c r="I21" s="132">
        <v>225947</v>
      </c>
      <c r="J21" s="165">
        <f t="shared" si="3"/>
        <v>8.430034078757972</v>
      </c>
    </row>
    <row r="22" spans="1:10" ht="18.75" customHeight="1">
      <c r="A22" s="66" t="s">
        <v>323</v>
      </c>
      <c r="B22" s="164">
        <v>1918820</v>
      </c>
      <c r="C22" s="77">
        <v>1865964</v>
      </c>
      <c r="D22" s="77">
        <v>1613235</v>
      </c>
      <c r="E22" s="77">
        <v>110201</v>
      </c>
      <c r="F22" s="165">
        <f t="shared" si="1"/>
        <v>5.743165070199393</v>
      </c>
      <c r="G22" s="132">
        <v>51102</v>
      </c>
      <c r="H22" s="165">
        <f t="shared" si="2"/>
        <v>2.7386380444638805</v>
      </c>
      <c r="I22" s="132">
        <v>54662</v>
      </c>
      <c r="J22" s="165">
        <f t="shared" si="3"/>
        <v>3.3883470170185994</v>
      </c>
    </row>
    <row r="23" spans="1:10" ht="18.75" customHeight="1">
      <c r="A23" s="66" t="s">
        <v>168</v>
      </c>
      <c r="B23" s="164">
        <v>1904025</v>
      </c>
      <c r="C23" s="77">
        <v>1912296</v>
      </c>
      <c r="D23" s="77">
        <v>2098008</v>
      </c>
      <c r="E23" s="77" t="s">
        <v>81</v>
      </c>
      <c r="F23" s="132" t="s">
        <v>81</v>
      </c>
      <c r="G23" s="132" t="s">
        <v>81</v>
      </c>
      <c r="H23" s="132" t="s">
        <v>81</v>
      </c>
      <c r="I23" s="132">
        <v>19119</v>
      </c>
      <c r="J23" s="165">
        <f t="shared" si="3"/>
        <v>0.9112929979294645</v>
      </c>
    </row>
    <row r="24" spans="1:10" ht="18.75" customHeight="1">
      <c r="A24" s="66" t="s">
        <v>169</v>
      </c>
      <c r="B24" s="164">
        <v>5548991</v>
      </c>
      <c r="C24" s="77">
        <v>5617277</v>
      </c>
      <c r="D24" s="77">
        <v>5302491</v>
      </c>
      <c r="E24" s="77">
        <v>269141</v>
      </c>
      <c r="F24" s="165">
        <f t="shared" si="1"/>
        <v>4.850269175062637</v>
      </c>
      <c r="G24" s="132">
        <v>272261</v>
      </c>
      <c r="H24" s="165">
        <f t="shared" si="2"/>
        <v>4.846850173135489</v>
      </c>
      <c r="I24" s="132">
        <v>206992</v>
      </c>
      <c r="J24" s="165">
        <f t="shared" si="3"/>
        <v>3.903674706850045</v>
      </c>
    </row>
    <row r="25" spans="1:10" ht="18.75" customHeight="1">
      <c r="A25" s="66" t="s">
        <v>170</v>
      </c>
      <c r="B25" s="164">
        <v>42216403</v>
      </c>
      <c r="C25" s="77">
        <v>45498920</v>
      </c>
      <c r="D25" s="77">
        <v>47471826</v>
      </c>
      <c r="E25" s="77">
        <v>1564361</v>
      </c>
      <c r="F25" s="165">
        <f t="shared" si="1"/>
        <v>3.7055762424856518</v>
      </c>
      <c r="G25" s="132">
        <v>1508220</v>
      </c>
      <c r="H25" s="165">
        <f t="shared" si="2"/>
        <v>3.314847912873536</v>
      </c>
      <c r="I25" s="132">
        <v>1370841</v>
      </c>
      <c r="J25" s="165">
        <f t="shared" si="3"/>
        <v>2.887693850242879</v>
      </c>
    </row>
    <row r="26" spans="1:10" ht="18.75" customHeight="1">
      <c r="A26" s="66" t="s">
        <v>171</v>
      </c>
      <c r="B26" s="164">
        <v>64798024</v>
      </c>
      <c r="C26" s="77">
        <v>65850184</v>
      </c>
      <c r="D26" s="77">
        <v>59236147</v>
      </c>
      <c r="E26" s="77">
        <v>2233636</v>
      </c>
      <c r="F26" s="165">
        <f t="shared" si="1"/>
        <v>3.4470742502888667</v>
      </c>
      <c r="G26" s="132">
        <v>2937409</v>
      </c>
      <c r="H26" s="165">
        <f t="shared" si="2"/>
        <v>4.460745318494478</v>
      </c>
      <c r="I26" s="132">
        <v>1843612</v>
      </c>
      <c r="J26" s="165">
        <f t="shared" si="3"/>
        <v>3.112309110854222</v>
      </c>
    </row>
    <row r="27" spans="1:10" ht="18.75" customHeight="1">
      <c r="A27" s="66" t="s">
        <v>172</v>
      </c>
      <c r="B27" s="164">
        <v>2852457</v>
      </c>
      <c r="C27" s="77">
        <v>3020910</v>
      </c>
      <c r="D27" s="77">
        <v>3519306</v>
      </c>
      <c r="E27" s="77">
        <v>15558</v>
      </c>
      <c r="F27" s="165">
        <f t="shared" si="1"/>
        <v>0.5454245234897493</v>
      </c>
      <c r="G27" s="132">
        <v>5515</v>
      </c>
      <c r="H27" s="165">
        <f t="shared" si="2"/>
        <v>0.18256088397204817</v>
      </c>
      <c r="I27" s="132">
        <v>17231</v>
      </c>
      <c r="J27" s="165">
        <f t="shared" si="3"/>
        <v>0.48961357722232735</v>
      </c>
    </row>
    <row r="28" spans="1:10" ht="18.75" customHeight="1">
      <c r="A28" s="66" t="s">
        <v>173</v>
      </c>
      <c r="B28" s="164" t="s">
        <v>81</v>
      </c>
      <c r="C28" s="77" t="s">
        <v>81</v>
      </c>
      <c r="D28" s="77" t="s">
        <v>81</v>
      </c>
      <c r="E28" s="97" t="s">
        <v>68</v>
      </c>
      <c r="F28" s="112" t="s">
        <v>68</v>
      </c>
      <c r="G28" s="112" t="s">
        <v>68</v>
      </c>
      <c r="H28" s="112" t="s">
        <v>68</v>
      </c>
      <c r="I28" s="112" t="s">
        <v>68</v>
      </c>
      <c r="J28" s="112" t="s">
        <v>68</v>
      </c>
    </row>
    <row r="29" spans="1:10" ht="18.75" customHeight="1">
      <c r="A29" s="66" t="s">
        <v>324</v>
      </c>
      <c r="B29" s="164" t="s">
        <v>68</v>
      </c>
      <c r="C29" s="166" t="s">
        <v>68</v>
      </c>
      <c r="D29" s="166" t="s">
        <v>68</v>
      </c>
      <c r="E29" s="166" t="s">
        <v>68</v>
      </c>
      <c r="F29" s="165" t="s">
        <v>68</v>
      </c>
      <c r="G29" s="165" t="s">
        <v>68</v>
      </c>
      <c r="H29" s="165" t="s">
        <v>68</v>
      </c>
      <c r="I29" s="165" t="s">
        <v>68</v>
      </c>
      <c r="J29" s="165" t="s">
        <v>68</v>
      </c>
    </row>
    <row r="30" spans="1:10" ht="18.75" customHeight="1">
      <c r="A30" s="153" t="s">
        <v>175</v>
      </c>
      <c r="B30" s="164">
        <v>1881216</v>
      </c>
      <c r="C30" s="77">
        <v>1919031</v>
      </c>
      <c r="D30" s="77">
        <v>1621908</v>
      </c>
      <c r="E30" s="77">
        <v>175459</v>
      </c>
      <c r="F30" s="167">
        <f t="shared" si="1"/>
        <v>9.32689281826223</v>
      </c>
      <c r="G30" s="135">
        <v>153750</v>
      </c>
      <c r="H30" s="167">
        <f t="shared" si="2"/>
        <v>8.011855983566706</v>
      </c>
      <c r="I30" s="132">
        <v>140958</v>
      </c>
      <c r="J30" s="167">
        <f t="shared" si="3"/>
        <v>8.690875191441192</v>
      </c>
    </row>
    <row r="31" spans="1:10" ht="18.75" customHeight="1">
      <c r="A31" s="34" t="s">
        <v>325</v>
      </c>
      <c r="B31" s="168">
        <v>16697084</v>
      </c>
      <c r="C31" s="169">
        <v>16053453</v>
      </c>
      <c r="D31" s="170">
        <v>14302867</v>
      </c>
      <c r="E31" s="169">
        <v>752166</v>
      </c>
      <c r="F31" s="165">
        <f t="shared" si="1"/>
        <v>4.504774606152787</v>
      </c>
      <c r="G31" s="132">
        <v>707523</v>
      </c>
      <c r="H31" s="165">
        <f t="shared" si="2"/>
        <v>4.407294804426188</v>
      </c>
      <c r="I31" s="171">
        <v>719299</v>
      </c>
      <c r="J31" s="165">
        <f t="shared" si="3"/>
        <v>5.029054664355056</v>
      </c>
    </row>
    <row r="32" spans="1:10" ht="18.75" customHeight="1">
      <c r="A32" s="34" t="s">
        <v>326</v>
      </c>
      <c r="B32" s="73">
        <v>25721082</v>
      </c>
      <c r="C32" s="73">
        <v>24216811</v>
      </c>
      <c r="D32" s="77">
        <v>24788872</v>
      </c>
      <c r="E32" s="77">
        <v>846007</v>
      </c>
      <c r="F32" s="165">
        <f t="shared" si="1"/>
        <v>3.2891578977898366</v>
      </c>
      <c r="G32" s="132">
        <v>914451</v>
      </c>
      <c r="H32" s="165">
        <f t="shared" si="2"/>
        <v>3.776099999293879</v>
      </c>
      <c r="I32" s="132">
        <v>843716</v>
      </c>
      <c r="J32" s="165">
        <f t="shared" si="3"/>
        <v>3.4036078769538203</v>
      </c>
    </row>
    <row r="33" spans="1:10" ht="18.75" customHeight="1">
      <c r="A33" s="34" t="s">
        <v>327</v>
      </c>
      <c r="B33" s="73">
        <v>27229591</v>
      </c>
      <c r="C33" s="73">
        <v>28958059</v>
      </c>
      <c r="D33" s="77">
        <v>26917695</v>
      </c>
      <c r="E33" s="77">
        <v>1244473</v>
      </c>
      <c r="F33" s="165">
        <f t="shared" si="1"/>
        <v>4.570296336805059</v>
      </c>
      <c r="G33" s="132">
        <v>1232502</v>
      </c>
      <c r="H33" s="165">
        <f t="shared" si="2"/>
        <v>4.256162334637138</v>
      </c>
      <c r="I33" s="132">
        <v>827488</v>
      </c>
      <c r="J33" s="165">
        <f t="shared" si="3"/>
        <v>3.0741413780043203</v>
      </c>
    </row>
    <row r="34" spans="1:10" ht="18.75" customHeight="1">
      <c r="A34" s="172" t="s">
        <v>328</v>
      </c>
      <c r="B34" s="73">
        <v>25403396</v>
      </c>
      <c r="C34" s="73">
        <v>28797873</v>
      </c>
      <c r="D34" s="77">
        <v>30714270</v>
      </c>
      <c r="E34" s="77">
        <v>490883</v>
      </c>
      <c r="F34" s="165">
        <f t="shared" si="1"/>
        <v>1.9323518792526795</v>
      </c>
      <c r="G34" s="132">
        <v>497034</v>
      </c>
      <c r="H34" s="165">
        <f t="shared" si="2"/>
        <v>1.725939967858043</v>
      </c>
      <c r="I34" s="132">
        <v>555660</v>
      </c>
      <c r="J34" s="165">
        <f t="shared" si="3"/>
        <v>1.8091265069949571</v>
      </c>
    </row>
    <row r="35" spans="1:10" ht="18.75" customHeight="1">
      <c r="A35" s="127" t="s">
        <v>329</v>
      </c>
      <c r="B35" s="79">
        <v>88494367</v>
      </c>
      <c r="C35" s="79">
        <v>88259093</v>
      </c>
      <c r="D35" s="79">
        <v>93536854</v>
      </c>
      <c r="E35" s="79">
        <v>3144506</v>
      </c>
      <c r="F35" s="167">
        <f t="shared" si="1"/>
        <v>3.5533402933996916</v>
      </c>
      <c r="G35" s="135">
        <v>3625925</v>
      </c>
      <c r="H35" s="167">
        <f t="shared" si="2"/>
        <v>4.108273580377718</v>
      </c>
      <c r="I35" s="135">
        <v>2732587</v>
      </c>
      <c r="J35" s="167">
        <f t="shared" si="3"/>
        <v>2.9214014403349506</v>
      </c>
    </row>
    <row r="36" spans="1:10" ht="18.75" customHeight="1">
      <c r="A36" s="38" t="s">
        <v>177</v>
      </c>
      <c r="B36" s="38"/>
      <c r="C36" s="38"/>
      <c r="D36" s="38"/>
      <c r="E36" s="38"/>
      <c r="F36" s="38"/>
      <c r="G36" s="38"/>
      <c r="H36" s="38"/>
      <c r="I36" s="38"/>
      <c r="J36" s="38"/>
    </row>
  </sheetData>
  <sheetProtection/>
  <mergeCells count="5">
    <mergeCell ref="A1:J1"/>
    <mergeCell ref="A2:J2"/>
    <mergeCell ref="A4:A5"/>
    <mergeCell ref="B4:D4"/>
    <mergeCell ref="E4:J4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35"/>
  <sheetViews>
    <sheetView zoomScalePageLayoutView="0" workbookViewId="0" topLeftCell="A1">
      <selection activeCell="A3" sqref="A3:G4"/>
    </sheetView>
  </sheetViews>
  <sheetFormatPr defaultColWidth="12.5" defaultRowHeight="22.5" customHeight="1"/>
  <cols>
    <col min="1" max="1" width="27.5" style="0" customWidth="1"/>
    <col min="2" max="3" width="12.5" style="0" customWidth="1"/>
    <col min="4" max="4" width="14.5" style="0" customWidth="1"/>
    <col min="5" max="5" width="13.19921875" style="0" customWidth="1"/>
    <col min="6" max="7" width="12.5" style="0" customWidth="1"/>
    <col min="8" max="8" width="18.69921875" style="0" customWidth="1"/>
    <col min="9" max="9" width="27.59765625" style="0" customWidth="1"/>
  </cols>
  <sheetData>
    <row r="2" spans="1:21" ht="22.5" customHeight="1">
      <c r="A2" s="254" t="s">
        <v>303</v>
      </c>
      <c r="B2" s="254"/>
      <c r="C2" s="254"/>
      <c r="D2" s="254"/>
      <c r="E2" s="284"/>
      <c r="F2" s="284"/>
      <c r="G2" s="284"/>
      <c r="I2" s="254" t="s">
        <v>352</v>
      </c>
      <c r="J2" s="254"/>
      <c r="K2" s="254"/>
      <c r="L2" s="254"/>
      <c r="M2" s="254"/>
      <c r="N2" s="254"/>
      <c r="O2" s="254"/>
      <c r="P2" s="284"/>
      <c r="Q2" s="284"/>
      <c r="R2" s="284"/>
      <c r="S2" s="284"/>
      <c r="T2" s="284"/>
      <c r="U2" s="284"/>
    </row>
    <row r="3" spans="1:21" ht="22.5" customHeight="1">
      <c r="A3" s="291" t="s">
        <v>330</v>
      </c>
      <c r="B3" s="291"/>
      <c r="C3" s="291"/>
      <c r="D3" s="291"/>
      <c r="E3" s="292"/>
      <c r="F3" s="292"/>
      <c r="G3" s="292"/>
      <c r="I3" s="209" t="s">
        <v>353</v>
      </c>
      <c r="J3" s="209"/>
      <c r="K3" s="209"/>
      <c r="L3" s="209"/>
      <c r="M3" s="209"/>
      <c r="N3" s="209"/>
      <c r="O3" s="209"/>
      <c r="P3" s="237"/>
      <c r="Q3" s="237"/>
      <c r="R3" s="237"/>
      <c r="S3" s="237"/>
      <c r="T3" s="237"/>
      <c r="U3" s="237"/>
    </row>
    <row r="4" spans="1:21" ht="22.5" customHeight="1">
      <c r="A4" s="291"/>
      <c r="B4" s="291"/>
      <c r="C4" s="291"/>
      <c r="D4" s="291"/>
      <c r="E4" s="292"/>
      <c r="F4" s="292"/>
      <c r="G4" s="292"/>
      <c r="I4" s="209" t="s">
        <v>354</v>
      </c>
      <c r="J4" s="209"/>
      <c r="K4" s="209"/>
      <c r="L4" s="209"/>
      <c r="M4" s="209"/>
      <c r="N4" s="209"/>
      <c r="O4" s="209"/>
      <c r="P4" s="237"/>
      <c r="Q4" s="237"/>
      <c r="R4" s="237"/>
      <c r="S4" s="237"/>
      <c r="T4" s="237"/>
      <c r="U4" s="237"/>
    </row>
    <row r="5" spans="1:21" ht="22.5" customHeight="1" thickBot="1">
      <c r="A5" s="7"/>
      <c r="B5" s="7"/>
      <c r="C5" s="7"/>
      <c r="D5" s="7"/>
      <c r="E5" s="173"/>
      <c r="F5" s="7"/>
      <c r="G5" s="7"/>
      <c r="I5" s="184"/>
      <c r="J5" s="173"/>
      <c r="K5" s="173"/>
      <c r="L5" s="173"/>
      <c r="M5" s="173"/>
      <c r="N5" s="173"/>
      <c r="O5" s="173"/>
      <c r="P5" s="173"/>
      <c r="Q5" s="7"/>
      <c r="R5" s="7"/>
      <c r="S5" s="7"/>
      <c r="T5" s="7"/>
      <c r="U5" s="7"/>
    </row>
    <row r="6" spans="1:21" ht="22.5" customHeight="1">
      <c r="A6" s="255" t="s">
        <v>331</v>
      </c>
      <c r="B6" s="207" t="s">
        <v>247</v>
      </c>
      <c r="C6" s="258" t="s">
        <v>332</v>
      </c>
      <c r="D6" s="297" t="s">
        <v>333</v>
      </c>
      <c r="E6" s="258" t="s">
        <v>334</v>
      </c>
      <c r="F6" s="258" t="s">
        <v>335</v>
      </c>
      <c r="G6" s="297" t="s">
        <v>336</v>
      </c>
      <c r="I6" s="255" t="s">
        <v>355</v>
      </c>
      <c r="J6" s="287" t="s">
        <v>356</v>
      </c>
      <c r="K6" s="289" t="s">
        <v>357</v>
      </c>
      <c r="L6" s="290"/>
      <c r="M6" s="290"/>
      <c r="N6" s="290"/>
      <c r="O6" s="290"/>
      <c r="P6" s="289" t="s">
        <v>358</v>
      </c>
      <c r="Q6" s="290"/>
      <c r="R6" s="290"/>
      <c r="S6" s="290"/>
      <c r="T6" s="290"/>
      <c r="U6" s="290"/>
    </row>
    <row r="7" spans="1:21" ht="22.5" customHeight="1">
      <c r="A7" s="285"/>
      <c r="B7" s="293"/>
      <c r="C7" s="295"/>
      <c r="D7" s="298"/>
      <c r="E7" s="300"/>
      <c r="F7" s="300"/>
      <c r="G7" s="302"/>
      <c r="I7" s="285"/>
      <c r="J7" s="288"/>
      <c r="K7" s="277" t="s">
        <v>205</v>
      </c>
      <c r="L7" s="277" t="s">
        <v>359</v>
      </c>
      <c r="M7" s="277" t="s">
        <v>360</v>
      </c>
      <c r="N7" s="277" t="s">
        <v>361</v>
      </c>
      <c r="O7" s="279" t="s">
        <v>362</v>
      </c>
      <c r="P7" s="277" t="s">
        <v>205</v>
      </c>
      <c r="Q7" s="277" t="s">
        <v>363</v>
      </c>
      <c r="R7" s="277" t="s">
        <v>364</v>
      </c>
      <c r="S7" s="282" t="s">
        <v>365</v>
      </c>
      <c r="T7" s="273" t="s">
        <v>366</v>
      </c>
      <c r="U7" s="275" t="s">
        <v>361</v>
      </c>
    </row>
    <row r="8" spans="1:21" ht="22.5" customHeight="1">
      <c r="A8" s="286"/>
      <c r="B8" s="294"/>
      <c r="C8" s="296"/>
      <c r="D8" s="299"/>
      <c r="E8" s="301"/>
      <c r="F8" s="301"/>
      <c r="G8" s="303"/>
      <c r="I8" s="286"/>
      <c r="J8" s="288"/>
      <c r="K8" s="278"/>
      <c r="L8" s="278"/>
      <c r="M8" s="278"/>
      <c r="N8" s="278"/>
      <c r="O8" s="280"/>
      <c r="P8" s="278"/>
      <c r="Q8" s="278"/>
      <c r="R8" s="281"/>
      <c r="S8" s="283"/>
      <c r="T8" s="274"/>
      <c r="U8" s="276"/>
    </row>
    <row r="9" spans="1:21" ht="22.5" customHeight="1">
      <c r="A9" s="129" t="s">
        <v>337</v>
      </c>
      <c r="B9" s="141">
        <f>SUM(B11:B33)</f>
        <v>599</v>
      </c>
      <c r="C9" s="142">
        <v>65087</v>
      </c>
      <c r="D9" s="142">
        <v>200975921</v>
      </c>
      <c r="E9" s="142">
        <v>13375934</v>
      </c>
      <c r="F9" s="142">
        <v>3931159</v>
      </c>
      <c r="G9" s="142">
        <v>5189583</v>
      </c>
      <c r="I9" s="129" t="s">
        <v>367</v>
      </c>
      <c r="J9" s="185">
        <f>SUM(J11:J33)</f>
        <v>599</v>
      </c>
      <c r="K9" s="146">
        <f>SUM(L9:O9)</f>
        <v>514052</v>
      </c>
      <c r="L9" s="146">
        <v>62164</v>
      </c>
      <c r="M9" s="146">
        <v>235000</v>
      </c>
      <c r="N9" s="146">
        <f>SUM(N11:N33)</f>
        <v>13508</v>
      </c>
      <c r="O9" s="146">
        <f>SUM(O11:O33)</f>
        <v>203380</v>
      </c>
      <c r="P9" s="146">
        <f>SUM(Q9:U9)</f>
        <v>514052</v>
      </c>
      <c r="Q9" s="146">
        <v>9259</v>
      </c>
      <c r="R9" s="186">
        <f>SUM(R11:R33)</f>
        <v>2316</v>
      </c>
      <c r="S9" s="186">
        <v>151354</v>
      </c>
      <c r="T9" s="186">
        <v>327016</v>
      </c>
      <c r="U9" s="186">
        <v>24107</v>
      </c>
    </row>
    <row r="10" spans="1:21" ht="22.5" customHeight="1">
      <c r="A10" s="66"/>
      <c r="B10" s="174"/>
      <c r="C10" s="175"/>
      <c r="D10" s="175"/>
      <c r="E10" s="175"/>
      <c r="F10" s="175"/>
      <c r="G10" s="175"/>
      <c r="I10" s="66"/>
      <c r="J10" s="148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</row>
    <row r="11" spans="1:21" ht="22.5" customHeight="1">
      <c r="A11" s="66" t="s">
        <v>338</v>
      </c>
      <c r="B11" s="176">
        <v>84</v>
      </c>
      <c r="C11" s="177">
        <v>7227</v>
      </c>
      <c r="D11" s="177">
        <v>9602965</v>
      </c>
      <c r="E11" s="177">
        <v>490507</v>
      </c>
      <c r="F11" s="177">
        <v>164572</v>
      </c>
      <c r="G11" s="177">
        <v>244237</v>
      </c>
      <c r="I11" s="66" t="s">
        <v>368</v>
      </c>
      <c r="J11" s="148">
        <v>84</v>
      </c>
      <c r="K11" s="149">
        <f>SUM(L11:O11)</f>
        <v>16280</v>
      </c>
      <c r="L11" s="149">
        <v>1663</v>
      </c>
      <c r="M11" s="149">
        <v>14548</v>
      </c>
      <c r="N11" s="149">
        <v>57</v>
      </c>
      <c r="O11" s="149">
        <v>12</v>
      </c>
      <c r="P11" s="149">
        <f>SUM(Q11:U11)</f>
        <v>16280</v>
      </c>
      <c r="Q11" s="149">
        <v>886</v>
      </c>
      <c r="R11" s="149">
        <v>1165</v>
      </c>
      <c r="S11" s="149">
        <v>6776</v>
      </c>
      <c r="T11" s="149">
        <v>2930</v>
      </c>
      <c r="U11" s="149">
        <v>4523</v>
      </c>
    </row>
    <row r="12" spans="1:21" ht="22.5" customHeight="1">
      <c r="A12" s="66" t="s">
        <v>339</v>
      </c>
      <c r="B12" s="176">
        <v>7</v>
      </c>
      <c r="C12" s="177">
        <v>633</v>
      </c>
      <c r="D12" s="177">
        <v>20535615</v>
      </c>
      <c r="E12" s="177">
        <v>341458</v>
      </c>
      <c r="F12" s="177">
        <v>111273</v>
      </c>
      <c r="G12" s="177">
        <v>154779</v>
      </c>
      <c r="I12" s="66" t="s">
        <v>369</v>
      </c>
      <c r="J12" s="148">
        <v>7</v>
      </c>
      <c r="K12" s="149">
        <f aca="true" t="shared" si="0" ref="K12:K21">SUM(L12:O12)</f>
        <v>4808</v>
      </c>
      <c r="L12" s="149">
        <v>97</v>
      </c>
      <c r="M12" s="149">
        <v>4708</v>
      </c>
      <c r="N12" s="149">
        <v>3</v>
      </c>
      <c r="O12" s="149" t="s">
        <v>68</v>
      </c>
      <c r="P12" s="149">
        <f aca="true" t="shared" si="1" ref="P12:P21">SUM(Q12:U12)</f>
        <v>4808</v>
      </c>
      <c r="Q12" s="149">
        <v>271</v>
      </c>
      <c r="R12" s="149">
        <v>904</v>
      </c>
      <c r="S12" s="149">
        <v>1960</v>
      </c>
      <c r="T12" s="149">
        <v>862</v>
      </c>
      <c r="U12" s="149">
        <v>811</v>
      </c>
    </row>
    <row r="13" spans="1:21" ht="22.5" customHeight="1">
      <c r="A13" s="66" t="s">
        <v>340</v>
      </c>
      <c r="B13" s="176">
        <v>69</v>
      </c>
      <c r="C13" s="177">
        <v>5557</v>
      </c>
      <c r="D13" s="177">
        <v>11062205</v>
      </c>
      <c r="E13" s="177">
        <v>1691495</v>
      </c>
      <c r="F13" s="177">
        <v>682705</v>
      </c>
      <c r="G13" s="177">
        <v>874553</v>
      </c>
      <c r="I13" s="66" t="s">
        <v>340</v>
      </c>
      <c r="J13" s="148">
        <v>69</v>
      </c>
      <c r="K13" s="149">
        <f t="shared" si="0"/>
        <v>131051</v>
      </c>
      <c r="L13" s="149">
        <v>11631</v>
      </c>
      <c r="M13" s="149">
        <v>92353</v>
      </c>
      <c r="N13" s="149">
        <v>11010</v>
      </c>
      <c r="O13" s="149">
        <v>16057</v>
      </c>
      <c r="P13" s="149">
        <f t="shared" si="1"/>
        <v>131051</v>
      </c>
      <c r="Q13" s="149">
        <v>5162</v>
      </c>
      <c r="R13" s="149" t="s">
        <v>68</v>
      </c>
      <c r="S13" s="149">
        <v>70564</v>
      </c>
      <c r="T13" s="149">
        <v>49745</v>
      </c>
      <c r="U13" s="149">
        <v>5580</v>
      </c>
    </row>
    <row r="14" spans="1:21" ht="22.5" customHeight="1">
      <c r="A14" s="66" t="s">
        <v>341</v>
      </c>
      <c r="B14" s="176">
        <v>39</v>
      </c>
      <c r="C14" s="177">
        <v>2438</v>
      </c>
      <c r="D14" s="177">
        <v>2149349</v>
      </c>
      <c r="E14" s="177">
        <v>174089</v>
      </c>
      <c r="F14" s="177">
        <v>60404</v>
      </c>
      <c r="G14" s="177">
        <v>100119</v>
      </c>
      <c r="I14" s="66" t="s">
        <v>370</v>
      </c>
      <c r="J14" s="148">
        <v>39</v>
      </c>
      <c r="K14" s="149">
        <f t="shared" si="0"/>
        <v>1383</v>
      </c>
      <c r="L14" s="149">
        <v>837</v>
      </c>
      <c r="M14" s="149">
        <v>546</v>
      </c>
      <c r="N14" s="149" t="s">
        <v>68</v>
      </c>
      <c r="O14" s="149" t="s">
        <v>68</v>
      </c>
      <c r="P14" s="149">
        <f t="shared" si="1"/>
        <v>1383</v>
      </c>
      <c r="Q14" s="149">
        <v>162</v>
      </c>
      <c r="R14" s="149" t="s">
        <v>68</v>
      </c>
      <c r="S14" s="149">
        <v>103</v>
      </c>
      <c r="T14" s="149">
        <v>845</v>
      </c>
      <c r="U14" s="149">
        <v>273</v>
      </c>
    </row>
    <row r="15" spans="1:21" ht="22.5" customHeight="1">
      <c r="A15" s="66" t="s">
        <v>342</v>
      </c>
      <c r="B15" s="176">
        <v>9</v>
      </c>
      <c r="C15" s="177">
        <v>652</v>
      </c>
      <c r="D15" s="177">
        <v>1235635</v>
      </c>
      <c r="E15" s="177">
        <v>253301</v>
      </c>
      <c r="F15" s="177">
        <v>72092</v>
      </c>
      <c r="G15" s="177">
        <v>93026</v>
      </c>
      <c r="I15" s="66" t="s">
        <v>371</v>
      </c>
      <c r="J15" s="148">
        <v>9</v>
      </c>
      <c r="K15" s="149">
        <f t="shared" si="0"/>
        <v>868</v>
      </c>
      <c r="L15" s="149">
        <v>587</v>
      </c>
      <c r="M15" s="149">
        <v>281</v>
      </c>
      <c r="N15" s="149" t="s">
        <v>68</v>
      </c>
      <c r="O15" s="149" t="s">
        <v>68</v>
      </c>
      <c r="P15" s="149">
        <v>868</v>
      </c>
      <c r="Q15" s="149" t="s">
        <v>81</v>
      </c>
      <c r="R15" s="149" t="s">
        <v>68</v>
      </c>
      <c r="S15" s="149" t="s">
        <v>81</v>
      </c>
      <c r="T15" s="149" t="s">
        <v>81</v>
      </c>
      <c r="U15" s="149">
        <v>340</v>
      </c>
    </row>
    <row r="16" spans="1:21" ht="22.5" customHeight="1">
      <c r="A16" s="66" t="s">
        <v>343</v>
      </c>
      <c r="B16" s="176">
        <v>6</v>
      </c>
      <c r="C16" s="177">
        <v>1328</v>
      </c>
      <c r="D16" s="177">
        <v>3459903</v>
      </c>
      <c r="E16" s="177">
        <v>358650</v>
      </c>
      <c r="F16" s="177">
        <v>78998</v>
      </c>
      <c r="G16" s="177">
        <v>94404</v>
      </c>
      <c r="I16" s="66" t="s">
        <v>372</v>
      </c>
      <c r="J16" s="148">
        <v>6</v>
      </c>
      <c r="K16" s="149">
        <f t="shared" si="0"/>
        <v>983</v>
      </c>
      <c r="L16" s="149">
        <v>206</v>
      </c>
      <c r="M16" s="149">
        <v>776</v>
      </c>
      <c r="N16" s="149">
        <v>1</v>
      </c>
      <c r="O16" s="149" t="s">
        <v>68</v>
      </c>
      <c r="P16" s="149">
        <f t="shared" si="1"/>
        <v>983</v>
      </c>
      <c r="Q16" s="149">
        <v>12</v>
      </c>
      <c r="R16" s="149" t="s">
        <v>68</v>
      </c>
      <c r="S16" s="149">
        <v>132</v>
      </c>
      <c r="T16" s="149">
        <v>656</v>
      </c>
      <c r="U16" s="149">
        <v>183</v>
      </c>
    </row>
    <row r="17" spans="1:21" ht="22.5" customHeight="1">
      <c r="A17" s="66" t="s">
        <v>344</v>
      </c>
      <c r="B17" s="176">
        <v>9</v>
      </c>
      <c r="C17" s="177">
        <v>593</v>
      </c>
      <c r="D17" s="177">
        <v>1388464</v>
      </c>
      <c r="E17" s="177">
        <v>200742</v>
      </c>
      <c r="F17" s="177">
        <v>74127</v>
      </c>
      <c r="G17" s="177">
        <v>87463</v>
      </c>
      <c r="I17" s="66" t="s">
        <v>373</v>
      </c>
      <c r="J17" s="148">
        <v>9</v>
      </c>
      <c r="K17" s="149">
        <f t="shared" si="0"/>
        <v>45535</v>
      </c>
      <c r="L17" s="149">
        <v>17</v>
      </c>
      <c r="M17" s="149">
        <v>35881</v>
      </c>
      <c r="N17" s="149" t="s">
        <v>68</v>
      </c>
      <c r="O17" s="149">
        <v>9637</v>
      </c>
      <c r="P17" s="149">
        <f t="shared" si="1"/>
        <v>45535</v>
      </c>
      <c r="Q17" s="149">
        <v>626</v>
      </c>
      <c r="R17" s="149" t="s">
        <v>68</v>
      </c>
      <c r="S17" s="149">
        <v>44259</v>
      </c>
      <c r="T17" s="149">
        <v>524</v>
      </c>
      <c r="U17" s="149">
        <v>126</v>
      </c>
    </row>
    <row r="18" spans="1:21" ht="22.5" customHeight="1">
      <c r="A18" s="66" t="s">
        <v>224</v>
      </c>
      <c r="B18" s="176">
        <v>37</v>
      </c>
      <c r="C18" s="177">
        <v>3894</v>
      </c>
      <c r="D18" s="177">
        <v>7301748</v>
      </c>
      <c r="E18" s="177">
        <v>229437</v>
      </c>
      <c r="F18" s="177">
        <v>86733</v>
      </c>
      <c r="G18" s="177">
        <v>183269</v>
      </c>
      <c r="I18" s="66" t="s">
        <v>374</v>
      </c>
      <c r="J18" s="148">
        <v>37</v>
      </c>
      <c r="K18" s="149">
        <f t="shared" si="0"/>
        <v>1959</v>
      </c>
      <c r="L18" s="149">
        <v>555</v>
      </c>
      <c r="M18" s="149">
        <v>1404</v>
      </c>
      <c r="N18" s="149" t="s">
        <v>68</v>
      </c>
      <c r="O18" s="149" t="s">
        <v>68</v>
      </c>
      <c r="P18" s="149">
        <f t="shared" si="1"/>
        <v>1959</v>
      </c>
      <c r="Q18" s="149">
        <v>26</v>
      </c>
      <c r="R18" s="149" t="s">
        <v>68</v>
      </c>
      <c r="S18" s="149">
        <v>471</v>
      </c>
      <c r="T18" s="149">
        <v>866</v>
      </c>
      <c r="U18" s="149">
        <v>596</v>
      </c>
    </row>
    <row r="19" spans="1:21" ht="22.5" customHeight="1">
      <c r="A19" s="66" t="s">
        <v>345</v>
      </c>
      <c r="B19" s="176">
        <v>9</v>
      </c>
      <c r="C19" s="177">
        <v>1313</v>
      </c>
      <c r="D19" s="177">
        <v>12466016</v>
      </c>
      <c r="E19" s="177">
        <v>698983</v>
      </c>
      <c r="F19" s="177">
        <v>138082</v>
      </c>
      <c r="G19" s="177">
        <v>236778</v>
      </c>
      <c r="I19" s="66" t="s">
        <v>345</v>
      </c>
      <c r="J19" s="148">
        <v>9</v>
      </c>
      <c r="K19" s="149">
        <f t="shared" si="0"/>
        <v>90419</v>
      </c>
      <c r="L19" s="149">
        <v>28505</v>
      </c>
      <c r="M19" s="149">
        <v>25744</v>
      </c>
      <c r="N19" s="149" t="s">
        <v>68</v>
      </c>
      <c r="O19" s="149">
        <v>36170</v>
      </c>
      <c r="P19" s="149">
        <f t="shared" si="1"/>
        <v>90419</v>
      </c>
      <c r="Q19" s="149">
        <v>745</v>
      </c>
      <c r="R19" s="149">
        <v>74</v>
      </c>
      <c r="S19" s="149">
        <v>1491</v>
      </c>
      <c r="T19" s="149">
        <v>87208</v>
      </c>
      <c r="U19" s="149">
        <v>901</v>
      </c>
    </row>
    <row r="20" spans="1:21" ht="22.5" customHeight="1">
      <c r="A20" s="66" t="s">
        <v>346</v>
      </c>
      <c r="B20" s="176">
        <v>2</v>
      </c>
      <c r="C20" s="178" t="s">
        <v>81</v>
      </c>
      <c r="D20" s="178" t="s">
        <v>81</v>
      </c>
      <c r="E20" s="178" t="s">
        <v>81</v>
      </c>
      <c r="F20" s="178" t="s">
        <v>81</v>
      </c>
      <c r="G20" s="178" t="s">
        <v>81</v>
      </c>
      <c r="I20" s="66" t="s">
        <v>375</v>
      </c>
      <c r="J20" s="148">
        <v>2</v>
      </c>
      <c r="K20" s="149" t="s">
        <v>81</v>
      </c>
      <c r="L20" s="149" t="s">
        <v>81</v>
      </c>
      <c r="M20" s="149" t="s">
        <v>81</v>
      </c>
      <c r="N20" s="149" t="s">
        <v>68</v>
      </c>
      <c r="O20" s="149" t="s">
        <v>68</v>
      </c>
      <c r="P20" s="149" t="s">
        <v>81</v>
      </c>
      <c r="Q20" s="149" t="s">
        <v>81</v>
      </c>
      <c r="R20" s="149" t="s">
        <v>68</v>
      </c>
      <c r="S20" s="149" t="s">
        <v>81</v>
      </c>
      <c r="T20" s="149" t="s">
        <v>81</v>
      </c>
      <c r="U20" s="149" t="s">
        <v>81</v>
      </c>
    </row>
    <row r="21" spans="1:21" ht="22.5" customHeight="1">
      <c r="A21" s="66" t="s">
        <v>227</v>
      </c>
      <c r="B21" s="177">
        <v>20</v>
      </c>
      <c r="C21" s="177">
        <v>2030</v>
      </c>
      <c r="D21" s="177">
        <v>4438143</v>
      </c>
      <c r="E21" s="177">
        <v>605601</v>
      </c>
      <c r="F21" s="177">
        <v>135427</v>
      </c>
      <c r="G21" s="177">
        <v>199451</v>
      </c>
      <c r="I21" s="66" t="s">
        <v>376</v>
      </c>
      <c r="J21" s="148">
        <v>20</v>
      </c>
      <c r="K21" s="149">
        <f t="shared" si="0"/>
        <v>11843</v>
      </c>
      <c r="L21" s="149">
        <v>831</v>
      </c>
      <c r="M21" s="149">
        <v>10282</v>
      </c>
      <c r="N21" s="149" t="s">
        <v>68</v>
      </c>
      <c r="O21" s="149">
        <v>730</v>
      </c>
      <c r="P21" s="149">
        <f t="shared" si="1"/>
        <v>11843</v>
      </c>
      <c r="Q21" s="149">
        <v>164</v>
      </c>
      <c r="R21" s="149" t="s">
        <v>68</v>
      </c>
      <c r="S21" s="149">
        <v>3104</v>
      </c>
      <c r="T21" s="149">
        <v>8305</v>
      </c>
      <c r="U21" s="149">
        <v>270</v>
      </c>
    </row>
    <row r="22" spans="1:21" ht="22.5" customHeight="1">
      <c r="A22" s="66" t="s">
        <v>347</v>
      </c>
      <c r="B22" s="179" t="s">
        <v>68</v>
      </c>
      <c r="C22" s="178" t="s">
        <v>68</v>
      </c>
      <c r="D22" s="178" t="s">
        <v>68</v>
      </c>
      <c r="E22" s="178" t="s">
        <v>68</v>
      </c>
      <c r="F22" s="178" t="s">
        <v>68</v>
      </c>
      <c r="G22" s="178" t="s">
        <v>68</v>
      </c>
      <c r="I22" s="66" t="s">
        <v>377</v>
      </c>
      <c r="J22" s="148" t="s">
        <v>68</v>
      </c>
      <c r="K22" s="149" t="s">
        <v>68</v>
      </c>
      <c r="L22" s="149" t="s">
        <v>68</v>
      </c>
      <c r="M22" s="149" t="s">
        <v>68</v>
      </c>
      <c r="N22" s="149" t="s">
        <v>68</v>
      </c>
      <c r="O22" s="149" t="s">
        <v>68</v>
      </c>
      <c r="P22" s="149" t="s">
        <v>68</v>
      </c>
      <c r="Q22" s="149" t="s">
        <v>68</v>
      </c>
      <c r="R22" s="149" t="s">
        <v>68</v>
      </c>
      <c r="S22" s="149" t="s">
        <v>68</v>
      </c>
      <c r="T22" s="149" t="s">
        <v>68</v>
      </c>
      <c r="U22" s="149" t="s">
        <v>68</v>
      </c>
    </row>
    <row r="23" spans="1:21" ht="22.5" customHeight="1">
      <c r="A23" s="66" t="s">
        <v>229</v>
      </c>
      <c r="B23" s="179" t="s">
        <v>68</v>
      </c>
      <c r="C23" s="178" t="s">
        <v>68</v>
      </c>
      <c r="D23" s="178" t="s">
        <v>68</v>
      </c>
      <c r="E23" s="178" t="s">
        <v>68</v>
      </c>
      <c r="F23" s="178" t="s">
        <v>68</v>
      </c>
      <c r="G23" s="178" t="s">
        <v>68</v>
      </c>
      <c r="I23" s="66" t="s">
        <v>229</v>
      </c>
      <c r="J23" s="148" t="s">
        <v>68</v>
      </c>
      <c r="K23" s="149" t="s">
        <v>68</v>
      </c>
      <c r="L23" s="149" t="s">
        <v>68</v>
      </c>
      <c r="M23" s="149" t="s">
        <v>68</v>
      </c>
      <c r="N23" s="149" t="s">
        <v>68</v>
      </c>
      <c r="O23" s="149" t="s">
        <v>68</v>
      </c>
      <c r="P23" s="149" t="s">
        <v>68</v>
      </c>
      <c r="Q23" s="149" t="s">
        <v>68</v>
      </c>
      <c r="R23" s="149" t="s">
        <v>68</v>
      </c>
      <c r="S23" s="149" t="s">
        <v>68</v>
      </c>
      <c r="T23" s="149" t="s">
        <v>68</v>
      </c>
      <c r="U23" s="149" t="s">
        <v>68</v>
      </c>
    </row>
    <row r="24" spans="1:21" ht="22.5" customHeight="1">
      <c r="A24" s="66" t="s">
        <v>230</v>
      </c>
      <c r="B24" s="176">
        <v>17</v>
      </c>
      <c r="C24" s="177">
        <v>1546</v>
      </c>
      <c r="D24" s="177">
        <v>2755052</v>
      </c>
      <c r="E24" s="177">
        <v>546008</v>
      </c>
      <c r="F24" s="177">
        <v>130989</v>
      </c>
      <c r="G24" s="177">
        <v>174228</v>
      </c>
      <c r="I24" s="66" t="s">
        <v>378</v>
      </c>
      <c r="J24" s="148">
        <v>17</v>
      </c>
      <c r="K24" s="149">
        <f aca="true" t="shared" si="2" ref="K24:K30">SUM(L24:O24)</f>
        <v>2508</v>
      </c>
      <c r="L24" s="149">
        <v>153</v>
      </c>
      <c r="M24" s="149">
        <v>2016</v>
      </c>
      <c r="N24" s="149" t="s">
        <v>68</v>
      </c>
      <c r="O24" s="149">
        <v>339</v>
      </c>
      <c r="P24" s="149">
        <f aca="true" t="shared" si="3" ref="P24:P30">SUM(Q24:U24)</f>
        <v>2508</v>
      </c>
      <c r="Q24" s="149">
        <v>65</v>
      </c>
      <c r="R24" s="149">
        <v>173</v>
      </c>
      <c r="S24" s="149">
        <v>1147</v>
      </c>
      <c r="T24" s="149">
        <v>695</v>
      </c>
      <c r="U24" s="149">
        <v>428</v>
      </c>
    </row>
    <row r="25" spans="1:21" ht="22.5" customHeight="1">
      <c r="A25" s="66" t="s">
        <v>348</v>
      </c>
      <c r="B25" s="176">
        <v>11</v>
      </c>
      <c r="C25" s="177">
        <v>642</v>
      </c>
      <c r="D25" s="177">
        <v>1676477</v>
      </c>
      <c r="E25" s="177">
        <v>468181</v>
      </c>
      <c r="F25" s="177">
        <v>122240</v>
      </c>
      <c r="G25" s="177">
        <v>126202</v>
      </c>
      <c r="I25" s="66" t="s">
        <v>348</v>
      </c>
      <c r="J25" s="148">
        <v>11</v>
      </c>
      <c r="K25" s="149">
        <f t="shared" si="2"/>
        <v>2237</v>
      </c>
      <c r="L25" s="149">
        <v>458</v>
      </c>
      <c r="M25" s="149">
        <v>1660</v>
      </c>
      <c r="N25" s="149" t="s">
        <v>68</v>
      </c>
      <c r="O25" s="149">
        <v>119</v>
      </c>
      <c r="P25" s="149">
        <f t="shared" si="3"/>
        <v>2237</v>
      </c>
      <c r="Q25" s="149">
        <v>12</v>
      </c>
      <c r="R25" s="149" t="s">
        <v>68</v>
      </c>
      <c r="S25" s="149">
        <v>211</v>
      </c>
      <c r="T25" s="149">
        <v>1726</v>
      </c>
      <c r="U25" s="149">
        <v>288</v>
      </c>
    </row>
    <row r="26" spans="1:21" ht="22.5" customHeight="1">
      <c r="A26" s="66" t="s">
        <v>349</v>
      </c>
      <c r="B26" s="176">
        <v>4</v>
      </c>
      <c r="C26" s="177">
        <v>772</v>
      </c>
      <c r="D26" s="177">
        <v>2098008</v>
      </c>
      <c r="E26" s="177">
        <v>293597</v>
      </c>
      <c r="F26" s="177">
        <v>63254</v>
      </c>
      <c r="G26" s="177">
        <v>70951</v>
      </c>
      <c r="I26" s="66" t="s">
        <v>379</v>
      </c>
      <c r="J26" s="148">
        <v>4</v>
      </c>
      <c r="K26" s="149">
        <f t="shared" si="2"/>
        <v>2019</v>
      </c>
      <c r="L26" s="149">
        <v>294</v>
      </c>
      <c r="M26" s="149">
        <v>1725</v>
      </c>
      <c r="N26" s="149" t="s">
        <v>68</v>
      </c>
      <c r="O26" s="149" t="s">
        <v>68</v>
      </c>
      <c r="P26" s="149">
        <f t="shared" si="3"/>
        <v>2019</v>
      </c>
      <c r="Q26" s="149">
        <v>81</v>
      </c>
      <c r="R26" s="149" t="s">
        <v>68</v>
      </c>
      <c r="S26" s="149">
        <v>1645</v>
      </c>
      <c r="T26" s="149">
        <v>170</v>
      </c>
      <c r="U26" s="149">
        <v>123</v>
      </c>
    </row>
    <row r="27" spans="1:21" ht="22.5" customHeight="1">
      <c r="A27" s="66" t="s">
        <v>350</v>
      </c>
      <c r="B27" s="176">
        <v>46</v>
      </c>
      <c r="C27" s="177">
        <v>2955</v>
      </c>
      <c r="D27" s="177">
        <v>5849102</v>
      </c>
      <c r="E27" s="177">
        <v>739986</v>
      </c>
      <c r="F27" s="177">
        <v>225564</v>
      </c>
      <c r="G27" s="177">
        <v>255249</v>
      </c>
      <c r="I27" s="66" t="s">
        <v>380</v>
      </c>
      <c r="J27" s="148">
        <v>46</v>
      </c>
      <c r="K27" s="149">
        <f t="shared" si="2"/>
        <v>5856</v>
      </c>
      <c r="L27" s="149">
        <v>709</v>
      </c>
      <c r="M27" s="149">
        <v>5040</v>
      </c>
      <c r="N27" s="149">
        <v>2</v>
      </c>
      <c r="O27" s="149">
        <v>105</v>
      </c>
      <c r="P27" s="149">
        <f t="shared" si="3"/>
        <v>5856</v>
      </c>
      <c r="Q27" s="149">
        <v>84</v>
      </c>
      <c r="R27" s="149" t="s">
        <v>68</v>
      </c>
      <c r="S27" s="149">
        <v>1767</v>
      </c>
      <c r="T27" s="149">
        <v>3545</v>
      </c>
      <c r="U27" s="149">
        <v>460</v>
      </c>
    </row>
    <row r="28" spans="1:21" ht="22.5" customHeight="1">
      <c r="A28" s="66" t="s">
        <v>234</v>
      </c>
      <c r="B28" s="176">
        <v>119</v>
      </c>
      <c r="C28" s="177">
        <v>13960</v>
      </c>
      <c r="D28" s="177">
        <v>48456979</v>
      </c>
      <c r="E28" s="177">
        <v>3459365</v>
      </c>
      <c r="F28" s="177">
        <v>1223081</v>
      </c>
      <c r="G28" s="177">
        <v>1399218</v>
      </c>
      <c r="I28" s="66" t="s">
        <v>381</v>
      </c>
      <c r="J28" s="148">
        <v>119</v>
      </c>
      <c r="K28" s="149">
        <f t="shared" si="2"/>
        <v>26600</v>
      </c>
      <c r="L28" s="149">
        <v>5146</v>
      </c>
      <c r="M28" s="149">
        <v>16272</v>
      </c>
      <c r="N28" s="149">
        <v>2020</v>
      </c>
      <c r="O28" s="149">
        <v>3162</v>
      </c>
      <c r="P28" s="149">
        <f t="shared" si="3"/>
        <v>26600</v>
      </c>
      <c r="Q28" s="149">
        <v>296</v>
      </c>
      <c r="R28" s="149" t="s">
        <v>68</v>
      </c>
      <c r="S28" s="149">
        <v>4008</v>
      </c>
      <c r="T28" s="149">
        <v>17270</v>
      </c>
      <c r="U28" s="149">
        <v>5026</v>
      </c>
    </row>
    <row r="29" spans="1:21" ht="22.5" customHeight="1">
      <c r="A29" s="66" t="s">
        <v>235</v>
      </c>
      <c r="B29" s="176">
        <v>83</v>
      </c>
      <c r="C29" s="177">
        <v>17038</v>
      </c>
      <c r="D29" s="177">
        <v>60711582</v>
      </c>
      <c r="E29" s="177">
        <v>2319667</v>
      </c>
      <c r="F29" s="177">
        <v>410443</v>
      </c>
      <c r="G29" s="177">
        <v>717275</v>
      </c>
      <c r="I29" s="66" t="s">
        <v>382</v>
      </c>
      <c r="J29" s="148">
        <v>83</v>
      </c>
      <c r="K29" s="149">
        <f t="shared" si="2"/>
        <v>164876</v>
      </c>
      <c r="L29" s="149">
        <v>10133</v>
      </c>
      <c r="M29" s="149">
        <v>17306</v>
      </c>
      <c r="N29" s="149">
        <v>413</v>
      </c>
      <c r="O29" s="149">
        <v>137024</v>
      </c>
      <c r="P29" s="149">
        <f t="shared" si="3"/>
        <v>164876</v>
      </c>
      <c r="Q29" s="149">
        <v>388</v>
      </c>
      <c r="R29" s="149" t="s">
        <v>68</v>
      </c>
      <c r="S29" s="149">
        <v>12099</v>
      </c>
      <c r="T29" s="149">
        <v>149207</v>
      </c>
      <c r="U29" s="149">
        <v>3182</v>
      </c>
    </row>
    <row r="30" spans="1:21" ht="22.5" customHeight="1">
      <c r="A30" s="66" t="s">
        <v>236</v>
      </c>
      <c r="B30" s="176">
        <v>13</v>
      </c>
      <c r="C30" s="177">
        <v>1607</v>
      </c>
      <c r="D30" s="177">
        <v>3855375</v>
      </c>
      <c r="E30" s="177">
        <v>212197</v>
      </c>
      <c r="F30" s="177">
        <v>83927</v>
      </c>
      <c r="G30" s="177">
        <v>96304</v>
      </c>
      <c r="I30" s="66" t="s">
        <v>383</v>
      </c>
      <c r="J30" s="148">
        <v>13</v>
      </c>
      <c r="K30" s="149">
        <f t="shared" si="2"/>
        <v>2465</v>
      </c>
      <c r="L30" s="149">
        <v>120</v>
      </c>
      <c r="M30" s="149">
        <v>2343</v>
      </c>
      <c r="N30" s="149">
        <v>2</v>
      </c>
      <c r="O30" s="149" t="s">
        <v>68</v>
      </c>
      <c r="P30" s="149">
        <f t="shared" si="3"/>
        <v>2465</v>
      </c>
      <c r="Q30" s="149">
        <v>29</v>
      </c>
      <c r="R30" s="149" t="s">
        <v>68</v>
      </c>
      <c r="S30" s="149">
        <v>1079</v>
      </c>
      <c r="T30" s="149">
        <v>496</v>
      </c>
      <c r="U30" s="149">
        <v>861</v>
      </c>
    </row>
    <row r="31" spans="1:21" ht="22.5" customHeight="1">
      <c r="A31" s="66" t="s">
        <v>237</v>
      </c>
      <c r="B31" s="176">
        <v>1</v>
      </c>
      <c r="C31" s="178" t="s">
        <v>81</v>
      </c>
      <c r="D31" s="178" t="s">
        <v>81</v>
      </c>
      <c r="E31" s="178" t="s">
        <v>81</v>
      </c>
      <c r="F31" s="178" t="s">
        <v>81</v>
      </c>
      <c r="G31" s="178" t="s">
        <v>81</v>
      </c>
      <c r="I31" s="66" t="s">
        <v>384</v>
      </c>
      <c r="J31" s="148">
        <v>1</v>
      </c>
      <c r="K31" s="149" t="s">
        <v>81</v>
      </c>
      <c r="L31" s="149" t="s">
        <v>81</v>
      </c>
      <c r="M31" s="149" t="s">
        <v>68</v>
      </c>
      <c r="N31" s="149" t="s">
        <v>68</v>
      </c>
      <c r="O31" s="149" t="s">
        <v>68</v>
      </c>
      <c r="P31" s="149" t="s">
        <v>81</v>
      </c>
      <c r="Q31" s="149" t="s">
        <v>68</v>
      </c>
      <c r="R31" s="149" t="s">
        <v>68</v>
      </c>
      <c r="S31" s="149" t="s">
        <v>68</v>
      </c>
      <c r="T31" s="149" t="s">
        <v>68</v>
      </c>
      <c r="U31" s="149" t="s">
        <v>81</v>
      </c>
    </row>
    <row r="32" spans="1:21" ht="22.5" customHeight="1">
      <c r="A32" s="66" t="s">
        <v>238</v>
      </c>
      <c r="B32" s="179" t="s">
        <v>68</v>
      </c>
      <c r="C32" s="178" t="s">
        <v>68</v>
      </c>
      <c r="D32" s="178" t="s">
        <v>68</v>
      </c>
      <c r="E32" s="178" t="s">
        <v>68</v>
      </c>
      <c r="F32" s="178" t="s">
        <v>68</v>
      </c>
      <c r="G32" s="178" t="s">
        <v>68</v>
      </c>
      <c r="I32" s="66" t="s">
        <v>385</v>
      </c>
      <c r="J32" s="148" t="s">
        <v>68</v>
      </c>
      <c r="K32" s="149" t="s">
        <v>68</v>
      </c>
      <c r="L32" s="149" t="s">
        <v>68</v>
      </c>
      <c r="M32" s="149" t="s">
        <v>68</v>
      </c>
      <c r="N32" s="149" t="s">
        <v>68</v>
      </c>
      <c r="O32" s="149" t="s">
        <v>68</v>
      </c>
      <c r="P32" s="149" t="s">
        <v>68</v>
      </c>
      <c r="Q32" s="149" t="s">
        <v>68</v>
      </c>
      <c r="R32" s="149" t="s">
        <v>68</v>
      </c>
      <c r="S32" s="149" t="s">
        <v>68</v>
      </c>
      <c r="T32" s="149" t="s">
        <v>68</v>
      </c>
      <c r="U32" s="149" t="s">
        <v>68</v>
      </c>
    </row>
    <row r="33" spans="1:21" ht="22.5" customHeight="1">
      <c r="A33" s="153" t="s">
        <v>351</v>
      </c>
      <c r="B33" s="180">
        <v>14</v>
      </c>
      <c r="C33" s="180">
        <v>737</v>
      </c>
      <c r="D33" s="180">
        <v>1652993</v>
      </c>
      <c r="E33" s="180">
        <v>211944</v>
      </c>
      <c r="F33" s="180">
        <v>61211</v>
      </c>
      <c r="G33" s="180">
        <v>74997</v>
      </c>
      <c r="I33" s="153" t="s">
        <v>351</v>
      </c>
      <c r="J33" s="154">
        <v>14</v>
      </c>
      <c r="K33" s="155">
        <v>432</v>
      </c>
      <c r="L33" s="155" t="s">
        <v>81</v>
      </c>
      <c r="M33" s="155" t="s">
        <v>81</v>
      </c>
      <c r="N33" s="155" t="s">
        <v>68</v>
      </c>
      <c r="O33" s="155">
        <v>25</v>
      </c>
      <c r="P33" s="155">
        <f>SUM(Q33:U33)</f>
        <v>432</v>
      </c>
      <c r="Q33" s="155" t="s">
        <v>68</v>
      </c>
      <c r="R33" s="155" t="s">
        <v>68</v>
      </c>
      <c r="S33" s="155">
        <v>175</v>
      </c>
      <c r="T33" s="155">
        <v>127</v>
      </c>
      <c r="U33" s="155">
        <v>130</v>
      </c>
    </row>
    <row r="34" spans="1:21" ht="22.5" customHeight="1">
      <c r="A34" s="74" t="s">
        <v>177</v>
      </c>
      <c r="B34" s="181"/>
      <c r="C34" s="181"/>
      <c r="D34" s="181"/>
      <c r="E34" s="182"/>
      <c r="F34" s="183"/>
      <c r="G34" s="183"/>
      <c r="I34" s="184" t="s">
        <v>177</v>
      </c>
      <c r="J34" s="182"/>
      <c r="K34" s="182"/>
      <c r="L34" s="182"/>
      <c r="M34" s="182"/>
      <c r="N34" s="182"/>
      <c r="O34" s="182"/>
      <c r="P34" s="182"/>
      <c r="Q34" s="183"/>
      <c r="R34" s="183"/>
      <c r="S34" s="7"/>
      <c r="T34" s="7"/>
      <c r="U34" s="7"/>
    </row>
    <row r="35" spans="9:21" ht="22.5" customHeight="1">
      <c r="I35" s="181"/>
      <c r="J35" s="181"/>
      <c r="K35" s="181"/>
      <c r="L35" s="181"/>
      <c r="M35" s="181"/>
      <c r="N35" s="181"/>
      <c r="O35" s="181"/>
      <c r="P35" s="181"/>
      <c r="Q35" s="183"/>
      <c r="R35" s="183"/>
      <c r="S35" s="7"/>
      <c r="T35" s="7"/>
      <c r="U35" s="7"/>
    </row>
  </sheetData>
  <sheetProtection/>
  <mergeCells count="27">
    <mergeCell ref="A2:G2"/>
    <mergeCell ref="A3:G4"/>
    <mergeCell ref="A6:A8"/>
    <mergeCell ref="B6:B8"/>
    <mergeCell ref="C6:C8"/>
    <mergeCell ref="D6:D8"/>
    <mergeCell ref="E6:E8"/>
    <mergeCell ref="F6:F8"/>
    <mergeCell ref="G6:G8"/>
    <mergeCell ref="I2:U2"/>
    <mergeCell ref="I3:U3"/>
    <mergeCell ref="I4:U4"/>
    <mergeCell ref="I6:I8"/>
    <mergeCell ref="J6:J8"/>
    <mergeCell ref="K6:O6"/>
    <mergeCell ref="P6:U6"/>
    <mergeCell ref="K7:K8"/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2013-04-25T04:10:20Z</cp:lastPrinted>
  <dcterms:created xsi:type="dcterms:W3CDTF">1997-12-02T04:49:28Z</dcterms:created>
  <dcterms:modified xsi:type="dcterms:W3CDTF">2013-05-14T00:13:49Z</dcterms:modified>
  <cp:category/>
  <cp:version/>
  <cp:contentType/>
  <cp:contentStatus/>
</cp:coreProperties>
</file>