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50" tabRatio="634" firstSheet="5" activeTab="11"/>
  </bookViews>
  <sheets>
    <sheet name="112,113,114" sheetId="1" r:id="rId1"/>
    <sheet name="115(1)" sheetId="2" r:id="rId2"/>
    <sheet name="115(2),116(1)" sheetId="3" r:id="rId3"/>
    <sheet name="116(2),117(1)" sheetId="4" r:id="rId4"/>
    <sheet name="117(2)" sheetId="5" r:id="rId5"/>
    <sheet name="118,119,120,121(1)" sheetId="6" r:id="rId6"/>
    <sheet name="121(2)(3)" sheetId="7" r:id="rId7"/>
    <sheet name="122,123,124(1)(2)" sheetId="8" r:id="rId8"/>
    <sheet name="124(3)" sheetId="9" r:id="rId9"/>
    <sheet name="125" sheetId="10" r:id="rId10"/>
    <sheet name="126(1)" sheetId="11" r:id="rId11"/>
    <sheet name="126(2),127～131" sheetId="12" r:id="rId12"/>
    <sheet name="132" sheetId="13" r:id="rId13"/>
  </sheets>
  <definedNames>
    <definedName name="_xlnm.Print_Area" localSheetId="0">'112,113,114'!$A$1:$AN$60</definedName>
    <definedName name="_xlnm.Print_Area" localSheetId="1">'115(1)'!$A$1:$AA$73</definedName>
    <definedName name="_xlnm.Print_Area" localSheetId="2">'115(2),116(1)'!$A$1:$AM$76</definedName>
    <definedName name="_xlnm.Print_Area" localSheetId="3">'116(2),117(1)'!$A$1:$AL$84</definedName>
    <definedName name="_xlnm.Print_Area" localSheetId="4">'117(2)'!$A$1:$AD$79</definedName>
    <definedName name="_xlnm.Print_Area" localSheetId="5">'118,119,120,121(1)'!$A$1:$AD$53</definedName>
    <definedName name="_xlnm.Print_Area" localSheetId="6">'121(2)(3)'!$A$1:$AB$55</definedName>
    <definedName name="_xlnm.Print_Area" localSheetId="7">'122,123,124(1)(2)'!$A$1:$BC$67</definedName>
    <definedName name="_xlnm.Print_Area" localSheetId="8">'124(3)'!$A$1:$AH$68</definedName>
    <definedName name="_xlnm.Print_Area" localSheetId="9">'125'!$A$1:$T$62</definedName>
    <definedName name="_xlnm.Print_Area" localSheetId="10">'126(1)'!$A$1:$P$68</definedName>
    <definedName name="_xlnm.Print_Area" localSheetId="11">'126(2),127～131'!$A$1:$W$69</definedName>
    <definedName name="_xlnm.Print_Area" localSheetId="12">'132'!$A$1:$Y$70</definedName>
  </definedNames>
  <calcPr fullCalcOnLoad="1"/>
</workbook>
</file>

<file path=xl/sharedStrings.xml><?xml version="1.0" encoding="utf-8"?>
<sst xmlns="http://schemas.openxmlformats.org/spreadsheetml/2006/main" count="5236" uniqueCount="839">
  <si>
    <t>園児・児童・生徒・学生数</t>
  </si>
  <si>
    <t>教　　　　　員　　　　　数</t>
  </si>
  <si>
    <t>学　校　数</t>
  </si>
  <si>
    <t>計</t>
  </si>
  <si>
    <t>男</t>
  </si>
  <si>
    <t>女</t>
  </si>
  <si>
    <t>本　務　者</t>
  </si>
  <si>
    <t>兼　務　者</t>
  </si>
  <si>
    <t>公立</t>
  </si>
  <si>
    <t>私立</t>
  </si>
  <si>
    <t>国立</t>
  </si>
  <si>
    <t>幼 稚 園</t>
  </si>
  <si>
    <t>小 学 校</t>
  </si>
  <si>
    <t>―</t>
  </si>
  <si>
    <t>中 学 校</t>
  </si>
  <si>
    <t>高等学校</t>
  </si>
  <si>
    <t>短期大学</t>
  </si>
  <si>
    <t>大　　学</t>
  </si>
  <si>
    <t>専修学校</t>
  </si>
  <si>
    <t>各種学校</t>
  </si>
  <si>
    <t>ろう学校</t>
  </si>
  <si>
    <t>養護学校</t>
  </si>
  <si>
    <t>学　 校 　種 　別　　　　　　　設　 置　 者　 別</t>
  </si>
  <si>
    <r>
      <t>学級・学部   　　・学科・  　　　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</si>
  <si>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資料　石川県統計課「学校基本調査」、当該学校（文部省「学校基本調査報告書」）</t>
  </si>
  <si>
    <t>国立</t>
  </si>
  <si>
    <t>盲学校</t>
  </si>
  <si>
    <t>公立</t>
  </si>
  <si>
    <t>工業高等　　　　専門学校</t>
  </si>
  <si>
    <t>１１２　　学　校　種　別　設　置　者　別　学　校　数（平成13年５月１日現在）</t>
  </si>
  <si>
    <t>―</t>
  </si>
  <si>
    <t>１９　　　教　　　　　育　　　　　及　　　　　び　　　　　文　　　　　化</t>
  </si>
  <si>
    <t>資料　石川県統計課「学校基本調査」</t>
  </si>
  <si>
    <t>　２　国立計、公立計、私立計の就園率はそれぞれの幼稚園修了者が小学校１年生（全県）に占める割合である。</t>
  </si>
  <si>
    <t>注１　就園率とは、小学校１年生に対する修了者数の割合である。</t>
  </si>
  <si>
    <t>鹿島町</t>
  </si>
  <si>
    <t>内灘町</t>
  </si>
  <si>
    <t>七塚町</t>
  </si>
  <si>
    <t>野々市町</t>
  </si>
  <si>
    <t>鶴来町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</si>
  <si>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</si>
  <si>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</si>
  <si>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</si>
  <si>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</si>
  <si>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</si>
  <si>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</si>
  <si>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</si>
  <si>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</si>
  <si>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私立計</t>
  </si>
  <si>
    <t>内浦町</t>
  </si>
  <si>
    <t>穴水町</t>
  </si>
  <si>
    <t>津幡町</t>
  </si>
  <si>
    <t>美川町</t>
  </si>
  <si>
    <t>山中町</t>
  </si>
  <si>
    <t>七尾市</t>
  </si>
  <si>
    <t>公立計</t>
  </si>
  <si>
    <t>国立計</t>
  </si>
  <si>
    <t>13</t>
  </si>
  <si>
    <r>
      <t>1</t>
    </r>
    <r>
      <rPr>
        <sz val="12"/>
        <rFont val="ＭＳ 明朝"/>
        <family val="1"/>
      </rPr>
      <t>2</t>
    </r>
  </si>
  <si>
    <r>
      <t>1</t>
    </r>
    <r>
      <rPr>
        <sz val="12"/>
        <rFont val="ＭＳ 明朝"/>
        <family val="1"/>
      </rPr>
      <t>1</t>
    </r>
  </si>
  <si>
    <t>10</t>
  </si>
  <si>
    <r>
      <t>平成</t>
    </r>
    <r>
      <rPr>
        <sz val="12"/>
        <rFont val="ＭＳ 明朝"/>
        <family val="1"/>
      </rPr>
      <t>９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度</t>
    </r>
  </si>
  <si>
    <t>女</t>
  </si>
  <si>
    <t>男</t>
  </si>
  <si>
    <t>計</t>
  </si>
  <si>
    <t>分園</t>
  </si>
  <si>
    <t>本園</t>
  </si>
  <si>
    <t>兼　務　者</t>
  </si>
  <si>
    <t>本　務　者</t>
  </si>
  <si>
    <t>教　　　員　　　数</t>
  </si>
  <si>
    <t>就園率</t>
  </si>
  <si>
    <r>
      <t>修 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</si>
  <si>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園　 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数</t>
    </r>
  </si>
  <si>
    <t>学級数</t>
  </si>
  <si>
    <t>園　　　数</t>
  </si>
  <si>
    <r>
      <t xml:space="preserve">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　　　　　及　び　　　　　市町別</t>
    </r>
  </si>
  <si>
    <t>（単位：園、学級、人、％）</t>
  </si>
  <si>
    <t>１１３　　幼　　　　　　稚　　　　　　園（各年度５月１日現在）</t>
  </si>
  <si>
    <r>
      <t>職 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者）</t>
    </r>
  </si>
  <si>
    <t>注　　学級数０の学校は休校中の学校である。</t>
  </si>
  <si>
    <t>中学校</t>
  </si>
  <si>
    <t>小学校</t>
  </si>
  <si>
    <r>
      <t xml:space="preserve">３１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以上</t>
    </r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</si>
  <si>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</si>
  <si>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</si>
  <si>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</si>
  <si>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</si>
  <si>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</si>
  <si>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</si>
  <si>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</si>
  <si>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</si>
  <si>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</si>
  <si>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</si>
  <si>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</si>
  <si>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</si>
  <si>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</si>
  <si>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</si>
  <si>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</si>
  <si>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</si>
  <si>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</si>
  <si>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１</t>
  </si>
  <si>
    <t>０</t>
  </si>
  <si>
    <t>総 数</t>
  </si>
  <si>
    <r>
      <t>（１）　学　　級　　数　　別　　小　　中　　学　　校　　数（平成1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年５月１日現在）</t>
    </r>
  </si>
  <si>
    <t>１１４　　規　模　別　小　中　学　校　数</t>
  </si>
  <si>
    <t>注　　児童、生徒数０の学校は休校中の学校である。</t>
  </si>
  <si>
    <t>―</t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</si>
  <si>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000～</t>
    </r>
    <r>
      <rPr>
        <sz val="12"/>
        <rFont val="ＭＳ 明朝"/>
        <family val="1"/>
      </rPr>
      <t>1,099</t>
    </r>
  </si>
  <si>
    <t>０</t>
  </si>
  <si>
    <t>総 数</t>
  </si>
  <si>
    <r>
      <t>（２）　児 　童　、　生　 徒　 数　 別　 小　 中　 学　 校　 数（平成1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年５月１日現在）</t>
    </r>
  </si>
  <si>
    <t>１１４　　規　模　別　小　中　学　校　数（つづき）</t>
  </si>
  <si>
    <t>学校種別</t>
  </si>
  <si>
    <r>
      <t>５０～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９９</t>
    </r>
  </si>
  <si>
    <r>
      <t xml:space="preserve">１人～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４９</t>
    </r>
  </si>
  <si>
    <r>
      <t>100～　</t>
    </r>
    <r>
      <rPr>
        <sz val="12"/>
        <rFont val="ＭＳ 明朝"/>
        <family val="1"/>
      </rPr>
      <t>149</t>
    </r>
  </si>
  <si>
    <r>
      <t>150～　</t>
    </r>
    <r>
      <rPr>
        <sz val="12"/>
        <rFont val="ＭＳ 明朝"/>
        <family val="1"/>
      </rPr>
      <t>199</t>
    </r>
  </si>
  <si>
    <r>
      <t>200～　</t>
    </r>
    <r>
      <rPr>
        <sz val="12"/>
        <rFont val="ＭＳ 明朝"/>
        <family val="1"/>
      </rPr>
      <t>249</t>
    </r>
  </si>
  <si>
    <r>
      <t>250～　</t>
    </r>
    <r>
      <rPr>
        <sz val="12"/>
        <rFont val="ＭＳ 明朝"/>
        <family val="1"/>
      </rPr>
      <t>299</t>
    </r>
  </si>
  <si>
    <r>
      <t>300～　</t>
    </r>
    <r>
      <rPr>
        <sz val="12"/>
        <rFont val="ＭＳ 明朝"/>
        <family val="1"/>
      </rPr>
      <t>399</t>
    </r>
  </si>
  <si>
    <r>
      <t>400～　</t>
    </r>
    <r>
      <rPr>
        <sz val="12"/>
        <rFont val="ＭＳ 明朝"/>
        <family val="1"/>
      </rPr>
      <t>499</t>
    </r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</si>
  <si>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100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以上</t>
    </r>
  </si>
  <si>
    <r>
      <t>500～　</t>
    </r>
    <r>
      <rPr>
        <sz val="12"/>
        <rFont val="ＭＳ 明朝"/>
        <family val="1"/>
      </rPr>
      <t>599</t>
    </r>
  </si>
  <si>
    <r>
      <t>600～　</t>
    </r>
    <r>
      <rPr>
        <sz val="12"/>
        <rFont val="ＭＳ 明朝"/>
        <family val="1"/>
      </rPr>
      <t>699</t>
    </r>
  </si>
  <si>
    <r>
      <t>700～　</t>
    </r>
    <r>
      <rPr>
        <sz val="12"/>
        <rFont val="ＭＳ 明朝"/>
        <family val="1"/>
      </rPr>
      <t>799</t>
    </r>
  </si>
  <si>
    <r>
      <t>800～　</t>
    </r>
    <r>
      <rPr>
        <sz val="12"/>
        <rFont val="ＭＳ 明朝"/>
        <family val="1"/>
      </rPr>
      <t>899</t>
    </r>
  </si>
  <si>
    <r>
      <t>900～　</t>
    </r>
    <r>
      <rPr>
        <sz val="12"/>
        <rFont val="ＭＳ 明朝"/>
        <family val="1"/>
      </rPr>
      <t>999</t>
    </r>
  </si>
  <si>
    <t>１９～　　２４</t>
  </si>
  <si>
    <t>２５～　 ３０</t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</si>
  <si>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</si>
  <si>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</si>
  <si>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</si>
  <si>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</si>
  <si>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</si>
  <si>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</si>
  <si>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</si>
  <si>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</si>
  <si>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</si>
  <si>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</si>
  <si>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</si>
  <si>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</si>
  <si>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</si>
  <si>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</si>
  <si>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</si>
  <si>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</si>
  <si>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</si>
  <si>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</si>
  <si>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</si>
  <si>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</si>
  <si>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</si>
  <si>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</si>
  <si>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</si>
  <si>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</si>
  <si>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</si>
  <si>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</si>
  <si>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</si>
  <si>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</si>
  <si>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</si>
  <si>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</si>
  <si>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</si>
  <si>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</si>
  <si>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</si>
  <si>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</si>
  <si>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</si>
  <si>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</si>
  <si>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</si>
  <si>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</si>
  <si>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</si>
  <si>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</si>
  <si>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</si>
  <si>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</si>
  <si>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</si>
  <si>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</si>
  <si>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</si>
  <si>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</si>
  <si>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</si>
  <si>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―</t>
  </si>
  <si>
    <t>金沢市</t>
  </si>
  <si>
    <t>私立計</t>
  </si>
  <si>
    <t>公立計</t>
  </si>
  <si>
    <t>国立計</t>
  </si>
  <si>
    <t>13</t>
  </si>
  <si>
    <r>
      <t>1</t>
    </r>
    <r>
      <rPr>
        <sz val="12"/>
        <rFont val="ＭＳ 明朝"/>
        <family val="1"/>
      </rPr>
      <t>2</t>
    </r>
  </si>
  <si>
    <t>11</t>
  </si>
  <si>
    <t>11</t>
  </si>
  <si>
    <t>10</t>
  </si>
  <si>
    <t>平成９年度</t>
  </si>
  <si>
    <t>分　校</t>
  </si>
  <si>
    <t>本　校</t>
  </si>
  <si>
    <t>６　　　　学　　　　年</t>
  </si>
  <si>
    <t>５　　　　学　　　　年</t>
  </si>
  <si>
    <t>４　　　　学　　　　年</t>
  </si>
  <si>
    <t>３　　　　学　　　　年</t>
  </si>
  <si>
    <t>２　　　　学　　　　年</t>
  </si>
  <si>
    <t>１　　　　学　　　　年</t>
  </si>
  <si>
    <t>合　　　　　　　　　計</t>
  </si>
  <si>
    <t>学級数</t>
  </si>
  <si>
    <t>学　　　校　　　数</t>
  </si>
  <si>
    <t>年度及び　　　　市町村別</t>
  </si>
  <si>
    <t>（単位：校、学級、人）</t>
  </si>
  <si>
    <r>
      <t>（１）　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 校 数 、学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数（各年度５月１日現在）</t>
    </r>
  </si>
  <si>
    <t>１１５　　小　　　　　　　　　　　学　　　　　　　　　　　　校　</t>
  </si>
  <si>
    <t>12</t>
  </si>
  <si>
    <r>
      <t>兼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務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</t>
    </r>
  </si>
  <si>
    <t>講　　　師</t>
  </si>
  <si>
    <t>養護教諭　　　　　助 教 諭</t>
  </si>
  <si>
    <r>
      <t>教  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・　　　　　　　　助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諭</t>
    </r>
  </si>
  <si>
    <t>教　　　頭</t>
  </si>
  <si>
    <t>校　　　長</t>
  </si>
  <si>
    <t>合　　　　計</t>
  </si>
  <si>
    <t>本　　　　　　　　　　　　務　　　　　　　　　　　　者</t>
  </si>
  <si>
    <t>職　　員　　数　　　　　　　　（本　務　者）</t>
  </si>
  <si>
    <t>教　　　　　　　　　　　　　　員　　　　　　　　　　　　　　数</t>
  </si>
  <si>
    <t>（単位：人）</t>
  </si>
  <si>
    <t>（２）　市　町　村　別　教　員　数　及　び　職　員　数（各年度５月１日現在）</t>
  </si>
  <si>
    <t>１１５　　小　　　　　　学　　　　　　校（つづき）</t>
  </si>
  <si>
    <t>分 校</t>
  </si>
  <si>
    <t>本 校</t>
  </si>
  <si>
    <t>３　学　年</t>
  </si>
  <si>
    <t>２　学　年</t>
  </si>
  <si>
    <t>１　学　年</t>
  </si>
  <si>
    <t>合　　　計</t>
  </si>
  <si>
    <t>学　　校　　数</t>
  </si>
  <si>
    <t>年度及び　市町村別</t>
  </si>
  <si>
    <t>（単位：校、学級、人）</t>
  </si>
  <si>
    <r>
      <t>（１）　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、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学 年 別 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数（各年度５月１日現在）</t>
    </r>
  </si>
  <si>
    <t>１１６　　中　　　　　　　　　　　学　　　　　　　　　　　校　</t>
  </si>
  <si>
    <t>助教諭</t>
  </si>
  <si>
    <t>助　教　諭</t>
  </si>
  <si>
    <t>（本　務　者）</t>
  </si>
  <si>
    <t>養護教諭</t>
  </si>
  <si>
    <t>教　諭　・</t>
  </si>
  <si>
    <t>本　　　　　　　務　　　　　　　者</t>
  </si>
  <si>
    <t>職　　員　　数</t>
  </si>
  <si>
    <t>教　　　　　　　　　　　　　員　　　　　　　　　　　　　数</t>
  </si>
  <si>
    <t>年度及び　　　市町村別</t>
  </si>
  <si>
    <t>（２）　市　町　村　別　教  員  数  及  び  職  員  数（各年度５月１日現在）</t>
  </si>
  <si>
    <t>１１６　　中　　　　　　学　　　　　　校（つづき）</t>
  </si>
  <si>
    <t>年度及び　市町村別</t>
  </si>
  <si>
    <r>
      <t>　２　(</t>
    </r>
    <r>
      <rPr>
        <sz val="12"/>
        <rFont val="ＭＳ 明朝"/>
        <family val="1"/>
      </rPr>
      <t xml:space="preserve">  )は内数で、併置校を再掲したものである。</t>
    </r>
  </si>
  <si>
    <r>
      <t>注１</t>
    </r>
    <r>
      <rPr>
        <sz val="12"/>
        <rFont val="ＭＳ 明朝"/>
        <family val="1"/>
      </rPr>
      <t>　専攻科を含む。</t>
    </r>
  </si>
  <si>
    <t>公立定時制計</t>
  </si>
  <si>
    <t>公立全日制計</t>
  </si>
  <si>
    <r>
      <t>平 成</t>
    </r>
    <r>
      <rPr>
        <sz val="12"/>
        <rFont val="ＭＳ 明朝"/>
        <family val="1"/>
      </rPr>
      <t xml:space="preserve"> 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</si>
  <si>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兼　 　務 　　者</t>
  </si>
  <si>
    <t>本　 　務　 　者</t>
  </si>
  <si>
    <t>合　　　  　計</t>
  </si>
  <si>
    <t>職  員  数（本務者）</t>
  </si>
  <si>
    <t>教　　　　　  　　　　員　　　  　　　　　　数</t>
  </si>
  <si>
    <t>学 校 数</t>
  </si>
  <si>
    <t>年 度 及 び　 　市 町 村 別</t>
  </si>
  <si>
    <t>（単位：校、人）</t>
  </si>
  <si>
    <r>
      <t>（１）　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数（各年度５月１日現在）</t>
    </r>
  </si>
  <si>
    <t>１１７　　高　   　　　　等　　   　　　学　　　   　　校</t>
  </si>
  <si>
    <t>私立計</t>
  </si>
  <si>
    <t>柳田村</t>
  </si>
  <si>
    <t>能都町</t>
  </si>
  <si>
    <t>門前町</t>
  </si>
  <si>
    <t>鹿西町</t>
  </si>
  <si>
    <t>能登島町</t>
  </si>
  <si>
    <t>中島町</t>
  </si>
  <si>
    <t>鳥屋町</t>
  </si>
  <si>
    <t>田鶴浜町</t>
  </si>
  <si>
    <t>押水町</t>
  </si>
  <si>
    <t>志賀町</t>
  </si>
  <si>
    <t>志雄町</t>
  </si>
  <si>
    <t>富来町</t>
  </si>
  <si>
    <t>宇ノ気町</t>
  </si>
  <si>
    <t>高松町</t>
  </si>
  <si>
    <t>白峰村</t>
  </si>
  <si>
    <t>尾口村</t>
  </si>
  <si>
    <t>鳥越村</t>
  </si>
  <si>
    <t>吉野谷村</t>
  </si>
  <si>
    <t>河内村</t>
  </si>
  <si>
    <t>川北町</t>
  </si>
  <si>
    <t>辰口町</t>
  </si>
  <si>
    <t>寺井町</t>
  </si>
  <si>
    <t>根上町</t>
  </si>
  <si>
    <t>江沼郡</t>
  </si>
  <si>
    <t>公立計</t>
  </si>
  <si>
    <t>国立計</t>
  </si>
  <si>
    <t>専 攻 科</t>
  </si>
  <si>
    <t>４ 学 年</t>
  </si>
  <si>
    <t>３ 学 年</t>
  </si>
  <si>
    <t>２ 学 年</t>
  </si>
  <si>
    <t>１ 学 年</t>
  </si>
  <si>
    <t>定　　　　　　　　　　　　　　　　　時　　　　　　　　　　　　　　　　　制</t>
  </si>
  <si>
    <t>全　　　　　　　　　　　　　　　　日　　　　　　　　　　　　　　　　制</t>
  </si>
  <si>
    <t>合　　　　　　計</t>
  </si>
  <si>
    <r>
      <t>年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市 町 村 別</t>
    </r>
  </si>
  <si>
    <t>（２）　市　　町　  村　　別　　、　　学　　年　　別　　生　　徒　　数（各年度５月１日現在）</t>
  </si>
  <si>
    <t>１１７　　高　　　　　　等　　　　　　学　　　　　　校（つ　づ　き）</t>
  </si>
  <si>
    <t>注　　教員数には兼務者を含む。</t>
  </si>
  <si>
    <t>高等部</t>
  </si>
  <si>
    <t>中学部</t>
  </si>
  <si>
    <t>小学部</t>
  </si>
  <si>
    <t>学　級　数</t>
  </si>
  <si>
    <t>職　員　数</t>
  </si>
  <si>
    <t>教　員　数</t>
  </si>
  <si>
    <t>年　　度</t>
  </si>
  <si>
    <t>（単位：人、学級）</t>
  </si>
  <si>
    <t>（１）　教員数、職員数及び学級数（各年度５月１日現在）</t>
  </si>
  <si>
    <t>１１８　　盲　　　　学　　　　校　</t>
  </si>
  <si>
    <t>別　科</t>
  </si>
  <si>
    <t>専攻科</t>
  </si>
  <si>
    <t>本　科</t>
  </si>
  <si>
    <t>高　    　等　    　部</t>
  </si>
  <si>
    <t>中  学  部</t>
  </si>
  <si>
    <t>小  学  部</t>
  </si>
  <si>
    <t>総　　　　　　数</t>
  </si>
  <si>
    <t>（２）　児　童　・　生　徒　数（各年度５月１日現在）</t>
  </si>
  <si>
    <t>１１８　　盲　　　学　　　校（つづき）　</t>
  </si>
  <si>
    <t>注　　教員数には兼務者を含む。</t>
  </si>
  <si>
    <t>13</t>
  </si>
  <si>
    <t>12</t>
  </si>
  <si>
    <t>11</t>
  </si>
  <si>
    <t>10</t>
  </si>
  <si>
    <t>幼稚部</t>
  </si>
  <si>
    <t>学　　　級　　　数</t>
  </si>
  <si>
    <t>職　　員　　数</t>
  </si>
  <si>
    <t>教　　員 　数</t>
  </si>
  <si>
    <t>１１９　　ろ　　う　　学　　校　</t>
  </si>
  <si>
    <t>高　等　部</t>
  </si>
  <si>
    <t>中　学　部</t>
  </si>
  <si>
    <t>小　学　部</t>
  </si>
  <si>
    <t>幼　稚　部</t>
  </si>
  <si>
    <t>総　　　　数</t>
  </si>
  <si>
    <t>年   度</t>
  </si>
  <si>
    <t>（２）　幼  　児 ・ 児　  童 ・ 生 　 徒　  数（各年度５月１日現在）</t>
  </si>
  <si>
    <t>１１９　　ろ　　　う　　　学　　　校（つづき）　</t>
  </si>
  <si>
    <t>学　  　級　  　数</t>
  </si>
  <si>
    <t>年  　度</t>
  </si>
  <si>
    <t>（１）　教　員　数 、 職　員　数　及　び　学　級　数（各年度５月１日現在）</t>
  </si>
  <si>
    <t>１２０　　養　　　護　　　学　　　校</t>
  </si>
  <si>
    <t>高 等 部</t>
  </si>
  <si>
    <t>中 学 部</t>
  </si>
  <si>
    <t>小 学 部</t>
  </si>
  <si>
    <t>総　　　　　　数</t>
  </si>
  <si>
    <t>(単位：人）</t>
  </si>
  <si>
    <t>（２）　幼 児・児 童・生 徒 数（各年度５月１日現在）</t>
  </si>
  <si>
    <t>１２０　　養　　護　　学　　校（つづき）</t>
  </si>
  <si>
    <t>個       人</t>
  </si>
  <si>
    <t>その他の法人</t>
  </si>
  <si>
    <t>社 団 法 人</t>
  </si>
  <si>
    <t>財 団 法 人</t>
  </si>
  <si>
    <t>準学校法人</t>
  </si>
  <si>
    <t>学 校 法 人</t>
  </si>
  <si>
    <t>私　　　　　立</t>
  </si>
  <si>
    <t>公　　　　　立</t>
  </si>
  <si>
    <t>国　　　　　立</t>
  </si>
  <si>
    <t>総　　　　　数</t>
  </si>
  <si>
    <t>その他</t>
  </si>
  <si>
    <t>昼 間</t>
  </si>
  <si>
    <t>一般課程</t>
  </si>
  <si>
    <t>専門課程</t>
  </si>
  <si>
    <t>高等課程</t>
  </si>
  <si>
    <t>学校数</t>
  </si>
  <si>
    <t>学　　　　　　　　科　　　　　　　　数</t>
  </si>
  <si>
    <t>設  置  者  別</t>
  </si>
  <si>
    <t>（単位：校、学科）</t>
  </si>
  <si>
    <t>（１）　学　校　数　及　び　学　科　数（平成13年５月１日現在）</t>
  </si>
  <si>
    <t>１２１　　専　　修　　学　　校</t>
  </si>
  <si>
    <r>
      <t xml:space="preserve">総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</si>
  <si>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文化・教養その他</t>
  </si>
  <si>
    <t>通訳・ガイド</t>
  </si>
  <si>
    <t>外国語</t>
  </si>
  <si>
    <t>デザイン</t>
  </si>
  <si>
    <t>服飾・家政その他</t>
  </si>
  <si>
    <t>和洋裁</t>
  </si>
  <si>
    <t>家政</t>
  </si>
  <si>
    <t>商業その他</t>
  </si>
  <si>
    <t>経営</t>
  </si>
  <si>
    <t>秘書</t>
  </si>
  <si>
    <t>経理・簿記</t>
  </si>
  <si>
    <t>商業</t>
  </si>
  <si>
    <t>教育社会福祉その他</t>
  </si>
  <si>
    <t>保育士養成</t>
  </si>
  <si>
    <t>衛生その他</t>
  </si>
  <si>
    <t>美容</t>
  </si>
  <si>
    <t>理容</t>
  </si>
  <si>
    <t>調理</t>
  </si>
  <si>
    <t>医療その他</t>
  </si>
  <si>
    <t>柔道整復</t>
  </si>
  <si>
    <t>歯科技工</t>
  </si>
  <si>
    <t>歯科衛生</t>
  </si>
  <si>
    <t>看護</t>
  </si>
  <si>
    <t>農業その他</t>
  </si>
  <si>
    <t>工業その他</t>
  </si>
  <si>
    <t>情報処理</t>
  </si>
  <si>
    <t>電子計算機</t>
  </si>
  <si>
    <t>機械</t>
  </si>
  <si>
    <t>自動車整備</t>
  </si>
  <si>
    <t>無線・通信</t>
  </si>
  <si>
    <t>電気・電子</t>
  </si>
  <si>
    <t>土木・建築</t>
  </si>
  <si>
    <t>栄養</t>
  </si>
  <si>
    <t>医療その他</t>
  </si>
  <si>
    <t>看護</t>
  </si>
  <si>
    <t>合計</t>
  </si>
  <si>
    <t>ア　　専 　 　門　 　 課　　  程</t>
  </si>
  <si>
    <r>
      <t>（２）　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生 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年５月１日現在）</t>
    </r>
  </si>
  <si>
    <t>１２１　　専　　修　　学　　校（つづき）</t>
  </si>
  <si>
    <t>生　　　徒　　　数</t>
  </si>
  <si>
    <t>入　学　者　数（春期）</t>
  </si>
  <si>
    <t>学　　　　　科</t>
  </si>
  <si>
    <t>文化・教養その他</t>
  </si>
  <si>
    <t>―</t>
  </si>
  <si>
    <t>外国語</t>
  </si>
  <si>
    <t>和洋裁</t>
  </si>
  <si>
    <t>商業実務その他</t>
  </si>
  <si>
    <t>美容</t>
  </si>
  <si>
    <t>理容</t>
  </si>
  <si>
    <t>調理</t>
  </si>
  <si>
    <t>准看護</t>
  </si>
  <si>
    <t>情報処理</t>
  </si>
  <si>
    <t>准看護</t>
  </si>
  <si>
    <t>公立計</t>
  </si>
  <si>
    <t>イ　　高　　　  等 　　 　課 　　 　程</t>
  </si>
  <si>
    <t>１２１　　専　修　学　校（つづき）</t>
  </si>
  <si>
    <t>入　学　者　数（春期）</t>
  </si>
  <si>
    <t>生　　　徒　　　数</t>
  </si>
  <si>
    <r>
      <t>家</t>
    </r>
    <r>
      <rPr>
        <sz val="12"/>
        <rFont val="ＭＳ 明朝"/>
        <family val="1"/>
      </rPr>
      <t>政</t>
    </r>
  </si>
  <si>
    <t>私立計</t>
  </si>
  <si>
    <t>公立計</t>
  </si>
  <si>
    <t>国立計</t>
  </si>
  <si>
    <t>合計</t>
  </si>
  <si>
    <t>ウ　　　一 　　般　　 課　　 程</t>
  </si>
  <si>
    <r>
      <t>（２）　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生 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年５月１日現在）</t>
    </r>
  </si>
  <si>
    <r>
      <t xml:space="preserve">学　　      </t>
    </r>
    <r>
      <rPr>
        <sz val="12"/>
        <rFont val="ＭＳ 明朝"/>
        <family val="1"/>
      </rPr>
      <t>科</t>
    </r>
  </si>
  <si>
    <t>…</t>
  </si>
  <si>
    <t>…</t>
  </si>
  <si>
    <t>兼務者</t>
  </si>
  <si>
    <t>本務者</t>
  </si>
  <si>
    <t>一 般</t>
  </si>
  <si>
    <t>専 門</t>
  </si>
  <si>
    <t>高 等</t>
  </si>
  <si>
    <t>一 般</t>
  </si>
  <si>
    <t>専 門</t>
  </si>
  <si>
    <t>高 等</t>
  </si>
  <si>
    <t>職員数</t>
  </si>
  <si>
    <t>教　　　員　　　数</t>
  </si>
  <si>
    <t>私　　　　　　　立</t>
  </si>
  <si>
    <t>公　　　　　　立</t>
  </si>
  <si>
    <t>国　　　　　　立</t>
  </si>
  <si>
    <r>
      <t>（３）　教 員 数 及 び 職 員 数（平成1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年５月１日現在）</t>
    </r>
  </si>
  <si>
    <t>１２１　　専　　修　　学　　校（つづき）</t>
  </si>
  <si>
    <r>
      <t xml:space="preserve">区　　　        </t>
    </r>
    <r>
      <rPr>
        <sz val="12"/>
        <rFont val="ＭＳ 明朝"/>
        <family val="1"/>
      </rPr>
      <t>分</t>
    </r>
  </si>
  <si>
    <t>注　　教員数には兼務者を含む。</t>
  </si>
  <si>
    <t>私立</t>
  </si>
  <si>
    <t>―</t>
  </si>
  <si>
    <t>公立</t>
  </si>
  <si>
    <t>13</t>
  </si>
  <si>
    <t>12</t>
  </si>
  <si>
    <t>11</t>
  </si>
  <si>
    <t>10</t>
  </si>
  <si>
    <t>（単位：学校、課程、人）</t>
  </si>
  <si>
    <t>（１）　学 校 数、課 程 数 及 び 男 女 別 教 職 員 数（各年度５月１日現在）</t>
  </si>
  <si>
    <t>１２２　　各　　　  　種　 　　 　学　  　　　校</t>
  </si>
  <si>
    <r>
      <t xml:space="preserve">年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</si>
  <si>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t>ア　　　設　置　者　別　生　徒　数（各年度５月１日現在）</t>
  </si>
  <si>
    <t>（２）　生　　　　　徒　　　　　数</t>
  </si>
  <si>
    <t>１２２　　各　　　 種　　　 学　　　 校（つづき）</t>
  </si>
  <si>
    <t>―</t>
  </si>
  <si>
    <t>総  　数</t>
  </si>
  <si>
    <t>自動車操縦</t>
  </si>
  <si>
    <t>予 備 校</t>
  </si>
  <si>
    <t>文化その他</t>
  </si>
  <si>
    <t>演劇・映画</t>
  </si>
  <si>
    <t>編物・手芸</t>
  </si>
  <si>
    <t>料　　　理</t>
  </si>
  <si>
    <t>和　洋　裁</t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</si>
  <si>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　　　商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実</t>
    </r>
    <r>
      <rPr>
        <sz val="12"/>
        <rFont val="ＭＳ 明朝"/>
        <family val="1"/>
      </rPr>
      <t>務</t>
    </r>
  </si>
  <si>
    <r>
      <t>イ　　　課　程　別　生　徒　数（平成1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年５月１日現在）</t>
    </r>
  </si>
  <si>
    <t>（２）　生　　　　徒　　　　数</t>
  </si>
  <si>
    <t>１２２　　各　　　 種　　　 学　　　 校（つづき）</t>
  </si>
  <si>
    <t>資料　当該学校（文部省「学校基本調査報告書」）</t>
  </si>
  <si>
    <t>総数</t>
  </si>
  <si>
    <t>建築学科</t>
  </si>
  <si>
    <t>環境都市工学科</t>
  </si>
  <si>
    <t>電子情報工学科</t>
  </si>
  <si>
    <t>電気工学科</t>
  </si>
  <si>
    <t>機械工学科</t>
  </si>
  <si>
    <t>専攻科</t>
  </si>
  <si>
    <t>その他</t>
  </si>
  <si>
    <t>事務系</t>
  </si>
  <si>
    <t>助手</t>
  </si>
  <si>
    <t>講師</t>
  </si>
  <si>
    <t>助教授</t>
  </si>
  <si>
    <t>教授</t>
  </si>
  <si>
    <t>校長</t>
  </si>
  <si>
    <t>学 科 別 入 学 者 数</t>
  </si>
  <si>
    <t>学 科 別 志 願 者 数</t>
  </si>
  <si>
    <t>兼　　　務　　　者</t>
  </si>
  <si>
    <t>本　　　務　　　者</t>
  </si>
  <si>
    <t>総　　　　　数</t>
  </si>
  <si>
    <t>入　　　　学　　　　状　　　　況</t>
  </si>
  <si>
    <t>学 科 別 在 学 者 数</t>
  </si>
  <si>
    <t>職　員　数</t>
  </si>
  <si>
    <t>教　　　　員　　　　数</t>
  </si>
  <si>
    <r>
      <t>設 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名　　　　　　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び　　　　　性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別　</t>
    </r>
  </si>
  <si>
    <t>１２３　　高 　等　 専　 門　 学　 校（国 立 及 び 私 立）（平成13年５月１日現在）</t>
  </si>
  <si>
    <r>
      <t>年度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>び　　設</t>
    </r>
    <r>
      <rPr>
        <sz val="12"/>
        <rFont val="ＭＳ 明朝"/>
        <family val="1"/>
      </rPr>
      <t>置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>別</t>
    </r>
  </si>
  <si>
    <t>総数</t>
  </si>
  <si>
    <t>学校数</t>
  </si>
  <si>
    <t>課程数</t>
  </si>
  <si>
    <r>
      <t xml:space="preserve">教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　  数</t>
    </r>
  </si>
  <si>
    <t>職　　員　　数</t>
  </si>
  <si>
    <r>
      <t xml:space="preserve">公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立</t>
    </r>
  </si>
  <si>
    <r>
      <t xml:space="preserve">私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立</t>
    </r>
  </si>
  <si>
    <t>公　立</t>
  </si>
  <si>
    <t>和洋裁</t>
  </si>
  <si>
    <t>准看護</t>
  </si>
  <si>
    <t>経理・簿記</t>
  </si>
  <si>
    <t>性  別</t>
  </si>
  <si>
    <t>総  数</t>
  </si>
  <si>
    <t>資料　当該学校（文部省「学校基本調査報告書」）</t>
  </si>
  <si>
    <t>兼　 務　 者</t>
  </si>
  <si>
    <t>本務者</t>
  </si>
  <si>
    <t>総数</t>
  </si>
  <si>
    <t>私　　立</t>
  </si>
  <si>
    <t>公　　立</t>
  </si>
  <si>
    <t>国　　立</t>
  </si>
  <si>
    <t>小　　計</t>
  </si>
  <si>
    <t>短　　　期　　　大　　　学</t>
  </si>
  <si>
    <t>大　　　　　　　　　　学</t>
  </si>
  <si>
    <t>総　　　　　数</t>
  </si>
  <si>
    <t>ア　　　教　　  　　員　　  　　数</t>
  </si>
  <si>
    <r>
      <t>（１）　職  名  別  教  員  数 、職  員  数（平成1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年５月１日現在）</t>
    </r>
  </si>
  <si>
    <t>１２４　　大　    学　、　短    　期　    大　    学</t>
  </si>
  <si>
    <r>
      <t>総    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</si>
  <si>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r>
      <t>国   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立</t>
    </r>
  </si>
  <si>
    <r>
      <t>公   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立</t>
    </r>
  </si>
  <si>
    <r>
      <t>私   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立</t>
    </r>
  </si>
  <si>
    <r>
      <t xml:space="preserve">私　　　　　　　　　　　　　　 </t>
    </r>
    <r>
      <rPr>
        <sz val="12"/>
        <rFont val="ＭＳ 明朝"/>
        <family val="1"/>
      </rPr>
      <t xml:space="preserve">         </t>
    </r>
    <r>
      <rPr>
        <sz val="12"/>
        <rFont val="ＭＳ 明朝"/>
        <family val="1"/>
      </rPr>
      <t>立</t>
    </r>
  </si>
  <si>
    <r>
      <t xml:space="preserve">職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</t>
    </r>
  </si>
  <si>
    <t>附属病院</t>
  </si>
  <si>
    <t>看護婦</t>
  </si>
  <si>
    <t>そ　の　他</t>
  </si>
  <si>
    <t>教　務　系</t>
  </si>
  <si>
    <t>医　療　系</t>
  </si>
  <si>
    <t>技術技能系</t>
  </si>
  <si>
    <t>事　務　系</t>
  </si>
  <si>
    <t>私　  立</t>
  </si>
  <si>
    <t>公　  立</t>
  </si>
  <si>
    <t>国    立</t>
  </si>
  <si>
    <t>小　　計</t>
  </si>
  <si>
    <t>国　  立</t>
  </si>
  <si>
    <t>大　　　　　　　　　　　　　学</t>
  </si>
  <si>
    <t>総　　　　数</t>
  </si>
  <si>
    <t>総　　　　数</t>
  </si>
  <si>
    <t>職　　名　　別</t>
  </si>
  <si>
    <t>イ　　　職　  　　  員　    　　数</t>
  </si>
  <si>
    <t>１２４　　大　　学　、　短　　期　　大　　学（つづき）</t>
  </si>
  <si>
    <t>再 掲</t>
  </si>
  <si>
    <t>学生の　　　健康管理</t>
  </si>
  <si>
    <r>
      <t xml:space="preserve">学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長</t>
    </r>
  </si>
  <si>
    <r>
      <t>副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長</t>
    </r>
  </si>
  <si>
    <r>
      <t xml:space="preserve">教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授</t>
    </r>
  </si>
  <si>
    <r>
      <t>助 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授</t>
    </r>
  </si>
  <si>
    <r>
      <t xml:space="preserve">講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師</t>
    </r>
  </si>
  <si>
    <r>
      <t xml:space="preserve">助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手</t>
    </r>
  </si>
  <si>
    <t>注　その他には、別科、聴講生、研究生等を含む。</t>
  </si>
  <si>
    <t>私　　　立</t>
  </si>
  <si>
    <t>公　　　立</t>
  </si>
  <si>
    <t>国　　　立</t>
  </si>
  <si>
    <t>総　　　数</t>
  </si>
  <si>
    <t>専　攻　科</t>
  </si>
  <si>
    <t>学　　部</t>
  </si>
  <si>
    <t>大　学　院</t>
  </si>
  <si>
    <t>短 期 大 学</t>
  </si>
  <si>
    <t>大　　　　　　　　　　　　　　　　　学</t>
  </si>
  <si>
    <t>総　　　　数</t>
  </si>
  <si>
    <t>（単位：人）</t>
  </si>
  <si>
    <r>
      <t>（２）　学　　　　　生　　　　　数（平成1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年５月１日現在）</t>
    </r>
  </si>
  <si>
    <t>設　置　者　別　　　</t>
  </si>
  <si>
    <r>
      <t>注　入学志願者数、入学者数は、平成1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年度の募集によるもの、卒業者数は平成1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年３月のものである。</t>
    </r>
  </si>
  <si>
    <t>国立</t>
  </si>
  <si>
    <t>卒　業　者</t>
  </si>
  <si>
    <t>入　学　者</t>
  </si>
  <si>
    <t>入学志願者</t>
  </si>
  <si>
    <t>経営情報学研究科</t>
  </si>
  <si>
    <t>経営情報学部</t>
  </si>
  <si>
    <t>知識科学研究科</t>
  </si>
  <si>
    <t>材料科学研究科</t>
  </si>
  <si>
    <t>情報科学研究科</t>
  </si>
  <si>
    <t>外国語学部</t>
  </si>
  <si>
    <r>
      <t>文 　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部　　　社会福祉学部</t>
    </r>
  </si>
  <si>
    <r>
      <t>経 済</t>
    </r>
    <r>
      <rPr>
        <sz val="12"/>
        <rFont val="ＭＳ 明朝"/>
        <family val="1"/>
      </rPr>
      <t xml:space="preserve"> 学 部</t>
    </r>
  </si>
  <si>
    <t>美術工芸学部　　　美術文化学部</t>
  </si>
  <si>
    <r>
      <t>工　学　</t>
    </r>
    <r>
      <rPr>
        <sz val="12"/>
        <rFont val="ＭＳ 明朝"/>
        <family val="1"/>
      </rPr>
      <t>部</t>
    </r>
  </si>
  <si>
    <r>
      <t>看 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部</t>
    </r>
  </si>
  <si>
    <t>薬　学　部</t>
  </si>
  <si>
    <t>医　学　部</t>
  </si>
  <si>
    <t>理　学　部</t>
  </si>
  <si>
    <r>
      <t>教 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部</t>
    </r>
  </si>
  <si>
    <t>法　学　部</t>
  </si>
  <si>
    <r>
      <t xml:space="preserve">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分</t>
    </r>
  </si>
  <si>
    <t>（単位:人）</t>
  </si>
  <si>
    <t>ア　　　大　　　　　　　　　　　　学</t>
  </si>
  <si>
    <t>（３）　学 部 ( 科 ) 別 入 学 志 願 者 、入 学 者 及 び 卒 業 者 数</t>
  </si>
  <si>
    <t>１２４　　大　　　　　学　　・　　短　　　　　期　　　　　大　　　　　学（つづき）</t>
  </si>
  <si>
    <t>　２　農業工学科には、生物生産学科、食品科学科を含む。　</t>
  </si>
  <si>
    <r>
      <t>注１　入学志願者数、入学者数は、平成1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年度の募集によるもの、卒業者数は平成1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年３月のものである。</t>
    </r>
  </si>
  <si>
    <t>X</t>
  </si>
  <si>
    <t>X</t>
  </si>
  <si>
    <t>人間福祉学科</t>
  </si>
  <si>
    <t>言 語 コミュニ　　　　ケーション学科</t>
  </si>
  <si>
    <t>経営情報学科</t>
  </si>
  <si>
    <r>
      <t>経営実務科　　　</t>
    </r>
    <r>
      <rPr>
        <sz val="11"/>
        <rFont val="ＭＳ 明朝"/>
        <family val="1"/>
      </rPr>
      <t>ビジネス実務学科</t>
    </r>
  </si>
  <si>
    <r>
      <t>美 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</si>
  <si>
    <t>幼児教育学科</t>
  </si>
  <si>
    <t>産業情報科</t>
  </si>
  <si>
    <r>
      <t>教 養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</si>
  <si>
    <t>英 語 コミュニ　　　　　ケーション学科</t>
  </si>
  <si>
    <t>食物栄養学科</t>
  </si>
  <si>
    <r>
      <t xml:space="preserve">保 </t>
    </r>
    <r>
      <rPr>
        <sz val="12"/>
        <rFont val="ＭＳ 明朝"/>
        <family val="1"/>
      </rPr>
      <t>育</t>
    </r>
    <r>
      <rPr>
        <sz val="12"/>
        <rFont val="ＭＳ 明朝"/>
        <family val="1"/>
      </rPr>
      <t xml:space="preserve">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</si>
  <si>
    <t>生活文化学科</t>
  </si>
  <si>
    <t>文　学　科</t>
  </si>
  <si>
    <t>農業工学科</t>
  </si>
  <si>
    <t>総　　数</t>
  </si>
  <si>
    <t>区　分</t>
  </si>
  <si>
    <t>イ　　　短　　　期　　　大　　　学</t>
  </si>
  <si>
    <t>資料　石川県統計課「学校基本調査」</t>
  </si>
  <si>
    <r>
      <t xml:space="preserve">   </t>
    </r>
    <r>
      <rPr>
        <sz val="12"/>
        <rFont val="ＭＳ 明朝"/>
        <family val="1"/>
      </rPr>
      <t>女</t>
    </r>
  </si>
  <si>
    <r>
      <t xml:space="preserve">   </t>
    </r>
    <r>
      <rPr>
        <sz val="12"/>
        <rFont val="ＭＳ 明朝"/>
        <family val="1"/>
      </rPr>
      <t>男</t>
    </r>
  </si>
  <si>
    <t xml:space="preserve">   13</t>
  </si>
  <si>
    <r>
      <t xml:space="preserve"> </t>
    </r>
    <r>
      <rPr>
        <sz val="12"/>
        <rFont val="ＭＳ 明朝"/>
        <family val="1"/>
      </rPr>
      <t xml:space="preserve">  12</t>
    </r>
  </si>
  <si>
    <r>
      <t xml:space="preserve"> </t>
    </r>
    <r>
      <rPr>
        <sz val="12"/>
        <rFont val="ＭＳ 明朝"/>
        <family val="1"/>
      </rPr>
      <t xml:space="preserve">  11</t>
    </r>
  </si>
  <si>
    <r>
      <t xml:space="preserve"> </t>
    </r>
    <r>
      <rPr>
        <sz val="12"/>
        <rFont val="ＭＳ 明朝"/>
        <family val="1"/>
      </rPr>
      <t xml:space="preserve">  10</t>
    </r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</si>
  <si>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</si>
  <si>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うち就職　　　　　　している者</t>
  </si>
  <si>
    <t>うち就職　　　　進 学 者</t>
  </si>
  <si>
    <t>死亡・不詳</t>
  </si>
  <si>
    <t>左記以外</t>
  </si>
  <si>
    <t>就 職 者</t>
  </si>
  <si>
    <t>専修学校等進入学者</t>
  </si>
  <si>
    <t>進 学 者</t>
  </si>
  <si>
    <t xml:space="preserve">（１）　中 　　　学 　　　校　 </t>
  </si>
  <si>
    <t>１２５　　卒　　　　業　　　　者</t>
  </si>
  <si>
    <t>うち就職　　　している者</t>
  </si>
  <si>
    <t>うち就職　　　進 学 者</t>
  </si>
  <si>
    <t>専修学校等進入学者</t>
  </si>
  <si>
    <t>総    数</t>
  </si>
  <si>
    <r>
      <t>（２）　高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　学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校</t>
    </r>
  </si>
  <si>
    <t>１２５　　卒　　　業　　　者（つづき）</t>
  </si>
  <si>
    <t>注　　就職者＋就職進学者の内訳である。</t>
  </si>
  <si>
    <t>そ　　　の　　　他</t>
  </si>
  <si>
    <t>公              務</t>
  </si>
  <si>
    <t>サ  ー  ビ  ス  業</t>
  </si>
  <si>
    <t>金融・保険業、不動産業</t>
  </si>
  <si>
    <t>卸売・小売業、飲食店</t>
  </si>
  <si>
    <t>電気･ｶﾞｽ･水道業、運輸・通信業</t>
  </si>
  <si>
    <t>第　３　次　産　業</t>
  </si>
  <si>
    <t>製　   造　 　業</t>
  </si>
  <si>
    <t>建     設     業</t>
  </si>
  <si>
    <t>鉱             業</t>
  </si>
  <si>
    <t>第　２　次　産　業</t>
  </si>
  <si>
    <t>漁業</t>
  </si>
  <si>
    <t>林 業</t>
  </si>
  <si>
    <t>農　 　　　　　業</t>
  </si>
  <si>
    <t>第　１　次　産　業</t>
  </si>
  <si>
    <r>
      <t>1</t>
    </r>
    <r>
      <rPr>
        <sz val="12"/>
        <rFont val="ＭＳ 明朝"/>
        <family val="1"/>
      </rPr>
      <t xml:space="preserve">3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</si>
  <si>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2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</si>
  <si>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</si>
  <si>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</t>
    </r>
  </si>
  <si>
    <t>平成９年</t>
  </si>
  <si>
    <t>産　　　　業　　　　別</t>
  </si>
  <si>
    <t xml:space="preserve">（３）　高 等 学 校 産 業 別 就 職 状 況 </t>
  </si>
  <si>
    <r>
      <t xml:space="preserve">年 次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び　　   　男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女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</si>
  <si>
    <r>
      <t xml:space="preserve">大学等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進学者</t>
    </r>
  </si>
  <si>
    <r>
      <t xml:space="preserve">    </t>
    </r>
    <r>
      <rPr>
        <sz val="12"/>
        <rFont val="ＭＳ 明朝"/>
        <family val="1"/>
      </rPr>
      <t>女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</si>
  <si>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男</t>
    </r>
  </si>
  <si>
    <t xml:space="preserve">    13</t>
  </si>
  <si>
    <r>
      <t xml:space="preserve">  </t>
    </r>
    <r>
      <rPr>
        <sz val="12"/>
        <rFont val="ＭＳ 明朝"/>
        <family val="1"/>
      </rPr>
      <t xml:space="preserve">  12</t>
    </r>
  </si>
  <si>
    <r>
      <t xml:space="preserve"> </t>
    </r>
    <r>
      <rPr>
        <sz val="12"/>
        <rFont val="ＭＳ 明朝"/>
        <family val="1"/>
      </rPr>
      <t xml:space="preserve">   11</t>
    </r>
  </si>
  <si>
    <r>
      <t xml:space="preserve">  </t>
    </r>
    <r>
      <rPr>
        <sz val="12"/>
        <rFont val="ＭＳ 明朝"/>
        <family val="1"/>
      </rPr>
      <t xml:space="preserve">  10</t>
    </r>
  </si>
  <si>
    <r>
      <t xml:space="preserve">平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９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</si>
  <si>
    <t>大 学 等　　　進 学 者</t>
  </si>
  <si>
    <r>
      <t xml:space="preserve">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び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男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女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別</t>
    </r>
  </si>
  <si>
    <r>
      <t xml:space="preserve">（４）　盲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校 （高 等 部）</t>
    </r>
  </si>
  <si>
    <t>１２５　　卒　　　業　　　者（つづき）</t>
  </si>
  <si>
    <t>専修学校等　　　進入学者</t>
  </si>
  <si>
    <t>（５）　ろ う 学 校 （高 等 部）</t>
  </si>
  <si>
    <t>（６）　養 護 学 校 （高等部）</t>
  </si>
  <si>
    <t>資料　石川県立図書館「業務実績調査」</t>
  </si>
  <si>
    <t>文　学</t>
  </si>
  <si>
    <t>語　学</t>
  </si>
  <si>
    <t>芸　術</t>
  </si>
  <si>
    <t>産　業</t>
  </si>
  <si>
    <t>工　学</t>
  </si>
  <si>
    <t>自然科学</t>
  </si>
  <si>
    <t>社会科学</t>
  </si>
  <si>
    <t>歴　史</t>
  </si>
  <si>
    <t>哲　学</t>
  </si>
  <si>
    <t>総　記</t>
  </si>
  <si>
    <t>総　数</t>
  </si>
  <si>
    <t>年　  度</t>
  </si>
  <si>
    <t>（単位：冊）</t>
  </si>
  <si>
    <t>ア　　　部　 　　門　  　別　  　蔵　 　　書　  　数</t>
  </si>
  <si>
    <t>（１）　県　　　  　　立　 　　 　　図　  　　　　書　 　　 　　館</t>
  </si>
  <si>
    <t>１２６　　図　　　　　　　　　　書　　　　　　　　　　館</t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</si>
  <si>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３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</si>
  <si>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２</t>
    </r>
  </si>
  <si>
    <r>
      <t xml:space="preserve">  </t>
    </r>
    <r>
      <rPr>
        <sz val="12"/>
        <rFont val="ＭＳ 明朝"/>
        <family val="1"/>
      </rPr>
      <t>　1</t>
    </r>
    <r>
      <rPr>
        <sz val="12"/>
        <rFont val="ＭＳ 明朝"/>
        <family val="1"/>
      </rPr>
      <t>4年１月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</si>
  <si>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</si>
  <si>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</si>
  <si>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</si>
  <si>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</si>
  <si>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</si>
  <si>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</si>
  <si>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</si>
  <si>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</si>
  <si>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年４月</t>
    </r>
  </si>
  <si>
    <r>
      <t>平成</t>
    </r>
    <r>
      <rPr>
        <sz val="12"/>
        <rFont val="ＭＳ 明朝"/>
        <family val="1"/>
      </rPr>
      <t>９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度</t>
    </r>
  </si>
  <si>
    <t>件</t>
  </si>
  <si>
    <t>人</t>
  </si>
  <si>
    <t>冊</t>
  </si>
  <si>
    <t>日</t>
  </si>
  <si>
    <t>貸出冊数</t>
  </si>
  <si>
    <t>貸出人員</t>
  </si>
  <si>
    <t>子どもの本のひろば</t>
  </si>
  <si>
    <t>閲　　　覧　　　室</t>
  </si>
  <si>
    <t>合　　　　　計</t>
  </si>
  <si>
    <t>自　　習　　コーナー</t>
  </si>
  <si>
    <t>子どもの　　本のひろば</t>
  </si>
  <si>
    <t>閲 覧 室</t>
  </si>
  <si>
    <t>複　写　　　申　込　　　件　数</t>
  </si>
  <si>
    <t>館　　　　　外　　　　　貸　　　　　出</t>
  </si>
  <si>
    <t>利　　　用　　　者　　　数</t>
  </si>
  <si>
    <t>開館日数</t>
  </si>
  <si>
    <t>年度及び　   　　月    次</t>
  </si>
  <si>
    <t>イ　　　各　　　室　　　別　　　利　　　用　　　状　　　況</t>
  </si>
  <si>
    <t>（１）　県　　　  立　 　　 図　  　　書　 　　 館（つづき）</t>
  </si>
  <si>
    <t>１２６　　図　　　　　　　　　　　書　　　　　　　　　　　館（つづき）</t>
  </si>
  <si>
    <t>新規登録者数</t>
  </si>
  <si>
    <r>
      <t>平成</t>
    </r>
    <r>
      <rPr>
        <sz val="12"/>
        <rFont val="ＭＳ 明朝"/>
        <family val="1"/>
      </rPr>
      <t>９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度</t>
    </r>
  </si>
  <si>
    <t>郷　土</t>
  </si>
  <si>
    <t>年度及び月次</t>
  </si>
  <si>
    <t>ウ　　部　　　門　　　別　　　貸　　　出　　　利　　　用　　　冊　　　数</t>
  </si>
  <si>
    <t>（１）　　県　　　  　　立　 　　 　　図　  　　　　書　 　　 　　館（つ　づ　き）</t>
  </si>
  <si>
    <t>１２６　  　　　図　　　　　　　　　　　書　　　　　　　　　　　館（つ　づ　き）</t>
  </si>
  <si>
    <t>資料　石川県教育委員会生涯学習課「石川県の生涯学習・社会教育」</t>
  </si>
  <si>
    <t>（人）</t>
  </si>
  <si>
    <t>職  　員　  数</t>
  </si>
  <si>
    <t>（冊）</t>
  </si>
  <si>
    <t>蔵　書　冊　数</t>
  </si>
  <si>
    <t>（館）</t>
  </si>
  <si>
    <t>図　書　館　数</t>
  </si>
  <si>
    <t>項　　目</t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</si>
  <si>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</si>
  <si>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</si>
  <si>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</si>
  <si>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 度</t>
    </r>
  </si>
  <si>
    <t>平成９年度</t>
  </si>
  <si>
    <r>
      <t>（２）　市 　 町　  村 　 立 　 図 　 書  　館（各年度３月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日現在）</t>
    </r>
  </si>
  <si>
    <t>１２６　　図　　　　書　　　　館（つづき）</t>
  </si>
  <si>
    <t>資料　石川県税務課、教育委員会体育課、石川県ボウリング連盟</t>
  </si>
  <si>
    <t>ス　　キ　　ー　　場</t>
  </si>
  <si>
    <t>ボウリング場</t>
  </si>
  <si>
    <t>ゴ　　ル　　フ　　場</t>
  </si>
  <si>
    <t>ゲートボールコート</t>
  </si>
  <si>
    <t>漕　艇　競　技　場</t>
  </si>
  <si>
    <t>馬　　事　　公　　苑</t>
  </si>
  <si>
    <t>運　　動　　広　　場</t>
  </si>
  <si>
    <t>相　　　撲　　　場</t>
  </si>
  <si>
    <t>弓　　　道　　　場</t>
  </si>
  <si>
    <t>武道場</t>
  </si>
  <si>
    <t>野　　　球　　　場</t>
  </si>
  <si>
    <t>バレー・テニスコート</t>
  </si>
  <si>
    <t>球　　　技　　　場</t>
  </si>
  <si>
    <t>プ　　　ー　　　ル</t>
  </si>
  <si>
    <t>体　　　育　　　館</t>
  </si>
  <si>
    <t>陸　上　競　技　場</t>
  </si>
  <si>
    <t>施 設 名</t>
  </si>
  <si>
    <t>１２７　　公共社会体育施設等（各年度３月31日現在）</t>
  </si>
  <si>
    <t>資料　（社）日本新聞協会</t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</si>
  <si>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</si>
  <si>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１世帯当たり部数</t>
  </si>
  <si>
    <t>１部当たり人口</t>
  </si>
  <si>
    <t>夕刊のみ</t>
  </si>
  <si>
    <t>朝刊のみ</t>
  </si>
  <si>
    <t>朝夕刊セット</t>
  </si>
  <si>
    <t>普　　　及　　　度</t>
  </si>
  <si>
    <t>発　　  　行　  　　部  　　　数</t>
  </si>
  <si>
    <t>年　　次</t>
  </si>
  <si>
    <t>資料　日本放送協会「放送受信契約数統計要覧」</t>
  </si>
  <si>
    <t>うち衛星放送契約数</t>
  </si>
  <si>
    <t>テレビ受信契約数</t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</si>
  <si>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</si>
  <si>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</si>
  <si>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</si>
  <si>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 度</t>
    </r>
  </si>
  <si>
    <t>平成９年度</t>
  </si>
  <si>
    <t>資料　石川県総務課</t>
  </si>
  <si>
    <t>諸                教</t>
  </si>
  <si>
    <t>キ リ ス ト 教 系</t>
  </si>
  <si>
    <t>仏　　 　教　 　　系</t>
  </si>
  <si>
    <t>神 社 及 び 神 道 系</t>
  </si>
  <si>
    <t>総　　　　　数</t>
  </si>
  <si>
    <t>項　　目</t>
  </si>
  <si>
    <t>１２８　　新聞発行部数及び普及度（10月度）</t>
  </si>
  <si>
    <t>１２９　　テレビ受信契約数（各年度３月31日現在）</t>
  </si>
  <si>
    <t>１３０　　社寺・教会数（宗教法人）（各年度３月31日現在）</t>
  </si>
  <si>
    <t>資料　石川県教育委員会生涯学習課「石川県の生涯学習・社会教育」</t>
  </si>
  <si>
    <r>
      <t>平成</t>
    </r>
    <r>
      <rPr>
        <sz val="12"/>
        <rFont val="ＭＳ 明朝"/>
        <family val="1"/>
      </rPr>
      <t>９</t>
    </r>
    <r>
      <rPr>
        <sz val="12"/>
        <rFont val="ＭＳ 明朝"/>
        <family val="1"/>
      </rPr>
      <t>年度</t>
    </r>
  </si>
  <si>
    <t>学級生数</t>
  </si>
  <si>
    <t>高齢者対象学級</t>
  </si>
  <si>
    <t>成人対象学級</t>
  </si>
  <si>
    <t>家庭教育学級</t>
  </si>
  <si>
    <t>女性対象学級</t>
  </si>
  <si>
    <t>青少年対象学級</t>
  </si>
  <si>
    <t>年 度 及 び     市 町 村 別</t>
  </si>
  <si>
    <t>（単位：学級、人）</t>
  </si>
  <si>
    <t>１３１　　市　 町　 村 　別 　各 　種 　学 　級（各年度３月31日現在）</t>
  </si>
  <si>
    <t>資料　石川県教育委員会生涯学習課「市町村生涯学習・社会教育行政調査」</t>
  </si>
  <si>
    <t>会 員 数</t>
  </si>
  <si>
    <t>団 体 数</t>
  </si>
  <si>
    <t>主事等</t>
  </si>
  <si>
    <t>館　長</t>
  </si>
  <si>
    <t>総　数</t>
  </si>
  <si>
    <t>（小学校・中学校）</t>
  </si>
  <si>
    <t>地区館数　　　（含分館）</t>
  </si>
  <si>
    <t>中央館数</t>
  </si>
  <si>
    <t>ＰＴＡ（公立・幼稚園）</t>
  </si>
  <si>
    <t>海 洋 少 年 団</t>
  </si>
  <si>
    <t>ガールスカウト</t>
  </si>
  <si>
    <t>ボーイスカウト</t>
  </si>
  <si>
    <t>スポーツ少年団</t>
  </si>
  <si>
    <t>子 ど も 会</t>
  </si>
  <si>
    <t>単　位　団体数</t>
  </si>
  <si>
    <t>団 員 数</t>
  </si>
  <si>
    <t>公民館数</t>
  </si>
  <si>
    <t>各　　　　　　種　　　　　　団　　　　　　体</t>
  </si>
  <si>
    <t>地 域 婦 人 会</t>
  </si>
  <si>
    <t>地 域 青 年 団</t>
  </si>
  <si>
    <t>公　　　　　　　　　民　　　　　　　　　館</t>
  </si>
  <si>
    <t>年 度 及 び　市 町 村 別</t>
  </si>
  <si>
    <t>１３２　　市町村別公民館、青年団、婦人会及び各種団体（各年度３月31日現在）</t>
  </si>
  <si>
    <t>職　　　員　　　数（常　勤）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</si>
</sst>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\-#,##0.0"/>
    <numFmt numFmtId="201" formatCode="0.0"/>
    <numFmt numFmtId="202" formatCode="#,##0.0;[Red]\-#,##0.0"/>
    <numFmt numFmtId="203" formatCode="\(#,##0\)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2"/>
      <name val="lr ¾©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83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top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distributed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20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200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200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8" applyFont="1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7" fillId="0" borderId="0" xfId="48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200" fontId="7" fillId="0" borderId="0" xfId="0" applyNumberFormat="1" applyFont="1" applyFill="1" applyAlignment="1" applyProtection="1">
      <alignment horizontal="right" vertical="center"/>
      <protection/>
    </xf>
    <xf numFmtId="38" fontId="7" fillId="0" borderId="0" xfId="48" applyFont="1" applyFill="1" applyAlignment="1">
      <alignment vertical="center"/>
    </xf>
    <xf numFmtId="3" fontId="7" fillId="0" borderId="0" xfId="0" applyNumberFormat="1" applyFont="1" applyFill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200" fontId="7" fillId="0" borderId="0" xfId="0" applyNumberFormat="1" applyFont="1" applyFill="1" applyAlignment="1" applyProtection="1">
      <alignment vertical="center"/>
      <protection/>
    </xf>
    <xf numFmtId="200" fontId="7" fillId="0" borderId="0" xfId="0" applyNumberFormat="1" applyFont="1" applyFill="1" applyBorder="1" applyAlignment="1" applyProtection="1">
      <alignment horizontal="right" vertical="center"/>
      <protection/>
    </xf>
    <xf numFmtId="202" fontId="7" fillId="0" borderId="0" xfId="48" applyNumberFormat="1" applyFont="1" applyFill="1" applyAlignment="1" applyProtection="1">
      <alignment vertical="center"/>
      <protection/>
    </xf>
    <xf numFmtId="0" fontId="7" fillId="0" borderId="14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202" fontId="0" fillId="0" borderId="0" xfId="48" applyNumberFormat="1" applyFont="1" applyFill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37" fontId="0" fillId="0" borderId="16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38" fontId="0" fillId="0" borderId="0" xfId="48" applyFont="1" applyFill="1" applyAlignment="1">
      <alignment/>
    </xf>
    <xf numFmtId="0" fontId="0" fillId="0" borderId="0" xfId="0" applyFill="1" applyAlignment="1">
      <alignment/>
    </xf>
    <xf numFmtId="38" fontId="0" fillId="0" borderId="10" xfId="48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>
      <alignment vertical="center"/>
    </xf>
    <xf numFmtId="203" fontId="0" fillId="0" borderId="10" xfId="48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38" fontId="0" fillId="0" borderId="0" xfId="48" applyFont="1" applyFill="1" applyAlignment="1">
      <alignment horizontal="right" vertical="center"/>
    </xf>
    <xf numFmtId="203" fontId="0" fillId="0" borderId="0" xfId="48" applyNumberFormat="1" applyFont="1" applyFill="1" applyAlignment="1">
      <alignment horizontal="right" vertical="center"/>
    </xf>
    <xf numFmtId="0" fontId="0" fillId="0" borderId="0" xfId="0" applyFill="1" applyBorder="1" applyAlignment="1">
      <alignment/>
    </xf>
    <xf numFmtId="203" fontId="0" fillId="0" borderId="0" xfId="48" applyNumberFormat="1" applyFont="1" applyFill="1" applyAlignment="1" quotePrefix="1">
      <alignment horizontal="right" vertical="center"/>
    </xf>
    <xf numFmtId="38" fontId="7" fillId="0" borderId="0" xfId="48" applyFont="1" applyFill="1" applyAlignment="1">
      <alignment horizontal="right" vertical="center"/>
    </xf>
    <xf numFmtId="203" fontId="7" fillId="0" borderId="0" xfId="48" applyNumberFormat="1" applyFont="1" applyFill="1" applyAlignment="1" quotePrefix="1">
      <alignment horizontal="right" vertical="center"/>
    </xf>
    <xf numFmtId="203" fontId="0" fillId="0" borderId="0" xfId="48" applyNumberFormat="1" applyFont="1" applyFill="1" applyAlignment="1">
      <alignment vertical="center"/>
    </xf>
    <xf numFmtId="0" fontId="0" fillId="0" borderId="14" xfId="0" applyFill="1" applyBorder="1" applyAlignment="1">
      <alignment vertical="center"/>
    </xf>
    <xf numFmtId="203" fontId="7" fillId="0" borderId="0" xfId="48" applyNumberFormat="1" applyFont="1" applyFill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203" fontId="7" fillId="0" borderId="0" xfId="48" applyNumberFormat="1" applyFont="1" applyFill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7" fontId="7" fillId="0" borderId="10" xfId="0" applyNumberFormat="1" applyFont="1" applyFill="1" applyBorder="1" applyAlignment="1" applyProtection="1">
      <alignment horizontal="right"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37" fontId="7" fillId="0" borderId="28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37" fontId="7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0" fillId="0" borderId="0" xfId="0" applyFont="1" applyFill="1" applyAlignment="1" applyProtection="1" quotePrefix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60" applyFont="1" applyFill="1" applyAlignment="1" applyProtection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22" xfId="60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 applyProtection="1">
      <alignment vertical="center"/>
      <protection/>
    </xf>
    <xf numFmtId="37" fontId="0" fillId="0" borderId="16" xfId="60" applyNumberFormat="1" applyFont="1" applyFill="1" applyBorder="1" applyAlignment="1" applyProtection="1">
      <alignment vertical="center"/>
      <protection/>
    </xf>
    <xf numFmtId="0" fontId="0" fillId="0" borderId="15" xfId="60" applyFont="1" applyFill="1" applyBorder="1" applyAlignment="1" applyProtection="1">
      <alignment horizontal="distributed" vertical="center"/>
      <protection/>
    </xf>
    <xf numFmtId="0" fontId="0" fillId="0" borderId="0" xfId="60" applyFont="1" applyFill="1" applyAlignment="1" applyProtection="1">
      <alignment horizontal="left" vertical="center"/>
      <protection/>
    </xf>
    <xf numFmtId="37" fontId="0" fillId="0" borderId="0" xfId="60" applyNumberFormat="1" applyFont="1" applyFill="1" applyAlignment="1" applyProtection="1">
      <alignment horizontal="right"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14" xfId="60" applyFont="1" applyFill="1" applyBorder="1" applyAlignment="1" applyProtection="1">
      <alignment horizontal="distributed" vertical="center"/>
      <protection/>
    </xf>
    <xf numFmtId="37" fontId="0" fillId="0" borderId="0" xfId="60" applyNumberFormat="1" applyFont="1" applyFill="1" applyBorder="1" applyAlignment="1" applyProtection="1">
      <alignment vertical="center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0" xfId="60" applyFont="1" applyFill="1" applyBorder="1" applyAlignment="1" applyProtection="1">
      <alignment horizontal="distributed" vertical="center"/>
      <protection/>
    </xf>
    <xf numFmtId="0" fontId="0" fillId="0" borderId="14" xfId="60" applyFont="1" applyFill="1" applyBorder="1" applyAlignment="1">
      <alignment vertical="center"/>
      <protection/>
    </xf>
    <xf numFmtId="37" fontId="0" fillId="0" borderId="0" xfId="60" applyNumberFormat="1" applyFont="1" applyFill="1" applyAlignment="1" applyProtection="1">
      <alignment vertical="center"/>
      <protection/>
    </xf>
    <xf numFmtId="0" fontId="0" fillId="0" borderId="0" xfId="60" applyFont="1" applyFill="1" applyBorder="1" applyAlignment="1" applyProtection="1">
      <alignment horizontal="center" vertical="center"/>
      <protection/>
    </xf>
    <xf numFmtId="37" fontId="7" fillId="0" borderId="0" xfId="60" applyNumberFormat="1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 applyProtection="1">
      <alignment horizontal="center" vertical="center"/>
      <protection/>
    </xf>
    <xf numFmtId="0" fontId="0" fillId="0" borderId="15" xfId="60" applyFont="1" applyFill="1" applyBorder="1" applyAlignment="1" applyProtection="1">
      <alignment horizontal="center" vertical="center"/>
      <protection/>
    </xf>
    <xf numFmtId="0" fontId="0" fillId="0" borderId="15" xfId="60" applyFont="1" applyFill="1" applyBorder="1" applyAlignment="1" applyProtection="1">
      <alignment horizontal="centerContinuous" vertical="center"/>
      <protection/>
    </xf>
    <xf numFmtId="0" fontId="0" fillId="0" borderId="0" xfId="60" applyFont="1" applyFill="1" applyBorder="1" applyAlignment="1" applyProtection="1">
      <alignment horizontal="right" vertical="center"/>
      <protection/>
    </xf>
    <xf numFmtId="0" fontId="0" fillId="0" borderId="0" xfId="60" applyFont="1" applyFill="1" applyBorder="1" applyAlignment="1" applyProtection="1">
      <alignment horizontal="centerContinuous" vertical="center"/>
      <protection/>
    </xf>
    <xf numFmtId="0" fontId="0" fillId="0" borderId="10" xfId="60" applyFont="1" applyFill="1" applyBorder="1" applyAlignment="1">
      <alignment vertical="center"/>
      <protection/>
    </xf>
    <xf numFmtId="37" fontId="0" fillId="0" borderId="21" xfId="60" applyNumberFormat="1" applyFont="1" applyFill="1" applyBorder="1" applyAlignment="1" applyProtection="1">
      <alignment vertical="center"/>
      <protection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0" xfId="60" applyFont="1" applyFill="1" applyBorder="1" applyAlignment="1">
      <alignment horizontal="distributed" vertical="center"/>
      <protection/>
    </xf>
    <xf numFmtId="37" fontId="0" fillId="0" borderId="29" xfId="60" applyNumberFormat="1" applyFont="1" applyFill="1" applyBorder="1" applyAlignment="1" applyProtection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 applyProtection="1">
      <alignment vertical="center"/>
      <protection/>
    </xf>
    <xf numFmtId="37" fontId="0" fillId="0" borderId="0" xfId="60" applyNumberFormat="1" applyFont="1" applyFill="1" applyAlignment="1">
      <alignment vertical="center"/>
      <protection/>
    </xf>
    <xf numFmtId="0" fontId="0" fillId="0" borderId="14" xfId="60" applyFont="1" applyFill="1" applyBorder="1" applyAlignment="1" applyProtection="1">
      <alignment horizontal="left" vertical="center"/>
      <protection/>
    </xf>
    <xf numFmtId="0" fontId="0" fillId="0" borderId="0" xfId="60" applyFont="1" applyFill="1" applyBorder="1" applyAlignment="1" applyProtection="1">
      <alignment horizontal="left" vertical="center"/>
      <protection/>
    </xf>
    <xf numFmtId="0" fontId="0" fillId="0" borderId="27" xfId="60" applyFont="1" applyFill="1" applyBorder="1" applyAlignment="1" applyProtection="1">
      <alignment horizontal="center" vertical="center"/>
      <protection/>
    </xf>
    <xf numFmtId="0" fontId="0" fillId="0" borderId="17" xfId="60" applyFont="1" applyFill="1" applyBorder="1" applyAlignment="1" applyProtection="1">
      <alignment horizontal="center" vertical="center"/>
      <protection/>
    </xf>
    <xf numFmtId="0" fontId="0" fillId="0" borderId="10" xfId="60" applyFont="1" applyFill="1" applyBorder="1" applyAlignment="1">
      <alignment horizontal="right"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7" fillId="0" borderId="0" xfId="60" applyFont="1" applyFill="1" applyAlignment="1">
      <alignment horizontal="right" vertical="center"/>
      <protection/>
    </xf>
    <xf numFmtId="0" fontId="7" fillId="0" borderId="22" xfId="60" applyFont="1" applyFill="1" applyBorder="1" applyAlignment="1" applyProtection="1">
      <alignment vertical="center"/>
      <protection/>
    </xf>
    <xf numFmtId="0" fontId="7" fillId="0" borderId="22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 applyProtection="1">
      <alignment horizontal="right" vertical="center"/>
      <protection/>
    </xf>
    <xf numFmtId="0" fontId="0" fillId="0" borderId="28" xfId="60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 applyProtection="1">
      <alignment horizontal="left" vertical="center"/>
      <protection/>
    </xf>
    <xf numFmtId="0" fontId="0" fillId="0" borderId="29" xfId="6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7" fillId="0" borderId="29" xfId="60" applyFont="1" applyFill="1" applyBorder="1" applyAlignment="1" applyProtection="1">
      <alignment vertical="center"/>
      <protection/>
    </xf>
    <xf numFmtId="0" fontId="1" fillId="0" borderId="0" xfId="60" applyFont="1" applyFill="1" applyBorder="1" applyAlignment="1" applyProtection="1">
      <alignment horizontal="left" vertic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0" fillId="0" borderId="29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29" xfId="60" applyFont="1" applyFill="1" applyBorder="1" applyAlignment="1" applyProtection="1">
      <alignment horizontal="right" vertical="center"/>
      <protection/>
    </xf>
    <xf numFmtId="0" fontId="7" fillId="0" borderId="22" xfId="60" applyFont="1" applyFill="1" applyBorder="1" applyAlignment="1" applyProtection="1">
      <alignment horizontal="right" vertical="center"/>
      <protection/>
    </xf>
    <xf numFmtId="0" fontId="7" fillId="0" borderId="23" xfId="60" applyFont="1" applyFill="1" applyBorder="1" applyAlignment="1" applyProtection="1">
      <alignment vertical="center"/>
      <protection/>
    </xf>
    <xf numFmtId="0" fontId="1" fillId="0" borderId="22" xfId="60" applyFont="1" applyFill="1" applyBorder="1" applyAlignment="1" applyProtection="1">
      <alignment horizontal="left" vertical="center"/>
      <protection/>
    </xf>
    <xf numFmtId="0" fontId="0" fillId="0" borderId="18" xfId="60" applyFont="1" applyFill="1" applyBorder="1" applyAlignment="1" applyProtection="1">
      <alignment horizontal="center" vertical="center"/>
      <protection/>
    </xf>
    <xf numFmtId="0" fontId="7" fillId="0" borderId="30" xfId="60" applyFont="1" applyFill="1" applyBorder="1" applyAlignment="1" applyProtection="1">
      <alignment horizontal="right" vertical="center"/>
      <protection/>
    </xf>
    <xf numFmtId="0" fontId="0" fillId="0" borderId="14" xfId="60" applyFont="1" applyFill="1" applyBorder="1" applyAlignment="1" applyProtection="1">
      <alignment horizontal="right" vertical="center"/>
      <protection/>
    </xf>
    <xf numFmtId="0" fontId="7" fillId="0" borderId="14" xfId="60" applyFont="1" applyFill="1" applyBorder="1" applyAlignment="1" applyProtection="1">
      <alignment horizontal="right" vertical="center"/>
      <protection/>
    </xf>
    <xf numFmtId="0" fontId="0" fillId="0" borderId="15" xfId="6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vertical="center"/>
      <protection/>
    </xf>
    <xf numFmtId="38" fontId="7" fillId="0" borderId="14" xfId="48" applyFont="1" applyFill="1" applyBorder="1" applyAlignment="1" applyProtection="1" quotePrefix="1">
      <alignment horizontal="center" vertical="center"/>
      <protection/>
    </xf>
    <xf numFmtId="38" fontId="0" fillId="0" borderId="14" xfId="48" applyFont="1" applyFill="1" applyBorder="1" applyAlignment="1" applyProtection="1" quotePrefix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31" xfId="48" applyFont="1" applyFill="1" applyBorder="1" applyAlignment="1">
      <alignment horizontal="center" vertical="center"/>
    </xf>
    <xf numFmtId="38" fontId="0" fillId="0" borderId="0" xfId="48" applyFont="1" applyFill="1" applyAlignment="1" applyProtection="1" quotePrefix="1">
      <alignment horizontal="right" vertical="center"/>
      <protection/>
    </xf>
    <xf numFmtId="38" fontId="0" fillId="0" borderId="0" xfId="48" applyFont="1" applyFill="1" applyBorder="1" applyAlignment="1" applyProtection="1">
      <alignment vertical="center" textRotation="255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7" fillId="0" borderId="0" xfId="48" applyFont="1" applyFill="1" applyAlignment="1" applyProtection="1">
      <alignment horizontal="right" vertical="center"/>
      <protection/>
    </xf>
    <xf numFmtId="38" fontId="7" fillId="0" borderId="14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>
      <alignment horizontal="center" vertical="center"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28" xfId="48" applyFont="1" applyFill="1" applyBorder="1" applyAlignment="1" applyProtection="1">
      <alignment vertical="center"/>
      <protection/>
    </xf>
    <xf numFmtId="38" fontId="0" fillId="0" borderId="29" xfId="48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horizontal="right" vertical="center"/>
      <protection/>
    </xf>
    <xf numFmtId="38" fontId="7" fillId="0" borderId="29" xfId="48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7" fillId="0" borderId="22" xfId="48" applyFont="1" applyFill="1" applyBorder="1" applyAlignment="1" applyProtection="1">
      <alignment vertical="center"/>
      <protection/>
    </xf>
    <xf numFmtId="38" fontId="7" fillId="0" borderId="23" xfId="48" applyFont="1" applyFill="1" applyBorder="1" applyAlignment="1" applyProtection="1">
      <alignment vertical="center"/>
      <protection/>
    </xf>
    <xf numFmtId="38" fontId="7" fillId="0" borderId="30" xfId="48" applyFont="1" applyFill="1" applyBorder="1" applyAlignment="1" applyProtection="1">
      <alignment horizontal="center" vertical="center"/>
      <protection/>
    </xf>
    <xf numFmtId="38" fontId="7" fillId="0" borderId="22" xfId="48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31" xfId="48" applyFont="1" applyFill="1" applyBorder="1" applyAlignment="1">
      <alignment horizontal="center" vertical="center"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 applyProtection="1" quotePrefix="1">
      <alignment horizontal="center" vertical="center"/>
      <protection/>
    </xf>
    <xf numFmtId="38" fontId="7" fillId="0" borderId="33" xfId="48" applyFont="1" applyFill="1" applyBorder="1" applyAlignment="1" applyProtection="1" quotePrefix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38" fontId="0" fillId="0" borderId="35" xfId="48" applyFont="1" applyFill="1" applyBorder="1" applyAlignment="1">
      <alignment horizontal="center" vertical="center"/>
    </xf>
    <xf numFmtId="38" fontId="0" fillId="0" borderId="0" xfId="48" applyFont="1" applyFill="1" applyAlignment="1" applyProtection="1">
      <alignment horizontal="left" vertical="center"/>
      <protection/>
    </xf>
    <xf numFmtId="38" fontId="0" fillId="0" borderId="28" xfId="48" applyFont="1" applyFill="1" applyBorder="1" applyAlignment="1" applyProtection="1">
      <alignment horizontal="right" vertical="center"/>
      <protection/>
    </xf>
    <xf numFmtId="38" fontId="0" fillId="0" borderId="29" xfId="48" applyFont="1" applyFill="1" applyBorder="1" applyAlignment="1" applyProtection="1">
      <alignment horizontal="right" vertical="center"/>
      <protection/>
    </xf>
    <xf numFmtId="38" fontId="7" fillId="0" borderId="22" xfId="48" applyFont="1" applyFill="1" applyBorder="1" applyAlignment="1" applyProtection="1">
      <alignment horizontal="right" vertical="center"/>
      <protection/>
    </xf>
    <xf numFmtId="38" fontId="7" fillId="0" borderId="23" xfId="48" applyFont="1" applyFill="1" applyBorder="1" applyAlignment="1" applyProtection="1">
      <alignment horizontal="right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7" fillId="0" borderId="29" xfId="48" applyFont="1" applyFill="1" applyBorder="1" applyAlignment="1" applyProtection="1">
      <alignment horizontal="right" vertical="center"/>
      <protection/>
    </xf>
    <xf numFmtId="38" fontId="0" fillId="0" borderId="29" xfId="48" applyFont="1" applyFill="1" applyBorder="1" applyAlignment="1">
      <alignment vertical="center"/>
    </xf>
    <xf numFmtId="38" fontId="0" fillId="0" borderId="13" xfId="48" applyFont="1" applyFill="1" applyBorder="1" applyAlignment="1">
      <alignment horizontal="center" vertical="center"/>
    </xf>
    <xf numFmtId="38" fontId="10" fillId="0" borderId="15" xfId="48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255"/>
    </xf>
    <xf numFmtId="38" fontId="0" fillId="0" borderId="29" xfId="48" applyFont="1" applyFill="1" applyBorder="1" applyAlignment="1" applyProtection="1">
      <alignment horizontal="left" vertical="center"/>
      <protection/>
    </xf>
    <xf numFmtId="38" fontId="0" fillId="0" borderId="19" xfId="48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>
      <alignment horizontal="right"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10" xfId="48" applyFont="1" applyFill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7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15" xfId="48" applyFont="1" applyFill="1" applyBorder="1" applyAlignment="1" applyProtection="1" quotePrefix="1">
      <alignment horizontal="center" vertical="center"/>
      <protection/>
    </xf>
    <xf numFmtId="38" fontId="7" fillId="0" borderId="29" xfId="48" applyFont="1" applyFill="1" applyBorder="1" applyAlignment="1">
      <alignment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30" xfId="48" applyFont="1" applyFill="1" applyBorder="1" applyAlignment="1" applyProtection="1">
      <alignment vertical="center"/>
      <protection/>
    </xf>
    <xf numFmtId="38" fontId="0" fillId="0" borderId="24" xfId="48" applyFill="1" applyBorder="1" applyAlignment="1">
      <alignment horizontal="center" vertical="center"/>
    </xf>
    <xf numFmtId="38" fontId="0" fillId="0" borderId="19" xfId="48" applyFill="1" applyBorder="1" applyAlignment="1">
      <alignment horizontal="center" vertical="center"/>
    </xf>
    <xf numFmtId="38" fontId="0" fillId="0" borderId="27" xfId="48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 wrapText="1"/>
    </xf>
    <xf numFmtId="38" fontId="0" fillId="0" borderId="24" xfId="48" applyFont="1" applyFill="1" applyBorder="1" applyAlignment="1">
      <alignment horizontal="center" vertical="center" wrapText="1"/>
    </xf>
    <xf numFmtId="38" fontId="0" fillId="0" borderId="30" xfId="48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>
      <alignment vertical="center"/>
    </xf>
    <xf numFmtId="38" fontId="0" fillId="0" borderId="35" xfId="48" applyFill="1" applyBorder="1" applyAlignment="1">
      <alignment horizontal="center" vertical="center"/>
    </xf>
    <xf numFmtId="38" fontId="0" fillId="0" borderId="31" xfId="48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39" fontId="0" fillId="0" borderId="17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7" fontId="7" fillId="0" borderId="29" xfId="0" applyNumberFormat="1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8" fontId="0" fillId="0" borderId="29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29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ill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0" fontId="7" fillId="0" borderId="14" xfId="0" applyFont="1" applyFill="1" applyBorder="1" applyAlignment="1" applyProtection="1" quotePrefix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7" fontId="0" fillId="0" borderId="39" xfId="0" applyNumberFormat="1" applyFont="1" applyFill="1" applyBorder="1" applyAlignment="1" applyProtection="1">
      <alignment horizontal="center" vertical="center" wrapText="1"/>
      <protection/>
    </xf>
    <xf numFmtId="37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0" fillId="0" borderId="41" xfId="0" applyNumberFormat="1" applyFill="1" applyBorder="1" applyAlignment="1" applyProtection="1">
      <alignment horizontal="center" vertical="center" wrapText="1"/>
      <protection/>
    </xf>
    <xf numFmtId="37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 applyProtection="1" quotePrefix="1">
      <alignment horizontal="center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ill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4" xfId="48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44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quotePrefix="1">
      <alignment horizontal="center" vertical="center"/>
    </xf>
    <xf numFmtId="0" fontId="7" fillId="0" borderId="48" xfId="0" applyFont="1" applyFill="1" applyBorder="1" applyAlignment="1" applyProtection="1" quotePrefix="1">
      <alignment horizontal="center" vertical="center"/>
      <protection/>
    </xf>
    <xf numFmtId="0" fontId="7" fillId="0" borderId="49" xfId="0" applyFont="1" applyFill="1" applyBorder="1" applyAlignment="1" applyProtection="1" quotePrefix="1">
      <alignment horizontal="center" vertical="center"/>
      <protection/>
    </xf>
    <xf numFmtId="0" fontId="0" fillId="0" borderId="0" xfId="60" applyFont="1" applyFill="1" applyBorder="1" applyAlignment="1" applyProtection="1">
      <alignment horizontal="distributed" vertical="center"/>
      <protection/>
    </xf>
    <xf numFmtId="0" fontId="0" fillId="0" borderId="14" xfId="60" applyFont="1" applyFill="1" applyBorder="1" applyAlignment="1" applyProtection="1">
      <alignment horizontal="distributed" vertical="center"/>
      <protection/>
    </xf>
    <xf numFmtId="0" fontId="7" fillId="0" borderId="22" xfId="60" applyFont="1" applyFill="1" applyBorder="1" applyAlignment="1" applyProtection="1">
      <alignment horizontal="distributed" vertical="center"/>
      <protection/>
    </xf>
    <xf numFmtId="0" fontId="7" fillId="0" borderId="30" xfId="60" applyFont="1" applyFill="1" applyBorder="1" applyAlignment="1" applyProtection="1">
      <alignment horizontal="distributed" vertical="center"/>
      <protection/>
    </xf>
    <xf numFmtId="0" fontId="0" fillId="0" borderId="0" xfId="60" applyFont="1" applyFill="1" applyBorder="1" applyAlignment="1" applyProtection="1">
      <alignment horizontal="center" vertical="center"/>
      <protection/>
    </xf>
    <xf numFmtId="0" fontId="0" fillId="0" borderId="31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3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0" fillId="0" borderId="11" xfId="60" applyFont="1" applyFill="1" applyBorder="1" applyAlignment="1" applyProtection="1">
      <alignment horizontal="center" vertical="center"/>
      <protection/>
    </xf>
    <xf numFmtId="0" fontId="0" fillId="0" borderId="36" xfId="60" applyFont="1" applyFill="1" applyBorder="1" applyAlignment="1" applyProtection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36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36" xfId="60" applyFont="1" applyFill="1" applyBorder="1" applyAlignment="1" applyProtection="1">
      <alignment horizontal="center" vertical="center"/>
      <protection/>
    </xf>
    <xf numFmtId="0" fontId="0" fillId="0" borderId="10" xfId="60" applyFont="1" applyFill="1" applyBorder="1" applyAlignment="1" applyProtection="1">
      <alignment horizontal="center" vertical="center"/>
      <protection/>
    </xf>
    <xf numFmtId="0" fontId="0" fillId="0" borderId="15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3" xfId="60" applyFont="1" applyFill="1" applyBorder="1" applyAlignment="1" applyProtection="1">
      <alignment horizontal="center" vertical="center"/>
      <protection/>
    </xf>
    <xf numFmtId="0" fontId="0" fillId="0" borderId="27" xfId="60" applyFont="1" applyFill="1" applyBorder="1" applyAlignment="1" applyProtection="1">
      <alignment horizontal="center" vertical="center"/>
      <protection/>
    </xf>
    <xf numFmtId="0" fontId="0" fillId="0" borderId="17" xfId="60" applyFont="1" applyFill="1" applyBorder="1" applyAlignment="1" applyProtection="1">
      <alignment horizontal="center" vertical="center"/>
      <protection/>
    </xf>
    <xf numFmtId="0" fontId="0" fillId="0" borderId="18" xfId="60" applyFont="1" applyFill="1" applyBorder="1" applyAlignment="1" applyProtection="1">
      <alignment horizontal="center" vertical="center"/>
      <protection/>
    </xf>
    <xf numFmtId="0" fontId="0" fillId="0" borderId="31" xfId="60" applyFont="1" applyFill="1" applyBorder="1" applyAlignment="1" applyProtection="1">
      <alignment horizontal="center" vertical="center"/>
      <protection/>
    </xf>
    <xf numFmtId="0" fontId="0" fillId="0" borderId="38" xfId="60" applyFont="1" applyFill="1" applyBorder="1" applyAlignment="1" applyProtection="1">
      <alignment horizontal="center" vertical="center"/>
      <protection/>
    </xf>
    <xf numFmtId="0" fontId="0" fillId="0" borderId="24" xfId="60" applyFont="1" applyFill="1" applyBorder="1" applyAlignment="1" applyProtection="1">
      <alignment horizontal="center" vertical="center"/>
      <protection/>
    </xf>
    <xf numFmtId="0" fontId="0" fillId="0" borderId="23" xfId="60" applyFont="1" applyFill="1" applyBorder="1" applyAlignment="1" applyProtection="1">
      <alignment horizontal="center" vertical="center"/>
      <protection/>
    </xf>
    <xf numFmtId="0" fontId="0" fillId="0" borderId="28" xfId="60" applyFont="1" applyFill="1" applyBorder="1" applyAlignment="1" applyProtection="1">
      <alignment horizontal="center" vertical="center"/>
      <protection/>
    </xf>
    <xf numFmtId="0" fontId="0" fillId="0" borderId="11" xfId="60" applyFont="1" applyFill="1" applyBorder="1" applyAlignment="1" applyProtection="1">
      <alignment horizontal="center" vertical="center"/>
      <protection/>
    </xf>
    <xf numFmtId="0" fontId="0" fillId="0" borderId="14" xfId="60" applyFont="1" applyFill="1" applyBorder="1" applyAlignment="1" applyProtection="1">
      <alignment horizontal="center" vertical="center"/>
      <protection/>
    </xf>
    <xf numFmtId="0" fontId="0" fillId="0" borderId="10" xfId="60" applyFont="1" applyFill="1" applyBorder="1" applyAlignment="1" applyProtection="1">
      <alignment horizontal="center" vertical="center"/>
      <protection/>
    </xf>
    <xf numFmtId="0" fontId="0" fillId="0" borderId="15" xfId="60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 horizontal="distributed" vertical="center"/>
      <protection/>
    </xf>
    <xf numFmtId="38" fontId="0" fillId="0" borderId="41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3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6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7" fillId="0" borderId="50" xfId="48" applyFont="1" applyFill="1" applyBorder="1" applyAlignment="1" applyProtection="1">
      <alignment horizontal="center" vertical="center"/>
      <protection/>
    </xf>
    <xf numFmtId="38" fontId="7" fillId="0" borderId="51" xfId="48" applyFont="1" applyFill="1" applyBorder="1" applyAlignment="1" applyProtection="1">
      <alignment horizontal="center" vertical="center"/>
      <protection/>
    </xf>
    <xf numFmtId="38" fontId="0" fillId="0" borderId="34" xfId="48" applyFont="1" applyFill="1" applyBorder="1" applyAlignment="1" applyProtection="1">
      <alignment horizontal="center" vertical="center"/>
      <protection/>
    </xf>
    <xf numFmtId="38" fontId="0" fillId="0" borderId="48" xfId="48" applyFont="1" applyFill="1" applyBorder="1" applyAlignment="1" applyProtection="1">
      <alignment horizontal="center" vertical="center"/>
      <protection/>
    </xf>
    <xf numFmtId="38" fontId="0" fillId="0" borderId="49" xfId="48" applyFont="1" applyFill="1" applyBorder="1" applyAlignment="1" applyProtection="1">
      <alignment horizontal="center" vertical="center"/>
      <protection/>
    </xf>
    <xf numFmtId="38" fontId="0" fillId="0" borderId="36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46" xfId="48" applyFont="1" applyFill="1" applyBorder="1" applyAlignment="1" applyProtection="1">
      <alignment horizontal="center" vertical="center" wrapText="1"/>
      <protection/>
    </xf>
    <xf numFmtId="38" fontId="0" fillId="0" borderId="46" xfId="48" applyFont="1" applyFill="1" applyBorder="1" applyAlignment="1" applyProtection="1">
      <alignment horizontal="center" vertical="center" wrapText="1"/>
      <protection/>
    </xf>
    <xf numFmtId="38" fontId="0" fillId="0" borderId="47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 applyProtection="1">
      <alignment horizontal="center" vertical="center" wrapText="1"/>
      <protection/>
    </xf>
    <xf numFmtId="38" fontId="0" fillId="0" borderId="34" xfId="48" applyFont="1" applyFill="1" applyBorder="1" applyAlignment="1" applyProtection="1">
      <alignment horizontal="center" vertical="center" wrapText="1"/>
      <protection/>
    </xf>
    <xf numFmtId="38" fontId="0" fillId="0" borderId="48" xfId="48" applyFont="1" applyFill="1" applyBorder="1" applyAlignment="1" applyProtection="1">
      <alignment horizontal="center" vertical="center" wrapText="1"/>
      <protection/>
    </xf>
    <xf numFmtId="38" fontId="0" fillId="0" borderId="49" xfId="48" applyFont="1" applyFill="1" applyBorder="1" applyAlignment="1" applyProtection="1">
      <alignment horizontal="center" vertical="center" wrapText="1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7" fillId="0" borderId="22" xfId="48" applyFont="1" applyFill="1" applyBorder="1" applyAlignment="1" applyProtection="1">
      <alignment horizontal="distributed" vertical="center"/>
      <protection/>
    </xf>
    <xf numFmtId="38" fontId="7" fillId="0" borderId="30" xfId="48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/>
    </xf>
    <xf numFmtId="38" fontId="0" fillId="0" borderId="31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top"/>
      <protection/>
    </xf>
    <xf numFmtId="38" fontId="0" fillId="0" borderId="14" xfId="48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 vertical="center"/>
    </xf>
    <xf numFmtId="38" fontId="0" fillId="0" borderId="0" xfId="48" applyFont="1" applyFill="1" applyAlignment="1" applyProtection="1">
      <alignment horizontal="distributed" vertical="center"/>
      <protection/>
    </xf>
    <xf numFmtId="38" fontId="0" fillId="0" borderId="14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14" xfId="48" applyFont="1" applyFill="1" applyBorder="1" applyAlignment="1" applyProtection="1">
      <alignment vertical="center"/>
      <protection/>
    </xf>
    <xf numFmtId="189" fontId="0" fillId="0" borderId="0" xfId="57" applyFont="1" applyFill="1" applyAlignment="1" applyProtection="1">
      <alignment horizontal="distributed" vertical="center"/>
      <protection/>
    </xf>
    <xf numFmtId="189" fontId="0" fillId="0" borderId="14" xfId="57" applyFont="1" applyFill="1" applyBorder="1" applyAlignment="1" applyProtection="1">
      <alignment horizontal="distributed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10" fillId="0" borderId="14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0" xfId="48" applyFont="1" applyFill="1" applyAlignment="1">
      <alignment horizontal="right" vertical="center"/>
    </xf>
    <xf numFmtId="38" fontId="0" fillId="0" borderId="29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horizontal="center" vertical="center"/>
      <protection/>
    </xf>
    <xf numFmtId="38" fontId="7" fillId="0" borderId="22" xfId="48" applyFont="1" applyFill="1" applyBorder="1" applyAlignment="1" applyProtection="1">
      <alignment horizontal="right" vertical="center"/>
      <protection/>
    </xf>
    <xf numFmtId="38" fontId="0" fillId="0" borderId="28" xfId="48" applyFont="1" applyFill="1" applyBorder="1" applyAlignment="1" applyProtection="1">
      <alignment horizontal="right" vertical="center"/>
      <protection/>
    </xf>
    <xf numFmtId="38" fontId="0" fillId="0" borderId="27" xfId="48" applyFont="1" applyFill="1" applyBorder="1" applyAlignment="1" applyProtection="1">
      <alignment horizontal="center" vertical="distributed" textRotation="255"/>
      <protection/>
    </xf>
    <xf numFmtId="38" fontId="0" fillId="0" borderId="18" xfId="48" applyFont="1" applyFill="1" applyBorder="1" applyAlignment="1" applyProtection="1">
      <alignment horizontal="center" vertical="distributed" textRotation="255"/>
      <protection/>
    </xf>
    <xf numFmtId="38" fontId="0" fillId="0" borderId="17" xfId="48" applyFont="1" applyFill="1" applyBorder="1" applyAlignment="1" applyProtection="1">
      <alignment horizontal="center" vertical="distributed" textRotation="255"/>
      <protection/>
    </xf>
    <xf numFmtId="38" fontId="0" fillId="0" borderId="23" xfId="48" applyFont="1" applyFill="1" applyBorder="1" applyAlignment="1" applyProtection="1">
      <alignment horizontal="center" vertical="distributed" textRotation="255"/>
      <protection/>
    </xf>
    <xf numFmtId="38" fontId="0" fillId="0" borderId="30" xfId="48" applyFont="1" applyFill="1" applyBorder="1" applyAlignment="1" applyProtection="1">
      <alignment horizontal="center" vertical="distributed" textRotation="255"/>
      <protection/>
    </xf>
    <xf numFmtId="38" fontId="0" fillId="0" borderId="29" xfId="48" applyFont="1" applyFill="1" applyBorder="1" applyAlignment="1" applyProtection="1">
      <alignment horizontal="center" vertical="distributed" textRotation="255"/>
      <protection/>
    </xf>
    <xf numFmtId="38" fontId="0" fillId="0" borderId="14" xfId="48" applyFont="1" applyFill="1" applyBorder="1" applyAlignment="1" applyProtection="1">
      <alignment horizontal="center" vertical="distributed" textRotation="255"/>
      <protection/>
    </xf>
    <xf numFmtId="38" fontId="0" fillId="0" borderId="28" xfId="48" applyFont="1" applyFill="1" applyBorder="1" applyAlignment="1" applyProtection="1">
      <alignment horizontal="center" vertical="distributed" textRotation="255"/>
      <protection/>
    </xf>
    <xf numFmtId="38" fontId="0" fillId="0" borderId="15" xfId="48" applyFont="1" applyFill="1" applyBorder="1" applyAlignment="1" applyProtection="1">
      <alignment horizontal="center" vertical="distributed" textRotation="255"/>
      <protection/>
    </xf>
    <xf numFmtId="38" fontId="7" fillId="0" borderId="23" xfId="48" applyFont="1" applyFill="1" applyBorder="1" applyAlignment="1" applyProtection="1">
      <alignment horizontal="right" vertical="center"/>
      <protection/>
    </xf>
    <xf numFmtId="38" fontId="0" fillId="0" borderId="31" xfId="48" applyFont="1" applyFill="1" applyBorder="1" applyAlignment="1" applyProtection="1">
      <alignment horizontal="center" vertical="center" textRotation="255"/>
      <protection/>
    </xf>
    <xf numFmtId="38" fontId="0" fillId="0" borderId="13" xfId="48" applyFont="1" applyFill="1" applyBorder="1" applyAlignment="1" applyProtection="1">
      <alignment horizontal="center" vertical="center" textRotation="255"/>
      <protection/>
    </xf>
    <xf numFmtId="38" fontId="0" fillId="0" borderId="27" xfId="48" applyFont="1" applyFill="1" applyBorder="1" applyAlignment="1" applyProtection="1">
      <alignment horizontal="center" vertical="center" textRotation="255"/>
      <protection/>
    </xf>
    <xf numFmtId="38" fontId="0" fillId="0" borderId="18" xfId="48" applyFont="1" applyFill="1" applyBorder="1" applyAlignment="1" applyProtection="1">
      <alignment horizontal="center" vertical="center" textRotation="255"/>
      <protection/>
    </xf>
    <xf numFmtId="38" fontId="0" fillId="0" borderId="31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27" xfId="48" applyFont="1" applyFill="1" applyBorder="1" applyAlignment="1" applyProtection="1">
      <alignment horizontal="center" vertical="distributed" textRotation="255"/>
      <protection/>
    </xf>
    <xf numFmtId="38" fontId="0" fillId="0" borderId="18" xfId="48" applyFont="1" applyFill="1" applyBorder="1" applyAlignment="1" applyProtection="1">
      <alignment horizontal="center" vertical="distributed" textRotation="255"/>
      <protection/>
    </xf>
    <xf numFmtId="38" fontId="7" fillId="0" borderId="16" xfId="48" applyFont="1" applyFill="1" applyBorder="1" applyAlignment="1" applyProtection="1">
      <alignment horizontal="right" vertical="center"/>
      <protection/>
    </xf>
    <xf numFmtId="38" fontId="0" fillId="0" borderId="22" xfId="48" applyFont="1" applyFill="1" applyBorder="1" applyAlignment="1" applyProtection="1">
      <alignment horizontal="right" vertical="center"/>
      <protection/>
    </xf>
    <xf numFmtId="38" fontId="7" fillId="0" borderId="52" xfId="48" applyFont="1" applyFill="1" applyBorder="1" applyAlignment="1" applyProtection="1">
      <alignment horizontal="right" vertical="center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31" xfId="48" applyFont="1" applyFill="1" applyBorder="1" applyAlignment="1" applyProtection="1">
      <alignment horizontal="center" vertical="center"/>
      <protection/>
    </xf>
    <xf numFmtId="38" fontId="0" fillId="0" borderId="53" xfId="48" applyFont="1" applyFill="1" applyBorder="1" applyAlignment="1" applyProtection="1">
      <alignment horizontal="right" vertical="center"/>
      <protection/>
    </xf>
    <xf numFmtId="38" fontId="0" fillId="0" borderId="54" xfId="48" applyFont="1" applyFill="1" applyBorder="1" applyAlignment="1" applyProtection="1">
      <alignment horizontal="right" vertical="center"/>
      <protection/>
    </xf>
    <xf numFmtId="38" fontId="0" fillId="0" borderId="48" xfId="48" applyFont="1" applyFill="1" applyBorder="1" applyAlignment="1" applyProtection="1">
      <alignment horizontal="right" vertical="center"/>
      <protection/>
    </xf>
    <xf numFmtId="38" fontId="0" fillId="0" borderId="35" xfId="48" applyFont="1" applyFill="1" applyBorder="1" applyAlignment="1" applyProtection="1">
      <alignment horizontal="center" vertical="center"/>
      <protection/>
    </xf>
    <xf numFmtId="38" fontId="0" fillId="0" borderId="35" xfId="48" applyFont="1" applyFill="1" applyBorder="1" applyAlignment="1" applyProtection="1">
      <alignment horizontal="center" vertical="center"/>
      <protection/>
    </xf>
    <xf numFmtId="38" fontId="7" fillId="0" borderId="0" xfId="48" applyFont="1" applyFill="1" applyBorder="1" applyAlignment="1" applyProtection="1">
      <alignment horizontal="right" vertical="center"/>
      <protection/>
    </xf>
    <xf numFmtId="38" fontId="0" fillId="0" borderId="55" xfId="48" applyFont="1" applyFill="1" applyBorder="1" applyAlignment="1" applyProtection="1">
      <alignment horizontal="center" vertical="center"/>
      <protection/>
    </xf>
    <xf numFmtId="38" fontId="0" fillId="0" borderId="56" xfId="48" applyFont="1" applyFill="1" applyBorder="1" applyAlignment="1" applyProtection="1">
      <alignment horizontal="center" vertical="center"/>
      <protection/>
    </xf>
    <xf numFmtId="38" fontId="0" fillId="0" borderId="57" xfId="48" applyFont="1" applyFill="1" applyBorder="1" applyAlignment="1" applyProtection="1">
      <alignment horizontal="center" vertical="center"/>
      <protection/>
    </xf>
    <xf numFmtId="38" fontId="0" fillId="0" borderId="58" xfId="48" applyFont="1" applyFill="1" applyBorder="1" applyAlignment="1" applyProtection="1">
      <alignment horizontal="center" vertical="center"/>
      <protection/>
    </xf>
    <xf numFmtId="38" fontId="0" fillId="0" borderId="59" xfId="48" applyFont="1" applyFill="1" applyBorder="1" applyAlignment="1" applyProtection="1">
      <alignment horizontal="center" vertical="center"/>
      <protection/>
    </xf>
    <xf numFmtId="38" fontId="0" fillId="0" borderId="60" xfId="48" applyFont="1" applyFill="1" applyBorder="1" applyAlignment="1" applyProtection="1">
      <alignment horizontal="center" vertical="center"/>
      <protection/>
    </xf>
    <xf numFmtId="38" fontId="0" fillId="0" borderId="61" xfId="48" applyFont="1" applyFill="1" applyBorder="1" applyAlignment="1" applyProtection="1">
      <alignment horizontal="center" vertical="center"/>
      <protection/>
    </xf>
    <xf numFmtId="38" fontId="0" fillId="0" borderId="60" xfId="48" applyFont="1" applyFill="1" applyBorder="1" applyAlignment="1" applyProtection="1">
      <alignment horizontal="center" vertical="center"/>
      <protection/>
    </xf>
    <xf numFmtId="38" fontId="0" fillId="0" borderId="58" xfId="48" applyFont="1" applyFill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horizontal="center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7" fillId="0" borderId="16" xfId="48" applyFont="1" applyFill="1" applyBorder="1" applyAlignment="1" applyProtection="1" quotePrefix="1">
      <alignment horizontal="center" vertical="center"/>
      <protection/>
    </xf>
    <xf numFmtId="38" fontId="7" fillId="0" borderId="33" xfId="48" applyFont="1" applyFill="1" applyBorder="1" applyAlignment="1" applyProtection="1" quotePrefix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 textRotation="255"/>
      <protection/>
    </xf>
    <xf numFmtId="38" fontId="0" fillId="0" borderId="36" xfId="48" applyFont="1" applyFill="1" applyBorder="1" applyAlignment="1" applyProtection="1">
      <alignment horizontal="center" vertical="center" textRotation="255"/>
      <protection/>
    </xf>
    <xf numFmtId="38" fontId="0" fillId="0" borderId="0" xfId="48" applyFont="1" applyFill="1" applyBorder="1" applyAlignment="1" applyProtection="1">
      <alignment horizontal="center" vertical="center" textRotation="255"/>
      <protection/>
    </xf>
    <xf numFmtId="38" fontId="0" fillId="0" borderId="14" xfId="48" applyFont="1" applyFill="1" applyBorder="1" applyAlignment="1" applyProtection="1">
      <alignment horizontal="center" vertical="center" textRotation="255"/>
      <protection/>
    </xf>
    <xf numFmtId="38" fontId="0" fillId="0" borderId="10" xfId="48" applyFont="1" applyFill="1" applyBorder="1" applyAlignment="1" applyProtection="1">
      <alignment horizontal="center" vertical="center" textRotation="255"/>
      <protection/>
    </xf>
    <xf numFmtId="38" fontId="0" fillId="0" borderId="15" xfId="48" applyFont="1" applyFill="1" applyBorder="1" applyAlignment="1" applyProtection="1">
      <alignment horizontal="center" vertical="center" textRotation="255"/>
      <protection/>
    </xf>
    <xf numFmtId="38" fontId="0" fillId="0" borderId="22" xfId="48" applyFont="1" applyFill="1" applyBorder="1" applyAlignment="1" applyProtection="1">
      <alignment horizontal="center" vertical="center"/>
      <protection/>
    </xf>
    <xf numFmtId="38" fontId="0" fillId="0" borderId="62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 applyProtection="1" quotePrefix="1">
      <alignment horizontal="center" vertical="center"/>
      <protection/>
    </xf>
    <xf numFmtId="38" fontId="0" fillId="0" borderId="32" xfId="48" applyFont="1" applyFill="1" applyBorder="1" applyAlignment="1" applyProtection="1" quotePrefix="1">
      <alignment horizontal="center" vertical="center"/>
      <protection/>
    </xf>
    <xf numFmtId="38" fontId="7" fillId="0" borderId="14" xfId="48" applyFont="1" applyFill="1" applyBorder="1" applyAlignment="1" applyProtection="1" quotePrefix="1">
      <alignment horizontal="center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0" fillId="0" borderId="48" xfId="48" applyFont="1" applyFill="1" applyBorder="1" applyAlignment="1" applyProtection="1">
      <alignment horizontal="center" vertical="center"/>
      <protection/>
    </xf>
    <xf numFmtId="38" fontId="0" fillId="0" borderId="63" xfId="48" applyFont="1" applyFill="1" applyBorder="1" applyAlignment="1" applyProtection="1">
      <alignment horizontal="right" vertical="center"/>
      <protection/>
    </xf>
    <xf numFmtId="0" fontId="0" fillId="0" borderId="40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38" fontId="0" fillId="0" borderId="47" xfId="48" applyFont="1" applyFill="1" applyBorder="1" applyAlignment="1" applyProtection="1">
      <alignment horizontal="center" vertical="center" wrapText="1"/>
      <protection/>
    </xf>
    <xf numFmtId="38" fontId="0" fillId="0" borderId="48" xfId="48" applyFont="1" applyFill="1" applyBorder="1" applyAlignment="1" applyProtection="1">
      <alignment horizontal="center" vertical="center" wrapText="1"/>
      <protection/>
    </xf>
    <xf numFmtId="38" fontId="0" fillId="0" borderId="49" xfId="48" applyFont="1" applyFill="1" applyBorder="1" applyAlignment="1" applyProtection="1">
      <alignment horizontal="center" vertical="center" wrapText="1"/>
      <protection/>
    </xf>
    <xf numFmtId="38" fontId="0" fillId="0" borderId="50" xfId="48" applyFont="1" applyFill="1" applyBorder="1" applyAlignment="1" applyProtection="1">
      <alignment horizontal="center" vertical="center"/>
      <protection/>
    </xf>
    <xf numFmtId="38" fontId="0" fillId="0" borderId="51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 quotePrefix="1">
      <alignment horizontal="center" vertical="center"/>
      <protection/>
    </xf>
    <xf numFmtId="38" fontId="0" fillId="0" borderId="59" xfId="48" applyFont="1" applyFill="1" applyBorder="1" applyAlignment="1">
      <alignment horizontal="center" vertical="center"/>
    </xf>
    <xf numFmtId="38" fontId="0" fillId="0" borderId="61" xfId="48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distributed" textRotation="255"/>
    </xf>
    <xf numFmtId="0" fontId="0" fillId="0" borderId="38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38" fontId="7" fillId="0" borderId="22" xfId="48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distributed" textRotation="255"/>
    </xf>
    <xf numFmtId="0" fontId="0" fillId="0" borderId="29" xfId="0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distributed" textRotation="255"/>
    </xf>
    <xf numFmtId="38" fontId="0" fillId="0" borderId="40" xfId="48" applyFont="1" applyFill="1" applyBorder="1" applyAlignment="1">
      <alignment horizontal="center" vertical="distributed" textRotation="255"/>
    </xf>
    <xf numFmtId="0" fontId="1" fillId="0" borderId="0" xfId="0" applyFont="1" applyFill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38" fontId="0" fillId="0" borderId="11" xfId="48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>
      <alignment horizontal="center" vertical="center"/>
    </xf>
    <xf numFmtId="38" fontId="0" fillId="0" borderId="64" xfId="48" applyFont="1" applyFill="1" applyBorder="1" applyAlignment="1" applyProtection="1">
      <alignment horizontal="center" vertical="center"/>
      <protection/>
    </xf>
    <xf numFmtId="38" fontId="7" fillId="0" borderId="29" xfId="48" applyFont="1" applyFill="1" applyBorder="1" applyAlignment="1" applyProtection="1">
      <alignment horizontal="right" vertical="center"/>
      <protection/>
    </xf>
    <xf numFmtId="38" fontId="0" fillId="0" borderId="65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distributed" vertical="center" wrapText="1"/>
      <protection/>
    </xf>
    <xf numFmtId="0" fontId="0" fillId="0" borderId="36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36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13" fillId="0" borderId="41" xfId="0" applyFont="1" applyFill="1" applyBorder="1" applyAlignment="1" applyProtection="1">
      <alignment horizontal="distributed" vertical="center"/>
      <protection/>
    </xf>
    <xf numFmtId="0" fontId="0" fillId="0" borderId="36" xfId="0" applyFill="1" applyBorder="1" applyAlignment="1">
      <alignment/>
    </xf>
    <xf numFmtId="0" fontId="13" fillId="0" borderId="28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38" fontId="0" fillId="0" borderId="41" xfId="48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38" fontId="0" fillId="0" borderId="38" xfId="48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8" fontId="0" fillId="0" borderId="36" xfId="48" applyFont="1" applyFill="1" applyBorder="1" applyAlignment="1" applyProtection="1">
      <alignment horizontal="center" vertical="center" wrapText="1"/>
      <protection/>
    </xf>
    <xf numFmtId="38" fontId="0" fillId="0" borderId="14" xfId="48" applyFont="1" applyFill="1" applyBorder="1" applyAlignment="1">
      <alignment horizontal="center" vertical="center" wrapText="1"/>
    </xf>
    <xf numFmtId="38" fontId="0" fillId="0" borderId="15" xfId="48" applyFont="1" applyFill="1" applyBorder="1" applyAlignment="1">
      <alignment horizontal="center" vertical="center" wrapText="1"/>
    </xf>
    <xf numFmtId="38" fontId="0" fillId="0" borderId="39" xfId="48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38" xfId="48" applyFill="1" applyBorder="1" applyAlignment="1">
      <alignment horizontal="center" vertical="center"/>
    </xf>
    <xf numFmtId="38" fontId="0" fillId="0" borderId="38" xfId="48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10" fillId="0" borderId="23" xfId="0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１０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161925</xdr:rowOff>
    </xdr:from>
    <xdr:to>
      <xdr:col>2</xdr:col>
      <xdr:colOff>9525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66825" y="3133725"/>
          <a:ext cx="95250" cy="1095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161925</xdr:rowOff>
    </xdr:from>
    <xdr:to>
      <xdr:col>2</xdr:col>
      <xdr:colOff>9525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66825" y="4619625"/>
          <a:ext cx="952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171450</xdr:rowOff>
    </xdr:from>
    <xdr:to>
      <xdr:col>2</xdr:col>
      <xdr:colOff>9525</xdr:colOff>
      <xdr:row>19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266825" y="6115050"/>
          <a:ext cx="95250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152400</xdr:rowOff>
    </xdr:from>
    <xdr:to>
      <xdr:col>2</xdr:col>
      <xdr:colOff>28575</xdr:colOff>
      <xdr:row>23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285875" y="7581900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152400</xdr:rowOff>
    </xdr:from>
    <xdr:to>
      <xdr:col>2</xdr:col>
      <xdr:colOff>28575</xdr:colOff>
      <xdr:row>27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285875" y="9067800"/>
          <a:ext cx="95250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32</xdr:row>
      <xdr:rowOff>161925</xdr:rowOff>
    </xdr:from>
    <xdr:to>
      <xdr:col>2</xdr:col>
      <xdr:colOff>28575</xdr:colOff>
      <xdr:row>35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1285875" y="12049125"/>
          <a:ext cx="95250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142875</xdr:rowOff>
    </xdr:from>
    <xdr:to>
      <xdr:col>2</xdr:col>
      <xdr:colOff>28575</xdr:colOff>
      <xdr:row>39</xdr:row>
      <xdr:rowOff>171450</xdr:rowOff>
    </xdr:to>
    <xdr:sp>
      <xdr:nvSpPr>
        <xdr:cNvPr id="7" name="AutoShape 8"/>
        <xdr:cNvSpPr>
          <a:spLocks/>
        </xdr:cNvSpPr>
      </xdr:nvSpPr>
      <xdr:spPr>
        <a:xfrm>
          <a:off x="1285875" y="13515975"/>
          <a:ext cx="95250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171450</xdr:rowOff>
    </xdr:from>
    <xdr:to>
      <xdr:col>2</xdr:col>
      <xdr:colOff>9525</xdr:colOff>
      <xdr:row>43</xdr:row>
      <xdr:rowOff>171450</xdr:rowOff>
    </xdr:to>
    <xdr:sp>
      <xdr:nvSpPr>
        <xdr:cNvPr id="8" name="AutoShape 9"/>
        <xdr:cNvSpPr>
          <a:spLocks/>
        </xdr:cNvSpPr>
      </xdr:nvSpPr>
      <xdr:spPr>
        <a:xfrm>
          <a:off x="1266825" y="15030450"/>
          <a:ext cx="95250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171450</xdr:rowOff>
    </xdr:from>
    <xdr:to>
      <xdr:col>2</xdr:col>
      <xdr:colOff>28575</xdr:colOff>
      <xdr:row>51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1285875" y="18002250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52</xdr:row>
      <xdr:rowOff>152400</xdr:rowOff>
    </xdr:from>
    <xdr:to>
      <xdr:col>2</xdr:col>
      <xdr:colOff>28575</xdr:colOff>
      <xdr:row>55</xdr:row>
      <xdr:rowOff>190500</xdr:rowOff>
    </xdr:to>
    <xdr:sp>
      <xdr:nvSpPr>
        <xdr:cNvPr id="10" name="AutoShape 12"/>
        <xdr:cNvSpPr>
          <a:spLocks/>
        </xdr:cNvSpPr>
      </xdr:nvSpPr>
      <xdr:spPr>
        <a:xfrm>
          <a:off x="1285875" y="19469100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44</xdr:row>
      <xdr:rowOff>152400</xdr:rowOff>
    </xdr:from>
    <xdr:to>
      <xdr:col>2</xdr:col>
      <xdr:colOff>0</xdr:colOff>
      <xdr:row>47</xdr:row>
      <xdr:rowOff>190500</xdr:rowOff>
    </xdr:to>
    <xdr:sp>
      <xdr:nvSpPr>
        <xdr:cNvPr id="11" name="AutoShape 14"/>
        <xdr:cNvSpPr>
          <a:spLocks/>
        </xdr:cNvSpPr>
      </xdr:nvSpPr>
      <xdr:spPr>
        <a:xfrm>
          <a:off x="1257300" y="16497300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142875</xdr:rowOff>
    </xdr:from>
    <xdr:to>
      <xdr:col>2</xdr:col>
      <xdr:colOff>38100</xdr:colOff>
      <xdr:row>31</xdr:row>
      <xdr:rowOff>161925</xdr:rowOff>
    </xdr:to>
    <xdr:sp>
      <xdr:nvSpPr>
        <xdr:cNvPr id="12" name="AutoShape 15"/>
        <xdr:cNvSpPr>
          <a:spLocks/>
        </xdr:cNvSpPr>
      </xdr:nvSpPr>
      <xdr:spPr>
        <a:xfrm>
          <a:off x="1285875" y="10544175"/>
          <a:ext cx="1047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47</xdr:row>
      <xdr:rowOff>114300</xdr:rowOff>
    </xdr:from>
    <xdr:to>
      <xdr:col>12</xdr:col>
      <xdr:colOff>371475</xdr:colOff>
      <xdr:row>49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1668125" y="12201525"/>
          <a:ext cx="228600" cy="561975"/>
        </a:xfrm>
        <a:prstGeom prst="leftBrace">
          <a:avLst>
            <a:gd name="adj" fmla="val -30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51</xdr:row>
      <xdr:rowOff>104775</xdr:rowOff>
    </xdr:from>
    <xdr:to>
      <xdr:col>12</xdr:col>
      <xdr:colOff>371475</xdr:colOff>
      <xdr:row>53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1639550" y="13220700"/>
          <a:ext cx="247650" cy="561975"/>
        </a:xfrm>
        <a:prstGeom prst="leftBrace">
          <a:avLst>
            <a:gd name="adj" fmla="val -28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58</xdr:row>
      <xdr:rowOff>114300</xdr:rowOff>
    </xdr:from>
    <xdr:to>
      <xdr:col>2</xdr:col>
      <xdr:colOff>9525</xdr:colOff>
      <xdr:row>59</xdr:row>
      <xdr:rowOff>209550</xdr:rowOff>
    </xdr:to>
    <xdr:sp>
      <xdr:nvSpPr>
        <xdr:cNvPr id="1" name="AutoShape 3"/>
        <xdr:cNvSpPr>
          <a:spLocks/>
        </xdr:cNvSpPr>
      </xdr:nvSpPr>
      <xdr:spPr>
        <a:xfrm>
          <a:off x="581025" y="15582900"/>
          <a:ext cx="2000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61</xdr:row>
      <xdr:rowOff>114300</xdr:rowOff>
    </xdr:from>
    <xdr:to>
      <xdr:col>2</xdr:col>
      <xdr:colOff>9525</xdr:colOff>
      <xdr:row>62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581025" y="16383000"/>
          <a:ext cx="2000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64</xdr:row>
      <xdr:rowOff>114300</xdr:rowOff>
    </xdr:from>
    <xdr:to>
      <xdr:col>2</xdr:col>
      <xdr:colOff>9525</xdr:colOff>
      <xdr:row>65</xdr:row>
      <xdr:rowOff>209550</xdr:rowOff>
    </xdr:to>
    <xdr:sp>
      <xdr:nvSpPr>
        <xdr:cNvPr id="3" name="AutoShape 5"/>
        <xdr:cNvSpPr>
          <a:spLocks/>
        </xdr:cNvSpPr>
      </xdr:nvSpPr>
      <xdr:spPr>
        <a:xfrm>
          <a:off x="581025" y="17183100"/>
          <a:ext cx="2000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85725</xdr:colOff>
      <xdr:row>9</xdr:row>
      <xdr:rowOff>171450</xdr:rowOff>
    </xdr:from>
    <xdr:to>
      <xdr:col>34</xdr:col>
      <xdr:colOff>19050</xdr:colOff>
      <xdr:row>22</xdr:row>
      <xdr:rowOff>0</xdr:rowOff>
    </xdr:to>
    <xdr:sp>
      <xdr:nvSpPr>
        <xdr:cNvPr id="4" name="AutoShape 1"/>
        <xdr:cNvSpPr>
          <a:spLocks/>
        </xdr:cNvSpPr>
      </xdr:nvSpPr>
      <xdr:spPr>
        <a:xfrm>
          <a:off x="15973425" y="2571750"/>
          <a:ext cx="228600" cy="3295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46</xdr:row>
      <xdr:rowOff>190500</xdr:rowOff>
    </xdr:from>
    <xdr:to>
      <xdr:col>34</xdr:col>
      <xdr:colOff>104775</xdr:colOff>
      <xdr:row>48</xdr:row>
      <xdr:rowOff>161925</xdr:rowOff>
    </xdr:to>
    <xdr:sp>
      <xdr:nvSpPr>
        <xdr:cNvPr id="5" name="AutoShape 2"/>
        <xdr:cNvSpPr>
          <a:spLocks/>
        </xdr:cNvSpPr>
      </xdr:nvSpPr>
      <xdr:spPr>
        <a:xfrm>
          <a:off x="16182975" y="12458700"/>
          <a:ext cx="1047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76200</xdr:rowOff>
    </xdr:from>
    <xdr:to>
      <xdr:col>1</xdr:col>
      <xdr:colOff>171450</xdr:colOff>
      <xdr:row>13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19100" y="1743075"/>
          <a:ext cx="95250" cy="1524000"/>
        </a:xfrm>
        <a:prstGeom prst="leftBrace">
          <a:avLst>
            <a:gd name="adj" fmla="val -42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123825</xdr:rowOff>
    </xdr:from>
    <xdr:to>
      <xdr:col>1</xdr:col>
      <xdr:colOff>171450</xdr:colOff>
      <xdr:row>21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19100" y="3695700"/>
          <a:ext cx="95250" cy="1485900"/>
        </a:xfrm>
        <a:prstGeom prst="leftBrace">
          <a:avLst>
            <a:gd name="adj" fmla="val -429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95250</xdr:rowOff>
    </xdr:from>
    <xdr:to>
      <xdr:col>1</xdr:col>
      <xdr:colOff>171450</xdr:colOff>
      <xdr:row>29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371475" y="5572125"/>
          <a:ext cx="142875" cy="1466850"/>
        </a:xfrm>
        <a:prstGeom prst="leftBrace">
          <a:avLst>
            <a:gd name="adj" fmla="val -42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42</xdr:row>
      <xdr:rowOff>95250</xdr:rowOff>
    </xdr:from>
    <xdr:to>
      <xdr:col>1</xdr:col>
      <xdr:colOff>171450</xdr:colOff>
      <xdr:row>48</xdr:row>
      <xdr:rowOff>152400</xdr:rowOff>
    </xdr:to>
    <xdr:sp>
      <xdr:nvSpPr>
        <xdr:cNvPr id="4" name="AutoShape 3"/>
        <xdr:cNvSpPr>
          <a:spLocks/>
        </xdr:cNvSpPr>
      </xdr:nvSpPr>
      <xdr:spPr>
        <a:xfrm>
          <a:off x="419100" y="10096500"/>
          <a:ext cx="95250" cy="1485900"/>
        </a:xfrm>
        <a:prstGeom prst="leftBrace">
          <a:avLst>
            <a:gd name="adj" fmla="val -429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50</xdr:row>
      <xdr:rowOff>114300</xdr:rowOff>
    </xdr:from>
    <xdr:to>
      <xdr:col>1</xdr:col>
      <xdr:colOff>180975</xdr:colOff>
      <xdr:row>56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438150" y="12020550"/>
          <a:ext cx="95250" cy="1485900"/>
        </a:xfrm>
        <a:prstGeom prst="leftBrace">
          <a:avLst>
            <a:gd name="adj" fmla="val -429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58</xdr:row>
      <xdr:rowOff>95250</xdr:rowOff>
    </xdr:from>
    <xdr:to>
      <xdr:col>1</xdr:col>
      <xdr:colOff>171450</xdr:colOff>
      <xdr:row>64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371475" y="13906500"/>
          <a:ext cx="142875" cy="1466850"/>
        </a:xfrm>
        <a:prstGeom prst="leftBrace">
          <a:avLst>
            <a:gd name="adj" fmla="val -42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38175"/>
          <a:ext cx="2352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590550</xdr:colOff>
      <xdr:row>15</xdr:row>
      <xdr:rowOff>171450</xdr:rowOff>
    </xdr:to>
    <xdr:sp>
      <xdr:nvSpPr>
        <xdr:cNvPr id="2" name="Line 3"/>
        <xdr:cNvSpPr>
          <a:spLocks/>
        </xdr:cNvSpPr>
      </xdr:nvSpPr>
      <xdr:spPr>
        <a:xfrm>
          <a:off x="0" y="2943225"/>
          <a:ext cx="2381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9525</xdr:rowOff>
    </xdr:from>
    <xdr:to>
      <xdr:col>3</xdr:col>
      <xdr:colOff>19050</xdr:colOff>
      <xdr:row>48</xdr:row>
      <xdr:rowOff>209550</xdr:rowOff>
    </xdr:to>
    <xdr:sp>
      <xdr:nvSpPr>
        <xdr:cNvPr id="3" name="Line 4"/>
        <xdr:cNvSpPr>
          <a:spLocks/>
        </xdr:cNvSpPr>
      </xdr:nvSpPr>
      <xdr:spPr>
        <a:xfrm>
          <a:off x="19050" y="9858375"/>
          <a:ext cx="2381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38100</xdr:rowOff>
    </xdr:from>
    <xdr:to>
      <xdr:col>2</xdr:col>
      <xdr:colOff>571500</xdr:colOff>
      <xdr:row>58</xdr:row>
      <xdr:rowOff>209550</xdr:rowOff>
    </xdr:to>
    <xdr:sp>
      <xdr:nvSpPr>
        <xdr:cNvPr id="4" name="Line 5"/>
        <xdr:cNvSpPr>
          <a:spLocks/>
        </xdr:cNvSpPr>
      </xdr:nvSpPr>
      <xdr:spPr>
        <a:xfrm>
          <a:off x="0" y="11982450"/>
          <a:ext cx="2362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N60"/>
  <sheetViews>
    <sheetView showGridLines="0" defaultGridColor="0" zoomScale="75" zoomScaleNormal="75" zoomScalePageLayoutView="0" colorId="27" workbookViewId="0" topLeftCell="A1">
      <selection activeCell="A1" sqref="A1"/>
    </sheetView>
  </sheetViews>
  <sheetFormatPr defaultColWidth="10.59765625" defaultRowHeight="29.25" customHeight="1"/>
  <cols>
    <col min="1" max="1" width="12.59765625" style="1" customWidth="1"/>
    <col min="2" max="2" width="1.59765625" style="1" customWidth="1"/>
    <col min="3" max="3" width="8.59765625" style="1" customWidth="1"/>
    <col min="4" max="13" width="11.59765625" style="1" customWidth="1"/>
    <col min="14" max="15" width="10.59765625" style="1" customWidth="1"/>
    <col min="16" max="16" width="3.09765625" style="1" customWidth="1"/>
    <col min="17" max="17" width="10.59765625" style="1" customWidth="1"/>
    <col min="18" max="32" width="9.19921875" style="1" customWidth="1"/>
    <col min="33" max="34" width="9.5" style="1" customWidth="1"/>
    <col min="35" max="37" width="9.19921875" style="1" customWidth="1"/>
    <col min="38" max="16384" width="10.59765625" style="1" customWidth="1"/>
  </cols>
  <sheetData>
    <row r="2" spans="1:40" ht="29.25" customHeight="1">
      <c r="A2" s="488" t="s">
        <v>31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</row>
    <row r="4" spans="1:37" s="4" customFormat="1" ht="29.25" customHeight="1">
      <c r="A4" s="416" t="s">
        <v>29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3"/>
      <c r="O4" s="3"/>
      <c r="P4" s="416" t="s">
        <v>77</v>
      </c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</row>
    <row r="5" spans="16:37" s="4" customFormat="1" ht="29.25" customHeight="1" thickBot="1"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52" t="s">
        <v>76</v>
      </c>
    </row>
    <row r="6" spans="1:37" s="4" customFormat="1" ht="29.25" customHeight="1">
      <c r="A6" s="422" t="s">
        <v>22</v>
      </c>
      <c r="B6" s="423"/>
      <c r="C6" s="424"/>
      <c r="D6" s="6"/>
      <c r="E6" s="419" t="s">
        <v>23</v>
      </c>
      <c r="F6" s="7" t="s">
        <v>0</v>
      </c>
      <c r="G6" s="7"/>
      <c r="H6" s="8"/>
      <c r="I6" s="7" t="s">
        <v>1</v>
      </c>
      <c r="J6" s="7"/>
      <c r="K6" s="7"/>
      <c r="L6" s="7"/>
      <c r="M6" s="7"/>
      <c r="P6" s="446" t="s">
        <v>75</v>
      </c>
      <c r="Q6" s="446"/>
      <c r="R6" s="455" t="s">
        <v>74</v>
      </c>
      <c r="S6" s="456"/>
      <c r="T6" s="457"/>
      <c r="U6" s="472" t="s">
        <v>73</v>
      </c>
      <c r="V6" s="449" t="s">
        <v>72</v>
      </c>
      <c r="W6" s="450"/>
      <c r="X6" s="451"/>
      <c r="Y6" s="450" t="s">
        <v>71</v>
      </c>
      <c r="Z6" s="450"/>
      <c r="AA6" s="451"/>
      <c r="AB6" s="443" t="s">
        <v>70</v>
      </c>
      <c r="AC6" s="436" t="s">
        <v>69</v>
      </c>
      <c r="AD6" s="437"/>
      <c r="AE6" s="437"/>
      <c r="AF6" s="437"/>
      <c r="AG6" s="437"/>
      <c r="AH6" s="438"/>
      <c r="AI6" s="439" t="s">
        <v>78</v>
      </c>
      <c r="AJ6" s="440"/>
      <c r="AK6" s="440"/>
    </row>
    <row r="7" spans="1:37" s="2" customFormat="1" ht="29.25" customHeight="1">
      <c r="A7" s="425"/>
      <c r="B7" s="425"/>
      <c r="C7" s="426"/>
      <c r="D7" s="9" t="s">
        <v>2</v>
      </c>
      <c r="E7" s="420"/>
      <c r="F7" s="417" t="s">
        <v>3</v>
      </c>
      <c r="G7" s="417" t="s">
        <v>4</v>
      </c>
      <c r="H7" s="417" t="s">
        <v>5</v>
      </c>
      <c r="I7" s="417" t="s">
        <v>3</v>
      </c>
      <c r="J7" s="10" t="s">
        <v>6</v>
      </c>
      <c r="K7" s="11"/>
      <c r="L7" s="10" t="s">
        <v>7</v>
      </c>
      <c r="M7" s="10"/>
      <c r="P7" s="447"/>
      <c r="Q7" s="447"/>
      <c r="R7" s="458"/>
      <c r="S7" s="459"/>
      <c r="T7" s="460"/>
      <c r="U7" s="473"/>
      <c r="V7" s="452"/>
      <c r="W7" s="453"/>
      <c r="X7" s="454"/>
      <c r="Y7" s="453"/>
      <c r="Z7" s="453"/>
      <c r="AA7" s="454"/>
      <c r="AB7" s="444"/>
      <c r="AC7" s="433" t="s">
        <v>68</v>
      </c>
      <c r="AD7" s="434"/>
      <c r="AE7" s="435"/>
      <c r="AF7" s="433" t="s">
        <v>67</v>
      </c>
      <c r="AG7" s="434"/>
      <c r="AH7" s="435"/>
      <c r="AI7" s="441"/>
      <c r="AJ7" s="442"/>
      <c r="AK7" s="442"/>
    </row>
    <row r="8" spans="1:37" s="2" customFormat="1" ht="29.25" customHeight="1">
      <c r="A8" s="427"/>
      <c r="B8" s="427"/>
      <c r="C8" s="428"/>
      <c r="D8" s="12"/>
      <c r="E8" s="421"/>
      <c r="F8" s="418"/>
      <c r="G8" s="418"/>
      <c r="H8" s="418"/>
      <c r="I8" s="418"/>
      <c r="J8" s="13" t="s">
        <v>4</v>
      </c>
      <c r="K8" s="13" t="s">
        <v>5</v>
      </c>
      <c r="L8" s="13" t="s">
        <v>4</v>
      </c>
      <c r="M8" s="14" t="s">
        <v>5</v>
      </c>
      <c r="P8" s="448"/>
      <c r="Q8" s="448"/>
      <c r="R8" s="84" t="s">
        <v>64</v>
      </c>
      <c r="S8" s="88" t="s">
        <v>66</v>
      </c>
      <c r="T8" s="88" t="s">
        <v>65</v>
      </c>
      <c r="U8" s="474"/>
      <c r="V8" s="86" t="s">
        <v>64</v>
      </c>
      <c r="W8" s="86" t="s">
        <v>63</v>
      </c>
      <c r="X8" s="84" t="s">
        <v>62</v>
      </c>
      <c r="Y8" s="86" t="s">
        <v>64</v>
      </c>
      <c r="Z8" s="86" t="s">
        <v>63</v>
      </c>
      <c r="AA8" s="87" t="s">
        <v>62</v>
      </c>
      <c r="AB8" s="445"/>
      <c r="AC8" s="86" t="s">
        <v>64</v>
      </c>
      <c r="AD8" s="86" t="s">
        <v>63</v>
      </c>
      <c r="AE8" s="84" t="s">
        <v>62</v>
      </c>
      <c r="AF8" s="86" t="s">
        <v>64</v>
      </c>
      <c r="AG8" s="86" t="s">
        <v>63</v>
      </c>
      <c r="AH8" s="85" t="s">
        <v>62</v>
      </c>
      <c r="AI8" s="84" t="s">
        <v>64</v>
      </c>
      <c r="AJ8" s="83" t="s">
        <v>63</v>
      </c>
      <c r="AK8" s="82" t="s">
        <v>62</v>
      </c>
    </row>
    <row r="9" spans="1:37" s="32" customFormat="1" ht="29.25" customHeight="1">
      <c r="A9" s="30"/>
      <c r="B9" s="30"/>
      <c r="C9" s="31" t="s">
        <v>3</v>
      </c>
      <c r="D9" s="37">
        <f>SUM(D10:D12)</f>
        <v>78</v>
      </c>
      <c r="E9" s="37">
        <f aca="true" t="shared" si="0" ref="E9:M9">SUM(E10:E12)</f>
        <v>447</v>
      </c>
      <c r="F9" s="37">
        <f t="shared" si="0"/>
        <v>9136</v>
      </c>
      <c r="G9" s="37">
        <f t="shared" si="0"/>
        <v>4560</v>
      </c>
      <c r="H9" s="37">
        <f t="shared" si="0"/>
        <v>4576</v>
      </c>
      <c r="I9" s="37">
        <f t="shared" si="0"/>
        <v>697</v>
      </c>
      <c r="J9" s="37">
        <f t="shared" si="0"/>
        <v>42</v>
      </c>
      <c r="K9" s="37">
        <f t="shared" si="0"/>
        <v>605</v>
      </c>
      <c r="L9" s="37">
        <f t="shared" si="0"/>
        <v>20</v>
      </c>
      <c r="M9" s="37">
        <f t="shared" si="0"/>
        <v>30</v>
      </c>
      <c r="P9" s="463" t="s">
        <v>61</v>
      </c>
      <c r="Q9" s="464"/>
      <c r="R9" s="49">
        <f>SUM(S9:T9)</f>
        <v>79</v>
      </c>
      <c r="S9" s="1">
        <v>79</v>
      </c>
      <c r="T9" s="52" t="s">
        <v>13</v>
      </c>
      <c r="U9" s="49">
        <v>439</v>
      </c>
      <c r="V9" s="49">
        <f>SUM(W9:X9)</f>
        <v>9549</v>
      </c>
      <c r="W9" s="49">
        <v>4723</v>
      </c>
      <c r="X9" s="49">
        <v>4826</v>
      </c>
      <c r="Y9" s="49">
        <f>SUM(Z9:AA9)</f>
        <v>3575</v>
      </c>
      <c r="Z9" s="60">
        <v>1755</v>
      </c>
      <c r="AA9" s="60">
        <v>1820</v>
      </c>
      <c r="AB9" s="81">
        <v>31</v>
      </c>
      <c r="AC9" s="49">
        <f>SUM(AD9:AE9)</f>
        <v>616</v>
      </c>
      <c r="AD9" s="49">
        <v>40</v>
      </c>
      <c r="AE9" s="49">
        <v>576</v>
      </c>
      <c r="AF9" s="49">
        <f>SUM(AG9:AH9)</f>
        <v>42</v>
      </c>
      <c r="AG9" s="49">
        <v>26</v>
      </c>
      <c r="AH9" s="49">
        <v>16</v>
      </c>
      <c r="AI9" s="49">
        <f>SUM(AJ9:AK9)</f>
        <v>104</v>
      </c>
      <c r="AJ9" s="49">
        <v>65</v>
      </c>
      <c r="AK9" s="49">
        <v>39</v>
      </c>
    </row>
    <row r="10" spans="1:37" ht="29.25" customHeight="1">
      <c r="A10" s="414" t="s">
        <v>11</v>
      </c>
      <c r="B10" s="15"/>
      <c r="C10" s="16" t="s">
        <v>10</v>
      </c>
      <c r="D10" s="36">
        <v>1</v>
      </c>
      <c r="E10" s="36">
        <v>5</v>
      </c>
      <c r="F10" s="35">
        <f aca="true" t="shared" si="1" ref="F10:F55">SUM(G10:H10)</f>
        <v>146</v>
      </c>
      <c r="G10" s="36">
        <v>82</v>
      </c>
      <c r="H10" s="36">
        <v>64</v>
      </c>
      <c r="I10" s="35">
        <f aca="true" t="shared" si="2" ref="I10:I55">SUM(J10:M10)</f>
        <v>11</v>
      </c>
      <c r="J10" s="36">
        <v>1</v>
      </c>
      <c r="K10" s="36">
        <v>6</v>
      </c>
      <c r="L10" s="36">
        <v>1</v>
      </c>
      <c r="M10" s="36">
        <v>3</v>
      </c>
      <c r="P10" s="465" t="s">
        <v>60</v>
      </c>
      <c r="Q10" s="466"/>
      <c r="R10" s="49">
        <f>SUM(S10:T10)</f>
        <v>79</v>
      </c>
      <c r="S10" s="1">
        <v>79</v>
      </c>
      <c r="T10" s="52" t="s">
        <v>13</v>
      </c>
      <c r="U10" s="49">
        <v>446</v>
      </c>
      <c r="V10" s="49">
        <f>SUM(W10:X10)</f>
        <v>9476</v>
      </c>
      <c r="W10" s="49">
        <v>4699</v>
      </c>
      <c r="X10" s="49">
        <v>4777</v>
      </c>
      <c r="Y10" s="49">
        <f>SUM(Z10:AA10)</f>
        <v>3468</v>
      </c>
      <c r="Z10" s="60">
        <v>1743</v>
      </c>
      <c r="AA10" s="60">
        <v>1725</v>
      </c>
      <c r="AB10" s="81">
        <v>30.4</v>
      </c>
      <c r="AC10" s="49">
        <f>SUM(AD10:AE10)</f>
        <v>616</v>
      </c>
      <c r="AD10" s="49">
        <v>43</v>
      </c>
      <c r="AE10" s="49">
        <v>573</v>
      </c>
      <c r="AF10" s="49">
        <f>SUM(AG10:AH10)</f>
        <v>39</v>
      </c>
      <c r="AG10" s="49">
        <v>19</v>
      </c>
      <c r="AH10" s="49">
        <v>20</v>
      </c>
      <c r="AI10" s="49">
        <f>SUM(AJ10:AK10)</f>
        <v>111</v>
      </c>
      <c r="AJ10" s="49">
        <v>67</v>
      </c>
      <c r="AK10" s="49">
        <v>44</v>
      </c>
    </row>
    <row r="11" spans="1:37" ht="29.25" customHeight="1">
      <c r="A11" s="415"/>
      <c r="B11" s="17"/>
      <c r="C11" s="16" t="s">
        <v>8</v>
      </c>
      <c r="D11" s="36">
        <v>12</v>
      </c>
      <c r="E11" s="36">
        <v>37</v>
      </c>
      <c r="F11" s="35">
        <f t="shared" si="1"/>
        <v>606</v>
      </c>
      <c r="G11" s="36">
        <v>279</v>
      </c>
      <c r="H11" s="36">
        <v>327</v>
      </c>
      <c r="I11" s="35">
        <f t="shared" si="2"/>
        <v>57</v>
      </c>
      <c r="J11" s="36">
        <v>2</v>
      </c>
      <c r="K11" s="36">
        <v>53</v>
      </c>
      <c r="L11" s="36">
        <v>1</v>
      </c>
      <c r="M11" s="36">
        <v>1</v>
      </c>
      <c r="P11" s="467" t="s">
        <v>59</v>
      </c>
      <c r="Q11" s="468"/>
      <c r="R11" s="49">
        <f>SUM(S11:T11)</f>
        <v>79</v>
      </c>
      <c r="S11" s="1">
        <v>79</v>
      </c>
      <c r="T11" s="52" t="s">
        <v>13</v>
      </c>
      <c r="U11" s="49">
        <v>456</v>
      </c>
      <c r="V11" s="49">
        <f>SUM(W11:X11)</f>
        <v>9305</v>
      </c>
      <c r="W11" s="49">
        <v>4621</v>
      </c>
      <c r="X11" s="49">
        <v>4684</v>
      </c>
      <c r="Y11" s="49">
        <f>SUM(Z11:AA11)</f>
        <v>3405</v>
      </c>
      <c r="Z11" s="60">
        <v>1736</v>
      </c>
      <c r="AA11" s="60">
        <v>1669</v>
      </c>
      <c r="AB11" s="81">
        <v>29.9</v>
      </c>
      <c r="AC11" s="49">
        <f>SUM(AD11:AE11)</f>
        <v>604</v>
      </c>
      <c r="AD11" s="49">
        <v>36</v>
      </c>
      <c r="AE11" s="49">
        <v>568</v>
      </c>
      <c r="AF11" s="49">
        <f>SUM(AG11:AH11)</f>
        <v>55</v>
      </c>
      <c r="AG11" s="49">
        <v>26</v>
      </c>
      <c r="AH11" s="49">
        <v>29</v>
      </c>
      <c r="AI11" s="49">
        <f>SUM(AJ11:AK11)</f>
        <v>109</v>
      </c>
      <c r="AJ11" s="49">
        <v>69</v>
      </c>
      <c r="AK11" s="49">
        <v>40</v>
      </c>
    </row>
    <row r="12" spans="1:37" ht="29.25" customHeight="1">
      <c r="A12" s="17"/>
      <c r="B12" s="18"/>
      <c r="C12" s="16" t="s">
        <v>9</v>
      </c>
      <c r="D12" s="36">
        <v>65</v>
      </c>
      <c r="E12" s="36">
        <v>405</v>
      </c>
      <c r="F12" s="35">
        <f t="shared" si="1"/>
        <v>8384</v>
      </c>
      <c r="G12" s="36">
        <v>4199</v>
      </c>
      <c r="H12" s="36">
        <v>4185</v>
      </c>
      <c r="I12" s="35">
        <f t="shared" si="2"/>
        <v>629</v>
      </c>
      <c r="J12" s="36">
        <v>39</v>
      </c>
      <c r="K12" s="36">
        <v>546</v>
      </c>
      <c r="L12" s="36">
        <v>18</v>
      </c>
      <c r="M12" s="36">
        <v>26</v>
      </c>
      <c r="P12" s="467" t="s">
        <v>58</v>
      </c>
      <c r="Q12" s="469"/>
      <c r="R12" s="49">
        <f>SUM(S12:T12)</f>
        <v>78</v>
      </c>
      <c r="S12" s="1">
        <v>78</v>
      </c>
      <c r="T12" s="52" t="s">
        <v>13</v>
      </c>
      <c r="U12" s="80">
        <v>450</v>
      </c>
      <c r="V12" s="49">
        <f>SUM(W12:X12)</f>
        <v>9266</v>
      </c>
      <c r="W12" s="80">
        <v>4615</v>
      </c>
      <c r="X12" s="80">
        <v>4651</v>
      </c>
      <c r="Y12" s="49">
        <f>SUM(Z12:AA12)</f>
        <v>3276</v>
      </c>
      <c r="Z12" s="60">
        <v>1602</v>
      </c>
      <c r="AA12" s="60">
        <v>1674</v>
      </c>
      <c r="AB12" s="57">
        <v>29.1</v>
      </c>
      <c r="AC12" s="49">
        <f>SUM(AD12:AE12)</f>
        <v>627</v>
      </c>
      <c r="AD12" s="80">
        <v>38</v>
      </c>
      <c r="AE12" s="80">
        <v>589</v>
      </c>
      <c r="AF12" s="49">
        <f>SUM(AG12:AH12)</f>
        <v>56</v>
      </c>
      <c r="AG12" s="80">
        <v>23</v>
      </c>
      <c r="AH12" s="80">
        <v>33</v>
      </c>
      <c r="AI12" s="49">
        <f>SUM(AJ12:AK12)</f>
        <v>110</v>
      </c>
      <c r="AJ12" s="80">
        <v>68</v>
      </c>
      <c r="AK12" s="80">
        <v>42</v>
      </c>
    </row>
    <row r="13" spans="1:37" s="32" customFormat="1" ht="29.25" customHeight="1">
      <c r="A13" s="33"/>
      <c r="B13" s="33"/>
      <c r="C13" s="31" t="s">
        <v>3</v>
      </c>
      <c r="D13" s="37">
        <f aca="true" t="shared" si="3" ref="D13:M13">SUM(D14:D16)</f>
        <v>274</v>
      </c>
      <c r="E13" s="37">
        <f t="shared" si="3"/>
        <v>2732</v>
      </c>
      <c r="F13" s="37">
        <f t="shared" si="3"/>
        <v>69163</v>
      </c>
      <c r="G13" s="37">
        <f t="shared" si="3"/>
        <v>35087</v>
      </c>
      <c r="H13" s="37">
        <f t="shared" si="3"/>
        <v>34076</v>
      </c>
      <c r="I13" s="37">
        <f t="shared" si="3"/>
        <v>4298</v>
      </c>
      <c r="J13" s="37">
        <f t="shared" si="3"/>
        <v>1456</v>
      </c>
      <c r="K13" s="37">
        <f t="shared" si="3"/>
        <v>2706</v>
      </c>
      <c r="L13" s="37">
        <f t="shared" si="3"/>
        <v>24</v>
      </c>
      <c r="M13" s="37">
        <f t="shared" si="3"/>
        <v>112</v>
      </c>
      <c r="P13" s="470" t="s">
        <v>57</v>
      </c>
      <c r="Q13" s="471"/>
      <c r="R13" s="64">
        <f>SUM(R14:R15,R24)</f>
        <v>78</v>
      </c>
      <c r="S13" s="64">
        <f>SUM(S14:S15,S24)</f>
        <v>78</v>
      </c>
      <c r="T13" s="70" t="s">
        <v>13</v>
      </c>
      <c r="U13" s="64">
        <f aca="true" t="shared" si="4" ref="U13:AK13">SUM(U14:U15,U24)</f>
        <v>447</v>
      </c>
      <c r="V13" s="64">
        <f t="shared" si="4"/>
        <v>9136</v>
      </c>
      <c r="W13" s="64">
        <f t="shared" si="4"/>
        <v>4560</v>
      </c>
      <c r="X13" s="64">
        <f t="shared" si="4"/>
        <v>4576</v>
      </c>
      <c r="Y13" s="64">
        <f t="shared" si="4"/>
        <v>3342</v>
      </c>
      <c r="Z13" s="64">
        <f t="shared" si="4"/>
        <v>1656</v>
      </c>
      <c r="AA13" s="64">
        <f t="shared" si="4"/>
        <v>1686</v>
      </c>
      <c r="AB13" s="77">
        <f t="shared" si="4"/>
        <v>28.3</v>
      </c>
      <c r="AC13" s="64">
        <f t="shared" si="4"/>
        <v>647</v>
      </c>
      <c r="AD13" s="64">
        <f t="shared" si="4"/>
        <v>42</v>
      </c>
      <c r="AE13" s="64">
        <f t="shared" si="4"/>
        <v>605</v>
      </c>
      <c r="AF13" s="64">
        <f t="shared" si="4"/>
        <v>50</v>
      </c>
      <c r="AG13" s="64">
        <f t="shared" si="4"/>
        <v>20</v>
      </c>
      <c r="AH13" s="64">
        <f t="shared" si="4"/>
        <v>30</v>
      </c>
      <c r="AI13" s="64">
        <f t="shared" si="4"/>
        <v>115</v>
      </c>
      <c r="AJ13" s="64">
        <f t="shared" si="4"/>
        <v>70</v>
      </c>
      <c r="AK13" s="64">
        <f t="shared" si="4"/>
        <v>45</v>
      </c>
    </row>
    <row r="14" spans="1:37" ht="29.25" customHeight="1">
      <c r="A14" s="414" t="s">
        <v>12</v>
      </c>
      <c r="B14" s="15"/>
      <c r="C14" s="16" t="s">
        <v>10</v>
      </c>
      <c r="D14" s="36">
        <v>1</v>
      </c>
      <c r="E14" s="36">
        <v>19</v>
      </c>
      <c r="F14" s="35">
        <f t="shared" si="1"/>
        <v>664</v>
      </c>
      <c r="G14" s="36">
        <v>334</v>
      </c>
      <c r="H14" s="36">
        <v>330</v>
      </c>
      <c r="I14" s="35">
        <f t="shared" si="2"/>
        <v>31</v>
      </c>
      <c r="J14" s="36">
        <v>18</v>
      </c>
      <c r="K14" s="36">
        <v>9</v>
      </c>
      <c r="L14" s="36">
        <v>2</v>
      </c>
      <c r="M14" s="36">
        <v>2</v>
      </c>
      <c r="P14" s="461" t="s">
        <v>56</v>
      </c>
      <c r="Q14" s="462"/>
      <c r="R14" s="64">
        <f aca="true" t="shared" si="5" ref="R14:R37">SUM(S14:T14)</f>
        <v>1</v>
      </c>
      <c r="S14" s="32">
        <v>1</v>
      </c>
      <c r="T14" s="70" t="s">
        <v>13</v>
      </c>
      <c r="U14" s="37">
        <v>5</v>
      </c>
      <c r="V14" s="64">
        <f aca="true" t="shared" si="6" ref="V14:V37">SUM(W14:X14)</f>
        <v>146</v>
      </c>
      <c r="W14" s="37">
        <v>82</v>
      </c>
      <c r="X14" s="37">
        <v>64</v>
      </c>
      <c r="Y14" s="64">
        <f aca="true" t="shared" si="7" ref="Y14:Y37">SUM(Z14:AA14)</f>
        <v>58</v>
      </c>
      <c r="Z14" s="32">
        <v>24</v>
      </c>
      <c r="AA14" s="32">
        <v>34</v>
      </c>
      <c r="AB14" s="76">
        <v>0.5</v>
      </c>
      <c r="AC14" s="64">
        <f aca="true" t="shared" si="8" ref="AC14:AC37">SUM(AD14:AE14)</f>
        <v>7</v>
      </c>
      <c r="AD14" s="37">
        <v>1</v>
      </c>
      <c r="AE14" s="37">
        <v>6</v>
      </c>
      <c r="AF14" s="64">
        <f>SUM(AG14:AH14)</f>
        <v>4</v>
      </c>
      <c r="AG14" s="37">
        <v>1</v>
      </c>
      <c r="AH14" s="37">
        <v>3</v>
      </c>
      <c r="AI14" s="64">
        <f aca="true" t="shared" si="9" ref="AI14:AI19">SUM(AJ14:AK14)</f>
        <v>2</v>
      </c>
      <c r="AJ14" s="37" t="s">
        <v>30</v>
      </c>
      <c r="AK14" s="37">
        <v>2</v>
      </c>
    </row>
    <row r="15" spans="1:37" ht="29.25" customHeight="1">
      <c r="A15" s="415"/>
      <c r="B15" s="17"/>
      <c r="C15" s="16" t="s">
        <v>8</v>
      </c>
      <c r="D15" s="36">
        <v>272</v>
      </c>
      <c r="E15" s="36">
        <v>2707</v>
      </c>
      <c r="F15" s="35">
        <f t="shared" si="1"/>
        <v>68320</v>
      </c>
      <c r="G15" s="36">
        <v>34686</v>
      </c>
      <c r="H15" s="36">
        <v>33634</v>
      </c>
      <c r="I15" s="35">
        <f t="shared" si="2"/>
        <v>4255</v>
      </c>
      <c r="J15" s="36">
        <v>1434</v>
      </c>
      <c r="K15" s="36">
        <v>2693</v>
      </c>
      <c r="L15" s="36">
        <v>21</v>
      </c>
      <c r="M15" s="36">
        <v>107</v>
      </c>
      <c r="P15" s="461" t="s">
        <v>55</v>
      </c>
      <c r="Q15" s="462"/>
      <c r="R15" s="64">
        <f t="shared" si="5"/>
        <v>12</v>
      </c>
      <c r="S15" s="32">
        <v>12</v>
      </c>
      <c r="T15" s="70" t="s">
        <v>13</v>
      </c>
      <c r="U15" s="65">
        <v>37</v>
      </c>
      <c r="V15" s="64">
        <f t="shared" si="6"/>
        <v>606</v>
      </c>
      <c r="W15" s="73">
        <v>279</v>
      </c>
      <c r="X15" s="73">
        <v>327</v>
      </c>
      <c r="Y15" s="64">
        <f t="shared" si="7"/>
        <v>310</v>
      </c>
      <c r="Z15" s="32">
        <v>172</v>
      </c>
      <c r="AA15" s="32">
        <v>138</v>
      </c>
      <c r="AB15" s="75">
        <v>2.6</v>
      </c>
      <c r="AC15" s="64">
        <f t="shared" si="8"/>
        <v>55</v>
      </c>
      <c r="AD15" s="74">
        <v>2</v>
      </c>
      <c r="AE15" s="74">
        <v>53</v>
      </c>
      <c r="AF15" s="64">
        <f>SUM(AG15:AH15)</f>
        <v>2</v>
      </c>
      <c r="AG15" s="65">
        <v>1</v>
      </c>
      <c r="AH15" s="73">
        <v>1</v>
      </c>
      <c r="AI15" s="64">
        <f t="shared" si="9"/>
        <v>9</v>
      </c>
      <c r="AJ15" s="37" t="s">
        <v>30</v>
      </c>
      <c r="AK15" s="73">
        <v>9</v>
      </c>
    </row>
    <row r="16" spans="1:37" ht="29.25" customHeight="1">
      <c r="A16" s="17"/>
      <c r="B16" s="18"/>
      <c r="C16" s="16" t="s">
        <v>9</v>
      </c>
      <c r="D16" s="36">
        <v>1</v>
      </c>
      <c r="E16" s="36">
        <v>6</v>
      </c>
      <c r="F16" s="35">
        <f t="shared" si="1"/>
        <v>179</v>
      </c>
      <c r="G16" s="36">
        <v>67</v>
      </c>
      <c r="H16" s="36">
        <v>112</v>
      </c>
      <c r="I16" s="35">
        <f t="shared" si="2"/>
        <v>12</v>
      </c>
      <c r="J16" s="36">
        <v>4</v>
      </c>
      <c r="K16" s="36">
        <v>4</v>
      </c>
      <c r="L16" s="36">
        <v>1</v>
      </c>
      <c r="M16" s="36">
        <v>3</v>
      </c>
      <c r="P16" s="50"/>
      <c r="Q16" s="16" t="s">
        <v>54</v>
      </c>
      <c r="R16" s="49">
        <f t="shared" si="5"/>
        <v>1</v>
      </c>
      <c r="S16" s="1">
        <v>1</v>
      </c>
      <c r="T16" s="52" t="s">
        <v>13</v>
      </c>
      <c r="U16" s="28">
        <v>3</v>
      </c>
      <c r="V16" s="49">
        <f t="shared" si="6"/>
        <v>31</v>
      </c>
      <c r="W16" s="48">
        <v>10</v>
      </c>
      <c r="X16" s="28">
        <v>21</v>
      </c>
      <c r="Y16" s="49">
        <f t="shared" si="7"/>
        <v>13</v>
      </c>
      <c r="Z16" s="1">
        <v>7</v>
      </c>
      <c r="AA16" s="1">
        <v>6</v>
      </c>
      <c r="AB16" s="57">
        <v>2.8</v>
      </c>
      <c r="AC16" s="49">
        <f t="shared" si="8"/>
        <v>4</v>
      </c>
      <c r="AD16" s="48" t="s">
        <v>30</v>
      </c>
      <c r="AE16" s="56">
        <v>4</v>
      </c>
      <c r="AF16" s="48" t="s">
        <v>30</v>
      </c>
      <c r="AG16" s="48" t="s">
        <v>30</v>
      </c>
      <c r="AH16" s="48" t="s">
        <v>30</v>
      </c>
      <c r="AI16" s="49">
        <f t="shared" si="9"/>
        <v>1</v>
      </c>
      <c r="AJ16" s="48" t="s">
        <v>30</v>
      </c>
      <c r="AK16" s="48">
        <v>1</v>
      </c>
    </row>
    <row r="17" spans="1:37" s="32" customFormat="1" ht="29.25" customHeight="1">
      <c r="A17" s="33"/>
      <c r="B17" s="33"/>
      <c r="C17" s="31" t="s">
        <v>3</v>
      </c>
      <c r="D17" s="37">
        <f aca="true" t="shared" si="10" ref="D17:M17">SUM(D18:D20)</f>
        <v>113</v>
      </c>
      <c r="E17" s="37">
        <f t="shared" si="10"/>
        <v>1164</v>
      </c>
      <c r="F17" s="37">
        <f t="shared" si="10"/>
        <v>37582</v>
      </c>
      <c r="G17" s="37">
        <f t="shared" si="10"/>
        <v>19140</v>
      </c>
      <c r="H17" s="37">
        <f t="shared" si="10"/>
        <v>18442</v>
      </c>
      <c r="I17" s="37">
        <f t="shared" si="10"/>
        <v>2530</v>
      </c>
      <c r="J17" s="37">
        <f t="shared" si="10"/>
        <v>1359</v>
      </c>
      <c r="K17" s="37">
        <f t="shared" si="10"/>
        <v>1070</v>
      </c>
      <c r="L17" s="37">
        <f t="shared" si="10"/>
        <v>33</v>
      </c>
      <c r="M17" s="37">
        <f t="shared" si="10"/>
        <v>68</v>
      </c>
      <c r="P17" s="50"/>
      <c r="Q17" s="16" t="s">
        <v>42</v>
      </c>
      <c r="R17" s="49">
        <f t="shared" si="5"/>
        <v>2</v>
      </c>
      <c r="S17" s="1">
        <v>2</v>
      </c>
      <c r="T17" s="52" t="s">
        <v>13</v>
      </c>
      <c r="U17" s="48">
        <v>4</v>
      </c>
      <c r="V17" s="49">
        <f t="shared" si="6"/>
        <v>46</v>
      </c>
      <c r="W17" s="48">
        <v>18</v>
      </c>
      <c r="X17" s="28">
        <v>28</v>
      </c>
      <c r="Y17" s="49">
        <f t="shared" si="7"/>
        <v>51</v>
      </c>
      <c r="Z17" s="1">
        <v>29</v>
      </c>
      <c r="AA17" s="1">
        <v>22</v>
      </c>
      <c r="AB17" s="57">
        <v>8.3</v>
      </c>
      <c r="AC17" s="49">
        <f t="shared" si="8"/>
        <v>6</v>
      </c>
      <c r="AD17" s="48" t="s">
        <v>30</v>
      </c>
      <c r="AE17" s="56">
        <v>6</v>
      </c>
      <c r="AF17" s="48" t="s">
        <v>30</v>
      </c>
      <c r="AG17" s="48" t="s">
        <v>30</v>
      </c>
      <c r="AH17" s="48" t="s">
        <v>30</v>
      </c>
      <c r="AI17" s="49">
        <f t="shared" si="9"/>
        <v>1</v>
      </c>
      <c r="AJ17" s="48" t="s">
        <v>30</v>
      </c>
      <c r="AK17" s="48">
        <v>1</v>
      </c>
    </row>
    <row r="18" spans="1:37" ht="29.25" customHeight="1">
      <c r="A18" s="414" t="s">
        <v>14</v>
      </c>
      <c r="B18" s="15"/>
      <c r="C18" s="16" t="s">
        <v>10</v>
      </c>
      <c r="D18" s="36">
        <v>1</v>
      </c>
      <c r="E18" s="36">
        <v>12</v>
      </c>
      <c r="F18" s="35">
        <f t="shared" si="1"/>
        <v>471</v>
      </c>
      <c r="G18" s="36">
        <v>235</v>
      </c>
      <c r="H18" s="36">
        <v>236</v>
      </c>
      <c r="I18" s="35">
        <f t="shared" si="2"/>
        <v>32</v>
      </c>
      <c r="J18" s="36">
        <v>15</v>
      </c>
      <c r="K18" s="36">
        <v>8</v>
      </c>
      <c r="L18" s="36">
        <v>5</v>
      </c>
      <c r="M18" s="36">
        <v>4</v>
      </c>
      <c r="P18" s="50"/>
      <c r="Q18" s="16" t="s">
        <v>40</v>
      </c>
      <c r="R18" s="49">
        <f t="shared" si="5"/>
        <v>3</v>
      </c>
      <c r="S18" s="1">
        <v>3</v>
      </c>
      <c r="T18" s="52" t="s">
        <v>13</v>
      </c>
      <c r="U18" s="48">
        <v>14</v>
      </c>
      <c r="V18" s="49">
        <f t="shared" si="6"/>
        <v>218</v>
      </c>
      <c r="W18" s="48">
        <v>100</v>
      </c>
      <c r="X18" s="28">
        <v>118</v>
      </c>
      <c r="Y18" s="49">
        <f t="shared" si="7"/>
        <v>80</v>
      </c>
      <c r="Z18" s="1">
        <v>42</v>
      </c>
      <c r="AA18" s="1">
        <v>38</v>
      </c>
      <c r="AB18" s="57">
        <v>11.1</v>
      </c>
      <c r="AC18" s="49">
        <f t="shared" si="8"/>
        <v>20</v>
      </c>
      <c r="AD18" s="48">
        <v>1</v>
      </c>
      <c r="AE18" s="56">
        <v>19</v>
      </c>
      <c r="AF18" s="48" t="s">
        <v>30</v>
      </c>
      <c r="AG18" s="48" t="s">
        <v>30</v>
      </c>
      <c r="AH18" s="48" t="s">
        <v>30</v>
      </c>
      <c r="AI18" s="49">
        <f t="shared" si="9"/>
        <v>2</v>
      </c>
      <c r="AJ18" s="48" t="s">
        <v>30</v>
      </c>
      <c r="AK18" s="48">
        <v>2</v>
      </c>
    </row>
    <row r="19" spans="1:37" ht="29.25" customHeight="1">
      <c r="A19" s="415"/>
      <c r="B19" s="17"/>
      <c r="C19" s="16" t="s">
        <v>8</v>
      </c>
      <c r="D19" s="36">
        <v>109</v>
      </c>
      <c r="E19" s="36">
        <v>1143</v>
      </c>
      <c r="F19" s="35">
        <f t="shared" si="1"/>
        <v>36880</v>
      </c>
      <c r="G19" s="36">
        <v>18808</v>
      </c>
      <c r="H19" s="36">
        <v>18072</v>
      </c>
      <c r="I19" s="35">
        <f t="shared" si="2"/>
        <v>2453</v>
      </c>
      <c r="J19" s="36">
        <v>1336</v>
      </c>
      <c r="K19" s="36">
        <v>1055</v>
      </c>
      <c r="L19" s="36">
        <v>17</v>
      </c>
      <c r="M19" s="36">
        <v>45</v>
      </c>
      <c r="P19" s="50"/>
      <c r="Q19" s="16" t="s">
        <v>53</v>
      </c>
      <c r="R19" s="49">
        <f t="shared" si="5"/>
        <v>1</v>
      </c>
      <c r="S19" s="1">
        <v>1</v>
      </c>
      <c r="T19" s="52" t="s">
        <v>13</v>
      </c>
      <c r="U19" s="48">
        <v>2</v>
      </c>
      <c r="V19" s="49">
        <f t="shared" si="6"/>
        <v>45</v>
      </c>
      <c r="W19" s="48">
        <v>23</v>
      </c>
      <c r="X19" s="28">
        <v>22</v>
      </c>
      <c r="Y19" s="49">
        <f t="shared" si="7"/>
        <v>29</v>
      </c>
      <c r="Z19" s="1">
        <v>13</v>
      </c>
      <c r="AA19" s="1">
        <v>16</v>
      </c>
      <c r="AB19" s="57">
        <v>32.2</v>
      </c>
      <c r="AC19" s="49">
        <f t="shared" si="8"/>
        <v>3</v>
      </c>
      <c r="AD19" s="48" t="s">
        <v>30</v>
      </c>
      <c r="AE19" s="56">
        <v>3</v>
      </c>
      <c r="AF19" s="49">
        <f>SUM(AG19:AH19)</f>
        <v>1</v>
      </c>
      <c r="AG19" s="48" t="s">
        <v>30</v>
      </c>
      <c r="AH19" s="48">
        <v>1</v>
      </c>
      <c r="AI19" s="49">
        <f t="shared" si="9"/>
        <v>1</v>
      </c>
      <c r="AJ19" s="48" t="s">
        <v>30</v>
      </c>
      <c r="AK19" s="48">
        <v>1</v>
      </c>
    </row>
    <row r="20" spans="1:37" ht="29.25" customHeight="1">
      <c r="A20" s="17"/>
      <c r="B20" s="18"/>
      <c r="C20" s="16" t="s">
        <v>9</v>
      </c>
      <c r="D20" s="36">
        <v>3</v>
      </c>
      <c r="E20" s="36">
        <v>9</v>
      </c>
      <c r="F20" s="35">
        <f t="shared" si="1"/>
        <v>231</v>
      </c>
      <c r="G20" s="36">
        <v>97</v>
      </c>
      <c r="H20" s="36">
        <v>134</v>
      </c>
      <c r="I20" s="35">
        <f t="shared" si="2"/>
        <v>45</v>
      </c>
      <c r="J20" s="36">
        <v>8</v>
      </c>
      <c r="K20" s="36">
        <v>7</v>
      </c>
      <c r="L20" s="36">
        <v>11</v>
      </c>
      <c r="M20" s="36">
        <v>19</v>
      </c>
      <c r="P20" s="50"/>
      <c r="Q20" s="16" t="s">
        <v>52</v>
      </c>
      <c r="R20" s="49">
        <f t="shared" si="5"/>
        <v>1</v>
      </c>
      <c r="S20" s="1">
        <v>1</v>
      </c>
      <c r="T20" s="52" t="s">
        <v>13</v>
      </c>
      <c r="U20" s="28">
        <v>3</v>
      </c>
      <c r="V20" s="49">
        <f t="shared" si="6"/>
        <v>50</v>
      </c>
      <c r="W20" s="48">
        <v>23</v>
      </c>
      <c r="X20" s="28">
        <v>27</v>
      </c>
      <c r="Y20" s="49">
        <f t="shared" si="7"/>
        <v>10</v>
      </c>
      <c r="Z20" s="1">
        <v>5</v>
      </c>
      <c r="AA20" s="1">
        <v>5</v>
      </c>
      <c r="AB20" s="57">
        <v>7.1</v>
      </c>
      <c r="AC20" s="49">
        <f t="shared" si="8"/>
        <v>5</v>
      </c>
      <c r="AD20" s="48" t="s">
        <v>30</v>
      </c>
      <c r="AE20" s="56">
        <v>5</v>
      </c>
      <c r="AF20" s="48" t="s">
        <v>30</v>
      </c>
      <c r="AG20" s="48" t="s">
        <v>30</v>
      </c>
      <c r="AH20" s="48" t="s">
        <v>30</v>
      </c>
      <c r="AI20" s="48" t="s">
        <v>30</v>
      </c>
      <c r="AJ20" s="48" t="s">
        <v>30</v>
      </c>
      <c r="AK20" s="48" t="s">
        <v>30</v>
      </c>
    </row>
    <row r="21" spans="1:37" s="32" customFormat="1" ht="29.25" customHeight="1">
      <c r="A21" s="33"/>
      <c r="B21" s="33"/>
      <c r="C21" s="31" t="s">
        <v>3</v>
      </c>
      <c r="D21" s="37">
        <f aca="true" t="shared" si="11" ref="D21:M21">SUM(D22:D24)</f>
        <v>65</v>
      </c>
      <c r="E21" s="37">
        <f t="shared" si="11"/>
        <v>87</v>
      </c>
      <c r="F21" s="37">
        <f t="shared" si="11"/>
        <v>38367</v>
      </c>
      <c r="G21" s="37">
        <f t="shared" si="11"/>
        <v>19157</v>
      </c>
      <c r="H21" s="37">
        <f t="shared" si="11"/>
        <v>19210</v>
      </c>
      <c r="I21" s="37">
        <f t="shared" si="11"/>
        <v>3505</v>
      </c>
      <c r="J21" s="37">
        <f t="shared" si="11"/>
        <v>2078</v>
      </c>
      <c r="K21" s="37">
        <f t="shared" si="11"/>
        <v>768</v>
      </c>
      <c r="L21" s="37">
        <f t="shared" si="11"/>
        <v>347</v>
      </c>
      <c r="M21" s="37">
        <f t="shared" si="11"/>
        <v>312</v>
      </c>
      <c r="P21" s="50"/>
      <c r="Q21" s="16" t="s">
        <v>51</v>
      </c>
      <c r="R21" s="49">
        <f t="shared" si="5"/>
        <v>1</v>
      </c>
      <c r="S21" s="1">
        <v>1</v>
      </c>
      <c r="T21" s="52" t="s">
        <v>13</v>
      </c>
      <c r="U21" s="48">
        <v>6</v>
      </c>
      <c r="V21" s="49">
        <f t="shared" si="6"/>
        <v>146</v>
      </c>
      <c r="W21" s="48">
        <v>68</v>
      </c>
      <c r="X21" s="28">
        <v>78</v>
      </c>
      <c r="Y21" s="49">
        <f t="shared" si="7"/>
        <v>65</v>
      </c>
      <c r="Z21" s="1">
        <v>42</v>
      </c>
      <c r="AA21" s="1">
        <v>23</v>
      </c>
      <c r="AB21" s="57">
        <v>13.2</v>
      </c>
      <c r="AC21" s="49">
        <f t="shared" si="8"/>
        <v>7</v>
      </c>
      <c r="AD21" s="48" t="s">
        <v>30</v>
      </c>
      <c r="AE21" s="48">
        <v>7</v>
      </c>
      <c r="AF21" s="48" t="s">
        <v>30</v>
      </c>
      <c r="AG21" s="48" t="s">
        <v>30</v>
      </c>
      <c r="AH21" s="48" t="s">
        <v>30</v>
      </c>
      <c r="AI21" s="49">
        <f>SUM(AJ21:AK21)</f>
        <v>3</v>
      </c>
      <c r="AJ21" s="48" t="s">
        <v>30</v>
      </c>
      <c r="AK21" s="48">
        <v>3</v>
      </c>
    </row>
    <row r="22" spans="1:37" ht="29.25" customHeight="1">
      <c r="A22" s="414" t="s">
        <v>15</v>
      </c>
      <c r="B22" s="15"/>
      <c r="C22" s="16" t="s">
        <v>10</v>
      </c>
      <c r="D22" s="36">
        <v>1</v>
      </c>
      <c r="E22" s="36">
        <v>1</v>
      </c>
      <c r="F22" s="35">
        <f t="shared" si="1"/>
        <v>365</v>
      </c>
      <c r="G22" s="36">
        <v>201</v>
      </c>
      <c r="H22" s="36">
        <v>164</v>
      </c>
      <c r="I22" s="35">
        <f t="shared" si="2"/>
        <v>33</v>
      </c>
      <c r="J22" s="36">
        <v>18</v>
      </c>
      <c r="K22" s="36">
        <v>7</v>
      </c>
      <c r="L22" s="36">
        <v>5</v>
      </c>
      <c r="M22" s="36">
        <v>3</v>
      </c>
      <c r="P22" s="50"/>
      <c r="Q22" s="16" t="s">
        <v>50</v>
      </c>
      <c r="R22" s="49">
        <f t="shared" si="5"/>
        <v>1</v>
      </c>
      <c r="S22" s="1">
        <v>1</v>
      </c>
      <c r="T22" s="52" t="s">
        <v>13</v>
      </c>
      <c r="U22" s="28">
        <v>3</v>
      </c>
      <c r="V22" s="49">
        <f t="shared" si="6"/>
        <v>27</v>
      </c>
      <c r="W22" s="48">
        <v>12</v>
      </c>
      <c r="X22" s="28">
        <v>15</v>
      </c>
      <c r="Y22" s="49">
        <f t="shared" si="7"/>
        <v>20</v>
      </c>
      <c r="Z22" s="1">
        <v>14</v>
      </c>
      <c r="AA22" s="1">
        <v>6</v>
      </c>
      <c r="AB22" s="57">
        <v>23.3</v>
      </c>
      <c r="AC22" s="49">
        <f t="shared" si="8"/>
        <v>4</v>
      </c>
      <c r="AD22" s="48" t="s">
        <v>30</v>
      </c>
      <c r="AE22" s="56">
        <v>4</v>
      </c>
      <c r="AF22" s="49">
        <f>SUM(AG22:AH22)</f>
        <v>1</v>
      </c>
      <c r="AG22" s="28">
        <v>1</v>
      </c>
      <c r="AH22" s="48" t="s">
        <v>30</v>
      </c>
      <c r="AI22" s="49">
        <f>SUM(AJ22:AK22)</f>
        <v>1</v>
      </c>
      <c r="AJ22" s="48" t="s">
        <v>30</v>
      </c>
      <c r="AK22" s="48">
        <v>1</v>
      </c>
    </row>
    <row r="23" spans="1:37" ht="29.25" customHeight="1">
      <c r="A23" s="415"/>
      <c r="B23" s="17"/>
      <c r="C23" s="16" t="s">
        <v>8</v>
      </c>
      <c r="D23" s="36">
        <v>55</v>
      </c>
      <c r="E23" s="36">
        <v>73</v>
      </c>
      <c r="F23" s="35">
        <f t="shared" si="1"/>
        <v>30282</v>
      </c>
      <c r="G23" s="36">
        <v>14742</v>
      </c>
      <c r="H23" s="36">
        <v>15540</v>
      </c>
      <c r="I23" s="35">
        <f t="shared" si="2"/>
        <v>2862</v>
      </c>
      <c r="J23" s="36">
        <v>1764</v>
      </c>
      <c r="K23" s="36">
        <v>670</v>
      </c>
      <c r="L23" s="36">
        <v>216</v>
      </c>
      <c r="M23" s="36">
        <v>212</v>
      </c>
      <c r="P23" s="50"/>
      <c r="Q23" s="16" t="s">
        <v>49</v>
      </c>
      <c r="R23" s="49">
        <f t="shared" si="5"/>
        <v>2</v>
      </c>
      <c r="S23" s="1">
        <v>2</v>
      </c>
      <c r="T23" s="52" t="s">
        <v>13</v>
      </c>
      <c r="U23" s="28">
        <v>2</v>
      </c>
      <c r="V23" s="49">
        <f t="shared" si="6"/>
        <v>43</v>
      </c>
      <c r="W23" s="48">
        <v>25</v>
      </c>
      <c r="X23" s="28">
        <v>18</v>
      </c>
      <c r="Y23" s="49">
        <f t="shared" si="7"/>
        <v>42</v>
      </c>
      <c r="Z23" s="1">
        <v>20</v>
      </c>
      <c r="AA23" s="1">
        <v>22</v>
      </c>
      <c r="AB23" s="57">
        <v>66.7</v>
      </c>
      <c r="AC23" s="49">
        <f t="shared" si="8"/>
        <v>6</v>
      </c>
      <c r="AD23" s="56">
        <v>1</v>
      </c>
      <c r="AE23" s="56">
        <v>5</v>
      </c>
      <c r="AF23" s="48" t="s">
        <v>30</v>
      </c>
      <c r="AG23" s="48" t="s">
        <v>30</v>
      </c>
      <c r="AH23" s="48" t="s">
        <v>30</v>
      </c>
      <c r="AI23" s="48" t="s">
        <v>30</v>
      </c>
      <c r="AJ23" s="48" t="s">
        <v>30</v>
      </c>
      <c r="AK23" s="48" t="s">
        <v>30</v>
      </c>
    </row>
    <row r="24" spans="1:37" ht="29.25" customHeight="1">
      <c r="A24" s="17"/>
      <c r="B24" s="18"/>
      <c r="C24" s="16" t="s">
        <v>9</v>
      </c>
      <c r="D24" s="36">
        <v>9</v>
      </c>
      <c r="E24" s="36">
        <v>13</v>
      </c>
      <c r="F24" s="35">
        <f t="shared" si="1"/>
        <v>7720</v>
      </c>
      <c r="G24" s="36">
        <v>4214</v>
      </c>
      <c r="H24" s="36">
        <v>3506</v>
      </c>
      <c r="I24" s="35">
        <f t="shared" si="2"/>
        <v>610</v>
      </c>
      <c r="J24" s="36">
        <v>296</v>
      </c>
      <c r="K24" s="36">
        <v>91</v>
      </c>
      <c r="L24" s="36">
        <v>126</v>
      </c>
      <c r="M24" s="36">
        <v>97</v>
      </c>
      <c r="P24" s="461" t="s">
        <v>48</v>
      </c>
      <c r="Q24" s="462"/>
      <c r="R24" s="64">
        <f t="shared" si="5"/>
        <v>65</v>
      </c>
      <c r="S24" s="32">
        <v>65</v>
      </c>
      <c r="T24" s="70" t="s">
        <v>13</v>
      </c>
      <c r="U24" s="65">
        <v>405</v>
      </c>
      <c r="V24" s="64">
        <f t="shared" si="6"/>
        <v>8384</v>
      </c>
      <c r="W24" s="69">
        <v>4199</v>
      </c>
      <c r="X24" s="68">
        <v>4185</v>
      </c>
      <c r="Y24" s="64">
        <f t="shared" si="7"/>
        <v>2974</v>
      </c>
      <c r="Z24" s="67">
        <v>1460</v>
      </c>
      <c r="AA24" s="67">
        <v>1514</v>
      </c>
      <c r="AB24" s="66">
        <v>25.2</v>
      </c>
      <c r="AC24" s="64">
        <f t="shared" si="8"/>
        <v>585</v>
      </c>
      <c r="AD24" s="65">
        <v>39</v>
      </c>
      <c r="AE24" s="65">
        <v>546</v>
      </c>
      <c r="AF24" s="64">
        <f>SUM(AG24:AH24)</f>
        <v>44</v>
      </c>
      <c r="AG24" s="65">
        <v>18</v>
      </c>
      <c r="AH24" s="63">
        <v>26</v>
      </c>
      <c r="AI24" s="64">
        <f>SUM(AJ24:AK24)</f>
        <v>104</v>
      </c>
      <c r="AJ24" s="63">
        <v>70</v>
      </c>
      <c r="AK24" s="63">
        <v>34</v>
      </c>
    </row>
    <row r="25" spans="1:37" s="32" customFormat="1" ht="29.25" customHeight="1">
      <c r="A25" s="33"/>
      <c r="B25" s="33"/>
      <c r="C25" s="31" t="s">
        <v>3</v>
      </c>
      <c r="D25" s="37">
        <f aca="true" t="shared" si="12" ref="D25:M25">SUM(D26:D28)</f>
        <v>2</v>
      </c>
      <c r="E25" s="37">
        <f t="shared" si="12"/>
        <v>7</v>
      </c>
      <c r="F25" s="37">
        <f t="shared" si="12"/>
        <v>1764</v>
      </c>
      <c r="G25" s="37">
        <f t="shared" si="12"/>
        <v>1415</v>
      </c>
      <c r="H25" s="37">
        <f t="shared" si="12"/>
        <v>349</v>
      </c>
      <c r="I25" s="37">
        <f t="shared" si="12"/>
        <v>184</v>
      </c>
      <c r="J25" s="37">
        <f t="shared" si="12"/>
        <v>121</v>
      </c>
      <c r="K25" s="37">
        <f t="shared" si="12"/>
        <v>12</v>
      </c>
      <c r="L25" s="37">
        <f t="shared" si="12"/>
        <v>45</v>
      </c>
      <c r="M25" s="37">
        <f t="shared" si="12"/>
        <v>6</v>
      </c>
      <c r="P25" s="50"/>
      <c r="Q25" s="16" t="s">
        <v>47</v>
      </c>
      <c r="R25" s="49">
        <f t="shared" si="5"/>
        <v>39</v>
      </c>
      <c r="S25" s="1">
        <v>39</v>
      </c>
      <c r="T25" s="52" t="s">
        <v>13</v>
      </c>
      <c r="U25" s="48">
        <v>248</v>
      </c>
      <c r="V25" s="49">
        <f t="shared" si="6"/>
        <v>5332</v>
      </c>
      <c r="W25" s="62">
        <v>2684</v>
      </c>
      <c r="X25" s="61">
        <v>2648</v>
      </c>
      <c r="Y25" s="49">
        <f t="shared" si="7"/>
        <v>1857</v>
      </c>
      <c r="Z25" s="60">
        <v>914</v>
      </c>
      <c r="AA25" s="60">
        <v>943</v>
      </c>
      <c r="AB25" s="57">
        <v>41.1</v>
      </c>
      <c r="AC25" s="49">
        <f t="shared" si="8"/>
        <v>371</v>
      </c>
      <c r="AD25" s="56">
        <v>20</v>
      </c>
      <c r="AE25" s="56">
        <v>351</v>
      </c>
      <c r="AF25" s="49">
        <f>SUM(AG25:AH25)</f>
        <v>27</v>
      </c>
      <c r="AG25" s="48">
        <v>12</v>
      </c>
      <c r="AH25" s="28">
        <v>15</v>
      </c>
      <c r="AI25" s="49">
        <f>SUM(AJ25:AK25)</f>
        <v>68</v>
      </c>
      <c r="AJ25" s="48">
        <v>45</v>
      </c>
      <c r="AK25" s="48">
        <v>23</v>
      </c>
    </row>
    <row r="26" spans="1:37" ht="29.25" customHeight="1">
      <c r="A26" s="430" t="s">
        <v>28</v>
      </c>
      <c r="B26" s="15"/>
      <c r="C26" s="16" t="s">
        <v>10</v>
      </c>
      <c r="D26" s="36">
        <v>1</v>
      </c>
      <c r="E26" s="36">
        <v>5</v>
      </c>
      <c r="F26" s="35">
        <f t="shared" si="1"/>
        <v>1079</v>
      </c>
      <c r="G26" s="36">
        <v>778</v>
      </c>
      <c r="H26" s="36">
        <v>301</v>
      </c>
      <c r="I26" s="35">
        <f t="shared" si="2"/>
        <v>123</v>
      </c>
      <c r="J26" s="36">
        <v>75</v>
      </c>
      <c r="K26" s="36">
        <v>3</v>
      </c>
      <c r="L26" s="36">
        <v>40</v>
      </c>
      <c r="M26" s="36">
        <v>5</v>
      </c>
      <c r="P26" s="50"/>
      <c r="Q26" s="16" t="s">
        <v>46</v>
      </c>
      <c r="R26" s="49">
        <f t="shared" si="5"/>
        <v>3</v>
      </c>
      <c r="S26" s="1">
        <v>3</v>
      </c>
      <c r="T26" s="52" t="s">
        <v>13</v>
      </c>
      <c r="U26" s="48">
        <v>13</v>
      </c>
      <c r="V26" s="49">
        <f t="shared" si="6"/>
        <v>225</v>
      </c>
      <c r="W26" s="48">
        <v>120</v>
      </c>
      <c r="X26" s="28">
        <v>105</v>
      </c>
      <c r="Y26" s="49">
        <f t="shared" si="7"/>
        <v>73</v>
      </c>
      <c r="Z26" s="1">
        <v>38</v>
      </c>
      <c r="AA26" s="1">
        <v>35</v>
      </c>
      <c r="AB26" s="57">
        <v>15.6</v>
      </c>
      <c r="AC26" s="49">
        <f t="shared" si="8"/>
        <v>18</v>
      </c>
      <c r="AD26" s="56">
        <v>2</v>
      </c>
      <c r="AE26" s="56">
        <v>16</v>
      </c>
      <c r="AF26" s="49">
        <f>SUM(AG26:AH26)</f>
        <v>1</v>
      </c>
      <c r="AG26" s="48">
        <v>1</v>
      </c>
      <c r="AH26" s="48" t="s">
        <v>30</v>
      </c>
      <c r="AI26" s="49">
        <f>SUM(AJ26:AK26)</f>
        <v>3</v>
      </c>
      <c r="AJ26" s="48">
        <v>2</v>
      </c>
      <c r="AK26" s="48">
        <v>1</v>
      </c>
    </row>
    <row r="27" spans="1:37" ht="29.25" customHeight="1">
      <c r="A27" s="431"/>
      <c r="B27" s="15"/>
      <c r="C27" s="16" t="s">
        <v>8</v>
      </c>
      <c r="D27" s="36" t="s">
        <v>30</v>
      </c>
      <c r="E27" s="36" t="s">
        <v>30</v>
      </c>
      <c r="F27" s="36" t="s">
        <v>13</v>
      </c>
      <c r="G27" s="36" t="s">
        <v>30</v>
      </c>
      <c r="H27" s="36" t="s">
        <v>30</v>
      </c>
      <c r="I27" s="36" t="s">
        <v>13</v>
      </c>
      <c r="J27" s="36" t="s">
        <v>30</v>
      </c>
      <c r="K27" s="36" t="s">
        <v>30</v>
      </c>
      <c r="L27" s="36" t="s">
        <v>30</v>
      </c>
      <c r="M27" s="36" t="s">
        <v>30</v>
      </c>
      <c r="P27" s="50"/>
      <c r="Q27" s="16" t="s">
        <v>45</v>
      </c>
      <c r="R27" s="49">
        <f t="shared" si="5"/>
        <v>8</v>
      </c>
      <c r="S27" s="1">
        <v>8</v>
      </c>
      <c r="T27" s="52" t="s">
        <v>13</v>
      </c>
      <c r="U27" s="58">
        <v>45</v>
      </c>
      <c r="V27" s="49">
        <f t="shared" si="6"/>
        <v>894</v>
      </c>
      <c r="W27" s="48">
        <v>452</v>
      </c>
      <c r="X27" s="58">
        <v>442</v>
      </c>
      <c r="Y27" s="49">
        <f t="shared" si="7"/>
        <v>313</v>
      </c>
      <c r="Z27" s="1">
        <v>152</v>
      </c>
      <c r="AA27" s="1">
        <v>161</v>
      </c>
      <c r="AB27" s="59">
        <v>26.7</v>
      </c>
      <c r="AC27" s="49">
        <f t="shared" si="8"/>
        <v>63</v>
      </c>
      <c r="AD27" s="58">
        <v>5</v>
      </c>
      <c r="AE27" s="58">
        <v>58</v>
      </c>
      <c r="AF27" s="49">
        <f>SUM(AG27:AH27)</f>
        <v>5</v>
      </c>
      <c r="AG27" s="48" t="s">
        <v>30</v>
      </c>
      <c r="AH27" s="48">
        <v>5</v>
      </c>
      <c r="AI27" s="49">
        <f>SUM(AJ27:AK27)</f>
        <v>9</v>
      </c>
      <c r="AJ27" s="48">
        <v>8</v>
      </c>
      <c r="AK27" s="48">
        <v>1</v>
      </c>
    </row>
    <row r="28" spans="1:37" ht="29.25" customHeight="1">
      <c r="A28" s="19"/>
      <c r="B28" s="18"/>
      <c r="C28" s="16" t="s">
        <v>9</v>
      </c>
      <c r="D28" s="36">
        <v>1</v>
      </c>
      <c r="E28" s="36">
        <v>2</v>
      </c>
      <c r="F28" s="35">
        <f t="shared" si="1"/>
        <v>685</v>
      </c>
      <c r="G28" s="36">
        <v>637</v>
      </c>
      <c r="H28" s="36">
        <v>48</v>
      </c>
      <c r="I28" s="35">
        <f t="shared" si="2"/>
        <v>61</v>
      </c>
      <c r="J28" s="36">
        <v>46</v>
      </c>
      <c r="K28" s="36">
        <v>9</v>
      </c>
      <c r="L28" s="36">
        <v>5</v>
      </c>
      <c r="M28" s="36">
        <v>1</v>
      </c>
      <c r="P28" s="50"/>
      <c r="Q28" s="16" t="s">
        <v>44</v>
      </c>
      <c r="R28" s="49">
        <f t="shared" si="5"/>
        <v>2</v>
      </c>
      <c r="S28" s="1">
        <v>2</v>
      </c>
      <c r="T28" s="52" t="s">
        <v>13</v>
      </c>
      <c r="U28" s="48">
        <v>12</v>
      </c>
      <c r="V28" s="49">
        <f t="shared" si="6"/>
        <v>227</v>
      </c>
      <c r="W28" s="48">
        <v>110</v>
      </c>
      <c r="X28" s="28">
        <v>117</v>
      </c>
      <c r="Y28" s="49">
        <f t="shared" si="7"/>
        <v>89</v>
      </c>
      <c r="Z28" s="1">
        <v>46</v>
      </c>
      <c r="AA28" s="1">
        <v>43</v>
      </c>
      <c r="AB28" s="57">
        <v>38.4</v>
      </c>
      <c r="AC28" s="49">
        <f t="shared" si="8"/>
        <v>16</v>
      </c>
      <c r="AD28" s="56">
        <v>2</v>
      </c>
      <c r="AE28" s="56">
        <v>14</v>
      </c>
      <c r="AF28" s="48" t="s">
        <v>30</v>
      </c>
      <c r="AG28" s="48" t="s">
        <v>30</v>
      </c>
      <c r="AH28" s="48" t="s">
        <v>30</v>
      </c>
      <c r="AI28" s="49">
        <f>SUM(AJ28:AK28)</f>
        <v>2</v>
      </c>
      <c r="AJ28" s="48">
        <v>2</v>
      </c>
      <c r="AK28" s="48" t="s">
        <v>30</v>
      </c>
    </row>
    <row r="29" spans="1:37" s="32" customFormat="1" ht="29.25" customHeight="1">
      <c r="A29" s="33"/>
      <c r="B29" s="33"/>
      <c r="C29" s="31" t="s">
        <v>3</v>
      </c>
      <c r="D29" s="37">
        <f aca="true" t="shared" si="13" ref="D29:M29">SUM(D30:D32)</f>
        <v>7</v>
      </c>
      <c r="E29" s="37">
        <f t="shared" si="13"/>
        <v>14</v>
      </c>
      <c r="F29" s="37">
        <f t="shared" si="13"/>
        <v>3016</v>
      </c>
      <c r="G29" s="37">
        <f t="shared" si="13"/>
        <v>474</v>
      </c>
      <c r="H29" s="37">
        <f t="shared" si="13"/>
        <v>2542</v>
      </c>
      <c r="I29" s="37">
        <f t="shared" si="13"/>
        <v>439</v>
      </c>
      <c r="J29" s="37">
        <f t="shared" si="13"/>
        <v>141</v>
      </c>
      <c r="K29" s="37">
        <f t="shared" si="13"/>
        <v>55</v>
      </c>
      <c r="L29" s="37">
        <f t="shared" si="13"/>
        <v>135</v>
      </c>
      <c r="M29" s="37">
        <f t="shared" si="13"/>
        <v>108</v>
      </c>
      <c r="P29" s="50"/>
      <c r="Q29" s="16" t="s">
        <v>43</v>
      </c>
      <c r="R29" s="49">
        <f t="shared" si="5"/>
        <v>1</v>
      </c>
      <c r="S29" s="1">
        <v>1</v>
      </c>
      <c r="T29" s="52" t="s">
        <v>13</v>
      </c>
      <c r="U29" s="48">
        <v>3</v>
      </c>
      <c r="V29" s="49">
        <f t="shared" si="6"/>
        <v>37</v>
      </c>
      <c r="W29" s="48">
        <v>20</v>
      </c>
      <c r="X29" s="28">
        <v>17</v>
      </c>
      <c r="Y29" s="49">
        <f t="shared" si="7"/>
        <v>19</v>
      </c>
      <c r="Z29" s="1">
        <v>7</v>
      </c>
      <c r="AA29" s="1">
        <v>12</v>
      </c>
      <c r="AB29" s="57">
        <v>13.1</v>
      </c>
      <c r="AC29" s="49">
        <f t="shared" si="8"/>
        <v>5</v>
      </c>
      <c r="AD29" s="48" t="s">
        <v>30</v>
      </c>
      <c r="AE29" s="56">
        <v>5</v>
      </c>
      <c r="AF29" s="48" t="s">
        <v>30</v>
      </c>
      <c r="AG29" s="48" t="s">
        <v>30</v>
      </c>
      <c r="AH29" s="48" t="s">
        <v>30</v>
      </c>
      <c r="AI29" s="48" t="s">
        <v>30</v>
      </c>
      <c r="AJ29" s="48" t="s">
        <v>30</v>
      </c>
      <c r="AK29" s="48" t="s">
        <v>30</v>
      </c>
    </row>
    <row r="30" spans="1:37" ht="29.25" customHeight="1">
      <c r="A30" s="414" t="s">
        <v>16</v>
      </c>
      <c r="B30" s="15"/>
      <c r="C30" s="16" t="s">
        <v>10</v>
      </c>
      <c r="D30" s="36" t="s">
        <v>30</v>
      </c>
      <c r="E30" s="36" t="s">
        <v>30</v>
      </c>
      <c r="F30" s="36" t="s">
        <v>13</v>
      </c>
      <c r="G30" s="36" t="s">
        <v>30</v>
      </c>
      <c r="H30" s="36" t="s">
        <v>30</v>
      </c>
      <c r="I30" s="36" t="s">
        <v>13</v>
      </c>
      <c r="J30" s="36" t="s">
        <v>30</v>
      </c>
      <c r="K30" s="36" t="s">
        <v>30</v>
      </c>
      <c r="L30" s="36" t="s">
        <v>30</v>
      </c>
      <c r="M30" s="36" t="s">
        <v>30</v>
      </c>
      <c r="P30" s="50"/>
      <c r="Q30" s="16" t="s">
        <v>42</v>
      </c>
      <c r="R30" s="49">
        <f t="shared" si="5"/>
        <v>1</v>
      </c>
      <c r="S30" s="1">
        <v>1</v>
      </c>
      <c r="T30" s="52" t="s">
        <v>13</v>
      </c>
      <c r="U30" s="48">
        <v>6</v>
      </c>
      <c r="V30" s="49">
        <f t="shared" si="6"/>
        <v>93</v>
      </c>
      <c r="W30" s="48">
        <v>43</v>
      </c>
      <c r="X30" s="28">
        <v>50</v>
      </c>
      <c r="Y30" s="49">
        <f t="shared" si="7"/>
        <v>36</v>
      </c>
      <c r="Z30" s="1">
        <v>16</v>
      </c>
      <c r="AA30" s="1">
        <v>20</v>
      </c>
      <c r="AB30" s="57">
        <v>5.9</v>
      </c>
      <c r="AC30" s="49">
        <f t="shared" si="8"/>
        <v>8</v>
      </c>
      <c r="AD30" s="56">
        <v>1</v>
      </c>
      <c r="AE30" s="56">
        <v>7</v>
      </c>
      <c r="AF30" s="49">
        <f aca="true" t="shared" si="14" ref="AF30:AF35">SUM(AG30:AH30)</f>
        <v>1</v>
      </c>
      <c r="AG30" s="48" t="s">
        <v>30</v>
      </c>
      <c r="AH30" s="48">
        <v>1</v>
      </c>
      <c r="AI30" s="49">
        <f aca="true" t="shared" si="15" ref="AI30:AI37">SUM(AJ30:AK30)</f>
        <v>2</v>
      </c>
      <c r="AJ30" s="48">
        <v>2</v>
      </c>
      <c r="AK30" s="48" t="s">
        <v>30</v>
      </c>
    </row>
    <row r="31" spans="1:37" ht="29.25" customHeight="1">
      <c r="A31" s="414"/>
      <c r="B31" s="17"/>
      <c r="C31" s="16" t="s">
        <v>8</v>
      </c>
      <c r="D31" s="36">
        <v>1</v>
      </c>
      <c r="E31" s="36">
        <v>1</v>
      </c>
      <c r="F31" s="35">
        <f t="shared" si="1"/>
        <v>250</v>
      </c>
      <c r="G31" s="36">
        <v>105</v>
      </c>
      <c r="H31" s="36">
        <v>145</v>
      </c>
      <c r="I31" s="35">
        <f t="shared" si="2"/>
        <v>68</v>
      </c>
      <c r="J31" s="36">
        <v>38</v>
      </c>
      <c r="K31" s="36">
        <v>2</v>
      </c>
      <c r="L31" s="36">
        <v>28</v>
      </c>
      <c r="M31" s="36" t="s">
        <v>30</v>
      </c>
      <c r="P31" s="50"/>
      <c r="Q31" s="16" t="s">
        <v>41</v>
      </c>
      <c r="R31" s="49">
        <f t="shared" si="5"/>
        <v>2</v>
      </c>
      <c r="S31" s="1">
        <v>2</v>
      </c>
      <c r="T31" s="52" t="s">
        <v>13</v>
      </c>
      <c r="U31" s="48">
        <v>10</v>
      </c>
      <c r="V31" s="49">
        <f t="shared" si="6"/>
        <v>180</v>
      </c>
      <c r="W31" s="48">
        <v>79</v>
      </c>
      <c r="X31" s="28">
        <v>101</v>
      </c>
      <c r="Y31" s="49">
        <f t="shared" si="7"/>
        <v>67</v>
      </c>
      <c r="Z31" s="1">
        <v>33</v>
      </c>
      <c r="AA31" s="1">
        <v>34</v>
      </c>
      <c r="AB31" s="57">
        <v>27.6</v>
      </c>
      <c r="AC31" s="49">
        <f t="shared" si="8"/>
        <v>13</v>
      </c>
      <c r="AD31" s="48">
        <v>1</v>
      </c>
      <c r="AE31" s="56">
        <v>12</v>
      </c>
      <c r="AF31" s="49">
        <f t="shared" si="14"/>
        <v>1</v>
      </c>
      <c r="AG31" s="48">
        <v>1</v>
      </c>
      <c r="AH31" s="48" t="s">
        <v>30</v>
      </c>
      <c r="AI31" s="49">
        <f t="shared" si="15"/>
        <v>3</v>
      </c>
      <c r="AJ31" s="48" t="s">
        <v>30</v>
      </c>
      <c r="AK31" s="48">
        <v>3</v>
      </c>
    </row>
    <row r="32" spans="1:37" ht="29.25" customHeight="1">
      <c r="A32" s="17"/>
      <c r="B32" s="18"/>
      <c r="C32" s="16" t="s">
        <v>9</v>
      </c>
      <c r="D32" s="36">
        <v>6</v>
      </c>
      <c r="E32" s="36">
        <v>13</v>
      </c>
      <c r="F32" s="35">
        <f t="shared" si="1"/>
        <v>2766</v>
      </c>
      <c r="G32" s="36">
        <v>369</v>
      </c>
      <c r="H32" s="36">
        <v>2397</v>
      </c>
      <c r="I32" s="35">
        <f t="shared" si="2"/>
        <v>371</v>
      </c>
      <c r="J32" s="36">
        <v>103</v>
      </c>
      <c r="K32" s="36">
        <v>53</v>
      </c>
      <c r="L32" s="36">
        <v>107</v>
      </c>
      <c r="M32" s="36">
        <v>108</v>
      </c>
      <c r="P32" s="50"/>
      <c r="Q32" s="16" t="s">
        <v>40</v>
      </c>
      <c r="R32" s="49">
        <f t="shared" si="5"/>
        <v>2</v>
      </c>
      <c r="S32" s="1">
        <v>2</v>
      </c>
      <c r="T32" s="52" t="s">
        <v>13</v>
      </c>
      <c r="U32" s="48">
        <v>16</v>
      </c>
      <c r="V32" s="49">
        <f t="shared" si="6"/>
        <v>298</v>
      </c>
      <c r="W32" s="48">
        <v>140</v>
      </c>
      <c r="X32" s="28">
        <v>158</v>
      </c>
      <c r="Y32" s="49">
        <f t="shared" si="7"/>
        <v>121</v>
      </c>
      <c r="Z32" s="1">
        <v>58</v>
      </c>
      <c r="AA32" s="1">
        <v>63</v>
      </c>
      <c r="AB32" s="57">
        <v>16.9</v>
      </c>
      <c r="AC32" s="49">
        <f t="shared" si="8"/>
        <v>23</v>
      </c>
      <c r="AD32" s="56">
        <v>3</v>
      </c>
      <c r="AE32" s="56">
        <v>20</v>
      </c>
      <c r="AF32" s="49">
        <f t="shared" si="14"/>
        <v>2</v>
      </c>
      <c r="AG32" s="48">
        <v>1</v>
      </c>
      <c r="AH32" s="48">
        <v>1</v>
      </c>
      <c r="AI32" s="49">
        <f t="shared" si="15"/>
        <v>6</v>
      </c>
      <c r="AJ32" s="48">
        <v>3</v>
      </c>
      <c r="AK32" s="48">
        <v>3</v>
      </c>
    </row>
    <row r="33" spans="1:37" s="32" customFormat="1" ht="29.25" customHeight="1">
      <c r="A33" s="33"/>
      <c r="B33" s="33"/>
      <c r="C33" s="31" t="s">
        <v>3</v>
      </c>
      <c r="D33" s="37">
        <f aca="true" t="shared" si="16" ref="D33:M33">SUM(D34:D36)</f>
        <v>10</v>
      </c>
      <c r="E33" s="37">
        <f t="shared" si="16"/>
        <v>24</v>
      </c>
      <c r="F33" s="37">
        <f t="shared" si="16"/>
        <v>29314</v>
      </c>
      <c r="G33" s="37">
        <f t="shared" si="16"/>
        <v>21461</v>
      </c>
      <c r="H33" s="37">
        <f t="shared" si="16"/>
        <v>7853</v>
      </c>
      <c r="I33" s="37">
        <f t="shared" si="16"/>
        <v>3778</v>
      </c>
      <c r="J33" s="37">
        <f t="shared" si="16"/>
        <v>2047</v>
      </c>
      <c r="K33" s="37">
        <f t="shared" si="16"/>
        <v>309</v>
      </c>
      <c r="L33" s="37">
        <f t="shared" si="16"/>
        <v>1261</v>
      </c>
      <c r="M33" s="37">
        <f t="shared" si="16"/>
        <v>161</v>
      </c>
      <c r="P33" s="50"/>
      <c r="Q33" s="16" t="s">
        <v>39</v>
      </c>
      <c r="R33" s="49">
        <f t="shared" si="5"/>
        <v>2</v>
      </c>
      <c r="S33" s="1">
        <v>2</v>
      </c>
      <c r="T33" s="52" t="s">
        <v>13</v>
      </c>
      <c r="U33" s="48">
        <v>14</v>
      </c>
      <c r="V33" s="49">
        <f t="shared" si="6"/>
        <v>316</v>
      </c>
      <c r="W33" s="48">
        <v>158</v>
      </c>
      <c r="X33" s="50">
        <v>158</v>
      </c>
      <c r="Y33" s="49">
        <f t="shared" si="7"/>
        <v>111</v>
      </c>
      <c r="Z33" s="1">
        <v>59</v>
      </c>
      <c r="AA33" s="1">
        <v>52</v>
      </c>
      <c r="AB33" s="51">
        <v>50.2</v>
      </c>
      <c r="AC33" s="49">
        <f t="shared" si="8"/>
        <v>18</v>
      </c>
      <c r="AD33" s="48" t="s">
        <v>30</v>
      </c>
      <c r="AE33" s="56">
        <v>18</v>
      </c>
      <c r="AF33" s="49">
        <f t="shared" si="14"/>
        <v>2</v>
      </c>
      <c r="AG33" s="48">
        <v>2</v>
      </c>
      <c r="AH33" s="48" t="s">
        <v>30</v>
      </c>
      <c r="AI33" s="49">
        <f t="shared" si="15"/>
        <v>3</v>
      </c>
      <c r="AJ33" s="48">
        <v>3</v>
      </c>
      <c r="AK33" s="48" t="s">
        <v>30</v>
      </c>
    </row>
    <row r="34" spans="1:37" ht="29.25" customHeight="1">
      <c r="A34" s="414" t="s">
        <v>17</v>
      </c>
      <c r="B34" s="15"/>
      <c r="C34" s="16" t="s">
        <v>10</v>
      </c>
      <c r="D34" s="36">
        <v>2</v>
      </c>
      <c r="E34" s="36">
        <v>11</v>
      </c>
      <c r="F34" s="35">
        <f t="shared" si="1"/>
        <v>11990</v>
      </c>
      <c r="G34" s="36">
        <v>8215</v>
      </c>
      <c r="H34" s="36">
        <v>3775</v>
      </c>
      <c r="I34" s="35">
        <f t="shared" si="2"/>
        <v>1995</v>
      </c>
      <c r="J34" s="36">
        <v>1112</v>
      </c>
      <c r="K34" s="36">
        <v>142</v>
      </c>
      <c r="L34" s="36">
        <v>662</v>
      </c>
      <c r="M34" s="36">
        <v>79</v>
      </c>
      <c r="P34" s="50"/>
      <c r="Q34" s="53" t="s">
        <v>38</v>
      </c>
      <c r="R34" s="49">
        <f t="shared" si="5"/>
        <v>2</v>
      </c>
      <c r="S34" s="1">
        <v>2</v>
      </c>
      <c r="T34" s="52" t="s">
        <v>13</v>
      </c>
      <c r="U34" s="54">
        <v>15</v>
      </c>
      <c r="V34" s="49">
        <f t="shared" si="6"/>
        <v>334</v>
      </c>
      <c r="W34" s="48">
        <v>164</v>
      </c>
      <c r="X34" s="54">
        <v>170</v>
      </c>
      <c r="Y34" s="49">
        <f t="shared" si="7"/>
        <v>107</v>
      </c>
      <c r="Z34" s="1">
        <v>56</v>
      </c>
      <c r="AA34" s="1">
        <v>51</v>
      </c>
      <c r="AB34" s="55">
        <v>24</v>
      </c>
      <c r="AC34" s="49">
        <f t="shared" si="8"/>
        <v>21</v>
      </c>
      <c r="AD34" s="48">
        <v>2</v>
      </c>
      <c r="AE34" s="54">
        <v>19</v>
      </c>
      <c r="AF34" s="49">
        <f t="shared" si="14"/>
        <v>3</v>
      </c>
      <c r="AG34" s="48" t="s">
        <v>30</v>
      </c>
      <c r="AH34" s="48">
        <v>3</v>
      </c>
      <c r="AI34" s="49">
        <f t="shared" si="15"/>
        <v>3</v>
      </c>
      <c r="AJ34" s="48">
        <v>2</v>
      </c>
      <c r="AK34" s="48">
        <v>1</v>
      </c>
    </row>
    <row r="35" spans="1:37" ht="29.25" customHeight="1">
      <c r="A35" s="414"/>
      <c r="B35" s="17"/>
      <c r="C35" s="16" t="s">
        <v>8</v>
      </c>
      <c r="D35" s="36">
        <v>2</v>
      </c>
      <c r="E35" s="36">
        <v>2</v>
      </c>
      <c r="F35" s="35">
        <f t="shared" si="1"/>
        <v>845</v>
      </c>
      <c r="G35" s="36">
        <v>296</v>
      </c>
      <c r="H35" s="36">
        <v>549</v>
      </c>
      <c r="I35" s="35">
        <f t="shared" si="2"/>
        <v>305</v>
      </c>
      <c r="J35" s="36">
        <v>65</v>
      </c>
      <c r="K35" s="36">
        <v>36</v>
      </c>
      <c r="L35" s="36">
        <v>180</v>
      </c>
      <c r="M35" s="36">
        <v>24</v>
      </c>
      <c r="P35" s="50"/>
      <c r="Q35" s="53" t="s">
        <v>37</v>
      </c>
      <c r="R35" s="49">
        <f t="shared" si="5"/>
        <v>1</v>
      </c>
      <c r="S35" s="1">
        <v>1</v>
      </c>
      <c r="T35" s="52" t="s">
        <v>13</v>
      </c>
      <c r="U35" s="50">
        <v>7</v>
      </c>
      <c r="V35" s="49">
        <f t="shared" si="6"/>
        <v>172</v>
      </c>
      <c r="W35" s="48">
        <v>90</v>
      </c>
      <c r="X35" s="50">
        <v>82</v>
      </c>
      <c r="Y35" s="49">
        <f t="shared" si="7"/>
        <v>76</v>
      </c>
      <c r="Z35" s="1">
        <v>33</v>
      </c>
      <c r="AA35" s="1">
        <v>43</v>
      </c>
      <c r="AB35" s="51">
        <v>55.5</v>
      </c>
      <c r="AC35" s="49">
        <f t="shared" si="8"/>
        <v>11</v>
      </c>
      <c r="AD35" s="50">
        <v>2</v>
      </c>
      <c r="AE35" s="50">
        <v>9</v>
      </c>
      <c r="AF35" s="49">
        <f t="shared" si="14"/>
        <v>2</v>
      </c>
      <c r="AG35" s="50">
        <v>1</v>
      </c>
      <c r="AH35" s="48">
        <v>1</v>
      </c>
      <c r="AI35" s="49">
        <f t="shared" si="15"/>
        <v>1</v>
      </c>
      <c r="AJ35" s="48" t="s">
        <v>30</v>
      </c>
      <c r="AK35" s="48">
        <v>1</v>
      </c>
    </row>
    <row r="36" spans="1:37" ht="29.25" customHeight="1">
      <c r="A36" s="17"/>
      <c r="B36" s="18"/>
      <c r="C36" s="16" t="s">
        <v>9</v>
      </c>
      <c r="D36" s="36">
        <v>6</v>
      </c>
      <c r="E36" s="36">
        <v>11</v>
      </c>
      <c r="F36" s="35">
        <f t="shared" si="1"/>
        <v>16479</v>
      </c>
      <c r="G36" s="36">
        <v>12950</v>
      </c>
      <c r="H36" s="36">
        <v>3529</v>
      </c>
      <c r="I36" s="35">
        <f t="shared" si="2"/>
        <v>1478</v>
      </c>
      <c r="J36" s="36">
        <v>870</v>
      </c>
      <c r="K36" s="36">
        <v>131</v>
      </c>
      <c r="L36" s="36">
        <v>419</v>
      </c>
      <c r="M36" s="36">
        <v>58</v>
      </c>
      <c r="P36" s="50"/>
      <c r="Q36" s="53" t="s">
        <v>36</v>
      </c>
      <c r="R36" s="49">
        <f t="shared" si="5"/>
        <v>1</v>
      </c>
      <c r="S36" s="1">
        <v>1</v>
      </c>
      <c r="T36" s="52" t="s">
        <v>13</v>
      </c>
      <c r="U36" s="50">
        <v>10</v>
      </c>
      <c r="V36" s="49">
        <f t="shared" si="6"/>
        <v>234</v>
      </c>
      <c r="W36" s="48">
        <v>120</v>
      </c>
      <c r="X36" s="50">
        <v>114</v>
      </c>
      <c r="Y36" s="49">
        <f t="shared" si="7"/>
        <v>86</v>
      </c>
      <c r="Z36" s="1">
        <v>38</v>
      </c>
      <c r="AA36" s="1">
        <v>48</v>
      </c>
      <c r="AB36" s="51">
        <v>27.9</v>
      </c>
      <c r="AC36" s="49">
        <f t="shared" si="8"/>
        <v>14</v>
      </c>
      <c r="AD36" s="48" t="s">
        <v>30</v>
      </c>
      <c r="AE36" s="50">
        <v>14</v>
      </c>
      <c r="AF36" s="48" t="s">
        <v>30</v>
      </c>
      <c r="AG36" s="48" t="s">
        <v>30</v>
      </c>
      <c r="AH36" s="48" t="s">
        <v>30</v>
      </c>
      <c r="AI36" s="49">
        <f t="shared" si="15"/>
        <v>2</v>
      </c>
      <c r="AJ36" s="48">
        <v>2</v>
      </c>
      <c r="AK36" s="48" t="s">
        <v>30</v>
      </c>
    </row>
    <row r="37" spans="1:37" s="32" customFormat="1" ht="29.25" customHeight="1">
      <c r="A37" s="33"/>
      <c r="B37" s="33"/>
      <c r="C37" s="31" t="s">
        <v>3</v>
      </c>
      <c r="D37" s="37">
        <f aca="true" t="shared" si="17" ref="D37:M37">SUM(D38:D40)</f>
        <v>39</v>
      </c>
      <c r="E37" s="37">
        <f t="shared" si="17"/>
        <v>117</v>
      </c>
      <c r="F37" s="37">
        <f t="shared" si="17"/>
        <v>5058</v>
      </c>
      <c r="G37" s="37">
        <f t="shared" si="17"/>
        <v>1596</v>
      </c>
      <c r="H37" s="37">
        <f t="shared" si="17"/>
        <v>3462</v>
      </c>
      <c r="I37" s="37">
        <f t="shared" si="17"/>
        <v>1576</v>
      </c>
      <c r="J37" s="37">
        <f t="shared" si="17"/>
        <v>146</v>
      </c>
      <c r="K37" s="37">
        <f t="shared" si="17"/>
        <v>222</v>
      </c>
      <c r="L37" s="37">
        <f t="shared" si="17"/>
        <v>773</v>
      </c>
      <c r="M37" s="37">
        <f t="shared" si="17"/>
        <v>435</v>
      </c>
      <c r="P37" s="43"/>
      <c r="Q37" s="47" t="s">
        <v>35</v>
      </c>
      <c r="R37" s="42">
        <f t="shared" si="5"/>
        <v>1</v>
      </c>
      <c r="S37" s="45">
        <v>1</v>
      </c>
      <c r="T37" s="46" t="s">
        <v>13</v>
      </c>
      <c r="U37" s="43">
        <v>6</v>
      </c>
      <c r="V37" s="42">
        <f t="shared" si="6"/>
        <v>42</v>
      </c>
      <c r="W37" s="41">
        <v>19</v>
      </c>
      <c r="X37" s="43">
        <v>23</v>
      </c>
      <c r="Y37" s="42">
        <f t="shared" si="7"/>
        <v>19</v>
      </c>
      <c r="Z37" s="45">
        <v>10</v>
      </c>
      <c r="AA37" s="45">
        <v>9</v>
      </c>
      <c r="AB37" s="44">
        <v>25</v>
      </c>
      <c r="AC37" s="42">
        <f t="shared" si="8"/>
        <v>4</v>
      </c>
      <c r="AD37" s="43">
        <v>1</v>
      </c>
      <c r="AE37" s="43">
        <v>3</v>
      </c>
      <c r="AF37" s="41" t="s">
        <v>30</v>
      </c>
      <c r="AG37" s="41" t="s">
        <v>13</v>
      </c>
      <c r="AH37" s="41" t="s">
        <v>13</v>
      </c>
      <c r="AI37" s="42">
        <f t="shared" si="15"/>
        <v>2</v>
      </c>
      <c r="AJ37" s="41">
        <v>1</v>
      </c>
      <c r="AK37" s="41">
        <v>1</v>
      </c>
    </row>
    <row r="38" spans="1:16" ht="29.25" customHeight="1">
      <c r="A38" s="432" t="s">
        <v>18</v>
      </c>
      <c r="B38" s="20"/>
      <c r="C38" s="21" t="s">
        <v>10</v>
      </c>
      <c r="D38" s="36">
        <v>3</v>
      </c>
      <c r="E38" s="36">
        <v>3</v>
      </c>
      <c r="F38" s="35">
        <f t="shared" si="1"/>
        <v>355</v>
      </c>
      <c r="G38" s="36">
        <v>8</v>
      </c>
      <c r="H38" s="36">
        <v>347</v>
      </c>
      <c r="I38" s="35">
        <f t="shared" si="2"/>
        <v>55</v>
      </c>
      <c r="J38" s="36" t="s">
        <v>13</v>
      </c>
      <c r="K38" s="36">
        <v>15</v>
      </c>
      <c r="L38" s="36">
        <v>21</v>
      </c>
      <c r="M38" s="36">
        <v>19</v>
      </c>
      <c r="P38" s="40" t="s">
        <v>34</v>
      </c>
    </row>
    <row r="39" spans="1:37" ht="29.25" customHeight="1">
      <c r="A39" s="432"/>
      <c r="B39" s="22"/>
      <c r="C39" s="21" t="s">
        <v>8</v>
      </c>
      <c r="D39" s="36">
        <v>3</v>
      </c>
      <c r="E39" s="36">
        <v>8</v>
      </c>
      <c r="F39" s="35">
        <f t="shared" si="1"/>
        <v>604</v>
      </c>
      <c r="G39" s="36">
        <v>76</v>
      </c>
      <c r="H39" s="36">
        <v>528</v>
      </c>
      <c r="I39" s="35">
        <f t="shared" si="2"/>
        <v>370</v>
      </c>
      <c r="J39" s="36">
        <v>8</v>
      </c>
      <c r="K39" s="36">
        <v>52</v>
      </c>
      <c r="L39" s="36">
        <v>226</v>
      </c>
      <c r="M39" s="36">
        <v>84</v>
      </c>
      <c r="P39" s="1" t="s">
        <v>33</v>
      </c>
      <c r="AG39" s="28"/>
      <c r="AH39" s="28"/>
      <c r="AI39" s="28"/>
      <c r="AJ39" s="28"/>
      <c r="AK39" s="28"/>
    </row>
    <row r="40" spans="1:16" ht="29.25" customHeight="1">
      <c r="A40" s="22"/>
      <c r="B40" s="23"/>
      <c r="C40" s="21" t="s">
        <v>9</v>
      </c>
      <c r="D40" s="36">
        <v>33</v>
      </c>
      <c r="E40" s="36">
        <v>106</v>
      </c>
      <c r="F40" s="35">
        <f t="shared" si="1"/>
        <v>4099</v>
      </c>
      <c r="G40" s="36">
        <v>1512</v>
      </c>
      <c r="H40" s="36">
        <v>2587</v>
      </c>
      <c r="I40" s="35">
        <f t="shared" si="2"/>
        <v>1151</v>
      </c>
      <c r="J40" s="36">
        <v>138</v>
      </c>
      <c r="K40" s="36">
        <v>155</v>
      </c>
      <c r="L40" s="36">
        <v>526</v>
      </c>
      <c r="M40" s="36">
        <v>332</v>
      </c>
      <c r="P40" s="39" t="s">
        <v>32</v>
      </c>
    </row>
    <row r="41" spans="1:13" s="32" customFormat="1" ht="29.25" customHeight="1">
      <c r="A41" s="33"/>
      <c r="B41" s="33"/>
      <c r="C41" s="31" t="s">
        <v>3</v>
      </c>
      <c r="D41" s="37">
        <f aca="true" t="shared" si="18" ref="D41:M41">SUM(D42:D44)</f>
        <v>32</v>
      </c>
      <c r="E41" s="37">
        <f t="shared" si="18"/>
        <v>59</v>
      </c>
      <c r="F41" s="37">
        <f t="shared" si="18"/>
        <v>4929</v>
      </c>
      <c r="G41" s="37">
        <f t="shared" si="18"/>
        <v>2658</v>
      </c>
      <c r="H41" s="37">
        <f t="shared" si="18"/>
        <v>2271</v>
      </c>
      <c r="I41" s="37">
        <f t="shared" si="18"/>
        <v>519</v>
      </c>
      <c r="J41" s="37">
        <f t="shared" si="18"/>
        <v>366</v>
      </c>
      <c r="K41" s="37">
        <f t="shared" si="18"/>
        <v>73</v>
      </c>
      <c r="L41" s="37">
        <f t="shared" si="18"/>
        <v>51</v>
      </c>
      <c r="M41" s="37">
        <f t="shared" si="18"/>
        <v>29</v>
      </c>
    </row>
    <row r="42" spans="1:40" s="4" customFormat="1" ht="29.25" customHeight="1">
      <c r="A42" s="414" t="s">
        <v>19</v>
      </c>
      <c r="B42" s="15"/>
      <c r="C42" s="16" t="s">
        <v>10</v>
      </c>
      <c r="D42" s="36" t="s">
        <v>13</v>
      </c>
      <c r="E42" s="36" t="s">
        <v>13</v>
      </c>
      <c r="F42" s="36" t="s">
        <v>13</v>
      </c>
      <c r="G42" s="36" t="s">
        <v>13</v>
      </c>
      <c r="H42" s="36" t="s">
        <v>13</v>
      </c>
      <c r="I42" s="36" t="s">
        <v>13</v>
      </c>
      <c r="J42" s="36" t="s">
        <v>13</v>
      </c>
      <c r="K42" s="36" t="s">
        <v>13</v>
      </c>
      <c r="L42" s="36" t="s">
        <v>13</v>
      </c>
      <c r="M42" s="36" t="s">
        <v>13</v>
      </c>
      <c r="P42" s="416" t="s">
        <v>104</v>
      </c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416"/>
      <c r="AM42" s="416"/>
      <c r="AN42" s="416"/>
    </row>
    <row r="43" spans="1:40" s="4" customFormat="1" ht="29.25" customHeight="1">
      <c r="A43" s="414"/>
      <c r="B43" s="17"/>
      <c r="C43" s="16" t="s">
        <v>8</v>
      </c>
      <c r="D43" s="36">
        <v>1</v>
      </c>
      <c r="E43" s="36">
        <v>2</v>
      </c>
      <c r="F43" s="35">
        <f t="shared" si="1"/>
        <v>29</v>
      </c>
      <c r="G43" s="36" t="s">
        <v>13</v>
      </c>
      <c r="H43" s="36">
        <v>29</v>
      </c>
      <c r="I43" s="35">
        <f t="shared" si="2"/>
        <v>1</v>
      </c>
      <c r="J43" s="36" t="s">
        <v>13</v>
      </c>
      <c r="K43" s="36">
        <v>1</v>
      </c>
      <c r="L43" s="36" t="s">
        <v>13</v>
      </c>
      <c r="M43" s="36" t="s">
        <v>13</v>
      </c>
      <c r="P43" s="459" t="s">
        <v>103</v>
      </c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</row>
    <row r="44" spans="1:39" s="4" customFormat="1" ht="29.25" customHeight="1" thickBot="1">
      <c r="A44" s="17"/>
      <c r="B44" s="18"/>
      <c r="C44" s="16" t="s">
        <v>9</v>
      </c>
      <c r="D44" s="36">
        <v>31</v>
      </c>
      <c r="E44" s="36">
        <v>57</v>
      </c>
      <c r="F44" s="35">
        <f t="shared" si="1"/>
        <v>4900</v>
      </c>
      <c r="G44" s="36">
        <v>2658</v>
      </c>
      <c r="H44" s="36">
        <v>2242</v>
      </c>
      <c r="I44" s="35">
        <f t="shared" si="2"/>
        <v>518</v>
      </c>
      <c r="J44" s="36">
        <v>366</v>
      </c>
      <c r="K44" s="36">
        <v>72</v>
      </c>
      <c r="L44" s="36">
        <v>51</v>
      </c>
      <c r="M44" s="36">
        <v>29</v>
      </c>
      <c r="P44" s="2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40" s="32" customFormat="1" ht="29.25" customHeight="1">
      <c r="A45" s="33"/>
      <c r="B45" s="33"/>
      <c r="C45" s="31" t="s">
        <v>3</v>
      </c>
      <c r="D45" s="37">
        <f aca="true" t="shared" si="19" ref="D45:M45">SUM(D46:D48)</f>
        <v>1</v>
      </c>
      <c r="E45" s="37">
        <f t="shared" si="19"/>
        <v>17</v>
      </c>
      <c r="F45" s="37">
        <f t="shared" si="19"/>
        <v>48</v>
      </c>
      <c r="G45" s="37">
        <f t="shared" si="19"/>
        <v>29</v>
      </c>
      <c r="H45" s="37">
        <f t="shared" si="19"/>
        <v>19</v>
      </c>
      <c r="I45" s="37">
        <f t="shared" si="19"/>
        <v>42</v>
      </c>
      <c r="J45" s="37">
        <f t="shared" si="19"/>
        <v>21</v>
      </c>
      <c r="K45" s="37">
        <f t="shared" si="19"/>
        <v>18</v>
      </c>
      <c r="L45" s="37">
        <f t="shared" si="19"/>
        <v>2</v>
      </c>
      <c r="M45" s="37">
        <f t="shared" si="19"/>
        <v>1</v>
      </c>
      <c r="P45" s="481" t="s">
        <v>112</v>
      </c>
      <c r="Q45" s="482"/>
      <c r="R45" s="443" t="s">
        <v>102</v>
      </c>
      <c r="S45" s="475" t="s">
        <v>101</v>
      </c>
      <c r="T45" s="472" t="s">
        <v>100</v>
      </c>
      <c r="U45" s="472" t="s">
        <v>99</v>
      </c>
      <c r="V45" s="472" t="s">
        <v>98</v>
      </c>
      <c r="W45" s="472" t="s">
        <v>97</v>
      </c>
      <c r="X45" s="472" t="s">
        <v>96</v>
      </c>
      <c r="Y45" s="472" t="s">
        <v>95</v>
      </c>
      <c r="Z45" s="472" t="s">
        <v>94</v>
      </c>
      <c r="AA45" s="472" t="s">
        <v>93</v>
      </c>
      <c r="AB45" s="472" t="s">
        <v>92</v>
      </c>
      <c r="AC45" s="472" t="s">
        <v>91</v>
      </c>
      <c r="AD45" s="472" t="s">
        <v>90</v>
      </c>
      <c r="AE45" s="472" t="s">
        <v>89</v>
      </c>
      <c r="AF45" s="472" t="s">
        <v>88</v>
      </c>
      <c r="AG45" s="472" t="s">
        <v>87</v>
      </c>
      <c r="AH45" s="472" t="s">
        <v>86</v>
      </c>
      <c r="AI45" s="472" t="s">
        <v>85</v>
      </c>
      <c r="AJ45" s="472" t="s">
        <v>84</v>
      </c>
      <c r="AK45" s="472" t="s">
        <v>83</v>
      </c>
      <c r="AL45" s="477" t="s">
        <v>127</v>
      </c>
      <c r="AM45" s="477" t="s">
        <v>128</v>
      </c>
      <c r="AN45" s="489" t="s">
        <v>82</v>
      </c>
    </row>
    <row r="46" spans="1:40" ht="29.25" customHeight="1">
      <c r="A46" s="429" t="s">
        <v>26</v>
      </c>
      <c r="C46" s="16" t="s">
        <v>25</v>
      </c>
      <c r="D46" s="36" t="s">
        <v>13</v>
      </c>
      <c r="E46" s="36" t="s">
        <v>13</v>
      </c>
      <c r="F46" s="36" t="s">
        <v>13</v>
      </c>
      <c r="G46" s="36" t="s">
        <v>13</v>
      </c>
      <c r="H46" s="36" t="s">
        <v>13</v>
      </c>
      <c r="I46" s="36" t="s">
        <v>13</v>
      </c>
      <c r="J46" s="36" t="s">
        <v>13</v>
      </c>
      <c r="K46" s="36" t="s">
        <v>13</v>
      </c>
      <c r="L46" s="36" t="s">
        <v>13</v>
      </c>
      <c r="M46" s="36" t="s">
        <v>13</v>
      </c>
      <c r="P46" s="448"/>
      <c r="Q46" s="483"/>
      <c r="R46" s="445"/>
      <c r="S46" s="476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8"/>
      <c r="AM46" s="478"/>
      <c r="AN46" s="490"/>
    </row>
    <row r="47" spans="1:40" ht="29.25" customHeight="1">
      <c r="A47" s="429"/>
      <c r="C47" s="16" t="s">
        <v>27</v>
      </c>
      <c r="D47" s="36">
        <v>1</v>
      </c>
      <c r="E47" s="36">
        <v>17</v>
      </c>
      <c r="F47" s="35">
        <f t="shared" si="1"/>
        <v>48</v>
      </c>
      <c r="G47" s="35">
        <v>29</v>
      </c>
      <c r="H47" s="36">
        <v>19</v>
      </c>
      <c r="I47" s="35">
        <f t="shared" si="2"/>
        <v>42</v>
      </c>
      <c r="J47" s="36">
        <v>21</v>
      </c>
      <c r="K47" s="36">
        <v>18</v>
      </c>
      <c r="L47" s="36">
        <v>2</v>
      </c>
      <c r="M47" s="36">
        <v>1</v>
      </c>
      <c r="P47" s="459" t="s">
        <v>81</v>
      </c>
      <c r="Q47" s="460"/>
      <c r="R47" s="95">
        <f>SUM(S47:AN47)</f>
        <v>274</v>
      </c>
      <c r="S47" s="94">
        <v>3</v>
      </c>
      <c r="T47" s="94">
        <v>2</v>
      </c>
      <c r="U47" s="94">
        <v>4</v>
      </c>
      <c r="V47" s="94">
        <v>19</v>
      </c>
      <c r="W47" s="94">
        <v>13</v>
      </c>
      <c r="X47" s="94">
        <v>9</v>
      </c>
      <c r="Y47" s="94">
        <v>61</v>
      </c>
      <c r="Z47" s="94">
        <v>32</v>
      </c>
      <c r="AA47" s="94">
        <v>11</v>
      </c>
      <c r="AB47" s="94">
        <v>7</v>
      </c>
      <c r="AC47" s="94">
        <v>3</v>
      </c>
      <c r="AD47" s="94">
        <v>3</v>
      </c>
      <c r="AE47" s="94">
        <v>12</v>
      </c>
      <c r="AF47" s="94">
        <v>23</v>
      </c>
      <c r="AG47" s="94">
        <v>15</v>
      </c>
      <c r="AH47" s="94">
        <v>4</v>
      </c>
      <c r="AI47" s="94">
        <v>5</v>
      </c>
      <c r="AJ47" s="94">
        <v>7</v>
      </c>
      <c r="AK47" s="93">
        <v>5</v>
      </c>
      <c r="AL47" s="94">
        <v>30</v>
      </c>
      <c r="AM47" s="94">
        <v>6</v>
      </c>
      <c r="AN47" s="93" t="s">
        <v>30</v>
      </c>
    </row>
    <row r="48" spans="1:40" ht="29.25" customHeight="1">
      <c r="A48" s="17"/>
      <c r="B48" s="18"/>
      <c r="C48" s="16" t="s">
        <v>9</v>
      </c>
      <c r="D48" s="36" t="s">
        <v>13</v>
      </c>
      <c r="E48" s="36" t="s">
        <v>13</v>
      </c>
      <c r="F48" s="36" t="s">
        <v>13</v>
      </c>
      <c r="G48" s="36" t="s">
        <v>13</v>
      </c>
      <c r="H48" s="36" t="s">
        <v>13</v>
      </c>
      <c r="I48" s="36" t="s">
        <v>13</v>
      </c>
      <c r="J48" s="36" t="s">
        <v>13</v>
      </c>
      <c r="K48" s="36" t="s">
        <v>13</v>
      </c>
      <c r="L48" s="36" t="s">
        <v>13</v>
      </c>
      <c r="M48" s="36" t="s">
        <v>13</v>
      </c>
      <c r="P48" s="484" t="s">
        <v>80</v>
      </c>
      <c r="Q48" s="485"/>
      <c r="R48" s="92">
        <f>SUM(S48:AN48)</f>
        <v>113</v>
      </c>
      <c r="S48" s="41">
        <v>1</v>
      </c>
      <c r="T48" s="43">
        <v>2</v>
      </c>
      <c r="U48" s="43">
        <v>3</v>
      </c>
      <c r="V48" s="43">
        <v>17</v>
      </c>
      <c r="W48" s="43">
        <v>8</v>
      </c>
      <c r="X48" s="43">
        <v>4</v>
      </c>
      <c r="Y48" s="43">
        <v>6</v>
      </c>
      <c r="Z48" s="43">
        <v>7</v>
      </c>
      <c r="AA48" s="43">
        <v>5</v>
      </c>
      <c r="AB48" s="43">
        <v>7</v>
      </c>
      <c r="AC48" s="43">
        <v>4</v>
      </c>
      <c r="AD48" s="43">
        <v>4</v>
      </c>
      <c r="AE48" s="43">
        <v>2</v>
      </c>
      <c r="AF48" s="41">
        <v>4</v>
      </c>
      <c r="AG48" s="43">
        <v>7</v>
      </c>
      <c r="AH48" s="43">
        <v>7</v>
      </c>
      <c r="AI48" s="43">
        <v>3</v>
      </c>
      <c r="AJ48" s="43">
        <v>2</v>
      </c>
      <c r="AK48" s="41">
        <v>5</v>
      </c>
      <c r="AL48" s="43">
        <v>11</v>
      </c>
      <c r="AM48" s="43">
        <v>4</v>
      </c>
      <c r="AN48" s="41" t="s">
        <v>30</v>
      </c>
    </row>
    <row r="49" spans="1:39" s="32" customFormat="1" ht="29.25" customHeight="1">
      <c r="A49" s="33"/>
      <c r="B49" s="33"/>
      <c r="C49" s="31" t="s">
        <v>3</v>
      </c>
      <c r="D49" s="37">
        <f aca="true" t="shared" si="20" ref="D49:K49">SUM(D50:D52)</f>
        <v>1</v>
      </c>
      <c r="E49" s="37">
        <f t="shared" si="20"/>
        <v>22</v>
      </c>
      <c r="F49" s="37">
        <f t="shared" si="20"/>
        <v>59</v>
      </c>
      <c r="G49" s="37">
        <f t="shared" si="20"/>
        <v>37</v>
      </c>
      <c r="H49" s="37">
        <f t="shared" si="20"/>
        <v>22</v>
      </c>
      <c r="I49" s="37">
        <f t="shared" si="20"/>
        <v>52</v>
      </c>
      <c r="J49" s="37">
        <f t="shared" si="20"/>
        <v>23</v>
      </c>
      <c r="K49" s="37">
        <f t="shared" si="20"/>
        <v>29</v>
      </c>
      <c r="L49" s="34" t="s">
        <v>13</v>
      </c>
      <c r="M49" s="34" t="s">
        <v>13</v>
      </c>
      <c r="P49" s="1" t="s">
        <v>79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16" ht="29.25" customHeight="1">
      <c r="A50" s="414" t="s">
        <v>20</v>
      </c>
      <c r="B50" s="15"/>
      <c r="C50" s="16" t="s">
        <v>10</v>
      </c>
      <c r="D50" s="36" t="s">
        <v>13</v>
      </c>
      <c r="E50" s="36" t="s">
        <v>13</v>
      </c>
      <c r="F50" s="36" t="s">
        <v>13</v>
      </c>
      <c r="G50" s="36" t="s">
        <v>13</v>
      </c>
      <c r="H50" s="36" t="s">
        <v>13</v>
      </c>
      <c r="I50" s="36" t="s">
        <v>13</v>
      </c>
      <c r="J50" s="36" t="s">
        <v>13</v>
      </c>
      <c r="K50" s="36" t="s">
        <v>13</v>
      </c>
      <c r="L50" s="36" t="s">
        <v>13</v>
      </c>
      <c r="M50" s="36" t="s">
        <v>13</v>
      </c>
      <c r="P50" s="39" t="s">
        <v>32</v>
      </c>
    </row>
    <row r="51" spans="1:13" ht="29.25" customHeight="1">
      <c r="A51" s="414"/>
      <c r="B51" s="22"/>
      <c r="C51" s="21" t="s">
        <v>8</v>
      </c>
      <c r="D51" s="36">
        <v>1</v>
      </c>
      <c r="E51" s="36">
        <v>22</v>
      </c>
      <c r="F51" s="35">
        <f t="shared" si="1"/>
        <v>59</v>
      </c>
      <c r="G51" s="36">
        <v>37</v>
      </c>
      <c r="H51" s="36">
        <v>22</v>
      </c>
      <c r="I51" s="35">
        <f t="shared" si="2"/>
        <v>52</v>
      </c>
      <c r="J51" s="36">
        <v>23</v>
      </c>
      <c r="K51" s="36">
        <v>29</v>
      </c>
      <c r="L51" s="36" t="s">
        <v>13</v>
      </c>
      <c r="M51" s="36" t="s">
        <v>13</v>
      </c>
    </row>
    <row r="52" spans="1:34" ht="29.25" customHeight="1">
      <c r="A52" s="22"/>
      <c r="B52" s="23"/>
      <c r="C52" s="21" t="s">
        <v>9</v>
      </c>
      <c r="D52" s="36" t="s">
        <v>13</v>
      </c>
      <c r="E52" s="36" t="s">
        <v>13</v>
      </c>
      <c r="F52" s="36" t="s">
        <v>13</v>
      </c>
      <c r="G52" s="36" t="s">
        <v>13</v>
      </c>
      <c r="H52" s="36" t="s">
        <v>13</v>
      </c>
      <c r="I52" s="36" t="s">
        <v>13</v>
      </c>
      <c r="J52" s="36" t="s">
        <v>13</v>
      </c>
      <c r="K52" s="36" t="s">
        <v>13</v>
      </c>
      <c r="L52" s="36" t="s">
        <v>13</v>
      </c>
      <c r="M52" s="36" t="s">
        <v>13</v>
      </c>
      <c r="P52" s="416" t="s">
        <v>111</v>
      </c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</row>
    <row r="53" spans="1:34" s="32" customFormat="1" ht="29.25" customHeight="1">
      <c r="A53" s="33"/>
      <c r="B53" s="33"/>
      <c r="C53" s="31" t="s">
        <v>3</v>
      </c>
      <c r="D53" s="37">
        <f aca="true" t="shared" si="21" ref="D53:M53">SUM(D54:D56)</f>
        <v>12</v>
      </c>
      <c r="E53" s="37">
        <f t="shared" si="21"/>
        <v>249</v>
      </c>
      <c r="F53" s="37">
        <f t="shared" si="21"/>
        <v>728</v>
      </c>
      <c r="G53" s="37">
        <f t="shared" si="21"/>
        <v>489</v>
      </c>
      <c r="H53" s="37">
        <f t="shared" si="21"/>
        <v>239</v>
      </c>
      <c r="I53" s="37">
        <f t="shared" si="21"/>
        <v>574</v>
      </c>
      <c r="J53" s="37">
        <f t="shared" si="21"/>
        <v>211</v>
      </c>
      <c r="K53" s="37">
        <f t="shared" si="21"/>
        <v>357</v>
      </c>
      <c r="L53" s="37">
        <f t="shared" si="21"/>
        <v>3</v>
      </c>
      <c r="M53" s="37">
        <f t="shared" si="21"/>
        <v>3</v>
      </c>
      <c r="P53" s="459" t="s">
        <v>110</v>
      </c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59"/>
      <c r="AH53" s="459"/>
    </row>
    <row r="54" spans="1:33" s="4" customFormat="1" ht="29.25" customHeight="1" thickBot="1">
      <c r="A54" s="414" t="s">
        <v>21</v>
      </c>
      <c r="B54" s="15"/>
      <c r="C54" s="16" t="s">
        <v>10</v>
      </c>
      <c r="D54" s="35">
        <v>1</v>
      </c>
      <c r="E54" s="35">
        <v>9</v>
      </c>
      <c r="F54" s="35">
        <f t="shared" si="1"/>
        <v>60</v>
      </c>
      <c r="G54" s="35">
        <v>38</v>
      </c>
      <c r="H54" s="35">
        <v>22</v>
      </c>
      <c r="I54" s="35">
        <f t="shared" si="2"/>
        <v>35</v>
      </c>
      <c r="J54" s="35">
        <v>15</v>
      </c>
      <c r="K54" s="35">
        <v>15</v>
      </c>
      <c r="L54" s="35">
        <v>3</v>
      </c>
      <c r="M54" s="35">
        <v>2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4" s="4" customFormat="1" ht="29.25" customHeight="1">
      <c r="A55" s="414"/>
      <c r="B55" s="24"/>
      <c r="C55" s="16" t="s">
        <v>8</v>
      </c>
      <c r="D55" s="35">
        <v>11</v>
      </c>
      <c r="E55" s="35">
        <v>240</v>
      </c>
      <c r="F55" s="35">
        <f t="shared" si="1"/>
        <v>668</v>
      </c>
      <c r="G55" s="35">
        <v>451</v>
      </c>
      <c r="H55" s="35">
        <v>217</v>
      </c>
      <c r="I55" s="35">
        <f t="shared" si="2"/>
        <v>539</v>
      </c>
      <c r="J55" s="35">
        <v>196</v>
      </c>
      <c r="K55" s="35">
        <v>342</v>
      </c>
      <c r="L55" s="36" t="s">
        <v>13</v>
      </c>
      <c r="M55" s="35">
        <v>1</v>
      </c>
      <c r="P55" s="481" t="s">
        <v>112</v>
      </c>
      <c r="Q55" s="482"/>
      <c r="R55" s="443" t="s">
        <v>109</v>
      </c>
      <c r="S55" s="472" t="s">
        <v>108</v>
      </c>
      <c r="T55" s="477" t="s">
        <v>114</v>
      </c>
      <c r="U55" s="477" t="s">
        <v>113</v>
      </c>
      <c r="V55" s="477" t="s">
        <v>115</v>
      </c>
      <c r="W55" s="477" t="s">
        <v>116</v>
      </c>
      <c r="X55" s="477" t="s">
        <v>117</v>
      </c>
      <c r="Y55" s="477" t="s">
        <v>118</v>
      </c>
      <c r="Z55" s="477" t="s">
        <v>119</v>
      </c>
      <c r="AA55" s="477" t="s">
        <v>120</v>
      </c>
      <c r="AB55" s="477" t="s">
        <v>122</v>
      </c>
      <c r="AC55" s="477" t="s">
        <v>123</v>
      </c>
      <c r="AD55" s="477" t="s">
        <v>124</v>
      </c>
      <c r="AE55" s="477" t="s">
        <v>125</v>
      </c>
      <c r="AF55" s="477" t="s">
        <v>126</v>
      </c>
      <c r="AG55" s="479" t="s">
        <v>107</v>
      </c>
      <c r="AH55" s="486" t="s">
        <v>121</v>
      </c>
    </row>
    <row r="56" spans="1:34" ht="29.25" customHeight="1">
      <c r="A56" s="25"/>
      <c r="B56" s="26"/>
      <c r="C56" s="27" t="s">
        <v>9</v>
      </c>
      <c r="D56" s="5" t="s">
        <v>13</v>
      </c>
      <c r="E56" s="5" t="s">
        <v>13</v>
      </c>
      <c r="F56" s="5" t="s">
        <v>13</v>
      </c>
      <c r="G56" s="5" t="s">
        <v>13</v>
      </c>
      <c r="H56" s="5" t="s">
        <v>13</v>
      </c>
      <c r="I56" s="29" t="s">
        <v>13</v>
      </c>
      <c r="J56" s="29" t="s">
        <v>13</v>
      </c>
      <c r="K56" s="5" t="s">
        <v>13</v>
      </c>
      <c r="L56" s="5" t="s">
        <v>13</v>
      </c>
      <c r="M56" s="5" t="s">
        <v>13</v>
      </c>
      <c r="P56" s="448"/>
      <c r="Q56" s="483"/>
      <c r="R56" s="445"/>
      <c r="S56" s="474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80"/>
      <c r="AH56" s="487"/>
    </row>
    <row r="57" spans="1:34" ht="29.25" customHeight="1">
      <c r="A57" s="28" t="s">
        <v>24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P57" s="459" t="s">
        <v>81</v>
      </c>
      <c r="Q57" s="460"/>
      <c r="R57" s="95">
        <f>SUM(S57:AH57)</f>
        <v>274</v>
      </c>
      <c r="S57" s="28">
        <v>3</v>
      </c>
      <c r="T57" s="28">
        <v>45</v>
      </c>
      <c r="U57" s="28">
        <v>46</v>
      </c>
      <c r="V57" s="28">
        <v>33</v>
      </c>
      <c r="W57" s="28">
        <v>18</v>
      </c>
      <c r="X57" s="28">
        <v>16</v>
      </c>
      <c r="Y57" s="28">
        <v>14</v>
      </c>
      <c r="Z57" s="28">
        <v>29</v>
      </c>
      <c r="AA57" s="28">
        <v>22</v>
      </c>
      <c r="AB57" s="28">
        <v>24</v>
      </c>
      <c r="AC57" s="28">
        <v>15</v>
      </c>
      <c r="AD57" s="28">
        <v>4</v>
      </c>
      <c r="AE57" s="28">
        <v>5</v>
      </c>
      <c r="AF57" s="58" t="s">
        <v>106</v>
      </c>
      <c r="AG57" s="58" t="s">
        <v>106</v>
      </c>
      <c r="AH57" s="58" t="s">
        <v>106</v>
      </c>
    </row>
    <row r="58" spans="16:34" ht="29.25" customHeight="1">
      <c r="P58" s="484" t="s">
        <v>80</v>
      </c>
      <c r="Q58" s="485"/>
      <c r="R58" s="92">
        <f>SUM(S58:AH58)</f>
        <v>113</v>
      </c>
      <c r="S58" s="96">
        <v>1</v>
      </c>
      <c r="T58" s="43">
        <v>17</v>
      </c>
      <c r="U58" s="43">
        <v>7</v>
      </c>
      <c r="V58" s="43">
        <v>11</v>
      </c>
      <c r="W58" s="43">
        <v>8</v>
      </c>
      <c r="X58" s="43">
        <v>7</v>
      </c>
      <c r="Y58" s="43">
        <v>7</v>
      </c>
      <c r="Z58" s="43">
        <v>12</v>
      </c>
      <c r="AA58" s="43">
        <v>12</v>
      </c>
      <c r="AB58" s="43">
        <v>12</v>
      </c>
      <c r="AC58" s="43">
        <v>10</v>
      </c>
      <c r="AD58" s="43">
        <v>2</v>
      </c>
      <c r="AE58" s="41">
        <v>3</v>
      </c>
      <c r="AF58" s="43">
        <v>4</v>
      </c>
      <c r="AG58" s="41" t="s">
        <v>106</v>
      </c>
      <c r="AH58" s="41" t="s">
        <v>106</v>
      </c>
    </row>
    <row r="59" ht="29.25" customHeight="1">
      <c r="P59" s="1" t="s">
        <v>105</v>
      </c>
    </row>
    <row r="60" ht="29.25" customHeight="1">
      <c r="P60" s="39" t="s">
        <v>32</v>
      </c>
    </row>
  </sheetData>
  <sheetProtection/>
  <mergeCells count="89">
    <mergeCell ref="AH55:AH56"/>
    <mergeCell ref="P42:AN42"/>
    <mergeCell ref="P43:AN43"/>
    <mergeCell ref="P52:AH52"/>
    <mergeCell ref="P53:AH53"/>
    <mergeCell ref="A2:AN2"/>
    <mergeCell ref="AN45:AN46"/>
    <mergeCell ref="P45:Q46"/>
    <mergeCell ref="P47:Q47"/>
    <mergeCell ref="P48:Q48"/>
    <mergeCell ref="P55:Q56"/>
    <mergeCell ref="P57:Q57"/>
    <mergeCell ref="P58:Q58"/>
    <mergeCell ref="AE55:AE56"/>
    <mergeCell ref="S55:S56"/>
    <mergeCell ref="T55:T56"/>
    <mergeCell ref="U55:U56"/>
    <mergeCell ref="V55:V56"/>
    <mergeCell ref="W55:W56"/>
    <mergeCell ref="X55:X56"/>
    <mergeCell ref="AF55:AF56"/>
    <mergeCell ref="AG55:AG56"/>
    <mergeCell ref="R55:R56"/>
    <mergeCell ref="Y55:Y56"/>
    <mergeCell ref="Z55:Z56"/>
    <mergeCell ref="AA55:AA56"/>
    <mergeCell ref="AB55:AB56"/>
    <mergeCell ref="AC55:AC56"/>
    <mergeCell ref="AD55:AD56"/>
    <mergeCell ref="AM45:AM46"/>
    <mergeCell ref="Z45:Z46"/>
    <mergeCell ref="AA45:AA46"/>
    <mergeCell ref="AB45:AB46"/>
    <mergeCell ref="AC45:AC46"/>
    <mergeCell ref="AD45:AD46"/>
    <mergeCell ref="AE45:AE46"/>
    <mergeCell ref="AJ45:AJ46"/>
    <mergeCell ref="R45:R46"/>
    <mergeCell ref="S45:S46"/>
    <mergeCell ref="T45:T46"/>
    <mergeCell ref="U45:U46"/>
    <mergeCell ref="AK45:AK46"/>
    <mergeCell ref="AL45:AL46"/>
    <mergeCell ref="AG45:AG46"/>
    <mergeCell ref="AH45:AH46"/>
    <mergeCell ref="AI45:AI46"/>
    <mergeCell ref="AF45:AF46"/>
    <mergeCell ref="U6:U8"/>
    <mergeCell ref="AC7:AE7"/>
    <mergeCell ref="V45:V46"/>
    <mergeCell ref="W45:W46"/>
    <mergeCell ref="X45:X46"/>
    <mergeCell ref="Y45:Y46"/>
    <mergeCell ref="P15:Q15"/>
    <mergeCell ref="P24:Q24"/>
    <mergeCell ref="P9:Q9"/>
    <mergeCell ref="P10:Q10"/>
    <mergeCell ref="P11:Q11"/>
    <mergeCell ref="P12:Q12"/>
    <mergeCell ref="P14:Q14"/>
    <mergeCell ref="P13:Q13"/>
    <mergeCell ref="A10:A11"/>
    <mergeCell ref="AF7:AH7"/>
    <mergeCell ref="AC6:AH6"/>
    <mergeCell ref="P4:AK4"/>
    <mergeCell ref="AI6:AK7"/>
    <mergeCell ref="AB6:AB8"/>
    <mergeCell ref="P6:Q8"/>
    <mergeCell ref="V6:X7"/>
    <mergeCell ref="Y6:AA7"/>
    <mergeCell ref="R6:T7"/>
    <mergeCell ref="A46:A47"/>
    <mergeCell ref="A50:A51"/>
    <mergeCell ref="A54:A55"/>
    <mergeCell ref="A26:A27"/>
    <mergeCell ref="A30:A31"/>
    <mergeCell ref="A34:A35"/>
    <mergeCell ref="A38:A39"/>
    <mergeCell ref="A42:A43"/>
    <mergeCell ref="A14:A15"/>
    <mergeCell ref="A18:A19"/>
    <mergeCell ref="A22:A23"/>
    <mergeCell ref="A4:M4"/>
    <mergeCell ref="F7:F8"/>
    <mergeCell ref="G7:G8"/>
    <mergeCell ref="H7:H8"/>
    <mergeCell ref="I7:I8"/>
    <mergeCell ref="E6:E8"/>
    <mergeCell ref="A6:C8"/>
  </mergeCells>
  <printOptions horizontalCentered="1" verticalCentered="1"/>
  <pageMargins left="0.5118110236220472" right="0.31496062992125984" top="0.5118110236220472" bottom="0.31496062992125984" header="0" footer="0"/>
  <pageSetup horizontalDpi="300" verticalDpi="300" orientation="landscape" paperSize="8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A1" sqref="A1:K1"/>
    </sheetView>
  </sheetViews>
  <sheetFormatPr defaultColWidth="10.59765625" defaultRowHeight="18.75" customHeight="1"/>
  <cols>
    <col min="1" max="1" width="3.09765625" style="0" customWidth="1"/>
    <col min="2" max="3" width="15" style="0" customWidth="1"/>
    <col min="4" max="13" width="10.59765625" style="0" customWidth="1"/>
    <col min="14" max="14" width="15" style="0" customWidth="1"/>
  </cols>
  <sheetData>
    <row r="1" spans="1:20" ht="18.75" customHeight="1">
      <c r="A1" s="416" t="s">
        <v>638</v>
      </c>
      <c r="B1" s="416"/>
      <c r="C1" s="416"/>
      <c r="D1" s="416"/>
      <c r="E1" s="416"/>
      <c r="F1" s="416"/>
      <c r="G1" s="416"/>
      <c r="H1" s="416"/>
      <c r="I1" s="416"/>
      <c r="J1" s="416"/>
      <c r="K1" s="179"/>
      <c r="N1" s="416" t="s">
        <v>680</v>
      </c>
      <c r="O1" s="416"/>
      <c r="P1" s="416"/>
      <c r="Q1" s="416"/>
      <c r="R1" s="416"/>
      <c r="S1" s="416"/>
      <c r="T1" s="416"/>
    </row>
    <row r="2" spans="1:20" ht="18.75" customHeight="1">
      <c r="A2" s="459" t="s">
        <v>637</v>
      </c>
      <c r="B2" s="459"/>
      <c r="C2" s="459"/>
      <c r="D2" s="459"/>
      <c r="E2" s="459"/>
      <c r="F2" s="459"/>
      <c r="G2" s="459"/>
      <c r="H2" s="459"/>
      <c r="I2" s="459"/>
      <c r="J2" s="459"/>
      <c r="K2" s="91"/>
      <c r="N2" s="658" t="s">
        <v>679</v>
      </c>
      <c r="O2" s="658"/>
      <c r="P2" s="658"/>
      <c r="Q2" s="658"/>
      <c r="R2" s="658"/>
      <c r="S2" s="658"/>
      <c r="T2" s="658"/>
    </row>
    <row r="3" spans="1:20" ht="18.75" customHeight="1" thickBot="1">
      <c r="A3" s="1"/>
      <c r="C3" s="110"/>
      <c r="D3" s="91"/>
      <c r="E3" s="91"/>
      <c r="F3" s="91"/>
      <c r="G3" s="91"/>
      <c r="H3" s="91"/>
      <c r="I3" s="91"/>
      <c r="J3" s="48" t="s">
        <v>213</v>
      </c>
      <c r="K3" s="48"/>
      <c r="N3" s="1"/>
      <c r="O3" s="1"/>
      <c r="P3" s="1"/>
      <c r="Q3" s="1"/>
      <c r="R3" s="1"/>
      <c r="S3" s="1"/>
      <c r="T3" s="52" t="s">
        <v>213</v>
      </c>
    </row>
    <row r="4" spans="1:20" ht="18.75" customHeight="1">
      <c r="A4" s="794" t="s">
        <v>668</v>
      </c>
      <c r="B4" s="795"/>
      <c r="C4" s="443" t="s">
        <v>619</v>
      </c>
      <c r="D4" s="455" t="s">
        <v>636</v>
      </c>
      <c r="E4" s="211"/>
      <c r="F4" s="765" t="s">
        <v>635</v>
      </c>
      <c r="G4" s="211"/>
      <c r="H4" s="443" t="s">
        <v>634</v>
      </c>
      <c r="I4" s="443" t="s">
        <v>633</v>
      </c>
      <c r="J4" s="455" t="s">
        <v>632</v>
      </c>
      <c r="K4" s="91"/>
      <c r="N4" s="482" t="s">
        <v>678</v>
      </c>
      <c r="O4" s="443" t="s">
        <v>619</v>
      </c>
      <c r="P4" s="783" t="s">
        <v>677</v>
      </c>
      <c r="Q4" s="785" t="s">
        <v>681</v>
      </c>
      <c r="R4" s="443" t="s">
        <v>634</v>
      </c>
      <c r="S4" s="443" t="s">
        <v>633</v>
      </c>
      <c r="T4" s="455" t="s">
        <v>632</v>
      </c>
    </row>
    <row r="5" spans="1:20" ht="18.75" customHeight="1">
      <c r="A5" s="528"/>
      <c r="B5" s="529"/>
      <c r="C5" s="473"/>
      <c r="D5" s="458"/>
      <c r="E5" s="791" t="s">
        <v>631</v>
      </c>
      <c r="F5" s="787"/>
      <c r="G5" s="792" t="s">
        <v>630</v>
      </c>
      <c r="H5" s="444"/>
      <c r="I5" s="444"/>
      <c r="J5" s="458"/>
      <c r="K5" s="91"/>
      <c r="N5" s="483"/>
      <c r="O5" s="445"/>
      <c r="P5" s="784"/>
      <c r="Q5" s="784"/>
      <c r="R5" s="445"/>
      <c r="S5" s="445"/>
      <c r="T5" s="766"/>
    </row>
    <row r="6" spans="1:20" ht="18.75" customHeight="1">
      <c r="A6" s="796"/>
      <c r="B6" s="797"/>
      <c r="C6" s="474"/>
      <c r="D6" s="766"/>
      <c r="E6" s="784"/>
      <c r="F6" s="788"/>
      <c r="G6" s="793"/>
      <c r="H6" s="445"/>
      <c r="I6" s="445"/>
      <c r="J6" s="766"/>
      <c r="K6" s="91"/>
      <c r="N6" s="184" t="s">
        <v>676</v>
      </c>
      <c r="O6" s="117">
        <f>SUM(P6:T6)</f>
        <v>3</v>
      </c>
      <c r="P6" s="120">
        <v>1</v>
      </c>
      <c r="Q6" s="120" t="s">
        <v>13</v>
      </c>
      <c r="R6" s="120">
        <v>2</v>
      </c>
      <c r="S6" s="120" t="s">
        <v>13</v>
      </c>
      <c r="T6" s="120" t="s">
        <v>13</v>
      </c>
    </row>
    <row r="7" spans="1:20" ht="18.75" customHeight="1">
      <c r="A7" s="577" t="s">
        <v>629</v>
      </c>
      <c r="B7" s="578"/>
      <c r="C7" s="80">
        <v>14285</v>
      </c>
      <c r="D7" s="80">
        <v>14048</v>
      </c>
      <c r="E7" s="1">
        <v>12</v>
      </c>
      <c r="F7" s="1">
        <v>62</v>
      </c>
      <c r="G7" s="52">
        <v>1</v>
      </c>
      <c r="H7" s="1">
        <v>86</v>
      </c>
      <c r="I7" s="1">
        <v>88</v>
      </c>
      <c r="J7" s="1">
        <v>1</v>
      </c>
      <c r="K7" s="1"/>
      <c r="N7" s="131" t="s">
        <v>675</v>
      </c>
      <c r="O7" s="117">
        <f>SUM(P7:T7)</f>
        <v>1</v>
      </c>
      <c r="P7" s="120">
        <v>1</v>
      </c>
      <c r="Q7" s="120" t="s">
        <v>13</v>
      </c>
      <c r="R7" s="120" t="s">
        <v>13</v>
      </c>
      <c r="S7" s="120" t="s">
        <v>13</v>
      </c>
      <c r="T7" s="120" t="s">
        <v>13</v>
      </c>
    </row>
    <row r="8" spans="1:20" ht="18.75" customHeight="1">
      <c r="A8" s="469" t="s">
        <v>628</v>
      </c>
      <c r="B8" s="469"/>
      <c r="C8" s="80">
        <v>14419</v>
      </c>
      <c r="D8" s="80">
        <v>14250</v>
      </c>
      <c r="E8" s="1">
        <v>14</v>
      </c>
      <c r="F8" s="1">
        <v>43</v>
      </c>
      <c r="G8" s="52" t="s">
        <v>13</v>
      </c>
      <c r="H8" s="1">
        <v>48</v>
      </c>
      <c r="I8" s="1">
        <v>75</v>
      </c>
      <c r="J8" s="1">
        <v>3</v>
      </c>
      <c r="K8" s="1"/>
      <c r="N8" s="131" t="s">
        <v>674</v>
      </c>
      <c r="O8" s="117">
        <f>SUM(P8:T8)</f>
        <v>1</v>
      </c>
      <c r="P8" s="120" t="s">
        <v>13</v>
      </c>
      <c r="Q8" s="120" t="s">
        <v>13</v>
      </c>
      <c r="R8" s="120" t="s">
        <v>13</v>
      </c>
      <c r="S8" s="120">
        <v>1</v>
      </c>
      <c r="T8" s="120" t="s">
        <v>13</v>
      </c>
    </row>
    <row r="9" spans="1:20" ht="18.75" customHeight="1">
      <c r="A9" s="469" t="s">
        <v>627</v>
      </c>
      <c r="B9" s="469"/>
      <c r="C9" s="80">
        <v>13970</v>
      </c>
      <c r="D9" s="80">
        <v>13777</v>
      </c>
      <c r="E9" s="28">
        <v>15</v>
      </c>
      <c r="F9" s="80">
        <v>64</v>
      </c>
      <c r="G9" s="52">
        <v>1</v>
      </c>
      <c r="H9" s="80">
        <v>51</v>
      </c>
      <c r="I9" s="80">
        <v>76</v>
      </c>
      <c r="J9" s="80">
        <v>2</v>
      </c>
      <c r="K9" s="80"/>
      <c r="N9" s="131" t="s">
        <v>673</v>
      </c>
      <c r="O9" s="117">
        <f>SUM(P9:T9)</f>
        <v>4</v>
      </c>
      <c r="P9" s="120">
        <v>2</v>
      </c>
      <c r="Q9" s="120" t="s">
        <v>13</v>
      </c>
      <c r="R9" s="120">
        <v>2</v>
      </c>
      <c r="S9" s="120" t="s">
        <v>13</v>
      </c>
      <c r="T9" s="120" t="s">
        <v>13</v>
      </c>
    </row>
    <row r="10" spans="1:20" ht="18.75" customHeight="1">
      <c r="A10" s="469" t="s">
        <v>626</v>
      </c>
      <c r="B10" s="469"/>
      <c r="C10" s="80">
        <v>13812</v>
      </c>
      <c r="D10" s="80">
        <v>13591</v>
      </c>
      <c r="E10" s="28">
        <v>29</v>
      </c>
      <c r="F10" s="80">
        <v>48</v>
      </c>
      <c r="G10" s="52" t="s">
        <v>13</v>
      </c>
      <c r="H10" s="80">
        <v>73</v>
      </c>
      <c r="I10" s="80">
        <v>96</v>
      </c>
      <c r="J10" s="80">
        <v>4</v>
      </c>
      <c r="K10" s="80"/>
      <c r="N10" s="78" t="s">
        <v>672</v>
      </c>
      <c r="O10" s="32">
        <f>SUM(O12:O13)</f>
        <v>2</v>
      </c>
      <c r="P10" s="32">
        <f>SUM(P12:P13)</f>
        <v>1</v>
      </c>
      <c r="Q10" s="70" t="s">
        <v>13</v>
      </c>
      <c r="R10" s="70" t="s">
        <v>13</v>
      </c>
      <c r="S10" s="32">
        <f>SUM(S12:S13)</f>
        <v>1</v>
      </c>
      <c r="T10" s="70" t="s">
        <v>13</v>
      </c>
    </row>
    <row r="11" spans="1:20" ht="18.75" customHeight="1">
      <c r="A11" s="471" t="s">
        <v>625</v>
      </c>
      <c r="B11" s="471"/>
      <c r="C11" s="74">
        <f aca="true" t="shared" si="0" ref="C11:I11">SUM(C13:C14)</f>
        <v>13137</v>
      </c>
      <c r="D11" s="74">
        <f t="shared" si="0"/>
        <v>12910</v>
      </c>
      <c r="E11" s="74">
        <f t="shared" si="0"/>
        <v>3</v>
      </c>
      <c r="F11" s="74">
        <f t="shared" si="0"/>
        <v>39</v>
      </c>
      <c r="G11" s="74">
        <f t="shared" si="0"/>
        <v>1</v>
      </c>
      <c r="H11" s="74">
        <f t="shared" si="0"/>
        <v>69</v>
      </c>
      <c r="I11" s="74">
        <f t="shared" si="0"/>
        <v>119</v>
      </c>
      <c r="J11" s="37" t="s">
        <v>13</v>
      </c>
      <c r="K11" s="37"/>
      <c r="N11" s="97"/>
      <c r="O11" s="103"/>
      <c r="P11" s="103"/>
      <c r="Q11" s="103"/>
      <c r="R11" s="103"/>
      <c r="S11" s="103"/>
      <c r="T11" s="103"/>
    </row>
    <row r="12" spans="1:20" ht="18.75" customHeight="1">
      <c r="A12" s="91"/>
      <c r="B12" s="329"/>
      <c r="C12" s="103"/>
      <c r="D12" s="103"/>
      <c r="E12" s="103"/>
      <c r="F12" s="103"/>
      <c r="G12" s="103"/>
      <c r="H12" s="103"/>
      <c r="I12" s="103"/>
      <c r="J12" s="91"/>
      <c r="K12" s="91"/>
      <c r="N12" s="97" t="s">
        <v>671</v>
      </c>
      <c r="O12" s="120" t="s">
        <v>13</v>
      </c>
      <c r="P12" s="120" t="s">
        <v>13</v>
      </c>
      <c r="Q12" s="120" t="s">
        <v>13</v>
      </c>
      <c r="R12" s="120" t="s">
        <v>13</v>
      </c>
      <c r="S12" s="120" t="s">
        <v>13</v>
      </c>
      <c r="T12" s="120" t="s">
        <v>13</v>
      </c>
    </row>
    <row r="13" spans="1:20" ht="18.75" customHeight="1">
      <c r="A13" s="798" t="s">
        <v>624</v>
      </c>
      <c r="B13" s="798"/>
      <c r="C13" s="106">
        <f>SUM(D13,F13,H13:J13)</f>
        <v>6807</v>
      </c>
      <c r="D13" s="106">
        <v>6668</v>
      </c>
      <c r="E13" s="177">
        <v>3</v>
      </c>
      <c r="F13" s="106">
        <v>16</v>
      </c>
      <c r="G13" s="120">
        <v>1</v>
      </c>
      <c r="H13" s="106">
        <v>51</v>
      </c>
      <c r="I13" s="106">
        <v>72</v>
      </c>
      <c r="J13" s="344" t="s">
        <v>13</v>
      </c>
      <c r="K13" s="344"/>
      <c r="N13" s="343" t="s">
        <v>670</v>
      </c>
      <c r="O13" s="351">
        <f>SUM(P13:T13)</f>
        <v>2</v>
      </c>
      <c r="P13" s="112">
        <v>1</v>
      </c>
      <c r="Q13" s="112" t="s">
        <v>13</v>
      </c>
      <c r="R13" s="112" t="s">
        <v>13</v>
      </c>
      <c r="S13" s="112">
        <v>1</v>
      </c>
      <c r="T13" s="112" t="s">
        <v>13</v>
      </c>
    </row>
    <row r="14" spans="1:20" ht="18.75" customHeight="1">
      <c r="A14" s="789" t="s">
        <v>623</v>
      </c>
      <c r="B14" s="790"/>
      <c r="C14" s="342">
        <f>SUM(D14,F14,H14:J14)</f>
        <v>6330</v>
      </c>
      <c r="D14" s="100">
        <v>6242</v>
      </c>
      <c r="E14" s="341" t="s">
        <v>13</v>
      </c>
      <c r="F14" s="100">
        <v>23</v>
      </c>
      <c r="G14" s="112" t="s">
        <v>13</v>
      </c>
      <c r="H14" s="100">
        <v>18</v>
      </c>
      <c r="I14" s="100">
        <v>47</v>
      </c>
      <c r="J14" s="46" t="s">
        <v>13</v>
      </c>
      <c r="K14" s="138"/>
      <c r="N14" s="1" t="s">
        <v>32</v>
      </c>
      <c r="O14" s="1"/>
      <c r="P14" s="1"/>
      <c r="Q14" s="1"/>
      <c r="R14" s="1"/>
      <c r="S14" s="1"/>
      <c r="T14" s="1"/>
    </row>
    <row r="15" spans="1:9" ht="18.75" customHeight="1">
      <c r="A15" s="1" t="s">
        <v>622</v>
      </c>
      <c r="B15" s="1"/>
      <c r="C15" s="1"/>
      <c r="D15" s="1"/>
      <c r="E15" s="1"/>
      <c r="F15" s="1"/>
      <c r="G15" s="1"/>
      <c r="H15" s="1"/>
      <c r="I15" s="1"/>
    </row>
    <row r="19" spans="1:20" ht="18.75" customHeight="1">
      <c r="A19" s="416" t="s">
        <v>644</v>
      </c>
      <c r="B19" s="416"/>
      <c r="C19" s="416"/>
      <c r="D19" s="416"/>
      <c r="E19" s="416"/>
      <c r="F19" s="416"/>
      <c r="G19" s="416"/>
      <c r="H19" s="416"/>
      <c r="I19" s="416"/>
      <c r="J19" s="416"/>
      <c r="K19" s="179"/>
      <c r="N19" s="416" t="s">
        <v>680</v>
      </c>
      <c r="O19" s="416"/>
      <c r="P19" s="416"/>
      <c r="Q19" s="416"/>
      <c r="R19" s="416"/>
      <c r="S19" s="416"/>
      <c r="T19" s="416"/>
    </row>
    <row r="20" spans="1:20" ht="18.75" customHeight="1">
      <c r="A20" s="459" t="s">
        <v>643</v>
      </c>
      <c r="B20" s="459"/>
      <c r="C20" s="459"/>
      <c r="D20" s="459"/>
      <c r="E20" s="459"/>
      <c r="F20" s="459"/>
      <c r="G20" s="459"/>
      <c r="H20" s="459"/>
      <c r="I20" s="459"/>
      <c r="J20" s="459"/>
      <c r="K20" s="91"/>
      <c r="N20" s="459" t="s">
        <v>682</v>
      </c>
      <c r="O20" s="459"/>
      <c r="P20" s="459"/>
      <c r="Q20" s="459"/>
      <c r="R20" s="459"/>
      <c r="S20" s="459"/>
      <c r="T20" s="459"/>
    </row>
    <row r="21" spans="1:20" ht="18.75" customHeight="1" thickBot="1">
      <c r="A21" s="1"/>
      <c r="C21" s="110"/>
      <c r="D21" s="91"/>
      <c r="E21" s="91"/>
      <c r="F21" s="91"/>
      <c r="G21" s="91"/>
      <c r="H21" s="91"/>
      <c r="I21" s="91"/>
      <c r="J21" s="48" t="s">
        <v>213</v>
      </c>
      <c r="K21" s="48"/>
      <c r="N21" s="1"/>
      <c r="O21" s="91"/>
      <c r="P21" s="91"/>
      <c r="Q21" s="91"/>
      <c r="R21" s="91"/>
      <c r="S21" s="91"/>
      <c r="T21" s="48" t="s">
        <v>213</v>
      </c>
    </row>
    <row r="22" spans="1:20" ht="18.75" customHeight="1">
      <c r="A22" s="794" t="s">
        <v>668</v>
      </c>
      <c r="B22" s="795"/>
      <c r="C22" s="443" t="s">
        <v>642</v>
      </c>
      <c r="D22" s="439" t="s">
        <v>669</v>
      </c>
      <c r="E22" s="350"/>
      <c r="F22" s="765" t="s">
        <v>641</v>
      </c>
      <c r="G22" s="350"/>
      <c r="H22" s="783" t="s">
        <v>634</v>
      </c>
      <c r="I22" s="443" t="s">
        <v>633</v>
      </c>
      <c r="J22" s="455" t="s">
        <v>632</v>
      </c>
      <c r="K22" s="91"/>
      <c r="N22" s="482" t="s">
        <v>678</v>
      </c>
      <c r="O22" s="443" t="s">
        <v>619</v>
      </c>
      <c r="P22" s="783" t="s">
        <v>677</v>
      </c>
      <c r="Q22" s="785" t="s">
        <v>681</v>
      </c>
      <c r="R22" s="443" t="s">
        <v>634</v>
      </c>
      <c r="S22" s="443" t="s">
        <v>633</v>
      </c>
      <c r="T22" s="455" t="s">
        <v>632</v>
      </c>
    </row>
    <row r="23" spans="1:20" ht="18.75" customHeight="1">
      <c r="A23" s="528"/>
      <c r="B23" s="529"/>
      <c r="C23" s="473"/>
      <c r="D23" s="787"/>
      <c r="E23" s="791" t="s">
        <v>640</v>
      </c>
      <c r="F23" s="787"/>
      <c r="G23" s="792" t="s">
        <v>639</v>
      </c>
      <c r="H23" s="803"/>
      <c r="I23" s="444"/>
      <c r="J23" s="458"/>
      <c r="K23" s="91"/>
      <c r="N23" s="483"/>
      <c r="O23" s="445"/>
      <c r="P23" s="784"/>
      <c r="Q23" s="786"/>
      <c r="R23" s="445"/>
      <c r="S23" s="445"/>
      <c r="T23" s="766"/>
    </row>
    <row r="24" spans="1:20" ht="18.75" customHeight="1">
      <c r="A24" s="796"/>
      <c r="B24" s="797"/>
      <c r="C24" s="474"/>
      <c r="D24" s="788"/>
      <c r="E24" s="784"/>
      <c r="F24" s="788"/>
      <c r="G24" s="793"/>
      <c r="H24" s="784"/>
      <c r="I24" s="445"/>
      <c r="J24" s="766"/>
      <c r="K24" s="91"/>
      <c r="N24" s="184" t="s">
        <v>676</v>
      </c>
      <c r="O24" s="117">
        <f>SUM(P24:T24)</f>
        <v>6</v>
      </c>
      <c r="P24" s="117">
        <v>4</v>
      </c>
      <c r="Q24" s="52">
        <v>1</v>
      </c>
      <c r="R24" s="52" t="s">
        <v>13</v>
      </c>
      <c r="S24" s="52">
        <v>1</v>
      </c>
      <c r="T24" s="52" t="s">
        <v>13</v>
      </c>
    </row>
    <row r="25" spans="1:20" ht="18.75" customHeight="1">
      <c r="A25" s="577" t="s">
        <v>629</v>
      </c>
      <c r="B25" s="578"/>
      <c r="C25" s="80">
        <v>15079</v>
      </c>
      <c r="D25" s="80">
        <v>7288</v>
      </c>
      <c r="E25" s="80">
        <v>10</v>
      </c>
      <c r="F25" s="80">
        <v>3528</v>
      </c>
      <c r="G25" s="80">
        <v>95</v>
      </c>
      <c r="H25" s="80">
        <v>3643</v>
      </c>
      <c r="I25" s="80">
        <v>606</v>
      </c>
      <c r="J25" s="344">
        <v>14</v>
      </c>
      <c r="K25" s="344"/>
      <c r="N25" s="131" t="s">
        <v>675</v>
      </c>
      <c r="O25" s="117">
        <f>SUM(P25:T25)</f>
        <v>3</v>
      </c>
      <c r="P25" s="117">
        <v>3</v>
      </c>
      <c r="Q25" s="52" t="s">
        <v>13</v>
      </c>
      <c r="R25" s="52" t="s">
        <v>13</v>
      </c>
      <c r="S25" s="52" t="s">
        <v>13</v>
      </c>
      <c r="T25" s="52" t="s">
        <v>13</v>
      </c>
    </row>
    <row r="26" spans="1:20" ht="18.75" customHeight="1">
      <c r="A26" s="469" t="s">
        <v>628</v>
      </c>
      <c r="B26" s="469"/>
      <c r="C26" s="80">
        <v>14339</v>
      </c>
      <c r="D26" s="80">
        <v>7096</v>
      </c>
      <c r="E26" s="80">
        <v>12</v>
      </c>
      <c r="F26" s="80">
        <v>3339</v>
      </c>
      <c r="G26" s="80">
        <v>41</v>
      </c>
      <c r="H26" s="80">
        <v>3271</v>
      </c>
      <c r="I26" s="80">
        <v>620</v>
      </c>
      <c r="J26" s="80">
        <v>13</v>
      </c>
      <c r="K26" s="80"/>
      <c r="N26" s="131" t="s">
        <v>674</v>
      </c>
      <c r="O26" s="117">
        <f>SUM(P26:T26)</f>
        <v>2</v>
      </c>
      <c r="P26" s="117">
        <v>2</v>
      </c>
      <c r="Q26" s="52" t="s">
        <v>13</v>
      </c>
      <c r="R26" s="52" t="s">
        <v>13</v>
      </c>
      <c r="S26" s="52" t="s">
        <v>13</v>
      </c>
      <c r="T26" s="52" t="s">
        <v>13</v>
      </c>
    </row>
    <row r="27" spans="1:20" ht="18.75" customHeight="1">
      <c r="A27" s="469" t="s">
        <v>627</v>
      </c>
      <c r="B27" s="469"/>
      <c r="C27" s="80">
        <v>13340</v>
      </c>
      <c r="D27" s="80">
        <v>6709</v>
      </c>
      <c r="E27" s="80">
        <v>6</v>
      </c>
      <c r="F27" s="80">
        <v>3108</v>
      </c>
      <c r="G27" s="80">
        <v>49</v>
      </c>
      <c r="H27" s="80">
        <v>2687</v>
      </c>
      <c r="I27" s="80">
        <v>801</v>
      </c>
      <c r="J27" s="80">
        <v>35</v>
      </c>
      <c r="K27" s="80"/>
      <c r="N27" s="131" t="s">
        <v>673</v>
      </c>
      <c r="O27" s="117">
        <f>SUM(P27:T27)</f>
        <v>3</v>
      </c>
      <c r="P27" s="117">
        <v>3</v>
      </c>
      <c r="Q27" s="52" t="s">
        <v>13</v>
      </c>
      <c r="R27" s="52" t="s">
        <v>13</v>
      </c>
      <c r="S27" s="52" t="s">
        <v>13</v>
      </c>
      <c r="T27" s="52" t="s">
        <v>13</v>
      </c>
    </row>
    <row r="28" spans="1:20" ht="18.75" customHeight="1">
      <c r="A28" s="469" t="s">
        <v>626</v>
      </c>
      <c r="B28" s="469"/>
      <c r="C28" s="80">
        <v>12890</v>
      </c>
      <c r="D28" s="80">
        <v>6629</v>
      </c>
      <c r="E28" s="80">
        <v>4</v>
      </c>
      <c r="F28" s="80">
        <v>2961</v>
      </c>
      <c r="G28" s="80">
        <v>30</v>
      </c>
      <c r="H28" s="80">
        <v>2603</v>
      </c>
      <c r="I28" s="80">
        <v>696</v>
      </c>
      <c r="J28" s="80">
        <v>1</v>
      </c>
      <c r="K28" s="80"/>
      <c r="N28" s="78" t="s">
        <v>672</v>
      </c>
      <c r="O28" s="32">
        <f>SUM(O30:O31)</f>
        <v>7</v>
      </c>
      <c r="P28" s="32">
        <f>SUM(P30:P31)</f>
        <v>7</v>
      </c>
      <c r="Q28" s="70" t="s">
        <v>13</v>
      </c>
      <c r="R28" s="70" t="s">
        <v>13</v>
      </c>
      <c r="S28" s="70" t="s">
        <v>13</v>
      </c>
      <c r="T28" s="70" t="s">
        <v>13</v>
      </c>
    </row>
    <row r="29" spans="1:20" ht="18.75" customHeight="1">
      <c r="A29" s="471" t="s">
        <v>625</v>
      </c>
      <c r="B29" s="471"/>
      <c r="C29" s="74">
        <f aca="true" t="shared" si="1" ref="C29:I29">SUM(C31:C32)</f>
        <v>12904</v>
      </c>
      <c r="D29" s="74">
        <f t="shared" si="1"/>
        <v>6533</v>
      </c>
      <c r="E29" s="74">
        <f t="shared" si="1"/>
        <v>2</v>
      </c>
      <c r="F29" s="74">
        <f t="shared" si="1"/>
        <v>3014</v>
      </c>
      <c r="G29" s="74">
        <f t="shared" si="1"/>
        <v>31</v>
      </c>
      <c r="H29" s="74">
        <f t="shared" si="1"/>
        <v>2630</v>
      </c>
      <c r="I29" s="74">
        <f t="shared" si="1"/>
        <v>727</v>
      </c>
      <c r="J29" s="37" t="s">
        <v>13</v>
      </c>
      <c r="K29" s="37"/>
      <c r="N29" s="97"/>
      <c r="O29" s="103"/>
      <c r="P29" s="103"/>
      <c r="Q29" s="91"/>
      <c r="R29" s="91"/>
      <c r="S29" s="91"/>
      <c r="T29" s="91"/>
    </row>
    <row r="30" spans="1:20" ht="18.75" customHeight="1">
      <c r="A30" s="91"/>
      <c r="B30" s="329"/>
      <c r="C30" s="103"/>
      <c r="D30" s="103"/>
      <c r="E30" s="103"/>
      <c r="F30" s="103"/>
      <c r="G30" s="103"/>
      <c r="H30" s="103"/>
      <c r="I30" s="103"/>
      <c r="J30" s="91"/>
      <c r="K30" s="91"/>
      <c r="N30" s="97" t="s">
        <v>671</v>
      </c>
      <c r="O30" s="173">
        <f>SUM(P30:T30)</f>
        <v>4</v>
      </c>
      <c r="P30" s="120">
        <v>4</v>
      </c>
      <c r="Q30" s="52" t="s">
        <v>13</v>
      </c>
      <c r="R30" s="52" t="s">
        <v>13</v>
      </c>
      <c r="S30" s="52" t="s">
        <v>13</v>
      </c>
      <c r="T30" s="52" t="s">
        <v>13</v>
      </c>
    </row>
    <row r="31" spans="1:20" ht="18.75" customHeight="1">
      <c r="A31" s="798" t="s">
        <v>624</v>
      </c>
      <c r="B31" s="798"/>
      <c r="C31" s="106">
        <f>SUM(D31,F31,H31:J31)</f>
        <v>6454</v>
      </c>
      <c r="D31" s="106">
        <v>3212</v>
      </c>
      <c r="E31" s="36">
        <v>1</v>
      </c>
      <c r="F31" s="106">
        <v>1338</v>
      </c>
      <c r="G31" s="106">
        <v>3</v>
      </c>
      <c r="H31" s="106">
        <v>1525</v>
      </c>
      <c r="I31" s="106">
        <v>379</v>
      </c>
      <c r="J31" s="344" t="s">
        <v>13</v>
      </c>
      <c r="K31" s="344"/>
      <c r="N31" s="343" t="s">
        <v>670</v>
      </c>
      <c r="O31" s="351">
        <f>SUM(P31:T31)</f>
        <v>3</v>
      </c>
      <c r="P31" s="111">
        <v>3</v>
      </c>
      <c r="Q31" s="46" t="s">
        <v>13</v>
      </c>
      <c r="R31" s="46" t="s">
        <v>13</v>
      </c>
      <c r="S31" s="46" t="s">
        <v>13</v>
      </c>
      <c r="T31" s="46" t="s">
        <v>13</v>
      </c>
    </row>
    <row r="32" spans="1:20" ht="18.75" customHeight="1">
      <c r="A32" s="789" t="s">
        <v>623</v>
      </c>
      <c r="B32" s="790"/>
      <c r="C32" s="342">
        <f>SUM(D32,F32,H32:J32)</f>
        <v>6450</v>
      </c>
      <c r="D32" s="100">
        <v>3321</v>
      </c>
      <c r="E32" s="100">
        <v>1</v>
      </c>
      <c r="F32" s="100">
        <v>1676</v>
      </c>
      <c r="G32" s="100">
        <v>28</v>
      </c>
      <c r="H32" s="100">
        <v>1105</v>
      </c>
      <c r="I32" s="100">
        <v>348</v>
      </c>
      <c r="J32" s="345" t="s">
        <v>13</v>
      </c>
      <c r="K32" s="353"/>
      <c r="N32" s="1" t="s">
        <v>32</v>
      </c>
      <c r="O32" s="1"/>
      <c r="P32" s="1"/>
      <c r="Q32" s="1"/>
      <c r="R32" s="1"/>
      <c r="S32" s="1"/>
      <c r="T32" s="1"/>
    </row>
    <row r="33" spans="1:9" ht="18.75" customHeight="1">
      <c r="A33" s="1" t="s">
        <v>622</v>
      </c>
      <c r="B33" s="1"/>
      <c r="C33" s="1"/>
      <c r="D33" s="1"/>
      <c r="E33" s="1"/>
      <c r="F33" s="1"/>
      <c r="G33" s="1"/>
      <c r="H33" s="1"/>
      <c r="I33" s="1"/>
    </row>
    <row r="37" spans="1:20" ht="18.75" customHeight="1">
      <c r="A37" s="416" t="s">
        <v>644</v>
      </c>
      <c r="B37" s="416"/>
      <c r="C37" s="416"/>
      <c r="D37" s="416"/>
      <c r="E37" s="416"/>
      <c r="F37" s="416"/>
      <c r="G37" s="416"/>
      <c r="H37" s="416"/>
      <c r="I37" s="416"/>
      <c r="J37" s="757"/>
      <c r="K37" s="302"/>
      <c r="N37" s="416" t="s">
        <v>680</v>
      </c>
      <c r="O37" s="416"/>
      <c r="P37" s="416"/>
      <c r="Q37" s="416"/>
      <c r="R37" s="416"/>
      <c r="S37" s="416"/>
      <c r="T37" s="416"/>
    </row>
    <row r="38" spans="1:20" ht="18.75" customHeight="1">
      <c r="A38" s="459" t="s">
        <v>667</v>
      </c>
      <c r="B38" s="459"/>
      <c r="C38" s="459"/>
      <c r="D38" s="459"/>
      <c r="E38" s="459"/>
      <c r="F38" s="459"/>
      <c r="G38" s="459"/>
      <c r="H38" s="459"/>
      <c r="I38" s="459"/>
      <c r="J38" s="767"/>
      <c r="K38" s="338"/>
      <c r="N38" s="459" t="s">
        <v>683</v>
      </c>
      <c r="O38" s="459"/>
      <c r="P38" s="459"/>
      <c r="Q38" s="459"/>
      <c r="R38" s="459"/>
      <c r="S38" s="459"/>
      <c r="T38" s="459"/>
    </row>
    <row r="39" spans="1:20" ht="18.75" customHeight="1" thickBot="1">
      <c r="A39" s="1"/>
      <c r="B39" s="1"/>
      <c r="C39" s="110"/>
      <c r="D39" s="110"/>
      <c r="E39" s="110"/>
      <c r="F39" s="110"/>
      <c r="G39" s="110"/>
      <c r="H39" s="110"/>
      <c r="I39" s="1"/>
      <c r="J39" s="91" t="s">
        <v>213</v>
      </c>
      <c r="K39" s="91"/>
      <c r="N39" s="1"/>
      <c r="O39" s="110"/>
      <c r="P39" s="110"/>
      <c r="Q39" s="110"/>
      <c r="R39" s="110"/>
      <c r="S39" s="110"/>
      <c r="T39" s="91" t="s">
        <v>213</v>
      </c>
    </row>
    <row r="40" spans="1:20" ht="18.75" customHeight="1">
      <c r="A40" s="493" t="s">
        <v>666</v>
      </c>
      <c r="B40" s="493"/>
      <c r="C40" s="547"/>
      <c r="D40" s="181" t="s">
        <v>665</v>
      </c>
      <c r="E40" s="181" t="s">
        <v>664</v>
      </c>
      <c r="F40" s="181" t="s">
        <v>663</v>
      </c>
      <c r="G40" s="181" t="s">
        <v>662</v>
      </c>
      <c r="H40" s="181" t="s">
        <v>661</v>
      </c>
      <c r="I40" s="181" t="s">
        <v>4</v>
      </c>
      <c r="J40" s="180" t="s">
        <v>5</v>
      </c>
      <c r="K40" s="91"/>
      <c r="N40" s="482" t="s">
        <v>678</v>
      </c>
      <c r="O40" s="443" t="s">
        <v>619</v>
      </c>
      <c r="P40" s="783" t="s">
        <v>677</v>
      </c>
      <c r="Q40" s="785" t="s">
        <v>681</v>
      </c>
      <c r="R40" s="443" t="s">
        <v>634</v>
      </c>
      <c r="S40" s="443" t="s">
        <v>633</v>
      </c>
      <c r="T40" s="455" t="s">
        <v>632</v>
      </c>
    </row>
    <row r="41" spans="1:20" ht="18.75" customHeight="1">
      <c r="A41" s="799" t="s">
        <v>64</v>
      </c>
      <c r="B41" s="799"/>
      <c r="C41" s="800"/>
      <c r="D41" s="74">
        <f aca="true" t="shared" si="2" ref="D41:J41">SUM(D43,D48,D53,D60)</f>
        <v>3748</v>
      </c>
      <c r="E41" s="74">
        <f t="shared" si="2"/>
        <v>3324</v>
      </c>
      <c r="F41" s="74">
        <f t="shared" si="2"/>
        <v>2742</v>
      </c>
      <c r="G41" s="74">
        <f t="shared" si="2"/>
        <v>2637</v>
      </c>
      <c r="H41" s="74">
        <f t="shared" si="2"/>
        <v>2663</v>
      </c>
      <c r="I41" s="74">
        <f t="shared" si="2"/>
        <v>1529</v>
      </c>
      <c r="J41" s="74">
        <f t="shared" si="2"/>
        <v>1134</v>
      </c>
      <c r="K41" s="74"/>
      <c r="N41" s="483"/>
      <c r="O41" s="445"/>
      <c r="P41" s="784"/>
      <c r="Q41" s="786"/>
      <c r="R41" s="445"/>
      <c r="S41" s="445"/>
      <c r="T41" s="766"/>
    </row>
    <row r="42" spans="1:20" ht="18.75" customHeight="1">
      <c r="A42" s="1"/>
      <c r="B42" s="110"/>
      <c r="C42" s="349"/>
      <c r="D42" s="103"/>
      <c r="E42" s="103"/>
      <c r="F42" s="103"/>
      <c r="G42" s="103"/>
      <c r="H42" s="103"/>
      <c r="I42" s="103"/>
      <c r="J42" s="103"/>
      <c r="K42" s="103"/>
      <c r="N42" s="184" t="s">
        <v>676</v>
      </c>
      <c r="O42" s="117">
        <f>SUM(P42:T42)</f>
        <v>120</v>
      </c>
      <c r="P42" s="120">
        <v>1</v>
      </c>
      <c r="Q42" s="177">
        <v>8</v>
      </c>
      <c r="R42" s="177">
        <v>20</v>
      </c>
      <c r="S42" s="177">
        <v>91</v>
      </c>
      <c r="T42" s="120" t="s">
        <v>13</v>
      </c>
    </row>
    <row r="43" spans="1:20" ht="18.75" customHeight="1">
      <c r="A43" s="414" t="s">
        <v>660</v>
      </c>
      <c r="B43" s="801"/>
      <c r="C43" s="552"/>
      <c r="D43" s="106">
        <f aca="true" t="shared" si="3" ref="D43:J43">SUM(D44:D46)</f>
        <v>25</v>
      </c>
      <c r="E43" s="106">
        <f t="shared" si="3"/>
        <v>35</v>
      </c>
      <c r="F43" s="106">
        <f t="shared" si="3"/>
        <v>16</v>
      </c>
      <c r="G43" s="106">
        <f t="shared" si="3"/>
        <v>20</v>
      </c>
      <c r="H43" s="106">
        <f t="shared" si="3"/>
        <v>30</v>
      </c>
      <c r="I43" s="106">
        <f t="shared" si="3"/>
        <v>24</v>
      </c>
      <c r="J43" s="106">
        <f t="shared" si="3"/>
        <v>6</v>
      </c>
      <c r="K43" s="106"/>
      <c r="N43" s="131" t="s">
        <v>675</v>
      </c>
      <c r="O43" s="117">
        <f>SUM(P43:T43)</f>
        <v>129</v>
      </c>
      <c r="P43" s="120">
        <v>3</v>
      </c>
      <c r="Q43" s="177">
        <v>7</v>
      </c>
      <c r="R43" s="177">
        <v>27</v>
      </c>
      <c r="S43" s="177">
        <v>92</v>
      </c>
      <c r="T43" s="352" t="s">
        <v>13</v>
      </c>
    </row>
    <row r="44" spans="1:20" ht="18.75" customHeight="1">
      <c r="A44" s="1"/>
      <c r="B44" s="414" t="s">
        <v>659</v>
      </c>
      <c r="C44" s="552"/>
      <c r="D44" s="106">
        <v>14</v>
      </c>
      <c r="E44" s="106">
        <v>21</v>
      </c>
      <c r="F44" s="106">
        <v>12</v>
      </c>
      <c r="G44" s="106">
        <v>10</v>
      </c>
      <c r="H44" s="119">
        <f>SUM(I44:J44)</f>
        <v>16</v>
      </c>
      <c r="I44" s="106">
        <v>12</v>
      </c>
      <c r="J44" s="106">
        <v>4</v>
      </c>
      <c r="K44" s="106"/>
      <c r="N44" s="131" t="s">
        <v>674</v>
      </c>
      <c r="O44" s="117">
        <f>SUM(P44:T44)</f>
        <v>86</v>
      </c>
      <c r="P44" s="120" t="s">
        <v>13</v>
      </c>
      <c r="Q44" s="177">
        <v>5</v>
      </c>
      <c r="R44" s="177">
        <v>12</v>
      </c>
      <c r="S44" s="177">
        <v>69</v>
      </c>
      <c r="T44" s="352" t="s">
        <v>13</v>
      </c>
    </row>
    <row r="45" spans="1:20" ht="18.75" customHeight="1">
      <c r="A45" s="1"/>
      <c r="B45" s="414" t="s">
        <v>658</v>
      </c>
      <c r="C45" s="552"/>
      <c r="D45" s="106">
        <v>3</v>
      </c>
      <c r="E45" s="106">
        <v>4</v>
      </c>
      <c r="F45" s="106">
        <v>1</v>
      </c>
      <c r="G45" s="106">
        <v>1</v>
      </c>
      <c r="H45" s="119">
        <f>SUM(I45:J45)</f>
        <v>3</v>
      </c>
      <c r="I45" s="36">
        <v>3</v>
      </c>
      <c r="J45" s="36" t="s">
        <v>30</v>
      </c>
      <c r="K45" s="36"/>
      <c r="N45" s="131" t="s">
        <v>673</v>
      </c>
      <c r="O45" s="117">
        <f>SUM(P45:T45)</f>
        <v>87</v>
      </c>
      <c r="P45" s="120" t="s">
        <v>13</v>
      </c>
      <c r="Q45" s="177">
        <v>5</v>
      </c>
      <c r="R45" s="177">
        <v>11</v>
      </c>
      <c r="S45" s="177">
        <v>71</v>
      </c>
      <c r="T45" s="120" t="s">
        <v>13</v>
      </c>
    </row>
    <row r="46" spans="1:20" ht="18.75" customHeight="1">
      <c r="A46" s="1"/>
      <c r="B46" s="414" t="s">
        <v>657</v>
      </c>
      <c r="C46" s="552"/>
      <c r="D46" s="106">
        <v>8</v>
      </c>
      <c r="E46" s="106">
        <v>10</v>
      </c>
      <c r="F46" s="106">
        <v>3</v>
      </c>
      <c r="G46" s="106">
        <v>9</v>
      </c>
      <c r="H46" s="119">
        <f>SUM(I46:J46)</f>
        <v>11</v>
      </c>
      <c r="I46" s="106">
        <v>9</v>
      </c>
      <c r="J46" s="36">
        <v>2</v>
      </c>
      <c r="K46" s="36"/>
      <c r="N46" s="78" t="s">
        <v>672</v>
      </c>
      <c r="O46" s="32">
        <f>SUM(O48:O49)</f>
        <v>89</v>
      </c>
      <c r="P46" s="63" t="s">
        <v>13</v>
      </c>
      <c r="Q46" s="32">
        <f>SUM(Q48:Q49)</f>
        <v>3</v>
      </c>
      <c r="R46" s="32">
        <f>SUM(R48:R49)</f>
        <v>16</v>
      </c>
      <c r="S46" s="32">
        <f>SUM(S48:S49)</f>
        <v>70</v>
      </c>
      <c r="T46" s="70" t="s">
        <v>13</v>
      </c>
    </row>
    <row r="47" spans="1:20" ht="18.75" customHeight="1">
      <c r="A47" s="1"/>
      <c r="B47" s="174"/>
      <c r="C47" s="104"/>
      <c r="D47" s="103"/>
      <c r="E47" s="103"/>
      <c r="F47" s="103"/>
      <c r="G47" s="103"/>
      <c r="H47" s="103"/>
      <c r="I47" s="103"/>
      <c r="J47" s="103"/>
      <c r="K47" s="103"/>
      <c r="N47" s="97"/>
      <c r="O47" s="103"/>
      <c r="P47" s="103"/>
      <c r="Q47" s="103"/>
      <c r="R47" s="103"/>
      <c r="S47" s="103"/>
      <c r="T47" s="103"/>
    </row>
    <row r="48" spans="1:20" ht="18.75" customHeight="1">
      <c r="A48" s="429" t="s">
        <v>656</v>
      </c>
      <c r="B48" s="801"/>
      <c r="C48" s="552"/>
      <c r="D48" s="106">
        <f aca="true" t="shared" si="4" ref="D48:J48">SUM(D49:D51)</f>
        <v>1811</v>
      </c>
      <c r="E48" s="106">
        <f t="shared" si="4"/>
        <v>1662</v>
      </c>
      <c r="F48" s="106">
        <f t="shared" si="4"/>
        <v>1341</v>
      </c>
      <c r="G48" s="106">
        <f t="shared" si="4"/>
        <v>1271</v>
      </c>
      <c r="H48" s="106">
        <f t="shared" si="4"/>
        <v>1374</v>
      </c>
      <c r="I48" s="106">
        <f t="shared" si="4"/>
        <v>951</v>
      </c>
      <c r="J48" s="106">
        <f t="shared" si="4"/>
        <v>423</v>
      </c>
      <c r="K48" s="106"/>
      <c r="N48" s="97" t="s">
        <v>671</v>
      </c>
      <c r="O48" s="173">
        <f>SUM(P48:T48)</f>
        <v>54</v>
      </c>
      <c r="P48" s="120" t="s">
        <v>13</v>
      </c>
      <c r="Q48" s="177">
        <v>2</v>
      </c>
      <c r="R48" s="177">
        <v>11</v>
      </c>
      <c r="S48" s="177">
        <v>41</v>
      </c>
      <c r="T48" s="118" t="s">
        <v>13</v>
      </c>
    </row>
    <row r="49" spans="1:20" ht="18.75" customHeight="1">
      <c r="A49" s="1"/>
      <c r="B49" s="414" t="s">
        <v>655</v>
      </c>
      <c r="C49" s="552"/>
      <c r="D49" s="36">
        <v>4</v>
      </c>
      <c r="E49" s="106">
        <v>4</v>
      </c>
      <c r="F49" s="106">
        <v>8</v>
      </c>
      <c r="G49" s="106">
        <v>1</v>
      </c>
      <c r="H49" s="119">
        <f>SUM(I49:J49)</f>
        <v>3</v>
      </c>
      <c r="I49" s="36">
        <v>2</v>
      </c>
      <c r="J49" s="36">
        <v>1</v>
      </c>
      <c r="K49" s="36"/>
      <c r="N49" s="343" t="s">
        <v>670</v>
      </c>
      <c r="O49" s="351">
        <f>SUM(P49:T49)</f>
        <v>35</v>
      </c>
      <c r="P49" s="112" t="s">
        <v>13</v>
      </c>
      <c r="Q49" s="340">
        <v>1</v>
      </c>
      <c r="R49" s="340">
        <v>5</v>
      </c>
      <c r="S49" s="340">
        <v>29</v>
      </c>
      <c r="T49" s="112" t="s">
        <v>13</v>
      </c>
    </row>
    <row r="50" spans="1:20" ht="18.75" customHeight="1">
      <c r="A50" s="1"/>
      <c r="B50" s="414" t="s">
        <v>654</v>
      </c>
      <c r="C50" s="552"/>
      <c r="D50" s="106">
        <v>455</v>
      </c>
      <c r="E50" s="106">
        <v>336</v>
      </c>
      <c r="F50" s="106">
        <v>329</v>
      </c>
      <c r="G50" s="106">
        <v>326</v>
      </c>
      <c r="H50" s="119">
        <f>SUM(I50:J50)</f>
        <v>266</v>
      </c>
      <c r="I50" s="106">
        <v>235</v>
      </c>
      <c r="J50" s="106">
        <v>31</v>
      </c>
      <c r="K50" s="106"/>
      <c r="N50" s="1" t="s">
        <v>32</v>
      </c>
      <c r="O50" s="28"/>
      <c r="P50" s="28"/>
      <c r="Q50" s="28"/>
      <c r="R50" s="28"/>
      <c r="S50" s="28"/>
      <c r="T50" s="28"/>
    </row>
    <row r="51" spans="1:11" ht="18.75" customHeight="1">
      <c r="A51" s="1"/>
      <c r="B51" s="414" t="s">
        <v>653</v>
      </c>
      <c r="C51" s="552"/>
      <c r="D51" s="106">
        <v>1352</v>
      </c>
      <c r="E51" s="106">
        <v>1322</v>
      </c>
      <c r="F51" s="106">
        <v>1004</v>
      </c>
      <c r="G51" s="106">
        <v>944</v>
      </c>
      <c r="H51" s="119">
        <f>SUM(I51:J51)</f>
        <v>1105</v>
      </c>
      <c r="I51" s="106">
        <v>714</v>
      </c>
      <c r="J51" s="106">
        <v>391</v>
      </c>
      <c r="K51" s="106"/>
    </row>
    <row r="52" spans="1:11" ht="18.75" customHeight="1">
      <c r="A52" s="1"/>
      <c r="B52" s="174"/>
      <c r="C52" s="104"/>
      <c r="D52" s="103"/>
      <c r="E52" s="103"/>
      <c r="F52" s="103"/>
      <c r="G52" s="103"/>
      <c r="H52" s="103"/>
      <c r="I52" s="103"/>
      <c r="J52" s="103"/>
      <c r="K52" s="103"/>
    </row>
    <row r="53" spans="1:11" ht="18.75" customHeight="1">
      <c r="A53" s="429" t="s">
        <v>652</v>
      </c>
      <c r="B53" s="801"/>
      <c r="C53" s="552"/>
      <c r="D53" s="106">
        <f aca="true" t="shared" si="5" ref="D53:J53">SUM(D54:D58)</f>
        <v>1883</v>
      </c>
      <c r="E53" s="106">
        <f t="shared" si="5"/>
        <v>1595</v>
      </c>
      <c r="F53" s="106">
        <f t="shared" si="5"/>
        <v>1351</v>
      </c>
      <c r="G53" s="106">
        <f t="shared" si="5"/>
        <v>1320</v>
      </c>
      <c r="H53" s="106">
        <f t="shared" si="5"/>
        <v>1220</v>
      </c>
      <c r="I53" s="106">
        <f t="shared" si="5"/>
        <v>542</v>
      </c>
      <c r="J53" s="106">
        <f t="shared" si="5"/>
        <v>678</v>
      </c>
      <c r="K53" s="106"/>
    </row>
    <row r="54" spans="1:11" ht="18.75" customHeight="1">
      <c r="A54" s="1"/>
      <c r="B54" s="414" t="s">
        <v>651</v>
      </c>
      <c r="C54" s="552"/>
      <c r="D54" s="119">
        <v>197</v>
      </c>
      <c r="E54" s="106">
        <v>161</v>
      </c>
      <c r="F54" s="106">
        <v>143</v>
      </c>
      <c r="G54" s="106">
        <v>130</v>
      </c>
      <c r="H54" s="119">
        <f>SUM(I54:J54)</f>
        <v>139</v>
      </c>
      <c r="I54" s="106">
        <v>105</v>
      </c>
      <c r="J54" s="106">
        <v>34</v>
      </c>
      <c r="K54" s="106"/>
    </row>
    <row r="55" spans="1:11" ht="18.75" customHeight="1">
      <c r="A55" s="1"/>
      <c r="B55" s="414" t="s">
        <v>650</v>
      </c>
      <c r="C55" s="552"/>
      <c r="D55" s="106">
        <v>749</v>
      </c>
      <c r="E55" s="106">
        <v>618</v>
      </c>
      <c r="F55" s="106">
        <v>502</v>
      </c>
      <c r="G55" s="106">
        <v>502</v>
      </c>
      <c r="H55" s="119">
        <f>SUM(I55:J55)</f>
        <v>432</v>
      </c>
      <c r="I55" s="106">
        <v>183</v>
      </c>
      <c r="J55" s="106">
        <v>249</v>
      </c>
      <c r="K55" s="106"/>
    </row>
    <row r="56" spans="1:11" ht="18.75" customHeight="1">
      <c r="A56" s="1"/>
      <c r="B56" s="414" t="s">
        <v>649</v>
      </c>
      <c r="C56" s="552"/>
      <c r="D56" s="106">
        <v>47</v>
      </c>
      <c r="E56" s="106">
        <v>48</v>
      </c>
      <c r="F56" s="106">
        <v>46</v>
      </c>
      <c r="G56" s="106">
        <v>36</v>
      </c>
      <c r="H56" s="119">
        <f>SUM(I56:J56)</f>
        <v>30</v>
      </c>
      <c r="I56" s="36" t="s">
        <v>30</v>
      </c>
      <c r="J56" s="106">
        <v>30</v>
      </c>
      <c r="K56" s="106"/>
    </row>
    <row r="57" spans="1:11" ht="18.75" customHeight="1">
      <c r="A57" s="1"/>
      <c r="B57" s="414" t="s">
        <v>648</v>
      </c>
      <c r="C57" s="552"/>
      <c r="D57" s="106">
        <v>718</v>
      </c>
      <c r="E57" s="106">
        <v>590</v>
      </c>
      <c r="F57" s="106">
        <v>544</v>
      </c>
      <c r="G57" s="106">
        <v>541</v>
      </c>
      <c r="H57" s="119">
        <f>SUM(I57:J57)</f>
        <v>496</v>
      </c>
      <c r="I57" s="106">
        <v>166</v>
      </c>
      <c r="J57" s="106">
        <v>330</v>
      </c>
      <c r="K57" s="106"/>
    </row>
    <row r="58" spans="1:11" ht="18.75" customHeight="1">
      <c r="A58" s="1"/>
      <c r="B58" s="414" t="s">
        <v>647</v>
      </c>
      <c r="C58" s="552"/>
      <c r="D58" s="106">
        <v>172</v>
      </c>
      <c r="E58" s="106">
        <v>178</v>
      </c>
      <c r="F58" s="106">
        <v>116</v>
      </c>
      <c r="G58" s="106">
        <v>111</v>
      </c>
      <c r="H58" s="119">
        <f>SUM(I58:J58)</f>
        <v>123</v>
      </c>
      <c r="I58" s="106">
        <v>88</v>
      </c>
      <c r="J58" s="106">
        <v>35</v>
      </c>
      <c r="K58" s="106"/>
    </row>
    <row r="59" spans="1:11" ht="18.75" customHeight="1">
      <c r="A59" s="1"/>
      <c r="B59" s="348"/>
      <c r="C59" s="347"/>
      <c r="D59" s="106"/>
      <c r="E59" s="106"/>
      <c r="F59" s="106"/>
      <c r="G59" s="106"/>
      <c r="H59" s="106"/>
      <c r="I59" s="106"/>
      <c r="J59" s="106"/>
      <c r="K59" s="106"/>
    </row>
    <row r="60" spans="1:11" ht="18.75" customHeight="1">
      <c r="A60" s="802" t="s">
        <v>646</v>
      </c>
      <c r="B60" s="802"/>
      <c r="C60" s="554"/>
      <c r="D60" s="100">
        <v>29</v>
      </c>
      <c r="E60" s="100">
        <v>32</v>
      </c>
      <c r="F60" s="100">
        <v>34</v>
      </c>
      <c r="G60" s="100">
        <v>26</v>
      </c>
      <c r="H60" s="140">
        <f>SUM(I60:J60)</f>
        <v>39</v>
      </c>
      <c r="I60" s="100">
        <v>12</v>
      </c>
      <c r="J60" s="100">
        <v>27</v>
      </c>
      <c r="K60" s="119"/>
    </row>
    <row r="61" spans="1:11" ht="18.75" customHeight="1">
      <c r="A61" s="174" t="s">
        <v>645</v>
      </c>
      <c r="B61" s="1"/>
      <c r="C61" s="28"/>
      <c r="D61" s="28"/>
      <c r="E61" s="28"/>
      <c r="F61" s="80"/>
      <c r="G61" s="80"/>
      <c r="H61" s="80"/>
      <c r="I61" s="80"/>
      <c r="J61" s="28"/>
      <c r="K61" s="28"/>
    </row>
    <row r="62" spans="1:11" ht="18.75" customHeight="1">
      <c r="A62" s="28" t="s">
        <v>32</v>
      </c>
      <c r="B62" s="1"/>
      <c r="C62" s="28"/>
      <c r="D62" s="28"/>
      <c r="E62" s="28"/>
      <c r="F62" s="28"/>
      <c r="G62" s="28"/>
      <c r="H62" s="28"/>
      <c r="I62" s="28"/>
      <c r="J62" s="1"/>
      <c r="K62" s="1"/>
    </row>
  </sheetData>
  <sheetProtection/>
  <mergeCells count="82">
    <mergeCell ref="C4:C6"/>
    <mergeCell ref="H4:H6"/>
    <mergeCell ref="I4:I6"/>
    <mergeCell ref="A4:B6"/>
    <mergeCell ref="I22:I24"/>
    <mergeCell ref="H22:H24"/>
    <mergeCell ref="Q4:Q5"/>
    <mergeCell ref="R4:R5"/>
    <mergeCell ref="S4:S5"/>
    <mergeCell ref="T4:T5"/>
    <mergeCell ref="N19:T19"/>
    <mergeCell ref="C22:C24"/>
    <mergeCell ref="A37:J37"/>
    <mergeCell ref="B49:C49"/>
    <mergeCell ref="B46:C46"/>
    <mergeCell ref="B45:C45"/>
    <mergeCell ref="B44:C44"/>
    <mergeCell ref="A48:C48"/>
    <mergeCell ref="A38:J38"/>
    <mergeCell ref="A29:B29"/>
    <mergeCell ref="A31:B31"/>
    <mergeCell ref="B54:C54"/>
    <mergeCell ref="A60:C60"/>
    <mergeCell ref="B55:C55"/>
    <mergeCell ref="B56:C56"/>
    <mergeCell ref="B57:C57"/>
    <mergeCell ref="B58:C58"/>
    <mergeCell ref="B51:C51"/>
    <mergeCell ref="B50:C50"/>
    <mergeCell ref="A40:C40"/>
    <mergeCell ref="A41:C41"/>
    <mergeCell ref="A43:C43"/>
    <mergeCell ref="A53:C53"/>
    <mergeCell ref="A7:B7"/>
    <mergeCell ref="A8:B8"/>
    <mergeCell ref="A9:B9"/>
    <mergeCell ref="A10:B10"/>
    <mergeCell ref="A11:B11"/>
    <mergeCell ref="A13:B13"/>
    <mergeCell ref="A14:B14"/>
    <mergeCell ref="A22:B24"/>
    <mergeCell ref="A25:B25"/>
    <mergeCell ref="A26:B26"/>
    <mergeCell ref="A27:B27"/>
    <mergeCell ref="A28:B28"/>
    <mergeCell ref="A32:B32"/>
    <mergeCell ref="E5:E6"/>
    <mergeCell ref="G5:G6"/>
    <mergeCell ref="A1:J1"/>
    <mergeCell ref="A2:J2"/>
    <mergeCell ref="A19:J19"/>
    <mergeCell ref="A20:J20"/>
    <mergeCell ref="E23:E24"/>
    <mergeCell ref="G23:G24"/>
    <mergeCell ref="J4:J6"/>
    <mergeCell ref="D4:D6"/>
    <mergeCell ref="F4:F6"/>
    <mergeCell ref="D22:D24"/>
    <mergeCell ref="F22:F24"/>
    <mergeCell ref="J22:J24"/>
    <mergeCell ref="N1:T1"/>
    <mergeCell ref="N2:T2"/>
    <mergeCell ref="N4:N5"/>
    <mergeCell ref="O4:O5"/>
    <mergeCell ref="P4:P5"/>
    <mergeCell ref="N20:T20"/>
    <mergeCell ref="N22:N23"/>
    <mergeCell ref="O22:O23"/>
    <mergeCell ref="P22:P23"/>
    <mergeCell ref="Q22:Q23"/>
    <mergeCell ref="R22:R23"/>
    <mergeCell ref="S22:S23"/>
    <mergeCell ref="T22:T23"/>
    <mergeCell ref="N37:T37"/>
    <mergeCell ref="N38:T38"/>
    <mergeCell ref="N40:N41"/>
    <mergeCell ref="O40:O41"/>
    <mergeCell ref="P40:P41"/>
    <mergeCell ref="Q40:Q41"/>
    <mergeCell ref="R40:R41"/>
    <mergeCell ref="S40:S41"/>
    <mergeCell ref="T40:T41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51">
      <selection activeCell="A1" sqref="A1:K1"/>
    </sheetView>
  </sheetViews>
  <sheetFormatPr defaultColWidth="13.796875" defaultRowHeight="16.5" customHeight="1"/>
  <cols>
    <col min="1" max="16384" width="13.69921875" style="0" customWidth="1"/>
  </cols>
  <sheetData>
    <row r="1" spans="1:12" ht="18.75" customHeight="1">
      <c r="A1" s="623" t="s">
        <v>700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</row>
    <row r="2" spans="1:12" ht="18.75" customHeight="1">
      <c r="A2" s="624" t="s">
        <v>699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1:12" ht="18.75" customHeight="1">
      <c r="A3" s="624" t="s">
        <v>698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</row>
    <row r="4" spans="1:12" ht="16.5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360" t="s">
        <v>697</v>
      </c>
    </row>
    <row r="5" spans="1:12" ht="16.5" customHeight="1">
      <c r="A5" s="303" t="s">
        <v>696</v>
      </c>
      <c r="B5" s="311" t="s">
        <v>695</v>
      </c>
      <c r="C5" s="311" t="s">
        <v>694</v>
      </c>
      <c r="D5" s="311" t="s">
        <v>693</v>
      </c>
      <c r="E5" s="311" t="s">
        <v>692</v>
      </c>
      <c r="F5" s="311" t="s">
        <v>691</v>
      </c>
      <c r="G5" s="311" t="s">
        <v>690</v>
      </c>
      <c r="H5" s="324" t="s">
        <v>689</v>
      </c>
      <c r="I5" s="311" t="s">
        <v>688</v>
      </c>
      <c r="J5" s="311" t="s">
        <v>687</v>
      </c>
      <c r="K5" s="311" t="s">
        <v>686</v>
      </c>
      <c r="L5" s="304" t="s">
        <v>685</v>
      </c>
    </row>
    <row r="6" spans="1:12" ht="16.5" customHeight="1">
      <c r="A6" s="373" t="s">
        <v>735</v>
      </c>
      <c r="B6" s="359">
        <f>SUM(C6:L6)</f>
        <v>501087</v>
      </c>
      <c r="C6" s="358">
        <v>51528</v>
      </c>
      <c r="D6" s="358">
        <v>29735</v>
      </c>
      <c r="E6" s="358">
        <v>62359</v>
      </c>
      <c r="F6" s="357">
        <v>87748</v>
      </c>
      <c r="G6" s="357">
        <v>40813</v>
      </c>
      <c r="H6" s="357">
        <v>26231</v>
      </c>
      <c r="I6" s="357">
        <v>28168</v>
      </c>
      <c r="J6" s="357">
        <v>68500</v>
      </c>
      <c r="K6" s="357">
        <v>8206</v>
      </c>
      <c r="L6" s="357">
        <v>97799</v>
      </c>
    </row>
    <row r="7" spans="1:12" ht="16.5" customHeight="1">
      <c r="A7" s="279" t="s">
        <v>60</v>
      </c>
      <c r="B7" s="323">
        <f>SUM(C7:L7)</f>
        <v>516616</v>
      </c>
      <c r="C7" s="356">
        <v>50272</v>
      </c>
      <c r="D7" s="356">
        <v>29833</v>
      </c>
      <c r="E7" s="356">
        <v>61804</v>
      </c>
      <c r="F7" s="308">
        <v>88897</v>
      </c>
      <c r="G7" s="308">
        <v>37198</v>
      </c>
      <c r="H7" s="308">
        <v>26258</v>
      </c>
      <c r="I7" s="308">
        <v>28638</v>
      </c>
      <c r="J7" s="308">
        <v>55877</v>
      </c>
      <c r="K7" s="308">
        <v>7860</v>
      </c>
      <c r="L7" s="308">
        <v>129979</v>
      </c>
    </row>
    <row r="8" spans="1:12" ht="16.5" customHeight="1">
      <c r="A8" s="279" t="s">
        <v>183</v>
      </c>
      <c r="B8" s="323">
        <f>SUM(C8:L8)</f>
        <v>534259</v>
      </c>
      <c r="C8" s="356">
        <v>51560</v>
      </c>
      <c r="D8" s="356">
        <v>30461</v>
      </c>
      <c r="E8" s="356">
        <v>64285</v>
      </c>
      <c r="F8" s="308">
        <v>92132</v>
      </c>
      <c r="G8" s="308">
        <v>38534</v>
      </c>
      <c r="H8" s="308">
        <v>27468</v>
      </c>
      <c r="I8" s="308">
        <v>29572</v>
      </c>
      <c r="J8" s="308">
        <v>58687</v>
      </c>
      <c r="K8" s="308">
        <v>8071</v>
      </c>
      <c r="L8" s="308">
        <v>133489</v>
      </c>
    </row>
    <row r="9" spans="1:12" ht="16.5" customHeight="1">
      <c r="A9" s="306" t="s">
        <v>58</v>
      </c>
      <c r="B9" s="323">
        <f>SUM(C9:L9)</f>
        <v>554123</v>
      </c>
      <c r="C9" s="308">
        <v>52934</v>
      </c>
      <c r="D9" s="308">
        <v>31173</v>
      </c>
      <c r="E9" s="308">
        <v>66612</v>
      </c>
      <c r="F9" s="308">
        <v>96502</v>
      </c>
      <c r="G9" s="308">
        <v>39876</v>
      </c>
      <c r="H9" s="308">
        <v>29006</v>
      </c>
      <c r="I9" s="308">
        <v>30843</v>
      </c>
      <c r="J9" s="308">
        <v>61223</v>
      </c>
      <c r="K9" s="308">
        <v>8369</v>
      </c>
      <c r="L9" s="308">
        <v>137585</v>
      </c>
    </row>
    <row r="10" spans="1:12" ht="16.5" customHeight="1">
      <c r="A10" s="307" t="s">
        <v>57</v>
      </c>
      <c r="B10" s="355">
        <f>SUM(C10:L10)</f>
        <v>574126</v>
      </c>
      <c r="C10" s="354">
        <v>54463</v>
      </c>
      <c r="D10" s="354">
        <v>31912</v>
      </c>
      <c r="E10" s="354">
        <v>68891</v>
      </c>
      <c r="F10" s="354">
        <v>100539</v>
      </c>
      <c r="G10" s="354">
        <v>41181</v>
      </c>
      <c r="H10" s="354">
        <v>30514</v>
      </c>
      <c r="I10" s="354">
        <v>32019</v>
      </c>
      <c r="J10" s="354">
        <v>64219</v>
      </c>
      <c r="K10" s="354">
        <v>8682</v>
      </c>
      <c r="L10" s="354">
        <v>141706</v>
      </c>
    </row>
    <row r="11" spans="1:12" ht="16.5" customHeight="1">
      <c r="A11" s="60" t="s">
        <v>684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6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5" spans="1:16" ht="18.75" customHeight="1">
      <c r="A15" s="623" t="s">
        <v>733</v>
      </c>
      <c r="B15" s="623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</row>
    <row r="16" spans="1:16" ht="18.75" customHeight="1">
      <c r="A16" s="624" t="s">
        <v>732</v>
      </c>
      <c r="B16" s="624"/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</row>
    <row r="17" spans="1:16" ht="18.75" customHeight="1">
      <c r="A17" s="624" t="s">
        <v>731</v>
      </c>
      <c r="B17" s="624"/>
      <c r="C17" s="624"/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</row>
    <row r="18" spans="1:16" ht="16.5" customHeight="1" thickBot="1">
      <c r="A18" s="60"/>
      <c r="B18" s="320"/>
      <c r="C18" s="320"/>
      <c r="D18" s="32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16.5" customHeight="1">
      <c r="A19" s="808" t="s">
        <v>730</v>
      </c>
      <c r="B19" s="811" t="s">
        <v>729</v>
      </c>
      <c r="C19" s="813" t="s">
        <v>728</v>
      </c>
      <c r="D19" s="773"/>
      <c r="E19" s="773"/>
      <c r="F19" s="537"/>
      <c r="G19" s="620" t="s">
        <v>727</v>
      </c>
      <c r="H19" s="546"/>
      <c r="I19" s="546"/>
      <c r="J19" s="546"/>
      <c r="K19" s="546"/>
      <c r="L19" s="546"/>
      <c r="M19" s="546"/>
      <c r="N19" s="546"/>
      <c r="O19" s="547"/>
      <c r="P19" s="804" t="s">
        <v>726</v>
      </c>
    </row>
    <row r="20" spans="1:16" ht="16.5" customHeight="1">
      <c r="A20" s="809"/>
      <c r="B20" s="812"/>
      <c r="C20" s="814" t="s">
        <v>64</v>
      </c>
      <c r="D20" s="815" t="s">
        <v>725</v>
      </c>
      <c r="E20" s="806" t="s">
        <v>724</v>
      </c>
      <c r="F20" s="806" t="s">
        <v>723</v>
      </c>
      <c r="G20" s="632" t="s">
        <v>722</v>
      </c>
      <c r="H20" s="534"/>
      <c r="I20" s="535"/>
      <c r="J20" s="632" t="s">
        <v>721</v>
      </c>
      <c r="K20" s="534"/>
      <c r="L20" s="535"/>
      <c r="M20" s="632" t="s">
        <v>720</v>
      </c>
      <c r="N20" s="534"/>
      <c r="O20" s="535"/>
      <c r="P20" s="805"/>
    </row>
    <row r="21" spans="1:16" ht="16.5" customHeight="1">
      <c r="A21" s="810"/>
      <c r="B21" s="549"/>
      <c r="C21" s="549"/>
      <c r="D21" s="549"/>
      <c r="E21" s="478"/>
      <c r="F21" s="807"/>
      <c r="G21" s="370" t="s">
        <v>719</v>
      </c>
      <c r="H21" s="369" t="s">
        <v>718</v>
      </c>
      <c r="I21" s="371" t="s">
        <v>734</v>
      </c>
      <c r="J21" s="368" t="s">
        <v>719</v>
      </c>
      <c r="K21" s="368" t="s">
        <v>718</v>
      </c>
      <c r="L21" s="372" t="s">
        <v>734</v>
      </c>
      <c r="M21" s="368" t="s">
        <v>719</v>
      </c>
      <c r="N21" s="368" t="s">
        <v>718</v>
      </c>
      <c r="O21" s="372" t="s">
        <v>734</v>
      </c>
      <c r="P21" s="441"/>
    </row>
    <row r="22" spans="1:16" ht="16.5" customHeight="1">
      <c r="A22" s="367"/>
      <c r="B22" s="366" t="s">
        <v>717</v>
      </c>
      <c r="C22" s="365" t="s">
        <v>715</v>
      </c>
      <c r="D22" s="365" t="s">
        <v>715</v>
      </c>
      <c r="E22" s="365" t="s">
        <v>715</v>
      </c>
      <c r="F22" s="365" t="s">
        <v>715</v>
      </c>
      <c r="G22" s="365" t="s">
        <v>715</v>
      </c>
      <c r="H22" s="365" t="s">
        <v>716</v>
      </c>
      <c r="I22" s="365" t="s">
        <v>715</v>
      </c>
      <c r="J22" s="365" t="s">
        <v>715</v>
      </c>
      <c r="K22" s="365" t="s">
        <v>716</v>
      </c>
      <c r="L22" s="365" t="s">
        <v>715</v>
      </c>
      <c r="M22" s="365" t="s">
        <v>715</v>
      </c>
      <c r="N22" s="365" t="s">
        <v>716</v>
      </c>
      <c r="O22" s="365" t="s">
        <v>715</v>
      </c>
      <c r="P22" s="365" t="s">
        <v>714</v>
      </c>
    </row>
    <row r="23" spans="1:16" ht="16.5" customHeight="1">
      <c r="A23" s="288" t="s">
        <v>713</v>
      </c>
      <c r="B23" s="323">
        <v>320</v>
      </c>
      <c r="C23" s="308">
        <f>SUM(D23:F23)</f>
        <v>192208</v>
      </c>
      <c r="D23" s="308">
        <v>155878</v>
      </c>
      <c r="E23" s="308">
        <v>19018</v>
      </c>
      <c r="F23" s="308">
        <v>17312</v>
      </c>
      <c r="G23" s="308">
        <v>25913</v>
      </c>
      <c r="H23" s="308">
        <v>74404</v>
      </c>
      <c r="I23" s="308">
        <v>6511</v>
      </c>
      <c r="J23" s="308">
        <v>19341</v>
      </c>
      <c r="K23" s="308">
        <v>51419</v>
      </c>
      <c r="L23" s="308">
        <v>4866</v>
      </c>
      <c r="M23" s="308">
        <v>6572</v>
      </c>
      <c r="N23" s="308">
        <v>22985</v>
      </c>
      <c r="O23" s="308">
        <v>1645</v>
      </c>
      <c r="P23" s="308">
        <v>5388</v>
      </c>
    </row>
    <row r="24" spans="1:16" ht="16.5" customHeight="1">
      <c r="A24" s="306" t="s">
        <v>60</v>
      </c>
      <c r="B24" s="323">
        <v>306</v>
      </c>
      <c r="C24" s="308">
        <f>SUM(D24:F24)</f>
        <v>166973</v>
      </c>
      <c r="D24" s="308">
        <v>132248</v>
      </c>
      <c r="E24" s="308">
        <v>19669</v>
      </c>
      <c r="F24" s="308">
        <v>15056</v>
      </c>
      <c r="G24" s="308">
        <v>26783</v>
      </c>
      <c r="H24" s="308">
        <v>76890</v>
      </c>
      <c r="I24" s="308">
        <v>3948</v>
      </c>
      <c r="J24" s="308">
        <v>20512</v>
      </c>
      <c r="K24" s="308">
        <v>54371</v>
      </c>
      <c r="L24" s="308">
        <v>2948</v>
      </c>
      <c r="M24" s="308">
        <v>6271</v>
      </c>
      <c r="N24" s="308">
        <v>22519</v>
      </c>
      <c r="O24" s="308">
        <v>1000</v>
      </c>
      <c r="P24" s="308">
        <v>5498</v>
      </c>
    </row>
    <row r="25" spans="1:16" ht="16.5" customHeight="1">
      <c r="A25" s="306" t="s">
        <v>183</v>
      </c>
      <c r="B25" s="323">
        <v>306</v>
      </c>
      <c r="C25" s="308">
        <f>SUM(D25:F25)</f>
        <v>180957</v>
      </c>
      <c r="D25" s="308">
        <v>146945</v>
      </c>
      <c r="E25" s="308">
        <v>19142</v>
      </c>
      <c r="F25" s="308">
        <v>14870</v>
      </c>
      <c r="G25" s="308">
        <v>27898</v>
      </c>
      <c r="H25" s="308">
        <v>79091</v>
      </c>
      <c r="I25" s="308">
        <v>3723</v>
      </c>
      <c r="J25" s="308">
        <v>21994</v>
      </c>
      <c r="K25" s="308">
        <v>57681</v>
      </c>
      <c r="L25" s="308">
        <v>2998</v>
      </c>
      <c r="M25" s="308">
        <v>5904</v>
      </c>
      <c r="N25" s="308">
        <v>21410</v>
      </c>
      <c r="O25" s="308">
        <v>725</v>
      </c>
      <c r="P25" s="308">
        <v>6961</v>
      </c>
    </row>
    <row r="26" spans="1:16" ht="16.5" customHeight="1">
      <c r="A26" s="306" t="s">
        <v>58</v>
      </c>
      <c r="B26" s="323">
        <v>306</v>
      </c>
      <c r="C26" s="308">
        <f>SUM(D26:F26)</f>
        <v>172369</v>
      </c>
      <c r="D26" s="308">
        <v>138409</v>
      </c>
      <c r="E26" s="308">
        <v>18459</v>
      </c>
      <c r="F26" s="308">
        <v>15501</v>
      </c>
      <c r="G26" s="308">
        <v>31861</v>
      </c>
      <c r="H26" s="308">
        <v>79334</v>
      </c>
      <c r="I26" s="308">
        <v>3309</v>
      </c>
      <c r="J26" s="308">
        <v>24563</v>
      </c>
      <c r="K26" s="308">
        <v>56711</v>
      </c>
      <c r="L26" s="308">
        <v>2716</v>
      </c>
      <c r="M26" s="308">
        <v>7298</v>
      </c>
      <c r="N26" s="308">
        <v>22623</v>
      </c>
      <c r="O26" s="308">
        <v>593</v>
      </c>
      <c r="P26" s="308">
        <v>6625</v>
      </c>
    </row>
    <row r="27" spans="1:16" ht="16.5" customHeight="1">
      <c r="A27" s="278" t="s">
        <v>57</v>
      </c>
      <c r="B27" s="364">
        <f aca="true" t="shared" si="0" ref="B27:P27">SUM(B29:B40)</f>
        <v>306</v>
      </c>
      <c r="C27" s="128">
        <f t="shared" si="0"/>
        <v>173067</v>
      </c>
      <c r="D27" s="128">
        <f t="shared" si="0"/>
        <v>140158</v>
      </c>
      <c r="E27" s="128">
        <f t="shared" si="0"/>
        <v>16508</v>
      </c>
      <c r="F27" s="128">
        <f t="shared" si="0"/>
        <v>16401</v>
      </c>
      <c r="G27" s="128">
        <f t="shared" si="0"/>
        <v>29399</v>
      </c>
      <c r="H27" s="128">
        <f t="shared" si="0"/>
        <v>83761</v>
      </c>
      <c r="I27" s="128">
        <f t="shared" si="0"/>
        <v>3041</v>
      </c>
      <c r="J27" s="128">
        <f t="shared" si="0"/>
        <v>22924</v>
      </c>
      <c r="K27" s="128">
        <f t="shared" si="0"/>
        <v>60372</v>
      </c>
      <c r="L27" s="128">
        <f t="shared" si="0"/>
        <v>2355</v>
      </c>
      <c r="M27" s="128">
        <f t="shared" si="0"/>
        <v>6475</v>
      </c>
      <c r="N27" s="128">
        <f t="shared" si="0"/>
        <v>23389</v>
      </c>
      <c r="O27" s="128">
        <f t="shared" si="0"/>
        <v>686</v>
      </c>
      <c r="P27" s="128">
        <f t="shared" si="0"/>
        <v>6583</v>
      </c>
    </row>
    <row r="28" spans="1:16" ht="16.5" customHeight="1">
      <c r="A28" s="288"/>
      <c r="B28" s="323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</row>
    <row r="29" spans="1:16" ht="16.5" customHeight="1">
      <c r="A29" s="288" t="s">
        <v>712</v>
      </c>
      <c r="B29" s="323">
        <v>14</v>
      </c>
      <c r="C29" s="308">
        <f aca="true" t="shared" si="1" ref="C29:C40">SUM(D29:F29)</f>
        <v>7904</v>
      </c>
      <c r="D29" s="308">
        <v>6137</v>
      </c>
      <c r="E29" s="308">
        <v>687</v>
      </c>
      <c r="F29" s="308">
        <v>1080</v>
      </c>
      <c r="G29" s="308">
        <v>1469</v>
      </c>
      <c r="H29" s="308">
        <v>4389</v>
      </c>
      <c r="I29" s="308">
        <v>205</v>
      </c>
      <c r="J29" s="308">
        <v>1203</v>
      </c>
      <c r="K29" s="308">
        <v>3381</v>
      </c>
      <c r="L29" s="308">
        <v>184</v>
      </c>
      <c r="M29" s="308">
        <v>266</v>
      </c>
      <c r="N29" s="308">
        <v>1008</v>
      </c>
      <c r="O29" s="308">
        <v>21</v>
      </c>
      <c r="P29" s="308">
        <v>304</v>
      </c>
    </row>
    <row r="30" spans="1:16" ht="16.5" customHeight="1">
      <c r="A30" s="306" t="s">
        <v>711</v>
      </c>
      <c r="B30" s="323">
        <v>27</v>
      </c>
      <c r="C30" s="308">
        <f t="shared" si="1"/>
        <v>15560</v>
      </c>
      <c r="D30" s="308">
        <v>12823</v>
      </c>
      <c r="E30" s="308">
        <v>1248</v>
      </c>
      <c r="F30" s="308">
        <v>1489</v>
      </c>
      <c r="G30" s="308">
        <v>2396</v>
      </c>
      <c r="H30" s="308">
        <v>6758</v>
      </c>
      <c r="I30" s="308">
        <v>301</v>
      </c>
      <c r="J30" s="308">
        <v>1946</v>
      </c>
      <c r="K30" s="308">
        <v>5130</v>
      </c>
      <c r="L30" s="308">
        <v>251</v>
      </c>
      <c r="M30" s="308">
        <v>450</v>
      </c>
      <c r="N30" s="308">
        <v>1628</v>
      </c>
      <c r="O30" s="308">
        <v>50</v>
      </c>
      <c r="P30" s="308">
        <v>597</v>
      </c>
    </row>
    <row r="31" spans="1:16" ht="16.5" customHeight="1">
      <c r="A31" s="306" t="s">
        <v>710</v>
      </c>
      <c r="B31" s="323">
        <v>29</v>
      </c>
      <c r="C31" s="308">
        <f t="shared" si="1"/>
        <v>16671</v>
      </c>
      <c r="D31" s="308">
        <v>13568</v>
      </c>
      <c r="E31" s="308">
        <v>1580</v>
      </c>
      <c r="F31" s="308">
        <v>1523</v>
      </c>
      <c r="G31" s="308">
        <v>2734</v>
      </c>
      <c r="H31" s="308">
        <v>7546</v>
      </c>
      <c r="I31" s="308">
        <v>313</v>
      </c>
      <c r="J31" s="308">
        <v>2128</v>
      </c>
      <c r="K31" s="308">
        <v>5483</v>
      </c>
      <c r="L31" s="308">
        <v>235</v>
      </c>
      <c r="M31" s="308">
        <v>606</v>
      </c>
      <c r="N31" s="308">
        <v>2063</v>
      </c>
      <c r="O31" s="308">
        <v>78</v>
      </c>
      <c r="P31" s="308">
        <v>531</v>
      </c>
    </row>
    <row r="32" spans="1:16" ht="16.5" customHeight="1">
      <c r="A32" s="306" t="s">
        <v>709</v>
      </c>
      <c r="B32" s="323">
        <v>29</v>
      </c>
      <c r="C32" s="308">
        <f t="shared" si="1"/>
        <v>19208</v>
      </c>
      <c r="D32" s="308">
        <v>15286</v>
      </c>
      <c r="E32" s="308">
        <v>2015</v>
      </c>
      <c r="F32" s="308">
        <v>1907</v>
      </c>
      <c r="G32" s="308">
        <v>2900</v>
      </c>
      <c r="H32" s="308">
        <v>7952</v>
      </c>
      <c r="I32" s="308">
        <v>379</v>
      </c>
      <c r="J32" s="308">
        <v>2191</v>
      </c>
      <c r="K32" s="308">
        <v>5467</v>
      </c>
      <c r="L32" s="308">
        <v>257</v>
      </c>
      <c r="M32" s="308">
        <v>709</v>
      </c>
      <c r="N32" s="308">
        <v>2485</v>
      </c>
      <c r="O32" s="308">
        <v>122</v>
      </c>
      <c r="P32" s="308">
        <v>607</v>
      </c>
    </row>
    <row r="33" spans="1:16" ht="16.5" customHeight="1">
      <c r="A33" s="306" t="s">
        <v>708</v>
      </c>
      <c r="B33" s="323">
        <v>31</v>
      </c>
      <c r="C33" s="308">
        <f t="shared" si="1"/>
        <v>20759</v>
      </c>
      <c r="D33" s="308">
        <v>16425</v>
      </c>
      <c r="E33" s="308">
        <v>2201</v>
      </c>
      <c r="F33" s="308">
        <v>2133</v>
      </c>
      <c r="G33" s="308">
        <v>3067</v>
      </c>
      <c r="H33" s="308">
        <v>8804</v>
      </c>
      <c r="I33" s="308">
        <v>381</v>
      </c>
      <c r="J33" s="308">
        <v>2206</v>
      </c>
      <c r="K33" s="308">
        <v>5704</v>
      </c>
      <c r="L33" s="308">
        <v>267</v>
      </c>
      <c r="M33" s="308">
        <v>861</v>
      </c>
      <c r="N33" s="308">
        <v>3100</v>
      </c>
      <c r="O33" s="308">
        <v>114</v>
      </c>
      <c r="P33" s="308">
        <v>755</v>
      </c>
    </row>
    <row r="34" spans="1:16" ht="16.5" customHeight="1">
      <c r="A34" s="306" t="s">
        <v>707</v>
      </c>
      <c r="B34" s="323">
        <v>14</v>
      </c>
      <c r="C34" s="308">
        <f t="shared" si="1"/>
        <v>7951</v>
      </c>
      <c r="D34" s="308">
        <v>6015</v>
      </c>
      <c r="E34" s="308">
        <v>738</v>
      </c>
      <c r="F34" s="308">
        <v>1198</v>
      </c>
      <c r="G34" s="308">
        <v>1392</v>
      </c>
      <c r="H34" s="308">
        <v>3940</v>
      </c>
      <c r="I34" s="308">
        <v>124</v>
      </c>
      <c r="J34" s="308">
        <v>1095</v>
      </c>
      <c r="K34" s="308">
        <v>2874</v>
      </c>
      <c r="L34" s="308">
        <v>104</v>
      </c>
      <c r="M34" s="308">
        <v>297</v>
      </c>
      <c r="N34" s="308">
        <v>1066</v>
      </c>
      <c r="O34" s="308">
        <v>20</v>
      </c>
      <c r="P34" s="308">
        <v>291</v>
      </c>
    </row>
    <row r="35" spans="1:16" ht="16.5" customHeight="1">
      <c r="A35" s="306" t="s">
        <v>706</v>
      </c>
      <c r="B35" s="323">
        <v>29</v>
      </c>
      <c r="C35" s="308">
        <f t="shared" si="1"/>
        <v>16051</v>
      </c>
      <c r="D35" s="308">
        <v>13116</v>
      </c>
      <c r="E35" s="308">
        <v>1393</v>
      </c>
      <c r="F35" s="308">
        <v>1542</v>
      </c>
      <c r="G35" s="308">
        <v>2842</v>
      </c>
      <c r="H35" s="308">
        <v>8138</v>
      </c>
      <c r="I35" s="308">
        <v>262</v>
      </c>
      <c r="J35" s="308">
        <v>2263</v>
      </c>
      <c r="K35" s="308">
        <v>6022</v>
      </c>
      <c r="L35" s="308">
        <v>215</v>
      </c>
      <c r="M35" s="308">
        <v>579</v>
      </c>
      <c r="N35" s="308">
        <v>2116</v>
      </c>
      <c r="O35" s="308">
        <v>47</v>
      </c>
      <c r="P35" s="308">
        <v>692</v>
      </c>
    </row>
    <row r="36" spans="1:16" ht="16.5" customHeight="1">
      <c r="A36" s="306" t="s">
        <v>705</v>
      </c>
      <c r="B36" s="323">
        <v>27</v>
      </c>
      <c r="C36" s="308">
        <f t="shared" si="1"/>
        <v>14055</v>
      </c>
      <c r="D36" s="308">
        <v>11574</v>
      </c>
      <c r="E36" s="308">
        <v>1291</v>
      </c>
      <c r="F36" s="308">
        <v>1190</v>
      </c>
      <c r="G36" s="308">
        <v>2543</v>
      </c>
      <c r="H36" s="308">
        <v>7116</v>
      </c>
      <c r="I36" s="308">
        <v>212</v>
      </c>
      <c r="J36" s="308">
        <v>2012</v>
      </c>
      <c r="K36" s="308">
        <v>5220</v>
      </c>
      <c r="L36" s="308">
        <v>163</v>
      </c>
      <c r="M36" s="308">
        <v>531</v>
      </c>
      <c r="N36" s="308">
        <v>1896</v>
      </c>
      <c r="O36" s="308">
        <v>49</v>
      </c>
      <c r="P36" s="308">
        <v>605</v>
      </c>
    </row>
    <row r="37" spans="1:16" ht="16.5" customHeight="1">
      <c r="A37" s="306" t="s">
        <v>704</v>
      </c>
      <c r="B37" s="323">
        <v>25</v>
      </c>
      <c r="C37" s="308">
        <f t="shared" si="1"/>
        <v>13529</v>
      </c>
      <c r="D37" s="308">
        <v>11096</v>
      </c>
      <c r="E37" s="308">
        <v>1416</v>
      </c>
      <c r="F37" s="308">
        <v>1017</v>
      </c>
      <c r="G37" s="308">
        <v>2466</v>
      </c>
      <c r="H37" s="308">
        <v>7264</v>
      </c>
      <c r="I37" s="308">
        <v>240</v>
      </c>
      <c r="J37" s="308">
        <v>1931</v>
      </c>
      <c r="K37" s="308">
        <v>5242</v>
      </c>
      <c r="L37" s="308">
        <v>195</v>
      </c>
      <c r="M37" s="308">
        <v>535</v>
      </c>
      <c r="N37" s="308">
        <v>2022</v>
      </c>
      <c r="O37" s="308">
        <v>45</v>
      </c>
      <c r="P37" s="308">
        <v>558</v>
      </c>
    </row>
    <row r="38" spans="1:16" ht="16.5" customHeight="1">
      <c r="A38" s="306" t="s">
        <v>703</v>
      </c>
      <c r="B38" s="323">
        <v>26</v>
      </c>
      <c r="C38" s="308">
        <f t="shared" si="1"/>
        <v>12904</v>
      </c>
      <c r="D38" s="308">
        <v>10755</v>
      </c>
      <c r="E38" s="308">
        <v>1147</v>
      </c>
      <c r="F38" s="308">
        <v>1002</v>
      </c>
      <c r="G38" s="308">
        <v>2341</v>
      </c>
      <c r="H38" s="308">
        <v>6732</v>
      </c>
      <c r="I38" s="308">
        <v>178</v>
      </c>
      <c r="J38" s="308">
        <v>1891</v>
      </c>
      <c r="K38" s="308">
        <v>5056</v>
      </c>
      <c r="L38" s="308">
        <v>149</v>
      </c>
      <c r="M38" s="308">
        <v>450</v>
      </c>
      <c r="N38" s="308">
        <v>1676</v>
      </c>
      <c r="O38" s="308">
        <v>29</v>
      </c>
      <c r="P38" s="308">
        <v>534</v>
      </c>
    </row>
    <row r="39" spans="1:16" ht="16.5" customHeight="1">
      <c r="A39" s="306" t="s">
        <v>702</v>
      </c>
      <c r="B39" s="323">
        <v>26</v>
      </c>
      <c r="C39" s="308">
        <f t="shared" si="1"/>
        <v>13661</v>
      </c>
      <c r="D39" s="308">
        <v>11297</v>
      </c>
      <c r="E39" s="308">
        <v>1218</v>
      </c>
      <c r="F39" s="308">
        <v>1146</v>
      </c>
      <c r="G39" s="308">
        <v>2580</v>
      </c>
      <c r="H39" s="308">
        <v>7366</v>
      </c>
      <c r="I39" s="308">
        <v>232</v>
      </c>
      <c r="J39" s="308">
        <v>2034</v>
      </c>
      <c r="K39" s="308">
        <v>5414</v>
      </c>
      <c r="L39" s="308">
        <v>179</v>
      </c>
      <c r="M39" s="308">
        <v>546</v>
      </c>
      <c r="N39" s="308">
        <v>1952</v>
      </c>
      <c r="O39" s="308">
        <v>53</v>
      </c>
      <c r="P39" s="308">
        <v>515</v>
      </c>
    </row>
    <row r="40" spans="1:16" ht="16.5" customHeight="1">
      <c r="A40" s="363" t="s">
        <v>701</v>
      </c>
      <c r="B40" s="362">
        <v>29</v>
      </c>
      <c r="C40" s="361">
        <f t="shared" si="1"/>
        <v>14814</v>
      </c>
      <c r="D40" s="361">
        <v>12066</v>
      </c>
      <c r="E40" s="149">
        <v>1574</v>
      </c>
      <c r="F40" s="149">
        <v>1174</v>
      </c>
      <c r="G40" s="149">
        <v>2669</v>
      </c>
      <c r="H40" s="149">
        <v>7756</v>
      </c>
      <c r="I40" s="149">
        <v>214</v>
      </c>
      <c r="J40" s="149">
        <v>2024</v>
      </c>
      <c r="K40" s="149">
        <v>5379</v>
      </c>
      <c r="L40" s="149">
        <v>156</v>
      </c>
      <c r="M40" s="149">
        <v>645</v>
      </c>
      <c r="N40" s="149">
        <v>2377</v>
      </c>
      <c r="O40" s="149">
        <v>58</v>
      </c>
      <c r="P40" s="149">
        <v>594</v>
      </c>
    </row>
    <row r="41" spans="1:16" ht="16.5" customHeight="1">
      <c r="A41" s="60" t="s">
        <v>684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5" spans="1:13" ht="18.75" customHeight="1">
      <c r="A45" s="623" t="s">
        <v>740</v>
      </c>
      <c r="B45" s="623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</row>
    <row r="46" spans="1:13" ht="18.75" customHeight="1">
      <c r="A46" s="624" t="s">
        <v>739</v>
      </c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</row>
    <row r="47" spans="1:13" ht="18.75" customHeight="1">
      <c r="A47" s="624" t="s">
        <v>738</v>
      </c>
      <c r="B47" s="624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</row>
    <row r="48" spans="1:13" ht="16.5" customHeight="1" thickBot="1">
      <c r="A48" s="60"/>
      <c r="B48" s="320"/>
      <c r="C48" s="320"/>
      <c r="D48" s="320"/>
      <c r="E48" s="60"/>
      <c r="F48" s="60"/>
      <c r="G48" s="60"/>
      <c r="H48" s="60"/>
      <c r="I48" s="60"/>
      <c r="J48" s="60"/>
      <c r="K48" s="60"/>
      <c r="L48" s="60"/>
      <c r="M48" s="360" t="s">
        <v>697</v>
      </c>
    </row>
    <row r="49" spans="1:13" ht="16.5" customHeight="1">
      <c r="A49" s="303" t="s">
        <v>737</v>
      </c>
      <c r="B49" s="281" t="s">
        <v>695</v>
      </c>
      <c r="C49" s="281" t="s">
        <v>694</v>
      </c>
      <c r="D49" s="281" t="s">
        <v>693</v>
      </c>
      <c r="E49" s="281" t="s">
        <v>692</v>
      </c>
      <c r="F49" s="376" t="s">
        <v>691</v>
      </c>
      <c r="G49" s="375" t="s">
        <v>690</v>
      </c>
      <c r="H49" s="291" t="s">
        <v>689</v>
      </c>
      <c r="I49" s="281" t="s">
        <v>688</v>
      </c>
      <c r="J49" s="281" t="s">
        <v>687</v>
      </c>
      <c r="K49" s="281" t="s">
        <v>686</v>
      </c>
      <c r="L49" s="281" t="s">
        <v>685</v>
      </c>
      <c r="M49" s="281" t="s">
        <v>736</v>
      </c>
    </row>
    <row r="50" spans="1:13" ht="16.5" customHeight="1">
      <c r="A50" s="288" t="s">
        <v>713</v>
      </c>
      <c r="B50" s="359">
        <f>SUM(C50:M50)</f>
        <v>74404</v>
      </c>
      <c r="C50" s="357">
        <v>2978</v>
      </c>
      <c r="D50" s="357">
        <v>2744</v>
      </c>
      <c r="E50" s="357">
        <v>6743</v>
      </c>
      <c r="F50" s="357">
        <v>9202</v>
      </c>
      <c r="G50" s="357">
        <v>5607</v>
      </c>
      <c r="H50" s="357">
        <v>4600</v>
      </c>
      <c r="I50" s="357">
        <v>2098</v>
      </c>
      <c r="J50" s="357">
        <v>15758</v>
      </c>
      <c r="K50" s="357">
        <v>1374</v>
      </c>
      <c r="L50" s="357">
        <v>21629</v>
      </c>
      <c r="M50" s="357">
        <v>1671</v>
      </c>
    </row>
    <row r="51" spans="1:13" ht="16.5" customHeight="1">
      <c r="A51" s="306" t="s">
        <v>60</v>
      </c>
      <c r="B51" s="323">
        <f>SUM(C51:M51)</f>
        <v>76890</v>
      </c>
      <c r="C51" s="308">
        <v>2907</v>
      </c>
      <c r="D51" s="308">
        <v>2777</v>
      </c>
      <c r="E51" s="308">
        <v>6976</v>
      </c>
      <c r="F51" s="308">
        <v>9110</v>
      </c>
      <c r="G51" s="308">
        <v>5717</v>
      </c>
      <c r="H51" s="308">
        <v>5140</v>
      </c>
      <c r="I51" s="308">
        <v>2226</v>
      </c>
      <c r="J51" s="308">
        <v>16475</v>
      </c>
      <c r="K51" s="308">
        <v>1330</v>
      </c>
      <c r="L51" s="308">
        <v>22632</v>
      </c>
      <c r="M51" s="308">
        <v>1600</v>
      </c>
    </row>
    <row r="52" spans="1:13" ht="16.5" customHeight="1">
      <c r="A52" s="306" t="s">
        <v>183</v>
      </c>
      <c r="B52" s="323">
        <f>SUM(C52:M52)</f>
        <v>79091</v>
      </c>
      <c r="C52" s="308">
        <v>3453</v>
      </c>
      <c r="D52" s="308">
        <v>2912</v>
      </c>
      <c r="E52" s="308">
        <v>7289</v>
      </c>
      <c r="F52" s="308">
        <v>10285</v>
      </c>
      <c r="G52" s="308">
        <v>6256</v>
      </c>
      <c r="H52" s="308">
        <v>5844</v>
      </c>
      <c r="I52" s="308">
        <v>2385</v>
      </c>
      <c r="J52" s="308">
        <v>16705</v>
      </c>
      <c r="K52" s="308">
        <v>1337</v>
      </c>
      <c r="L52" s="308">
        <v>20831</v>
      </c>
      <c r="M52" s="308">
        <v>1794</v>
      </c>
    </row>
    <row r="53" spans="1:13" ht="16.5" customHeight="1">
      <c r="A53" s="306" t="s">
        <v>58</v>
      </c>
      <c r="B53" s="323">
        <f>SUM(C53:M53)</f>
        <v>79334</v>
      </c>
      <c r="C53" s="308">
        <v>4223</v>
      </c>
      <c r="D53" s="308">
        <v>3289</v>
      </c>
      <c r="E53" s="308">
        <v>7424</v>
      </c>
      <c r="F53" s="308">
        <v>9842</v>
      </c>
      <c r="G53" s="308">
        <v>6175</v>
      </c>
      <c r="H53" s="308">
        <v>6087</v>
      </c>
      <c r="I53" s="308">
        <v>2792</v>
      </c>
      <c r="J53" s="308">
        <v>15977</v>
      </c>
      <c r="K53" s="308">
        <v>1397</v>
      </c>
      <c r="L53" s="308">
        <v>19929</v>
      </c>
      <c r="M53" s="308">
        <v>2199</v>
      </c>
    </row>
    <row r="54" spans="1:13" ht="16.5" customHeight="1">
      <c r="A54" s="278" t="s">
        <v>57</v>
      </c>
      <c r="B54" s="364">
        <f aca="true" t="shared" si="2" ref="B54:M54">SUM(B56:B67)</f>
        <v>83761</v>
      </c>
      <c r="C54" s="128">
        <f t="shared" si="2"/>
        <v>4204</v>
      </c>
      <c r="D54" s="128">
        <f t="shared" si="2"/>
        <v>3515</v>
      </c>
      <c r="E54" s="128">
        <f t="shared" si="2"/>
        <v>7014</v>
      </c>
      <c r="F54" s="128">
        <f t="shared" si="2"/>
        <v>11021</v>
      </c>
      <c r="G54" s="128">
        <f t="shared" si="2"/>
        <v>6063</v>
      </c>
      <c r="H54" s="128">
        <f t="shared" si="2"/>
        <v>6665</v>
      </c>
      <c r="I54" s="128">
        <f t="shared" si="2"/>
        <v>3155</v>
      </c>
      <c r="J54" s="128">
        <f t="shared" si="2"/>
        <v>17107</v>
      </c>
      <c r="K54" s="128">
        <f t="shared" si="2"/>
        <v>1442</v>
      </c>
      <c r="L54" s="128">
        <f t="shared" si="2"/>
        <v>21142</v>
      </c>
      <c r="M54" s="128">
        <f t="shared" si="2"/>
        <v>2433</v>
      </c>
    </row>
    <row r="55" spans="1:13" ht="16.5" customHeight="1">
      <c r="A55" s="288"/>
      <c r="B55" s="323"/>
      <c r="C55" s="308"/>
      <c r="D55" s="276"/>
      <c r="E55" s="308"/>
      <c r="F55" s="308"/>
      <c r="G55" s="308"/>
      <c r="H55" s="308"/>
      <c r="I55" s="308"/>
      <c r="J55" s="308"/>
      <c r="K55" s="308"/>
      <c r="L55" s="308"/>
      <c r="M55" s="308"/>
    </row>
    <row r="56" spans="1:13" ht="16.5" customHeight="1">
      <c r="A56" s="288" t="s">
        <v>712</v>
      </c>
      <c r="B56" s="323">
        <f aca="true" t="shared" si="3" ref="B56:B67">SUM(C56:M56)</f>
        <v>4389</v>
      </c>
      <c r="C56" s="308">
        <v>220</v>
      </c>
      <c r="D56" s="276">
        <v>192</v>
      </c>
      <c r="E56" s="308">
        <v>415</v>
      </c>
      <c r="F56" s="308">
        <v>534</v>
      </c>
      <c r="G56" s="308">
        <v>339</v>
      </c>
      <c r="H56" s="308">
        <v>347</v>
      </c>
      <c r="I56" s="308">
        <v>177</v>
      </c>
      <c r="J56" s="308">
        <v>854</v>
      </c>
      <c r="K56" s="308">
        <v>95</v>
      </c>
      <c r="L56" s="308">
        <v>1082</v>
      </c>
      <c r="M56" s="308">
        <v>134</v>
      </c>
    </row>
    <row r="57" spans="1:13" ht="16.5" customHeight="1">
      <c r="A57" s="306" t="s">
        <v>711</v>
      </c>
      <c r="B57" s="323">
        <f t="shared" si="3"/>
        <v>6758</v>
      </c>
      <c r="C57" s="308">
        <v>294</v>
      </c>
      <c r="D57" s="276">
        <v>247</v>
      </c>
      <c r="E57" s="308">
        <v>568</v>
      </c>
      <c r="F57" s="308">
        <v>951</v>
      </c>
      <c r="G57" s="308">
        <v>529</v>
      </c>
      <c r="H57" s="308">
        <v>569</v>
      </c>
      <c r="I57" s="308">
        <v>254</v>
      </c>
      <c r="J57" s="308">
        <v>1374</v>
      </c>
      <c r="K57" s="308">
        <v>118</v>
      </c>
      <c r="L57" s="308">
        <v>1634</v>
      </c>
      <c r="M57" s="308">
        <v>220</v>
      </c>
    </row>
    <row r="58" spans="1:13" ht="16.5" customHeight="1">
      <c r="A58" s="306" t="s">
        <v>710</v>
      </c>
      <c r="B58" s="323">
        <f t="shared" si="3"/>
        <v>7546</v>
      </c>
      <c r="C58" s="308">
        <v>331</v>
      </c>
      <c r="D58" s="276">
        <v>269</v>
      </c>
      <c r="E58" s="308">
        <v>584</v>
      </c>
      <c r="F58" s="308">
        <v>1025</v>
      </c>
      <c r="G58" s="308">
        <v>593</v>
      </c>
      <c r="H58" s="308">
        <v>685</v>
      </c>
      <c r="I58" s="308">
        <v>290</v>
      </c>
      <c r="J58" s="308">
        <v>1596</v>
      </c>
      <c r="K58" s="308">
        <v>128</v>
      </c>
      <c r="L58" s="308">
        <v>1809</v>
      </c>
      <c r="M58" s="308">
        <v>236</v>
      </c>
    </row>
    <row r="59" spans="1:13" ht="16.5" customHeight="1">
      <c r="A59" s="306" t="s">
        <v>709</v>
      </c>
      <c r="B59" s="323">
        <f t="shared" si="3"/>
        <v>7952</v>
      </c>
      <c r="C59" s="308">
        <v>342</v>
      </c>
      <c r="D59" s="276">
        <v>287</v>
      </c>
      <c r="E59" s="308">
        <v>651</v>
      </c>
      <c r="F59" s="308">
        <v>1123</v>
      </c>
      <c r="G59" s="308">
        <v>726</v>
      </c>
      <c r="H59" s="308">
        <v>637</v>
      </c>
      <c r="I59" s="308">
        <v>239</v>
      </c>
      <c r="J59" s="308">
        <v>1682</v>
      </c>
      <c r="K59" s="308">
        <v>118</v>
      </c>
      <c r="L59" s="308">
        <v>1968</v>
      </c>
      <c r="M59" s="308">
        <v>179</v>
      </c>
    </row>
    <row r="60" spans="1:13" ht="16.5" customHeight="1">
      <c r="A60" s="306" t="s">
        <v>708</v>
      </c>
      <c r="B60" s="323">
        <f t="shared" si="3"/>
        <v>8804</v>
      </c>
      <c r="C60" s="308">
        <v>365</v>
      </c>
      <c r="D60" s="276">
        <v>314</v>
      </c>
      <c r="E60" s="308">
        <v>819</v>
      </c>
      <c r="F60" s="308">
        <v>953</v>
      </c>
      <c r="G60" s="308">
        <v>668</v>
      </c>
      <c r="H60" s="308">
        <v>644</v>
      </c>
      <c r="I60" s="308">
        <v>315</v>
      </c>
      <c r="J60" s="308">
        <v>1895</v>
      </c>
      <c r="K60" s="308">
        <v>133</v>
      </c>
      <c r="L60" s="308">
        <v>2455</v>
      </c>
      <c r="M60" s="308">
        <v>243</v>
      </c>
    </row>
    <row r="61" spans="1:13" ht="16.5" customHeight="1">
      <c r="A61" s="306" t="s">
        <v>707</v>
      </c>
      <c r="B61" s="323">
        <f t="shared" si="3"/>
        <v>3940</v>
      </c>
      <c r="C61" s="308">
        <v>176</v>
      </c>
      <c r="D61" s="276">
        <v>166</v>
      </c>
      <c r="E61" s="308">
        <v>342</v>
      </c>
      <c r="F61" s="308">
        <v>542</v>
      </c>
      <c r="G61" s="308">
        <v>262</v>
      </c>
      <c r="H61" s="308">
        <v>271</v>
      </c>
      <c r="I61" s="308">
        <v>146</v>
      </c>
      <c r="J61" s="308">
        <v>818</v>
      </c>
      <c r="K61" s="308">
        <v>63</v>
      </c>
      <c r="L61" s="308">
        <v>1055</v>
      </c>
      <c r="M61" s="308">
        <v>99</v>
      </c>
    </row>
    <row r="62" spans="1:13" ht="16.5" customHeight="1">
      <c r="A62" s="306" t="s">
        <v>706</v>
      </c>
      <c r="B62" s="323">
        <f t="shared" si="3"/>
        <v>8138</v>
      </c>
      <c r="C62" s="308">
        <v>829</v>
      </c>
      <c r="D62" s="276">
        <v>741</v>
      </c>
      <c r="E62" s="308">
        <v>635</v>
      </c>
      <c r="F62" s="308">
        <v>978</v>
      </c>
      <c r="G62" s="308">
        <v>568</v>
      </c>
      <c r="H62" s="308">
        <v>688</v>
      </c>
      <c r="I62" s="308">
        <v>604</v>
      </c>
      <c r="J62" s="308">
        <v>1076</v>
      </c>
      <c r="K62" s="308">
        <v>173</v>
      </c>
      <c r="L62" s="308">
        <v>1603</v>
      </c>
      <c r="M62" s="308">
        <v>243</v>
      </c>
    </row>
    <row r="63" spans="1:13" ht="16.5" customHeight="1">
      <c r="A63" s="306" t="s">
        <v>705</v>
      </c>
      <c r="B63" s="323">
        <f t="shared" si="3"/>
        <v>7116</v>
      </c>
      <c r="C63" s="308">
        <v>320</v>
      </c>
      <c r="D63" s="276">
        <v>241</v>
      </c>
      <c r="E63" s="308">
        <v>625</v>
      </c>
      <c r="F63" s="308">
        <v>962</v>
      </c>
      <c r="G63" s="308">
        <v>494</v>
      </c>
      <c r="H63" s="308">
        <v>487</v>
      </c>
      <c r="I63" s="308">
        <v>251</v>
      </c>
      <c r="J63" s="308">
        <v>1590</v>
      </c>
      <c r="K63" s="308">
        <v>130</v>
      </c>
      <c r="L63" s="308">
        <v>1804</v>
      </c>
      <c r="M63" s="308">
        <v>212</v>
      </c>
    </row>
    <row r="64" spans="1:13" ht="16.5" customHeight="1">
      <c r="A64" s="306" t="s">
        <v>704</v>
      </c>
      <c r="B64" s="323">
        <f t="shared" si="3"/>
        <v>7264</v>
      </c>
      <c r="C64" s="308">
        <v>309</v>
      </c>
      <c r="D64" s="276">
        <v>296</v>
      </c>
      <c r="E64" s="308">
        <v>595</v>
      </c>
      <c r="F64" s="308">
        <v>995</v>
      </c>
      <c r="G64" s="308">
        <v>464</v>
      </c>
      <c r="H64" s="308">
        <v>604</v>
      </c>
      <c r="I64" s="308">
        <v>220</v>
      </c>
      <c r="J64" s="308">
        <v>1579</v>
      </c>
      <c r="K64" s="308">
        <v>112</v>
      </c>
      <c r="L64" s="308">
        <v>1903</v>
      </c>
      <c r="M64" s="308">
        <v>187</v>
      </c>
    </row>
    <row r="65" spans="1:13" ht="16.5" customHeight="1">
      <c r="A65" s="306" t="s">
        <v>703</v>
      </c>
      <c r="B65" s="323">
        <f t="shared" si="3"/>
        <v>6732</v>
      </c>
      <c r="C65" s="308">
        <v>316</v>
      </c>
      <c r="D65" s="276">
        <v>214</v>
      </c>
      <c r="E65" s="308">
        <v>538</v>
      </c>
      <c r="F65" s="308">
        <v>1047</v>
      </c>
      <c r="G65" s="308">
        <v>412</v>
      </c>
      <c r="H65" s="308">
        <v>609</v>
      </c>
      <c r="I65" s="308">
        <v>217</v>
      </c>
      <c r="J65" s="308">
        <v>1411</v>
      </c>
      <c r="K65" s="308">
        <v>80</v>
      </c>
      <c r="L65" s="308">
        <v>1675</v>
      </c>
      <c r="M65" s="308">
        <v>213</v>
      </c>
    </row>
    <row r="66" spans="1:13" ht="16.5" customHeight="1">
      <c r="A66" s="306" t="s">
        <v>702</v>
      </c>
      <c r="B66" s="323">
        <f t="shared" si="3"/>
        <v>7366</v>
      </c>
      <c r="C66" s="308">
        <v>308</v>
      </c>
      <c r="D66" s="276">
        <v>288</v>
      </c>
      <c r="E66" s="308">
        <v>614</v>
      </c>
      <c r="F66" s="308">
        <v>991</v>
      </c>
      <c r="G66" s="308">
        <v>501</v>
      </c>
      <c r="H66" s="308">
        <v>580</v>
      </c>
      <c r="I66" s="308">
        <v>238</v>
      </c>
      <c r="J66" s="308">
        <v>1526</v>
      </c>
      <c r="K66" s="308">
        <v>147</v>
      </c>
      <c r="L66" s="308">
        <v>1958</v>
      </c>
      <c r="M66" s="308">
        <v>215</v>
      </c>
    </row>
    <row r="67" spans="1:13" ht="16.5" customHeight="1">
      <c r="A67" s="363" t="s">
        <v>701</v>
      </c>
      <c r="B67" s="374">
        <f t="shared" si="3"/>
        <v>7756</v>
      </c>
      <c r="C67" s="149">
        <v>394</v>
      </c>
      <c r="D67" s="42">
        <v>260</v>
      </c>
      <c r="E67" s="149">
        <v>628</v>
      </c>
      <c r="F67" s="149">
        <v>920</v>
      </c>
      <c r="G67" s="149">
        <v>507</v>
      </c>
      <c r="H67" s="149">
        <v>544</v>
      </c>
      <c r="I67" s="149">
        <v>204</v>
      </c>
      <c r="J67" s="149">
        <v>1706</v>
      </c>
      <c r="K67" s="149">
        <v>145</v>
      </c>
      <c r="L67" s="149">
        <v>2196</v>
      </c>
      <c r="M67" s="149">
        <v>252</v>
      </c>
    </row>
    <row r="68" spans="1:13" ht="16.5" customHeight="1">
      <c r="A68" s="60" t="s">
        <v>684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</sheetData>
  <sheetProtection/>
  <mergeCells count="21">
    <mergeCell ref="A1:L1"/>
    <mergeCell ref="A2:L2"/>
    <mergeCell ref="A3:L3"/>
    <mergeCell ref="M20:O20"/>
    <mergeCell ref="B19:B21"/>
    <mergeCell ref="C19:F19"/>
    <mergeCell ref="C20:C21"/>
    <mergeCell ref="D20:D21"/>
    <mergeCell ref="A15:P15"/>
    <mergeCell ref="A16:P16"/>
    <mergeCell ref="A17:P17"/>
    <mergeCell ref="A19:A21"/>
    <mergeCell ref="G20:I20"/>
    <mergeCell ref="J20:L20"/>
    <mergeCell ref="A45:M45"/>
    <mergeCell ref="A46:M46"/>
    <mergeCell ref="A47:M47"/>
    <mergeCell ref="P19:P21"/>
    <mergeCell ref="E20:E21"/>
    <mergeCell ref="G19:O19"/>
    <mergeCell ref="F20:F21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PageLayoutView="0" workbookViewId="0" topLeftCell="A1">
      <selection activeCell="A1" sqref="A1:K1"/>
    </sheetView>
  </sheetViews>
  <sheetFormatPr defaultColWidth="9.3984375" defaultRowHeight="16.5" customHeight="1"/>
  <cols>
    <col min="1" max="2" width="9.3984375" style="0" customWidth="1"/>
    <col min="3" max="3" width="6.19921875" style="0" customWidth="1"/>
    <col min="4" max="6" width="10.59765625" style="0" customWidth="1"/>
    <col min="7" max="7" width="13.09765625" style="0" customWidth="1"/>
    <col min="8" max="9" width="13.69921875" style="0" customWidth="1"/>
    <col min="10" max="11" width="9.3984375" style="0" customWidth="1"/>
    <col min="12" max="12" width="3.69921875" style="0" customWidth="1"/>
  </cols>
  <sheetData>
    <row r="1" spans="1:23" ht="16.5" customHeight="1">
      <c r="A1" s="515" t="s">
        <v>755</v>
      </c>
      <c r="B1" s="515"/>
      <c r="C1" s="515"/>
      <c r="D1" s="515"/>
      <c r="E1" s="515"/>
      <c r="F1" s="515"/>
      <c r="G1" s="515"/>
      <c r="H1" s="515"/>
      <c r="I1" s="186"/>
      <c r="L1" s="416" t="s">
        <v>813</v>
      </c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</row>
    <row r="2" spans="1:23" ht="16.5" customHeight="1">
      <c r="A2" s="459" t="s">
        <v>754</v>
      </c>
      <c r="B2" s="459"/>
      <c r="C2" s="459"/>
      <c r="D2" s="459"/>
      <c r="E2" s="459"/>
      <c r="F2" s="459"/>
      <c r="G2" s="459"/>
      <c r="H2" s="459"/>
      <c r="I2" s="9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customHeight="1" thickBot="1">
      <c r="A3" s="1"/>
      <c r="B3" s="1"/>
      <c r="C3" s="1"/>
      <c r="D3" s="1"/>
      <c r="E3" s="1"/>
      <c r="F3" s="1"/>
      <c r="G3" s="1"/>
      <c r="H3" s="1"/>
      <c r="I3" s="1"/>
      <c r="L3" s="1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48" t="s">
        <v>812</v>
      </c>
    </row>
    <row r="4" spans="1:23" ht="16.5" customHeight="1">
      <c r="A4" s="381"/>
      <c r="B4" s="826" t="s">
        <v>299</v>
      </c>
      <c r="C4" s="827"/>
      <c r="D4" s="443" t="s">
        <v>753</v>
      </c>
      <c r="E4" s="443" t="s">
        <v>752</v>
      </c>
      <c r="F4" s="443" t="s">
        <v>751</v>
      </c>
      <c r="G4" s="443" t="s">
        <v>750</v>
      </c>
      <c r="H4" s="455" t="s">
        <v>749</v>
      </c>
      <c r="I4" s="91"/>
      <c r="L4" s="446" t="s">
        <v>811</v>
      </c>
      <c r="M4" s="482"/>
      <c r="N4" s="436" t="s">
        <v>810</v>
      </c>
      <c r="O4" s="438"/>
      <c r="P4" s="436" t="s">
        <v>809</v>
      </c>
      <c r="Q4" s="438"/>
      <c r="R4" s="436" t="s">
        <v>808</v>
      </c>
      <c r="S4" s="438"/>
      <c r="T4" s="436" t="s">
        <v>807</v>
      </c>
      <c r="U4" s="438"/>
      <c r="V4" s="436" t="s">
        <v>806</v>
      </c>
      <c r="W4" s="437"/>
    </row>
    <row r="5" spans="1:23" ht="16.5" customHeight="1">
      <c r="A5" s="43" t="s">
        <v>748</v>
      </c>
      <c r="B5" s="43"/>
      <c r="C5" s="346"/>
      <c r="D5" s="445"/>
      <c r="E5" s="445"/>
      <c r="F5" s="445"/>
      <c r="G5" s="445"/>
      <c r="H5" s="766"/>
      <c r="I5" s="185"/>
      <c r="L5" s="448"/>
      <c r="M5" s="483"/>
      <c r="N5" s="86" t="s">
        <v>196</v>
      </c>
      <c r="O5" s="86" t="s">
        <v>805</v>
      </c>
      <c r="P5" s="86" t="s">
        <v>196</v>
      </c>
      <c r="Q5" s="86" t="s">
        <v>805</v>
      </c>
      <c r="R5" s="86" t="s">
        <v>196</v>
      </c>
      <c r="S5" s="86" t="s">
        <v>805</v>
      </c>
      <c r="T5" s="86" t="s">
        <v>196</v>
      </c>
      <c r="U5" s="86" t="s">
        <v>805</v>
      </c>
      <c r="V5" s="86" t="s">
        <v>196</v>
      </c>
      <c r="W5" s="85" t="s">
        <v>805</v>
      </c>
    </row>
    <row r="6" spans="1:23" ht="16.5" customHeight="1">
      <c r="A6" s="823" t="s">
        <v>747</v>
      </c>
      <c r="B6" s="823"/>
      <c r="C6" s="183" t="s">
        <v>746</v>
      </c>
      <c r="D6" s="379">
        <v>40</v>
      </c>
      <c r="E6" s="94">
        <v>41</v>
      </c>
      <c r="F6" s="94">
        <v>41</v>
      </c>
      <c r="G6" s="94">
        <v>39</v>
      </c>
      <c r="H6" s="94">
        <v>39</v>
      </c>
      <c r="I6" s="50"/>
      <c r="L6" s="463" t="s">
        <v>804</v>
      </c>
      <c r="M6" s="464"/>
      <c r="N6" s="394">
        <v>210</v>
      </c>
      <c r="O6" s="393">
        <v>24604</v>
      </c>
      <c r="P6" s="393">
        <v>400</v>
      </c>
      <c r="Q6" s="393">
        <v>36576</v>
      </c>
      <c r="R6" s="393">
        <v>264</v>
      </c>
      <c r="S6" s="393">
        <v>56826</v>
      </c>
      <c r="T6" s="393">
        <v>691</v>
      </c>
      <c r="U6" s="393">
        <v>61032</v>
      </c>
      <c r="V6" s="393">
        <v>189</v>
      </c>
      <c r="W6" s="393">
        <v>36251</v>
      </c>
    </row>
    <row r="7" spans="1:23" ht="16.5" customHeight="1">
      <c r="A7" s="414" t="s">
        <v>745</v>
      </c>
      <c r="B7" s="414"/>
      <c r="C7" s="97" t="s">
        <v>744</v>
      </c>
      <c r="D7" s="378">
        <v>2601214</v>
      </c>
      <c r="E7" s="56">
        <v>2791562</v>
      </c>
      <c r="F7" s="56">
        <v>2907141</v>
      </c>
      <c r="G7" s="56">
        <v>3035448</v>
      </c>
      <c r="H7" s="56">
        <v>3212230</v>
      </c>
      <c r="I7" s="56"/>
      <c r="L7" s="465" t="s">
        <v>60</v>
      </c>
      <c r="M7" s="566"/>
      <c r="N7" s="378">
        <v>259</v>
      </c>
      <c r="O7" s="56">
        <v>21052</v>
      </c>
      <c r="P7" s="56">
        <v>542</v>
      </c>
      <c r="Q7" s="56">
        <v>33783</v>
      </c>
      <c r="R7" s="56">
        <v>302</v>
      </c>
      <c r="S7" s="56">
        <v>58903</v>
      </c>
      <c r="T7" s="56">
        <v>613</v>
      </c>
      <c r="U7" s="56">
        <v>62058</v>
      </c>
      <c r="V7" s="56">
        <v>147</v>
      </c>
      <c r="W7" s="56">
        <v>31535</v>
      </c>
    </row>
    <row r="8" spans="1:23" ht="16.5" customHeight="1">
      <c r="A8" s="820" t="s">
        <v>743</v>
      </c>
      <c r="B8" s="820"/>
      <c r="C8" s="97" t="s">
        <v>742</v>
      </c>
      <c r="D8" s="377">
        <v>146</v>
      </c>
      <c r="E8" s="43">
        <v>154</v>
      </c>
      <c r="F8" s="43">
        <v>153</v>
      </c>
      <c r="G8" s="43">
        <v>154</v>
      </c>
      <c r="H8" s="43">
        <v>149</v>
      </c>
      <c r="I8" s="50"/>
      <c r="L8" s="465" t="s">
        <v>183</v>
      </c>
      <c r="M8" s="566"/>
      <c r="N8" s="378">
        <v>286</v>
      </c>
      <c r="O8" s="56">
        <v>26197</v>
      </c>
      <c r="P8" s="56">
        <v>583</v>
      </c>
      <c r="Q8" s="56">
        <v>23391</v>
      </c>
      <c r="R8" s="56">
        <v>253</v>
      </c>
      <c r="S8" s="56">
        <v>67414</v>
      </c>
      <c r="T8" s="56">
        <v>822</v>
      </c>
      <c r="U8" s="56">
        <v>50022</v>
      </c>
      <c r="V8" s="56">
        <v>285</v>
      </c>
      <c r="W8" s="56">
        <v>17275</v>
      </c>
    </row>
    <row r="9" spans="1:23" ht="16.5" customHeight="1">
      <c r="A9" s="94" t="s">
        <v>741</v>
      </c>
      <c r="B9" s="94"/>
      <c r="C9" s="94"/>
      <c r="D9" s="94"/>
      <c r="E9" s="94"/>
      <c r="F9" s="28"/>
      <c r="G9" s="28"/>
      <c r="H9" s="28"/>
      <c r="I9" s="28"/>
      <c r="L9" s="465" t="s">
        <v>202</v>
      </c>
      <c r="M9" s="566"/>
      <c r="N9" s="378">
        <v>431</v>
      </c>
      <c r="O9" s="56">
        <v>28478</v>
      </c>
      <c r="P9" s="56">
        <v>551</v>
      </c>
      <c r="Q9" s="56">
        <v>19676</v>
      </c>
      <c r="R9" s="56">
        <v>376</v>
      </c>
      <c r="S9" s="56">
        <v>64790</v>
      </c>
      <c r="T9" s="56">
        <v>814</v>
      </c>
      <c r="U9" s="56">
        <v>66339</v>
      </c>
      <c r="V9" s="56">
        <v>292</v>
      </c>
      <c r="W9" s="56">
        <v>16873</v>
      </c>
    </row>
    <row r="10" spans="12:23" ht="16.5" customHeight="1">
      <c r="L10" s="470" t="s">
        <v>57</v>
      </c>
      <c r="M10" s="471"/>
      <c r="N10" s="171">
        <f aca="true" t="shared" si="0" ref="N10:W10">SUM(N12:N21,N24,N30,N40,N47,N53,N61,N67)</f>
        <v>689</v>
      </c>
      <c r="O10" s="74">
        <f t="shared" si="0"/>
        <v>37864</v>
      </c>
      <c r="P10" s="74">
        <f t="shared" si="0"/>
        <v>630</v>
      </c>
      <c r="Q10" s="74">
        <f t="shared" si="0"/>
        <v>25270</v>
      </c>
      <c r="R10" s="74">
        <f t="shared" si="0"/>
        <v>491</v>
      </c>
      <c r="S10" s="74">
        <f t="shared" si="0"/>
        <v>76477</v>
      </c>
      <c r="T10" s="74">
        <f t="shared" si="0"/>
        <v>1281</v>
      </c>
      <c r="U10" s="74">
        <f t="shared" si="0"/>
        <v>62397</v>
      </c>
      <c r="V10" s="74">
        <f t="shared" si="0"/>
        <v>285</v>
      </c>
      <c r="W10" s="74">
        <f t="shared" si="0"/>
        <v>11608</v>
      </c>
    </row>
    <row r="11" spans="12:23" ht="16.5" customHeight="1">
      <c r="L11" s="125"/>
      <c r="M11" s="127"/>
      <c r="N11" s="401"/>
      <c r="O11" s="125"/>
      <c r="P11" s="125"/>
      <c r="Q11" s="125"/>
      <c r="R11" s="125"/>
      <c r="S11" s="125"/>
      <c r="T11" s="125"/>
      <c r="U11" s="125"/>
      <c r="V11" s="125"/>
      <c r="W11" s="125"/>
    </row>
    <row r="12" spans="12:23" ht="16.5" customHeight="1">
      <c r="L12" s="461" t="s">
        <v>177</v>
      </c>
      <c r="M12" s="462"/>
      <c r="N12" s="171">
        <v>5</v>
      </c>
      <c r="O12" s="74">
        <v>221</v>
      </c>
      <c r="P12" s="74">
        <v>64</v>
      </c>
      <c r="Q12" s="74">
        <v>4924</v>
      </c>
      <c r="R12" s="74">
        <v>181</v>
      </c>
      <c r="S12" s="74">
        <v>57375</v>
      </c>
      <c r="T12" s="74">
        <v>12</v>
      </c>
      <c r="U12" s="74">
        <v>10858</v>
      </c>
      <c r="V12" s="74">
        <v>2</v>
      </c>
      <c r="W12" s="74">
        <v>726</v>
      </c>
    </row>
    <row r="13" spans="1:23" ht="16.5" customHeight="1">
      <c r="A13" s="416" t="s">
        <v>774</v>
      </c>
      <c r="B13" s="416"/>
      <c r="C13" s="416"/>
      <c r="D13" s="416"/>
      <c r="E13" s="416"/>
      <c r="F13" s="416"/>
      <c r="G13" s="416"/>
      <c r="H13" s="416"/>
      <c r="I13" s="179"/>
      <c r="L13" s="461" t="s">
        <v>54</v>
      </c>
      <c r="M13" s="462"/>
      <c r="N13" s="400">
        <v>29</v>
      </c>
      <c r="O13" s="37">
        <v>731</v>
      </c>
      <c r="P13" s="74">
        <v>15</v>
      </c>
      <c r="Q13" s="74">
        <v>207</v>
      </c>
      <c r="R13" s="37">
        <v>3</v>
      </c>
      <c r="S13" s="37">
        <v>90</v>
      </c>
      <c r="T13" s="74">
        <v>36</v>
      </c>
      <c r="U13" s="74">
        <v>1543</v>
      </c>
      <c r="V13" s="74">
        <v>5</v>
      </c>
      <c r="W13" s="74">
        <v>294</v>
      </c>
    </row>
    <row r="14" spans="1:23" ht="16.5" customHeight="1" thickBot="1">
      <c r="A14" s="28"/>
      <c r="B14" s="28"/>
      <c r="C14" s="28"/>
      <c r="D14" s="28"/>
      <c r="E14" s="28"/>
      <c r="F14" s="28"/>
      <c r="G14" s="28"/>
      <c r="H14" s="28"/>
      <c r="I14" s="28"/>
      <c r="L14" s="461" t="s">
        <v>175</v>
      </c>
      <c r="M14" s="462"/>
      <c r="N14" s="171">
        <v>10</v>
      </c>
      <c r="O14" s="74">
        <v>319</v>
      </c>
      <c r="P14" s="74">
        <v>8</v>
      </c>
      <c r="Q14" s="74">
        <v>143</v>
      </c>
      <c r="R14" s="74">
        <v>5</v>
      </c>
      <c r="S14" s="74">
        <v>555</v>
      </c>
      <c r="T14" s="74">
        <v>42</v>
      </c>
      <c r="U14" s="74">
        <v>972</v>
      </c>
      <c r="V14" s="74">
        <v>5</v>
      </c>
      <c r="W14" s="74">
        <v>217</v>
      </c>
    </row>
    <row r="15" spans="1:23" ht="16.5" customHeight="1">
      <c r="A15" s="385"/>
      <c r="B15" s="385"/>
      <c r="C15" s="384" t="s">
        <v>696</v>
      </c>
      <c r="D15" s="443" t="s">
        <v>753</v>
      </c>
      <c r="E15" s="443" t="s">
        <v>752</v>
      </c>
      <c r="F15" s="443" t="s">
        <v>751</v>
      </c>
      <c r="G15" s="443" t="s">
        <v>750</v>
      </c>
      <c r="H15" s="455" t="s">
        <v>749</v>
      </c>
      <c r="I15" s="91"/>
      <c r="L15" s="461" t="s">
        <v>174</v>
      </c>
      <c r="M15" s="462"/>
      <c r="N15" s="171">
        <v>10</v>
      </c>
      <c r="O15" s="74">
        <v>1707</v>
      </c>
      <c r="P15" s="37" t="s">
        <v>30</v>
      </c>
      <c r="Q15" s="37" t="s">
        <v>30</v>
      </c>
      <c r="R15" s="37" t="s">
        <v>30</v>
      </c>
      <c r="S15" s="37" t="s">
        <v>30</v>
      </c>
      <c r="T15" s="74">
        <v>94</v>
      </c>
      <c r="U15" s="74">
        <v>2850</v>
      </c>
      <c r="V15" s="37" t="s">
        <v>30</v>
      </c>
      <c r="W15" s="37" t="s">
        <v>30</v>
      </c>
    </row>
    <row r="16" spans="1:23" ht="16.5" customHeight="1">
      <c r="A16" s="43" t="s">
        <v>773</v>
      </c>
      <c r="B16" s="43"/>
      <c r="C16" s="346"/>
      <c r="D16" s="445"/>
      <c r="E16" s="445"/>
      <c r="F16" s="445"/>
      <c r="G16" s="445"/>
      <c r="H16" s="766"/>
      <c r="I16" s="185"/>
      <c r="L16" s="461" t="s">
        <v>173</v>
      </c>
      <c r="M16" s="462"/>
      <c r="N16" s="171">
        <v>135</v>
      </c>
      <c r="O16" s="74">
        <v>5487</v>
      </c>
      <c r="P16" s="74">
        <v>11</v>
      </c>
      <c r="Q16" s="74">
        <v>3958</v>
      </c>
      <c r="R16" s="74">
        <v>11</v>
      </c>
      <c r="S16" s="74">
        <v>360</v>
      </c>
      <c r="T16" s="74">
        <v>23</v>
      </c>
      <c r="U16" s="74">
        <v>15615</v>
      </c>
      <c r="V16" s="74">
        <v>10</v>
      </c>
      <c r="W16" s="74">
        <v>394</v>
      </c>
    </row>
    <row r="17" spans="1:23" ht="16.5" customHeight="1">
      <c r="A17" s="823" t="s">
        <v>772</v>
      </c>
      <c r="B17" s="823"/>
      <c r="C17" s="824"/>
      <c r="D17" s="379">
        <v>15</v>
      </c>
      <c r="E17" s="94">
        <v>15</v>
      </c>
      <c r="F17" s="94">
        <v>15</v>
      </c>
      <c r="G17" s="94">
        <v>14</v>
      </c>
      <c r="H17" s="94">
        <v>15</v>
      </c>
      <c r="I17" s="50"/>
      <c r="L17" s="461" t="s">
        <v>172</v>
      </c>
      <c r="M17" s="462"/>
      <c r="N17" s="171">
        <v>3</v>
      </c>
      <c r="O17" s="74">
        <v>1101</v>
      </c>
      <c r="P17" s="74">
        <v>85</v>
      </c>
      <c r="Q17" s="74">
        <v>3635</v>
      </c>
      <c r="R17" s="74">
        <v>60</v>
      </c>
      <c r="S17" s="74">
        <v>4216</v>
      </c>
      <c r="T17" s="74">
        <v>64</v>
      </c>
      <c r="U17" s="74">
        <v>1242</v>
      </c>
      <c r="V17" s="74">
        <v>38</v>
      </c>
      <c r="W17" s="74">
        <v>892</v>
      </c>
    </row>
    <row r="18" spans="1:23" ht="16.5" customHeight="1">
      <c r="A18" s="414" t="s">
        <v>771</v>
      </c>
      <c r="B18" s="414"/>
      <c r="C18" s="822"/>
      <c r="D18" s="382">
        <v>144</v>
      </c>
      <c r="E18" s="50">
        <v>147</v>
      </c>
      <c r="F18" s="50">
        <v>147</v>
      </c>
      <c r="G18" s="50">
        <v>154</v>
      </c>
      <c r="H18" s="50">
        <v>153</v>
      </c>
      <c r="I18" s="50"/>
      <c r="L18" s="461" t="s">
        <v>171</v>
      </c>
      <c r="M18" s="462"/>
      <c r="N18" s="400">
        <v>55</v>
      </c>
      <c r="O18" s="37">
        <v>1819</v>
      </c>
      <c r="P18" s="74">
        <v>78</v>
      </c>
      <c r="Q18" s="74">
        <v>1461</v>
      </c>
      <c r="R18" s="74">
        <v>11</v>
      </c>
      <c r="S18" s="74">
        <v>880</v>
      </c>
      <c r="T18" s="74">
        <v>90</v>
      </c>
      <c r="U18" s="74">
        <v>1275</v>
      </c>
      <c r="V18" s="74">
        <v>51</v>
      </c>
      <c r="W18" s="74">
        <v>1501</v>
      </c>
    </row>
    <row r="19" spans="1:23" ht="16.5" customHeight="1">
      <c r="A19" s="414" t="s">
        <v>770</v>
      </c>
      <c r="B19" s="414"/>
      <c r="C19" s="822"/>
      <c r="D19" s="382">
        <v>88</v>
      </c>
      <c r="E19" s="50">
        <v>88</v>
      </c>
      <c r="F19" s="50">
        <v>87</v>
      </c>
      <c r="G19" s="50">
        <v>86</v>
      </c>
      <c r="H19" s="50">
        <v>89</v>
      </c>
      <c r="I19" s="50"/>
      <c r="L19" s="461" t="s">
        <v>170</v>
      </c>
      <c r="M19" s="462"/>
      <c r="N19" s="171">
        <v>16</v>
      </c>
      <c r="O19" s="74">
        <v>1770</v>
      </c>
      <c r="P19" s="37">
        <v>1</v>
      </c>
      <c r="Q19" s="37">
        <v>122</v>
      </c>
      <c r="R19" s="74">
        <v>27</v>
      </c>
      <c r="S19" s="74">
        <v>1727</v>
      </c>
      <c r="T19" s="74">
        <v>75</v>
      </c>
      <c r="U19" s="74">
        <v>1994</v>
      </c>
      <c r="V19" s="74">
        <v>2</v>
      </c>
      <c r="W19" s="74">
        <v>65</v>
      </c>
    </row>
    <row r="20" spans="1:23" ht="16.5" customHeight="1">
      <c r="A20" s="414" t="s">
        <v>769</v>
      </c>
      <c r="B20" s="414"/>
      <c r="C20" s="822"/>
      <c r="D20" s="382">
        <v>16</v>
      </c>
      <c r="E20" s="50">
        <v>16</v>
      </c>
      <c r="F20" s="50">
        <v>17</v>
      </c>
      <c r="G20" s="50">
        <v>22</v>
      </c>
      <c r="H20" s="50">
        <v>21</v>
      </c>
      <c r="I20" s="50"/>
      <c r="L20" s="109"/>
      <c r="M20" s="108"/>
      <c r="N20" s="399"/>
      <c r="O20" s="107"/>
      <c r="P20" s="107"/>
      <c r="Q20" s="107"/>
      <c r="R20" s="107"/>
      <c r="S20" s="107"/>
      <c r="T20" s="107"/>
      <c r="U20" s="107"/>
      <c r="V20" s="107"/>
      <c r="W20" s="107"/>
    </row>
    <row r="21" spans="1:23" ht="16.5" customHeight="1">
      <c r="A21" s="414" t="s">
        <v>768</v>
      </c>
      <c r="B21" s="414"/>
      <c r="C21" s="822"/>
      <c r="D21" s="382">
        <v>102</v>
      </c>
      <c r="E21" s="50">
        <v>102</v>
      </c>
      <c r="F21" s="50">
        <v>100</v>
      </c>
      <c r="G21" s="50">
        <v>98</v>
      </c>
      <c r="H21" s="50">
        <v>99</v>
      </c>
      <c r="I21" s="50"/>
      <c r="L21" s="461" t="s">
        <v>169</v>
      </c>
      <c r="M21" s="462"/>
      <c r="N21" s="171">
        <f aca="true" t="shared" si="1" ref="N21:W21">SUM(N22)</f>
        <v>118</v>
      </c>
      <c r="O21" s="74">
        <f t="shared" si="1"/>
        <v>1793</v>
      </c>
      <c r="P21" s="74">
        <f t="shared" si="1"/>
        <v>9</v>
      </c>
      <c r="Q21" s="74">
        <f t="shared" si="1"/>
        <v>1441</v>
      </c>
      <c r="R21" s="74">
        <f t="shared" si="1"/>
        <v>4</v>
      </c>
      <c r="S21" s="74">
        <f t="shared" si="1"/>
        <v>842</v>
      </c>
      <c r="T21" s="74">
        <f t="shared" si="1"/>
        <v>35</v>
      </c>
      <c r="U21" s="74">
        <f t="shared" si="1"/>
        <v>518</v>
      </c>
      <c r="V21" s="74">
        <f t="shared" si="1"/>
        <v>2</v>
      </c>
      <c r="W21" s="74">
        <f t="shared" si="1"/>
        <v>106</v>
      </c>
    </row>
    <row r="22" spans="1:23" ht="16.5" customHeight="1">
      <c r="A22" s="414" t="s">
        <v>767</v>
      </c>
      <c r="B22" s="414"/>
      <c r="C22" s="822"/>
      <c r="D22" s="382">
        <v>71</v>
      </c>
      <c r="E22" s="50">
        <v>61</v>
      </c>
      <c r="F22" s="50">
        <v>57</v>
      </c>
      <c r="G22" s="50">
        <v>60</v>
      </c>
      <c r="H22" s="50">
        <v>59</v>
      </c>
      <c r="I22" s="50"/>
      <c r="L22" s="105"/>
      <c r="M22" s="16" t="s">
        <v>168</v>
      </c>
      <c r="N22" s="335">
        <v>118</v>
      </c>
      <c r="O22" s="119">
        <v>1793</v>
      </c>
      <c r="P22" s="119">
        <v>9</v>
      </c>
      <c r="Q22" s="119">
        <v>1441</v>
      </c>
      <c r="R22" s="119">
        <v>4</v>
      </c>
      <c r="S22" s="119">
        <v>842</v>
      </c>
      <c r="T22" s="119">
        <v>35</v>
      </c>
      <c r="U22" s="119">
        <v>518</v>
      </c>
      <c r="V22" s="119">
        <v>2</v>
      </c>
      <c r="W22" s="119">
        <v>106</v>
      </c>
    </row>
    <row r="23" spans="1:23" ht="16.5" customHeight="1">
      <c r="A23" s="414" t="s">
        <v>766</v>
      </c>
      <c r="B23" s="414"/>
      <c r="C23" s="822"/>
      <c r="D23" s="382">
        <v>49</v>
      </c>
      <c r="E23" s="50">
        <v>49</v>
      </c>
      <c r="F23" s="50">
        <v>53</v>
      </c>
      <c r="G23" s="50">
        <v>66</v>
      </c>
      <c r="H23" s="50">
        <v>67</v>
      </c>
      <c r="I23" s="50"/>
      <c r="L23" s="105"/>
      <c r="M23" s="16"/>
      <c r="N23" s="334"/>
      <c r="O23" s="103"/>
      <c r="P23" s="103"/>
      <c r="Q23" s="103"/>
      <c r="R23" s="103"/>
      <c r="S23" s="103"/>
      <c r="T23" s="103"/>
      <c r="U23" s="103"/>
      <c r="V23" s="103"/>
      <c r="W23" s="103"/>
    </row>
    <row r="24" spans="1:23" ht="16.5" customHeight="1">
      <c r="A24" s="414" t="s">
        <v>765</v>
      </c>
      <c r="B24" s="414"/>
      <c r="C24" s="822"/>
      <c r="D24" s="382">
        <v>26</v>
      </c>
      <c r="E24" s="50">
        <v>26</v>
      </c>
      <c r="F24" s="50">
        <v>27</v>
      </c>
      <c r="G24" s="50">
        <v>27</v>
      </c>
      <c r="H24" s="50">
        <v>27</v>
      </c>
      <c r="I24" s="50"/>
      <c r="L24" s="461" t="s">
        <v>167</v>
      </c>
      <c r="M24" s="462"/>
      <c r="N24" s="171">
        <f aca="true" t="shared" si="2" ref="N24:W24">SUM(N25:N28)</f>
        <v>38</v>
      </c>
      <c r="O24" s="74">
        <f t="shared" si="2"/>
        <v>3191</v>
      </c>
      <c r="P24" s="74">
        <f t="shared" si="2"/>
        <v>16</v>
      </c>
      <c r="Q24" s="74">
        <f t="shared" si="2"/>
        <v>2715</v>
      </c>
      <c r="R24" s="74">
        <f t="shared" si="2"/>
        <v>32</v>
      </c>
      <c r="S24" s="74">
        <f t="shared" si="2"/>
        <v>2503</v>
      </c>
      <c r="T24" s="74">
        <f t="shared" si="2"/>
        <v>208</v>
      </c>
      <c r="U24" s="74">
        <f t="shared" si="2"/>
        <v>5331</v>
      </c>
      <c r="V24" s="74">
        <f t="shared" si="2"/>
        <v>16</v>
      </c>
      <c r="W24" s="74">
        <f t="shared" si="2"/>
        <v>1793</v>
      </c>
    </row>
    <row r="25" spans="1:23" ht="16.5" customHeight="1">
      <c r="A25" s="414" t="s">
        <v>764</v>
      </c>
      <c r="B25" s="414"/>
      <c r="C25" s="822"/>
      <c r="D25" s="382">
        <v>29</v>
      </c>
      <c r="E25" s="50">
        <v>29</v>
      </c>
      <c r="F25" s="50">
        <v>28</v>
      </c>
      <c r="G25" s="50">
        <v>27</v>
      </c>
      <c r="H25" s="50">
        <v>27</v>
      </c>
      <c r="I25" s="50"/>
      <c r="L25" s="105"/>
      <c r="M25" s="16" t="s">
        <v>166</v>
      </c>
      <c r="N25" s="335">
        <v>6</v>
      </c>
      <c r="O25" s="119">
        <v>964</v>
      </c>
      <c r="P25" s="35">
        <v>1</v>
      </c>
      <c r="Q25" s="35">
        <v>240</v>
      </c>
      <c r="R25" s="119">
        <v>10</v>
      </c>
      <c r="S25" s="119">
        <v>1715</v>
      </c>
      <c r="T25" s="119">
        <v>5</v>
      </c>
      <c r="U25" s="119">
        <v>274</v>
      </c>
      <c r="V25" s="35" t="s">
        <v>13</v>
      </c>
      <c r="W25" s="35" t="s">
        <v>13</v>
      </c>
    </row>
    <row r="26" spans="1:23" ht="16.5" customHeight="1">
      <c r="A26" s="414" t="s">
        <v>763</v>
      </c>
      <c r="B26" s="414"/>
      <c r="C26" s="822"/>
      <c r="D26" s="382">
        <v>71</v>
      </c>
      <c r="E26" s="50">
        <v>71</v>
      </c>
      <c r="F26" s="50">
        <v>82</v>
      </c>
      <c r="G26" s="50">
        <v>92</v>
      </c>
      <c r="H26" s="50">
        <v>89</v>
      </c>
      <c r="I26" s="50"/>
      <c r="L26" s="105"/>
      <c r="M26" s="16" t="s">
        <v>165</v>
      </c>
      <c r="N26" s="335">
        <v>1</v>
      </c>
      <c r="O26" s="119">
        <v>227</v>
      </c>
      <c r="P26" s="119">
        <v>2</v>
      </c>
      <c r="Q26" s="119">
        <v>499</v>
      </c>
      <c r="R26" s="119">
        <v>9</v>
      </c>
      <c r="S26" s="119">
        <v>390</v>
      </c>
      <c r="T26" s="119">
        <v>46</v>
      </c>
      <c r="U26" s="119">
        <v>1320</v>
      </c>
      <c r="V26" s="119">
        <v>8</v>
      </c>
      <c r="W26" s="119">
        <v>247</v>
      </c>
    </row>
    <row r="27" spans="1:23" ht="16.5" customHeight="1">
      <c r="A27" s="414" t="s">
        <v>762</v>
      </c>
      <c r="B27" s="414"/>
      <c r="C27" s="822"/>
      <c r="D27" s="382">
        <v>1</v>
      </c>
      <c r="E27" s="50">
        <v>1</v>
      </c>
      <c r="F27" s="50">
        <v>1</v>
      </c>
      <c r="G27" s="50">
        <v>1</v>
      </c>
      <c r="H27" s="50">
        <v>1</v>
      </c>
      <c r="I27" s="50"/>
      <c r="L27" s="105"/>
      <c r="M27" s="16" t="s">
        <v>164</v>
      </c>
      <c r="N27" s="335">
        <v>6</v>
      </c>
      <c r="O27" s="119">
        <v>1180</v>
      </c>
      <c r="P27" s="119">
        <v>3</v>
      </c>
      <c r="Q27" s="119">
        <v>1491</v>
      </c>
      <c r="R27" s="119">
        <v>6</v>
      </c>
      <c r="S27" s="119">
        <v>187</v>
      </c>
      <c r="T27" s="119">
        <v>136</v>
      </c>
      <c r="U27" s="119">
        <v>3482</v>
      </c>
      <c r="V27" s="35" t="s">
        <v>13</v>
      </c>
      <c r="W27" s="35" t="s">
        <v>13</v>
      </c>
    </row>
    <row r="28" spans="1:23" ht="16.5" customHeight="1">
      <c r="A28" s="414" t="s">
        <v>761</v>
      </c>
      <c r="B28" s="414"/>
      <c r="C28" s="822"/>
      <c r="D28" s="382">
        <v>1</v>
      </c>
      <c r="E28" s="50">
        <v>1</v>
      </c>
      <c r="F28" s="50">
        <v>1</v>
      </c>
      <c r="G28" s="50">
        <v>1</v>
      </c>
      <c r="H28" s="50">
        <v>1</v>
      </c>
      <c r="I28" s="50"/>
      <c r="L28" s="105"/>
      <c r="M28" s="16" t="s">
        <v>163</v>
      </c>
      <c r="N28" s="335">
        <v>25</v>
      </c>
      <c r="O28" s="119">
        <v>820</v>
      </c>
      <c r="P28" s="119">
        <v>10</v>
      </c>
      <c r="Q28" s="119">
        <v>485</v>
      </c>
      <c r="R28" s="119">
        <v>7</v>
      </c>
      <c r="S28" s="119">
        <v>211</v>
      </c>
      <c r="T28" s="119">
        <v>21</v>
      </c>
      <c r="U28" s="119">
        <v>255</v>
      </c>
      <c r="V28" s="119">
        <v>8</v>
      </c>
      <c r="W28" s="119">
        <v>1546</v>
      </c>
    </row>
    <row r="29" spans="1:23" ht="16.5" customHeight="1">
      <c r="A29" s="414" t="s">
        <v>760</v>
      </c>
      <c r="B29" s="414"/>
      <c r="C29" s="822"/>
      <c r="D29" s="382">
        <v>164</v>
      </c>
      <c r="E29" s="50">
        <v>164</v>
      </c>
      <c r="F29" s="50">
        <v>157</v>
      </c>
      <c r="G29" s="50">
        <v>167</v>
      </c>
      <c r="H29" s="50">
        <v>163</v>
      </c>
      <c r="I29" s="50"/>
      <c r="L29" s="105"/>
      <c r="M29" s="16"/>
      <c r="N29" s="334"/>
      <c r="O29" s="103"/>
      <c r="P29" s="103"/>
      <c r="Q29" s="103"/>
      <c r="R29" s="103"/>
      <c r="S29" s="103"/>
      <c r="T29" s="103"/>
      <c r="U29" s="103"/>
      <c r="V29" s="103"/>
      <c r="W29" s="103"/>
    </row>
    <row r="30" spans="1:23" ht="16.5" customHeight="1">
      <c r="A30" s="414" t="s">
        <v>759</v>
      </c>
      <c r="B30" s="414"/>
      <c r="C30" s="822"/>
      <c r="D30" s="382">
        <v>24</v>
      </c>
      <c r="E30" s="50">
        <v>24</v>
      </c>
      <c r="F30" s="50">
        <v>24</v>
      </c>
      <c r="G30" s="50">
        <v>24</v>
      </c>
      <c r="H30" s="50">
        <v>24</v>
      </c>
      <c r="I30" s="50"/>
      <c r="L30" s="461" t="s">
        <v>162</v>
      </c>
      <c r="M30" s="462"/>
      <c r="N30" s="171">
        <f aca="true" t="shared" si="3" ref="N30:W30">SUM(N31:N38)</f>
        <v>27</v>
      </c>
      <c r="O30" s="74">
        <f t="shared" si="3"/>
        <v>1623</v>
      </c>
      <c r="P30" s="74">
        <f t="shared" si="3"/>
        <v>27</v>
      </c>
      <c r="Q30" s="74">
        <f t="shared" si="3"/>
        <v>1222</v>
      </c>
      <c r="R30" s="74">
        <f t="shared" si="3"/>
        <v>31</v>
      </c>
      <c r="S30" s="74">
        <f t="shared" si="3"/>
        <v>4356</v>
      </c>
      <c r="T30" s="74">
        <f t="shared" si="3"/>
        <v>99</v>
      </c>
      <c r="U30" s="74">
        <f t="shared" si="3"/>
        <v>3470</v>
      </c>
      <c r="V30" s="74">
        <f t="shared" si="3"/>
        <v>10</v>
      </c>
      <c r="W30" s="74">
        <f t="shared" si="3"/>
        <v>611</v>
      </c>
    </row>
    <row r="31" spans="1:23" ht="16.5" customHeight="1">
      <c r="A31" s="414" t="s">
        <v>758</v>
      </c>
      <c r="B31" s="414"/>
      <c r="C31" s="822"/>
      <c r="D31" s="383">
        <v>13</v>
      </c>
      <c r="E31" s="50">
        <v>12</v>
      </c>
      <c r="F31" s="50">
        <v>12</v>
      </c>
      <c r="G31" s="50">
        <v>12</v>
      </c>
      <c r="H31" s="50">
        <v>12</v>
      </c>
      <c r="I31" s="50"/>
      <c r="L31" s="105"/>
      <c r="M31" s="16" t="s">
        <v>161</v>
      </c>
      <c r="N31" s="398">
        <v>1</v>
      </c>
      <c r="O31" s="35">
        <v>82</v>
      </c>
      <c r="P31" s="119">
        <v>7</v>
      </c>
      <c r="Q31" s="119">
        <v>150</v>
      </c>
      <c r="R31" s="119">
        <v>3</v>
      </c>
      <c r="S31" s="119">
        <v>105</v>
      </c>
      <c r="T31" s="119">
        <v>7</v>
      </c>
      <c r="U31" s="119">
        <v>1200</v>
      </c>
      <c r="V31" s="119">
        <v>3</v>
      </c>
      <c r="W31" s="119">
        <v>300</v>
      </c>
    </row>
    <row r="32" spans="1:23" ht="16.5" customHeight="1">
      <c r="A32" s="820" t="s">
        <v>757</v>
      </c>
      <c r="B32" s="820"/>
      <c r="C32" s="821"/>
      <c r="D32" s="382">
        <v>12</v>
      </c>
      <c r="E32" s="50">
        <v>14</v>
      </c>
      <c r="F32" s="43">
        <v>13</v>
      </c>
      <c r="G32" s="43">
        <v>16</v>
      </c>
      <c r="H32" s="43">
        <v>16</v>
      </c>
      <c r="I32" s="50"/>
      <c r="L32" s="105"/>
      <c r="M32" s="16" t="s">
        <v>160</v>
      </c>
      <c r="N32" s="398">
        <v>5</v>
      </c>
      <c r="O32" s="35">
        <v>570</v>
      </c>
      <c r="P32" s="119">
        <v>1</v>
      </c>
      <c r="Q32" s="119">
        <v>128</v>
      </c>
      <c r="R32" s="119">
        <v>11</v>
      </c>
      <c r="S32" s="119">
        <v>1633</v>
      </c>
      <c r="T32" s="119">
        <v>6</v>
      </c>
      <c r="U32" s="119">
        <v>147</v>
      </c>
      <c r="V32" s="35" t="s">
        <v>13</v>
      </c>
      <c r="W32" s="35" t="s">
        <v>13</v>
      </c>
    </row>
    <row r="33" spans="1:23" ht="16.5" customHeight="1">
      <c r="A33" s="94" t="s">
        <v>756</v>
      </c>
      <c r="B33" s="94"/>
      <c r="C33" s="94"/>
      <c r="D33" s="94"/>
      <c r="E33" s="94"/>
      <c r="F33" s="28"/>
      <c r="G33" s="28"/>
      <c r="H33" s="28"/>
      <c r="I33" s="28"/>
      <c r="L33" s="105"/>
      <c r="M33" s="16" t="s">
        <v>159</v>
      </c>
      <c r="N33" s="398" t="s">
        <v>30</v>
      </c>
      <c r="O33" s="35" t="s">
        <v>13</v>
      </c>
      <c r="P33" s="119">
        <v>15</v>
      </c>
      <c r="Q33" s="119">
        <v>727</v>
      </c>
      <c r="R33" s="119">
        <v>12</v>
      </c>
      <c r="S33" s="119">
        <v>2453</v>
      </c>
      <c r="T33" s="119">
        <v>53</v>
      </c>
      <c r="U33" s="119">
        <v>1431</v>
      </c>
      <c r="V33" s="35">
        <v>2</v>
      </c>
      <c r="W33" s="35">
        <v>193</v>
      </c>
    </row>
    <row r="34" spans="12:23" ht="16.5" customHeight="1">
      <c r="L34" s="105"/>
      <c r="M34" s="16" t="s">
        <v>158</v>
      </c>
      <c r="N34" s="335">
        <v>2</v>
      </c>
      <c r="O34" s="119">
        <v>43</v>
      </c>
      <c r="P34" s="119">
        <v>2</v>
      </c>
      <c r="Q34" s="119">
        <v>65</v>
      </c>
      <c r="R34" s="119">
        <v>3</v>
      </c>
      <c r="S34" s="119">
        <v>25</v>
      </c>
      <c r="T34" s="119">
        <v>8</v>
      </c>
      <c r="U34" s="119">
        <v>100</v>
      </c>
      <c r="V34" s="119">
        <v>1</v>
      </c>
      <c r="W34" s="119">
        <v>18</v>
      </c>
    </row>
    <row r="35" spans="12:23" ht="16.5" customHeight="1">
      <c r="L35" s="105"/>
      <c r="M35" s="16" t="s">
        <v>157</v>
      </c>
      <c r="N35" s="398" t="s">
        <v>30</v>
      </c>
      <c r="O35" s="35" t="s">
        <v>13</v>
      </c>
      <c r="P35" s="35">
        <v>2</v>
      </c>
      <c r="Q35" s="35">
        <v>152</v>
      </c>
      <c r="R35" s="35">
        <v>1</v>
      </c>
      <c r="S35" s="35">
        <v>70</v>
      </c>
      <c r="T35" s="35">
        <v>7</v>
      </c>
      <c r="U35" s="35">
        <v>148</v>
      </c>
      <c r="V35" s="35">
        <v>3</v>
      </c>
      <c r="W35" s="35">
        <v>76</v>
      </c>
    </row>
    <row r="36" spans="12:23" ht="16.5" customHeight="1">
      <c r="L36" s="105"/>
      <c r="M36" s="16" t="s">
        <v>156</v>
      </c>
      <c r="N36" s="398" t="s">
        <v>30</v>
      </c>
      <c r="O36" s="35" t="s">
        <v>13</v>
      </c>
      <c r="P36" s="35" t="s">
        <v>13</v>
      </c>
      <c r="Q36" s="35" t="s">
        <v>13</v>
      </c>
      <c r="R36" s="35" t="s">
        <v>13</v>
      </c>
      <c r="S36" s="35" t="s">
        <v>13</v>
      </c>
      <c r="T36" s="119">
        <v>9</v>
      </c>
      <c r="U36" s="119">
        <v>142</v>
      </c>
      <c r="V36" s="35" t="s">
        <v>13</v>
      </c>
      <c r="W36" s="35" t="s">
        <v>13</v>
      </c>
    </row>
    <row r="37" spans="1:23" ht="16.5" customHeight="1">
      <c r="A37" s="416" t="s">
        <v>800</v>
      </c>
      <c r="B37" s="416"/>
      <c r="C37" s="416"/>
      <c r="D37" s="416"/>
      <c r="E37" s="416"/>
      <c r="F37" s="416"/>
      <c r="G37" s="416"/>
      <c r="H37" s="416"/>
      <c r="I37" s="179"/>
      <c r="L37" s="105"/>
      <c r="M37" s="16" t="s">
        <v>155</v>
      </c>
      <c r="N37" s="398">
        <v>16</v>
      </c>
      <c r="O37" s="35">
        <v>816</v>
      </c>
      <c r="P37" s="35" t="s">
        <v>13</v>
      </c>
      <c r="Q37" s="35" t="s">
        <v>13</v>
      </c>
      <c r="R37" s="35" t="s">
        <v>13</v>
      </c>
      <c r="S37" s="35" t="s">
        <v>13</v>
      </c>
      <c r="T37" s="119">
        <v>8</v>
      </c>
      <c r="U37" s="119">
        <v>280</v>
      </c>
      <c r="V37" s="35" t="s">
        <v>13</v>
      </c>
      <c r="W37" s="35" t="s">
        <v>13</v>
      </c>
    </row>
    <row r="38" spans="1:23" ht="16.5" customHeight="1" thickBot="1">
      <c r="A38" s="28"/>
      <c r="B38" s="28"/>
      <c r="C38" s="28"/>
      <c r="D38" s="28"/>
      <c r="E38" s="28"/>
      <c r="F38" s="28"/>
      <c r="G38" s="28"/>
      <c r="L38" s="105"/>
      <c r="M38" s="16" t="s">
        <v>154</v>
      </c>
      <c r="N38" s="335">
        <v>3</v>
      </c>
      <c r="O38" s="119">
        <v>112</v>
      </c>
      <c r="P38" s="35" t="s">
        <v>13</v>
      </c>
      <c r="Q38" s="35" t="s">
        <v>13</v>
      </c>
      <c r="R38" s="119">
        <v>1</v>
      </c>
      <c r="S38" s="119">
        <v>70</v>
      </c>
      <c r="T38" s="119">
        <v>1</v>
      </c>
      <c r="U38" s="119">
        <v>22</v>
      </c>
      <c r="V38" s="35">
        <v>1</v>
      </c>
      <c r="W38" s="35">
        <v>24</v>
      </c>
    </row>
    <row r="39" spans="1:23" ht="16.5" customHeight="1">
      <c r="A39" s="457" t="s">
        <v>784</v>
      </c>
      <c r="B39" s="436" t="s">
        <v>783</v>
      </c>
      <c r="C39" s="437"/>
      <c r="D39" s="437"/>
      <c r="E39" s="437"/>
      <c r="F39" s="438"/>
      <c r="G39" s="436" t="s">
        <v>782</v>
      </c>
      <c r="H39" s="437"/>
      <c r="I39" s="91"/>
      <c r="L39" s="105"/>
      <c r="M39" s="16"/>
      <c r="N39" s="334"/>
      <c r="O39" s="103"/>
      <c r="P39" s="103"/>
      <c r="Q39" s="103"/>
      <c r="R39" s="103"/>
      <c r="S39" s="103"/>
      <c r="T39" s="103"/>
      <c r="U39" s="103"/>
      <c r="V39" s="103"/>
      <c r="W39" s="103"/>
    </row>
    <row r="40" spans="1:23" ht="16.5" customHeight="1">
      <c r="A40" s="485"/>
      <c r="B40" s="86" t="s">
        <v>642</v>
      </c>
      <c r="C40" s="433" t="s">
        <v>781</v>
      </c>
      <c r="D40" s="435"/>
      <c r="E40" s="86" t="s">
        <v>780</v>
      </c>
      <c r="F40" s="86" t="s">
        <v>779</v>
      </c>
      <c r="G40" s="391" t="s">
        <v>778</v>
      </c>
      <c r="H40" s="390" t="s">
        <v>777</v>
      </c>
      <c r="I40" s="402"/>
      <c r="L40" s="461" t="s">
        <v>153</v>
      </c>
      <c r="M40" s="462"/>
      <c r="N40" s="171">
        <f aca="true" t="shared" si="4" ref="N40:W40">SUM(N41:N45)</f>
        <v>11</v>
      </c>
      <c r="O40" s="74">
        <f t="shared" si="4"/>
        <v>3922</v>
      </c>
      <c r="P40" s="74">
        <f t="shared" si="4"/>
        <v>222</v>
      </c>
      <c r="Q40" s="74">
        <f t="shared" si="4"/>
        <v>2993</v>
      </c>
      <c r="R40" s="74">
        <f t="shared" si="4"/>
        <v>8</v>
      </c>
      <c r="S40" s="74">
        <f t="shared" si="4"/>
        <v>1721</v>
      </c>
      <c r="T40" s="74">
        <f t="shared" si="4"/>
        <v>285</v>
      </c>
      <c r="U40" s="74">
        <f t="shared" si="4"/>
        <v>8518</v>
      </c>
      <c r="V40" s="74">
        <f t="shared" si="4"/>
        <v>107</v>
      </c>
      <c r="W40" s="74">
        <f t="shared" si="4"/>
        <v>4287</v>
      </c>
    </row>
    <row r="41" spans="1:23" ht="16.5" customHeight="1">
      <c r="A41" s="380" t="s">
        <v>776</v>
      </c>
      <c r="B41" s="389">
        <f>SUM(C41:F41)</f>
        <v>493648</v>
      </c>
      <c r="C41" s="825">
        <v>107657</v>
      </c>
      <c r="D41" s="825"/>
      <c r="E41" s="388">
        <v>377510</v>
      </c>
      <c r="F41" s="388">
        <v>8481</v>
      </c>
      <c r="G41" s="387">
        <v>2.38</v>
      </c>
      <c r="H41" s="386">
        <v>1.22</v>
      </c>
      <c r="I41" s="403"/>
      <c r="L41" s="105"/>
      <c r="M41" s="16" t="s">
        <v>152</v>
      </c>
      <c r="N41" s="335">
        <v>2</v>
      </c>
      <c r="O41" s="119">
        <v>81</v>
      </c>
      <c r="P41" s="119">
        <v>2</v>
      </c>
      <c r="Q41" s="119">
        <v>130</v>
      </c>
      <c r="R41" s="35">
        <v>1</v>
      </c>
      <c r="S41" s="35">
        <v>1267</v>
      </c>
      <c r="T41" s="119">
        <v>44</v>
      </c>
      <c r="U41" s="119">
        <v>3216</v>
      </c>
      <c r="V41" s="119">
        <v>1</v>
      </c>
      <c r="W41" s="119">
        <v>40</v>
      </c>
    </row>
    <row r="42" spans="1:23" ht="16.5" customHeight="1">
      <c r="A42" s="94" t="s">
        <v>775</v>
      </c>
      <c r="B42" s="94"/>
      <c r="C42" s="28"/>
      <c r="D42" s="28"/>
      <c r="E42" s="28"/>
      <c r="F42" s="28"/>
      <c r="G42" s="28"/>
      <c r="L42" s="105"/>
      <c r="M42" s="16" t="s">
        <v>151</v>
      </c>
      <c r="N42" s="398">
        <v>2</v>
      </c>
      <c r="O42" s="35">
        <v>62</v>
      </c>
      <c r="P42" s="35">
        <v>1</v>
      </c>
      <c r="Q42" s="35">
        <v>14</v>
      </c>
      <c r="R42" s="35">
        <v>7</v>
      </c>
      <c r="S42" s="35">
        <v>454</v>
      </c>
      <c r="T42" s="35">
        <v>18</v>
      </c>
      <c r="U42" s="35">
        <v>316</v>
      </c>
      <c r="V42" s="35">
        <v>2</v>
      </c>
      <c r="W42" s="35">
        <v>224</v>
      </c>
    </row>
    <row r="43" spans="12:23" ht="16.5" customHeight="1">
      <c r="L43" s="105"/>
      <c r="M43" s="16" t="s">
        <v>150</v>
      </c>
      <c r="N43" s="335">
        <v>2</v>
      </c>
      <c r="O43" s="119">
        <v>75</v>
      </c>
      <c r="P43" s="35">
        <v>8</v>
      </c>
      <c r="Q43" s="35">
        <v>470</v>
      </c>
      <c r="R43" s="35" t="s">
        <v>13</v>
      </c>
      <c r="S43" s="35" t="s">
        <v>13</v>
      </c>
      <c r="T43" s="35">
        <v>1</v>
      </c>
      <c r="U43" s="35">
        <v>78</v>
      </c>
      <c r="V43" s="35" t="s">
        <v>13</v>
      </c>
      <c r="W43" s="35" t="s">
        <v>13</v>
      </c>
    </row>
    <row r="44" spans="12:23" ht="16.5" customHeight="1">
      <c r="L44" s="105"/>
      <c r="M44" s="16" t="s">
        <v>149</v>
      </c>
      <c r="N44" s="398">
        <v>2</v>
      </c>
      <c r="O44" s="35">
        <v>176</v>
      </c>
      <c r="P44" s="35">
        <v>207</v>
      </c>
      <c r="Q44" s="35">
        <v>1235</v>
      </c>
      <c r="R44" s="35" t="s">
        <v>13</v>
      </c>
      <c r="S44" s="35" t="s">
        <v>13</v>
      </c>
      <c r="T44" s="119">
        <v>85</v>
      </c>
      <c r="U44" s="119">
        <v>632</v>
      </c>
      <c r="V44" s="35" t="s">
        <v>13</v>
      </c>
      <c r="W44" s="35" t="s">
        <v>13</v>
      </c>
    </row>
    <row r="45" spans="12:23" ht="16.5" customHeight="1">
      <c r="L45" s="105"/>
      <c r="M45" s="16" t="s">
        <v>148</v>
      </c>
      <c r="N45" s="398">
        <v>3</v>
      </c>
      <c r="O45" s="35">
        <v>3528</v>
      </c>
      <c r="P45" s="35">
        <v>4</v>
      </c>
      <c r="Q45" s="35">
        <v>1144</v>
      </c>
      <c r="R45" s="35" t="s">
        <v>13</v>
      </c>
      <c r="S45" s="35" t="s">
        <v>13</v>
      </c>
      <c r="T45" s="35">
        <v>137</v>
      </c>
      <c r="U45" s="35">
        <v>4276</v>
      </c>
      <c r="V45" s="35">
        <v>104</v>
      </c>
      <c r="W45" s="35">
        <v>4023</v>
      </c>
    </row>
    <row r="46" spans="1:23" ht="16.5" customHeight="1">
      <c r="A46" s="416" t="s">
        <v>801</v>
      </c>
      <c r="B46" s="416"/>
      <c r="C46" s="416"/>
      <c r="D46" s="416"/>
      <c r="E46" s="416"/>
      <c r="F46" s="416"/>
      <c r="G46" s="416"/>
      <c r="H46" s="416"/>
      <c r="I46" s="179"/>
      <c r="L46" s="105"/>
      <c r="M46" s="16"/>
      <c r="N46" s="334"/>
      <c r="O46" s="103"/>
      <c r="P46" s="103"/>
      <c r="Q46" s="103"/>
      <c r="R46" s="103"/>
      <c r="S46" s="103"/>
      <c r="T46" s="103"/>
      <c r="U46" s="103"/>
      <c r="V46" s="103"/>
      <c r="W46" s="103"/>
    </row>
    <row r="47" spans="1:23" ht="16.5" customHeight="1" thickBot="1">
      <c r="A47" s="28"/>
      <c r="B47" s="28"/>
      <c r="C47" s="28"/>
      <c r="D47" s="28"/>
      <c r="E47" s="28"/>
      <c r="F47" s="28"/>
      <c r="G47" s="28"/>
      <c r="H47" s="28"/>
      <c r="I47" s="28"/>
      <c r="L47" s="461" t="s">
        <v>147</v>
      </c>
      <c r="M47" s="462"/>
      <c r="N47" s="171">
        <f>SUM(N48:N51)</f>
        <v>34</v>
      </c>
      <c r="O47" s="74">
        <f>SUM(O48:O51)</f>
        <v>4641</v>
      </c>
      <c r="P47" s="74">
        <f>SUM(P48:P51)</f>
        <v>10</v>
      </c>
      <c r="Q47" s="74">
        <f>SUM(Q48:Q51)</f>
        <v>955</v>
      </c>
      <c r="R47" s="37" t="s">
        <v>13</v>
      </c>
      <c r="S47" s="37" t="s">
        <v>13</v>
      </c>
      <c r="T47" s="74">
        <f>SUM(T48:T51)</f>
        <v>34</v>
      </c>
      <c r="U47" s="74">
        <f>SUM(U48:U51)</f>
        <v>4098</v>
      </c>
      <c r="V47" s="74">
        <f>SUM(V48:V51)</f>
        <v>1</v>
      </c>
      <c r="W47" s="74">
        <f>SUM(W48:W51)</f>
        <v>50</v>
      </c>
    </row>
    <row r="48" spans="1:23" ht="16.5" customHeight="1">
      <c r="A48" s="385"/>
      <c r="B48" s="385"/>
      <c r="C48" s="384" t="s">
        <v>299</v>
      </c>
      <c r="D48" s="443" t="s">
        <v>792</v>
      </c>
      <c r="E48" s="443" t="s">
        <v>791</v>
      </c>
      <c r="F48" s="443" t="s">
        <v>790</v>
      </c>
      <c r="G48" s="443" t="s">
        <v>789</v>
      </c>
      <c r="H48" s="455" t="s">
        <v>788</v>
      </c>
      <c r="I48" s="91"/>
      <c r="L48" s="174"/>
      <c r="M48" s="16" t="s">
        <v>146</v>
      </c>
      <c r="N48" s="398">
        <v>1</v>
      </c>
      <c r="O48" s="35">
        <v>1410</v>
      </c>
      <c r="P48" s="35" t="s">
        <v>13</v>
      </c>
      <c r="Q48" s="35" t="s">
        <v>13</v>
      </c>
      <c r="R48" s="35" t="s">
        <v>13</v>
      </c>
      <c r="S48" s="35" t="s">
        <v>13</v>
      </c>
      <c r="T48" s="35" t="s">
        <v>13</v>
      </c>
      <c r="U48" s="35" t="s">
        <v>13</v>
      </c>
      <c r="V48" s="35" t="s">
        <v>13</v>
      </c>
      <c r="W48" s="35" t="s">
        <v>13</v>
      </c>
    </row>
    <row r="49" spans="1:23" ht="16.5" customHeight="1">
      <c r="A49" s="43" t="s">
        <v>748</v>
      </c>
      <c r="B49" s="43"/>
      <c r="C49" s="346"/>
      <c r="D49" s="445"/>
      <c r="E49" s="445"/>
      <c r="F49" s="445"/>
      <c r="G49" s="445"/>
      <c r="H49" s="766"/>
      <c r="I49" s="185"/>
      <c r="L49" s="174"/>
      <c r="M49" s="16" t="s">
        <v>145</v>
      </c>
      <c r="N49" s="398">
        <v>27</v>
      </c>
      <c r="O49" s="35">
        <v>2522</v>
      </c>
      <c r="P49" s="119">
        <v>2</v>
      </c>
      <c r="Q49" s="119">
        <v>384</v>
      </c>
      <c r="R49" s="35" t="s">
        <v>13</v>
      </c>
      <c r="S49" s="35" t="s">
        <v>13</v>
      </c>
      <c r="T49" s="119">
        <v>17</v>
      </c>
      <c r="U49" s="119">
        <v>1899</v>
      </c>
      <c r="V49" s="35" t="s">
        <v>13</v>
      </c>
      <c r="W49" s="35" t="s">
        <v>13</v>
      </c>
    </row>
    <row r="50" spans="1:23" ht="16.5" customHeight="1">
      <c r="A50" s="823" t="s">
        <v>787</v>
      </c>
      <c r="B50" s="823"/>
      <c r="C50" s="824"/>
      <c r="D50" s="394">
        <v>342031</v>
      </c>
      <c r="E50" s="393">
        <v>345629</v>
      </c>
      <c r="F50" s="393">
        <v>349784</v>
      </c>
      <c r="G50" s="393">
        <v>356554</v>
      </c>
      <c r="H50" s="56">
        <v>361627</v>
      </c>
      <c r="I50" s="56"/>
      <c r="L50" s="174"/>
      <c r="M50" s="16" t="s">
        <v>144</v>
      </c>
      <c r="N50" s="335">
        <v>3</v>
      </c>
      <c r="O50" s="119">
        <v>29</v>
      </c>
      <c r="P50" s="119">
        <v>6</v>
      </c>
      <c r="Q50" s="119">
        <v>491</v>
      </c>
      <c r="R50" s="35" t="s">
        <v>13</v>
      </c>
      <c r="S50" s="35" t="s">
        <v>13</v>
      </c>
      <c r="T50" s="35">
        <v>9</v>
      </c>
      <c r="U50" s="35">
        <v>2014</v>
      </c>
      <c r="V50" s="35" t="s">
        <v>13</v>
      </c>
      <c r="W50" s="35" t="s">
        <v>13</v>
      </c>
    </row>
    <row r="51" spans="1:23" ht="16.5" customHeight="1">
      <c r="A51" s="818" t="s">
        <v>786</v>
      </c>
      <c r="B51" s="818"/>
      <c r="C51" s="819"/>
      <c r="D51" s="392">
        <v>94169</v>
      </c>
      <c r="E51" s="148">
        <v>100762</v>
      </c>
      <c r="F51" s="148">
        <v>106434</v>
      </c>
      <c r="G51" s="148">
        <v>111034</v>
      </c>
      <c r="H51" s="148">
        <v>115598</v>
      </c>
      <c r="I51" s="56"/>
      <c r="L51" s="174"/>
      <c r="M51" s="16" t="s">
        <v>143</v>
      </c>
      <c r="N51" s="335">
        <v>3</v>
      </c>
      <c r="O51" s="119">
        <v>680</v>
      </c>
      <c r="P51" s="119">
        <v>2</v>
      </c>
      <c r="Q51" s="119">
        <v>80</v>
      </c>
      <c r="R51" s="35" t="s">
        <v>13</v>
      </c>
      <c r="S51" s="35" t="s">
        <v>13</v>
      </c>
      <c r="T51" s="119">
        <v>8</v>
      </c>
      <c r="U51" s="119">
        <v>185</v>
      </c>
      <c r="V51" s="35">
        <v>1</v>
      </c>
      <c r="W51" s="35">
        <v>50</v>
      </c>
    </row>
    <row r="52" spans="1:23" ht="16.5" customHeight="1">
      <c r="A52" s="94" t="s">
        <v>785</v>
      </c>
      <c r="B52" s="94"/>
      <c r="C52" s="94"/>
      <c r="D52" s="50"/>
      <c r="E52" s="28"/>
      <c r="F52" s="28"/>
      <c r="G52" s="28"/>
      <c r="H52" s="28"/>
      <c r="I52" s="28"/>
      <c r="L52" s="174"/>
      <c r="M52" s="16"/>
      <c r="N52" s="334"/>
      <c r="O52" s="103"/>
      <c r="P52" s="103"/>
      <c r="Q52" s="103"/>
      <c r="R52" s="103"/>
      <c r="S52" s="103"/>
      <c r="T52" s="103"/>
      <c r="U52" s="103"/>
      <c r="V52" s="103"/>
      <c r="W52" s="103"/>
    </row>
    <row r="53" spans="12:23" ht="16.5" customHeight="1">
      <c r="L53" s="461" t="s">
        <v>142</v>
      </c>
      <c r="M53" s="462"/>
      <c r="N53" s="171">
        <f aca="true" t="shared" si="5" ref="N53:W53">SUM(N54:N59)</f>
        <v>56</v>
      </c>
      <c r="O53" s="74">
        <f t="shared" si="5"/>
        <v>4435</v>
      </c>
      <c r="P53" s="74">
        <f t="shared" si="5"/>
        <v>25</v>
      </c>
      <c r="Q53" s="74">
        <f t="shared" si="5"/>
        <v>476</v>
      </c>
      <c r="R53" s="74">
        <f t="shared" si="5"/>
        <v>13</v>
      </c>
      <c r="S53" s="74">
        <f t="shared" si="5"/>
        <v>1451</v>
      </c>
      <c r="T53" s="74">
        <f t="shared" si="5"/>
        <v>105</v>
      </c>
      <c r="U53" s="74">
        <f t="shared" si="5"/>
        <v>2268</v>
      </c>
      <c r="V53" s="74">
        <f t="shared" si="5"/>
        <v>20</v>
      </c>
      <c r="W53" s="74">
        <f t="shared" si="5"/>
        <v>362</v>
      </c>
    </row>
    <row r="54" spans="12:23" ht="16.5" customHeight="1">
      <c r="L54" s="105"/>
      <c r="M54" s="16" t="s">
        <v>141</v>
      </c>
      <c r="N54" s="335">
        <v>5</v>
      </c>
      <c r="O54" s="119">
        <v>154</v>
      </c>
      <c r="P54" s="119">
        <v>3</v>
      </c>
      <c r="Q54" s="119">
        <v>53</v>
      </c>
      <c r="R54" s="35" t="s">
        <v>13</v>
      </c>
      <c r="S54" s="35" t="s">
        <v>13</v>
      </c>
      <c r="T54" s="119">
        <v>7</v>
      </c>
      <c r="U54" s="119">
        <v>129</v>
      </c>
      <c r="V54" s="35" t="s">
        <v>13</v>
      </c>
      <c r="W54" s="35" t="s">
        <v>13</v>
      </c>
    </row>
    <row r="55" spans="12:23" ht="16.5" customHeight="1">
      <c r="L55" s="105"/>
      <c r="M55" s="16" t="s">
        <v>140</v>
      </c>
      <c r="N55" s="335">
        <v>3</v>
      </c>
      <c r="O55" s="119">
        <v>700</v>
      </c>
      <c r="P55" s="119">
        <v>1</v>
      </c>
      <c r="Q55" s="119">
        <v>20</v>
      </c>
      <c r="R55" s="119">
        <v>1</v>
      </c>
      <c r="S55" s="119">
        <v>1130</v>
      </c>
      <c r="T55" s="119">
        <v>16</v>
      </c>
      <c r="U55" s="119">
        <v>361</v>
      </c>
      <c r="V55" s="119">
        <v>1</v>
      </c>
      <c r="W55" s="119">
        <v>45</v>
      </c>
    </row>
    <row r="56" spans="1:23" ht="16.5" customHeight="1">
      <c r="A56" s="416" t="s">
        <v>802</v>
      </c>
      <c r="B56" s="416"/>
      <c r="C56" s="416"/>
      <c r="D56" s="416"/>
      <c r="E56" s="416"/>
      <c r="F56" s="416"/>
      <c r="G56" s="416"/>
      <c r="H56" s="416"/>
      <c r="I56" s="179"/>
      <c r="L56" s="105"/>
      <c r="M56" s="16" t="s">
        <v>139</v>
      </c>
      <c r="N56" s="335">
        <v>4</v>
      </c>
      <c r="O56" s="119">
        <v>432</v>
      </c>
      <c r="P56" s="35" t="s">
        <v>13</v>
      </c>
      <c r="Q56" s="35" t="s">
        <v>13</v>
      </c>
      <c r="R56" s="35" t="s">
        <v>13</v>
      </c>
      <c r="S56" s="35" t="s">
        <v>13</v>
      </c>
      <c r="T56" s="119">
        <v>23</v>
      </c>
      <c r="U56" s="119">
        <v>384</v>
      </c>
      <c r="V56" s="35">
        <v>6</v>
      </c>
      <c r="W56" s="35">
        <v>96</v>
      </c>
    </row>
    <row r="57" spans="1:23" ht="16.5" customHeight="1" thickBot="1">
      <c r="A57" s="1"/>
      <c r="B57" s="1"/>
      <c r="C57" s="1"/>
      <c r="D57" s="1"/>
      <c r="E57" s="1"/>
      <c r="F57" s="1"/>
      <c r="G57" s="1"/>
      <c r="H57" s="1"/>
      <c r="I57" s="1"/>
      <c r="L57" s="105"/>
      <c r="M57" s="16" t="s">
        <v>138</v>
      </c>
      <c r="N57" s="335">
        <v>35</v>
      </c>
      <c r="O57" s="119">
        <v>1904</v>
      </c>
      <c r="P57" s="35" t="s">
        <v>13</v>
      </c>
      <c r="Q57" s="35" t="s">
        <v>13</v>
      </c>
      <c r="R57" s="35" t="s">
        <v>13</v>
      </c>
      <c r="S57" s="35" t="s">
        <v>13</v>
      </c>
      <c r="T57" s="119">
        <v>34</v>
      </c>
      <c r="U57" s="119">
        <v>860</v>
      </c>
      <c r="V57" s="119">
        <v>3</v>
      </c>
      <c r="W57" s="119">
        <v>91</v>
      </c>
    </row>
    <row r="58" spans="1:23" ht="16.5" customHeight="1">
      <c r="A58" s="385"/>
      <c r="B58" s="385"/>
      <c r="C58" s="384" t="s">
        <v>299</v>
      </c>
      <c r="D58" s="443" t="s">
        <v>792</v>
      </c>
      <c r="E58" s="443" t="s">
        <v>791</v>
      </c>
      <c r="F58" s="443" t="s">
        <v>790</v>
      </c>
      <c r="G58" s="443" t="s">
        <v>789</v>
      </c>
      <c r="H58" s="455" t="s">
        <v>788</v>
      </c>
      <c r="I58" s="91"/>
      <c r="L58" s="105"/>
      <c r="M58" s="16" t="s">
        <v>137</v>
      </c>
      <c r="N58" s="398">
        <v>9</v>
      </c>
      <c r="O58" s="35">
        <v>1245</v>
      </c>
      <c r="P58" s="35">
        <v>21</v>
      </c>
      <c r="Q58" s="35">
        <v>403</v>
      </c>
      <c r="R58" s="35">
        <v>10</v>
      </c>
      <c r="S58" s="35">
        <v>221</v>
      </c>
      <c r="T58" s="35">
        <v>21</v>
      </c>
      <c r="U58" s="35">
        <v>349</v>
      </c>
      <c r="V58" s="35" t="s">
        <v>13</v>
      </c>
      <c r="W58" s="35" t="s">
        <v>13</v>
      </c>
    </row>
    <row r="59" spans="1:23" ht="16.5" customHeight="1">
      <c r="A59" s="43" t="s">
        <v>799</v>
      </c>
      <c r="B59" s="43"/>
      <c r="C59" s="346"/>
      <c r="D59" s="445"/>
      <c r="E59" s="445"/>
      <c r="F59" s="445"/>
      <c r="G59" s="445"/>
      <c r="H59" s="766"/>
      <c r="I59" s="185"/>
      <c r="L59" s="105"/>
      <c r="M59" s="16" t="s">
        <v>136</v>
      </c>
      <c r="N59" s="398" t="s">
        <v>30</v>
      </c>
      <c r="O59" s="35" t="s">
        <v>13</v>
      </c>
      <c r="P59" s="35" t="s">
        <v>13</v>
      </c>
      <c r="Q59" s="35" t="s">
        <v>13</v>
      </c>
      <c r="R59" s="35">
        <v>2</v>
      </c>
      <c r="S59" s="35">
        <v>100</v>
      </c>
      <c r="T59" s="35">
        <v>4</v>
      </c>
      <c r="U59" s="35">
        <v>185</v>
      </c>
      <c r="V59" s="35">
        <v>10</v>
      </c>
      <c r="W59" s="35">
        <v>130</v>
      </c>
    </row>
    <row r="60" spans="1:23" ht="16.5" customHeight="1">
      <c r="A60" s="816" t="s">
        <v>798</v>
      </c>
      <c r="B60" s="816"/>
      <c r="C60" s="817"/>
      <c r="D60" s="397">
        <f>SUM(D62:D65)</f>
        <v>3475</v>
      </c>
      <c r="E60" s="396">
        <f>SUM(E62:E65)</f>
        <v>3477</v>
      </c>
      <c r="F60" s="396">
        <f>SUM(F62:F65)</f>
        <v>3478</v>
      </c>
      <c r="G60" s="396">
        <f>SUM(G62:G65)</f>
        <v>3478</v>
      </c>
      <c r="H60" s="396">
        <f>SUM(H62:H65)</f>
        <v>3473</v>
      </c>
      <c r="I60" s="119"/>
      <c r="L60" s="105"/>
      <c r="M60" s="16"/>
      <c r="N60" s="334"/>
      <c r="O60" s="103"/>
      <c r="P60" s="103"/>
      <c r="Q60" s="103"/>
      <c r="R60" s="103"/>
      <c r="S60" s="103"/>
      <c r="T60" s="103"/>
      <c r="U60" s="103"/>
      <c r="V60" s="103"/>
      <c r="W60" s="103"/>
    </row>
    <row r="61" spans="1:23" ht="16.5" customHeight="1">
      <c r="A61" s="174"/>
      <c r="B61" s="174"/>
      <c r="C61" s="104"/>
      <c r="D61" s="182"/>
      <c r="E61" s="91"/>
      <c r="F61" s="91"/>
      <c r="G61" s="91"/>
      <c r="H61" s="91"/>
      <c r="I61" s="91"/>
      <c r="L61" s="461" t="s">
        <v>135</v>
      </c>
      <c r="M61" s="462"/>
      <c r="N61" s="171">
        <f aca="true" t="shared" si="6" ref="N61:W61">SUM(N62:N65)</f>
        <v>139</v>
      </c>
      <c r="O61" s="74">
        <f t="shared" si="6"/>
        <v>4976</v>
      </c>
      <c r="P61" s="74">
        <f t="shared" si="6"/>
        <v>58</v>
      </c>
      <c r="Q61" s="74">
        <f t="shared" si="6"/>
        <v>1003</v>
      </c>
      <c r="R61" s="74">
        <f t="shared" si="6"/>
        <v>8</v>
      </c>
      <c r="S61" s="74">
        <f t="shared" si="6"/>
        <v>320</v>
      </c>
      <c r="T61" s="74">
        <f t="shared" si="6"/>
        <v>74</v>
      </c>
      <c r="U61" s="74">
        <f t="shared" si="6"/>
        <v>1748</v>
      </c>
      <c r="V61" s="74">
        <f t="shared" si="6"/>
        <v>16</v>
      </c>
      <c r="W61" s="74">
        <f t="shared" si="6"/>
        <v>310</v>
      </c>
    </row>
    <row r="62" spans="1:23" ht="16.5" customHeight="1">
      <c r="A62" s="414" t="s">
        <v>797</v>
      </c>
      <c r="B62" s="414"/>
      <c r="C62" s="822"/>
      <c r="D62" s="378">
        <v>1926</v>
      </c>
      <c r="E62" s="56">
        <v>1926</v>
      </c>
      <c r="F62" s="56">
        <v>1926</v>
      </c>
      <c r="G62" s="56">
        <v>1924</v>
      </c>
      <c r="H62" s="56">
        <v>1923</v>
      </c>
      <c r="I62" s="56"/>
      <c r="L62" s="105"/>
      <c r="M62" s="16" t="s">
        <v>134</v>
      </c>
      <c r="N62" s="398">
        <v>8</v>
      </c>
      <c r="O62" s="35">
        <v>859</v>
      </c>
      <c r="P62" s="35" t="s">
        <v>30</v>
      </c>
      <c r="Q62" s="35" t="s">
        <v>30</v>
      </c>
      <c r="R62" s="35" t="s">
        <v>30</v>
      </c>
      <c r="S62" s="35" t="s">
        <v>30</v>
      </c>
      <c r="T62" s="35">
        <v>4</v>
      </c>
      <c r="U62" s="35">
        <v>108</v>
      </c>
      <c r="V62" s="35" t="s">
        <v>13</v>
      </c>
      <c r="W62" s="35" t="s">
        <v>13</v>
      </c>
    </row>
    <row r="63" spans="1:23" ht="16.5" customHeight="1">
      <c r="A63" s="414" t="s">
        <v>796</v>
      </c>
      <c r="B63" s="414"/>
      <c r="C63" s="822"/>
      <c r="D63" s="378">
        <v>1426</v>
      </c>
      <c r="E63" s="56">
        <v>1425</v>
      </c>
      <c r="F63" s="56">
        <v>1422</v>
      </c>
      <c r="G63" s="56">
        <v>1423</v>
      </c>
      <c r="H63" s="56">
        <v>1421</v>
      </c>
      <c r="I63" s="56"/>
      <c r="L63" s="105"/>
      <c r="M63" s="16" t="s">
        <v>133</v>
      </c>
      <c r="N63" s="335">
        <v>18</v>
      </c>
      <c r="O63" s="119">
        <v>237</v>
      </c>
      <c r="P63" s="119">
        <v>26</v>
      </c>
      <c r="Q63" s="119">
        <v>360</v>
      </c>
      <c r="R63" s="35" t="s">
        <v>30</v>
      </c>
      <c r="S63" s="35" t="s">
        <v>30</v>
      </c>
      <c r="T63" s="119">
        <v>4</v>
      </c>
      <c r="U63" s="119">
        <v>600</v>
      </c>
      <c r="V63" s="35" t="s">
        <v>13</v>
      </c>
      <c r="W63" s="35" t="s">
        <v>13</v>
      </c>
    </row>
    <row r="64" spans="1:23" ht="16.5" customHeight="1">
      <c r="A64" s="414" t="s">
        <v>795</v>
      </c>
      <c r="B64" s="414"/>
      <c r="C64" s="822"/>
      <c r="D64" s="378">
        <v>25</v>
      </c>
      <c r="E64" s="56">
        <v>28</v>
      </c>
      <c r="F64" s="56">
        <v>31</v>
      </c>
      <c r="G64" s="56">
        <v>26</v>
      </c>
      <c r="H64" s="56">
        <v>26</v>
      </c>
      <c r="I64" s="56"/>
      <c r="L64" s="105"/>
      <c r="M64" s="16" t="s">
        <v>132</v>
      </c>
      <c r="N64" s="335">
        <v>112</v>
      </c>
      <c r="O64" s="119">
        <v>3446</v>
      </c>
      <c r="P64" s="119">
        <v>32</v>
      </c>
      <c r="Q64" s="119">
        <v>643</v>
      </c>
      <c r="R64" s="35">
        <v>8</v>
      </c>
      <c r="S64" s="35">
        <v>320</v>
      </c>
      <c r="T64" s="119">
        <v>57</v>
      </c>
      <c r="U64" s="119">
        <v>893</v>
      </c>
      <c r="V64" s="119">
        <v>16</v>
      </c>
      <c r="W64" s="119">
        <v>310</v>
      </c>
    </row>
    <row r="65" spans="1:23" ht="16.5" customHeight="1">
      <c r="A65" s="820" t="s">
        <v>794</v>
      </c>
      <c r="B65" s="820"/>
      <c r="C65" s="821"/>
      <c r="D65" s="392">
        <v>98</v>
      </c>
      <c r="E65" s="148">
        <v>98</v>
      </c>
      <c r="F65" s="148">
        <v>99</v>
      </c>
      <c r="G65" s="148">
        <v>105</v>
      </c>
      <c r="H65" s="148">
        <v>103</v>
      </c>
      <c r="I65" s="56"/>
      <c r="L65" s="105"/>
      <c r="M65" s="16" t="s">
        <v>131</v>
      </c>
      <c r="N65" s="335">
        <v>1</v>
      </c>
      <c r="O65" s="119">
        <v>434</v>
      </c>
      <c r="P65" s="35" t="s">
        <v>13</v>
      </c>
      <c r="Q65" s="35" t="s">
        <v>13</v>
      </c>
      <c r="R65" s="35" t="s">
        <v>30</v>
      </c>
      <c r="S65" s="35" t="s">
        <v>30</v>
      </c>
      <c r="T65" s="35">
        <v>9</v>
      </c>
      <c r="U65" s="35">
        <v>147</v>
      </c>
      <c r="V65" s="35" t="s">
        <v>13</v>
      </c>
      <c r="W65" s="35" t="s">
        <v>13</v>
      </c>
    </row>
    <row r="66" spans="1:23" ht="16.5" customHeight="1">
      <c r="A66" s="395" t="s">
        <v>793</v>
      </c>
      <c r="B66" s="395"/>
      <c r="C66" s="395"/>
      <c r="D66" s="1"/>
      <c r="E66" s="1"/>
      <c r="F66" s="1"/>
      <c r="G66" s="1"/>
      <c r="H66" s="1"/>
      <c r="I66" s="1"/>
      <c r="L66" s="105"/>
      <c r="M66" s="16"/>
      <c r="N66" s="334"/>
      <c r="O66" s="103"/>
      <c r="P66" s="103"/>
      <c r="Q66" s="103"/>
      <c r="R66" s="103"/>
      <c r="S66" s="103"/>
      <c r="T66" s="103"/>
      <c r="U66" s="103"/>
      <c r="V66" s="103"/>
      <c r="W66" s="103"/>
    </row>
    <row r="67" spans="12:23" ht="16.5" customHeight="1">
      <c r="L67" s="461" t="s">
        <v>130</v>
      </c>
      <c r="M67" s="462"/>
      <c r="N67" s="171">
        <f aca="true" t="shared" si="7" ref="N67:U67">SUM(N68)</f>
        <v>3</v>
      </c>
      <c r="O67" s="74">
        <f t="shared" si="7"/>
        <v>128</v>
      </c>
      <c r="P67" s="74">
        <f t="shared" si="7"/>
        <v>1</v>
      </c>
      <c r="Q67" s="74">
        <f t="shared" si="7"/>
        <v>15</v>
      </c>
      <c r="R67" s="74">
        <f t="shared" si="7"/>
        <v>97</v>
      </c>
      <c r="S67" s="74">
        <f t="shared" si="7"/>
        <v>81</v>
      </c>
      <c r="T67" s="74">
        <f t="shared" si="7"/>
        <v>5</v>
      </c>
      <c r="U67" s="74">
        <f t="shared" si="7"/>
        <v>97</v>
      </c>
      <c r="V67" s="37" t="s">
        <v>13</v>
      </c>
      <c r="W67" s="37" t="s">
        <v>13</v>
      </c>
    </row>
    <row r="68" spans="12:23" ht="16.5" customHeight="1">
      <c r="L68" s="102"/>
      <c r="M68" s="27" t="s">
        <v>129</v>
      </c>
      <c r="N68" s="392">
        <v>3</v>
      </c>
      <c r="O68" s="148">
        <v>128</v>
      </c>
      <c r="P68" s="148">
        <v>1</v>
      </c>
      <c r="Q68" s="148">
        <v>15</v>
      </c>
      <c r="R68" s="345">
        <v>97</v>
      </c>
      <c r="S68" s="345">
        <v>81</v>
      </c>
      <c r="T68" s="148">
        <v>5</v>
      </c>
      <c r="U68" s="148">
        <v>97</v>
      </c>
      <c r="V68" s="345" t="s">
        <v>30</v>
      </c>
      <c r="W68" s="345" t="s">
        <v>30</v>
      </c>
    </row>
    <row r="69" spans="12:23" ht="16.5" customHeight="1">
      <c r="L69" s="94" t="s">
        <v>803</v>
      </c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395"/>
    </row>
  </sheetData>
  <sheetProtection/>
  <mergeCells count="86">
    <mergeCell ref="A1:H1"/>
    <mergeCell ref="G4:G5"/>
    <mergeCell ref="F4:F5"/>
    <mergeCell ref="H4:H5"/>
    <mergeCell ref="D4:D5"/>
    <mergeCell ref="E4:E5"/>
    <mergeCell ref="A27:C27"/>
    <mergeCell ref="A6:B6"/>
    <mergeCell ref="A7:B7"/>
    <mergeCell ref="A8:B8"/>
    <mergeCell ref="B4:C4"/>
    <mergeCell ref="A2:H2"/>
    <mergeCell ref="A13:H13"/>
    <mergeCell ref="H15:H16"/>
    <mergeCell ref="E15:E16"/>
    <mergeCell ref="A31:C31"/>
    <mergeCell ref="A21:C21"/>
    <mergeCell ref="A22:C22"/>
    <mergeCell ref="G15:G16"/>
    <mergeCell ref="F15:F16"/>
    <mergeCell ref="A17:C17"/>
    <mergeCell ref="A18:C18"/>
    <mergeCell ref="A19:C19"/>
    <mergeCell ref="A32:C32"/>
    <mergeCell ref="A26:C26"/>
    <mergeCell ref="D15:D16"/>
    <mergeCell ref="A23:C23"/>
    <mergeCell ref="A30:C30"/>
    <mergeCell ref="A28:C28"/>
    <mergeCell ref="A20:C20"/>
    <mergeCell ref="A29:C29"/>
    <mergeCell ref="A24:C24"/>
    <mergeCell ref="A25:C25"/>
    <mergeCell ref="A50:C50"/>
    <mergeCell ref="D48:D49"/>
    <mergeCell ref="E48:E49"/>
    <mergeCell ref="H48:H49"/>
    <mergeCell ref="A39:A40"/>
    <mergeCell ref="C40:D40"/>
    <mergeCell ref="C41:D41"/>
    <mergeCell ref="B39:F39"/>
    <mergeCell ref="G39:H39"/>
    <mergeCell ref="A65:C65"/>
    <mergeCell ref="A64:C64"/>
    <mergeCell ref="A56:H56"/>
    <mergeCell ref="A62:C62"/>
    <mergeCell ref="A63:C63"/>
    <mergeCell ref="D58:D59"/>
    <mergeCell ref="E58:E59"/>
    <mergeCell ref="A60:C60"/>
    <mergeCell ref="A37:H37"/>
    <mergeCell ref="A51:C51"/>
    <mergeCell ref="F58:F59"/>
    <mergeCell ref="G58:G59"/>
    <mergeCell ref="H58:H59"/>
    <mergeCell ref="A46:H46"/>
    <mergeCell ref="F48:F49"/>
    <mergeCell ref="G48:G49"/>
    <mergeCell ref="L61:M61"/>
    <mergeCell ref="L1:W1"/>
    <mergeCell ref="L6:M6"/>
    <mergeCell ref="L7:M7"/>
    <mergeCell ref="V4:W4"/>
    <mergeCell ref="L4:M5"/>
    <mergeCell ref="N4:O4"/>
    <mergeCell ref="P4:Q4"/>
    <mergeCell ref="T4:U4"/>
    <mergeCell ref="L8:M8"/>
    <mergeCell ref="L9:M9"/>
    <mergeCell ref="L24:M24"/>
    <mergeCell ref="L18:M18"/>
    <mergeCell ref="L14:M14"/>
    <mergeCell ref="L10:M10"/>
    <mergeCell ref="L21:M21"/>
    <mergeCell ref="L19:M19"/>
    <mergeCell ref="L15:M15"/>
    <mergeCell ref="R4:S4"/>
    <mergeCell ref="L67:M67"/>
    <mergeCell ref="L30:M30"/>
    <mergeCell ref="L40:M40"/>
    <mergeCell ref="L47:M47"/>
    <mergeCell ref="L53:M53"/>
    <mergeCell ref="L16:M16"/>
    <mergeCell ref="L17:M17"/>
    <mergeCell ref="L12:M12"/>
    <mergeCell ref="L13:M13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PageLayoutView="0" workbookViewId="0" topLeftCell="A1">
      <selection activeCell="A1" sqref="A1:K1"/>
    </sheetView>
  </sheetViews>
  <sheetFormatPr defaultColWidth="9.3984375" defaultRowHeight="16.5" customHeight="1"/>
  <cols>
    <col min="1" max="1" width="3.09765625" style="0" customWidth="1"/>
    <col min="2" max="4" width="9.3984375" style="0" customWidth="1"/>
    <col min="5" max="5" width="10.59765625" style="0" customWidth="1"/>
    <col min="6" max="23" width="9.3984375" style="0" customWidth="1"/>
    <col min="24" max="25" width="11.19921875" style="0" customWidth="1"/>
  </cols>
  <sheetData>
    <row r="1" spans="1:25" ht="18.75" customHeight="1">
      <c r="A1" s="416" t="s">
        <v>837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</row>
    <row r="2" spans="1:25" ht="16.5" customHeight="1" thickBot="1">
      <c r="A2" s="5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>
      <c r="A3" s="446" t="s">
        <v>836</v>
      </c>
      <c r="B3" s="504"/>
      <c r="C3" s="436" t="s">
        <v>835</v>
      </c>
      <c r="D3" s="437"/>
      <c r="E3" s="437"/>
      <c r="F3" s="437"/>
      <c r="G3" s="437"/>
      <c r="H3" s="437"/>
      <c r="I3" s="438"/>
      <c r="J3" s="436" t="s">
        <v>834</v>
      </c>
      <c r="K3" s="438"/>
      <c r="L3" s="436" t="s">
        <v>833</v>
      </c>
      <c r="M3" s="438"/>
      <c r="N3" s="436" t="s">
        <v>832</v>
      </c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</row>
    <row r="4" spans="1:25" ht="16.5" customHeight="1">
      <c r="A4" s="513"/>
      <c r="B4" s="564"/>
      <c r="C4" s="830" t="s">
        <v>831</v>
      </c>
      <c r="D4" s="50"/>
      <c r="E4" s="349"/>
      <c r="F4" s="831" t="s">
        <v>838</v>
      </c>
      <c r="G4" s="507"/>
      <c r="H4" s="507"/>
      <c r="I4" s="508"/>
      <c r="J4" s="791" t="s">
        <v>829</v>
      </c>
      <c r="K4" s="565" t="s">
        <v>830</v>
      </c>
      <c r="L4" s="791" t="s">
        <v>829</v>
      </c>
      <c r="M4" s="565" t="s">
        <v>815</v>
      </c>
      <c r="N4" s="830" t="s">
        <v>828</v>
      </c>
      <c r="O4" s="508"/>
      <c r="P4" s="830" t="s">
        <v>827</v>
      </c>
      <c r="Q4" s="508"/>
      <c r="R4" s="830" t="s">
        <v>826</v>
      </c>
      <c r="S4" s="508"/>
      <c r="T4" s="830" t="s">
        <v>825</v>
      </c>
      <c r="U4" s="508"/>
      <c r="V4" s="830" t="s">
        <v>824</v>
      </c>
      <c r="W4" s="508"/>
      <c r="X4" s="828" t="s">
        <v>823</v>
      </c>
      <c r="Y4" s="829"/>
    </row>
    <row r="5" spans="1:25" ht="16.5" customHeight="1">
      <c r="A5" s="513"/>
      <c r="B5" s="564"/>
      <c r="C5" s="458"/>
      <c r="D5" s="565" t="s">
        <v>822</v>
      </c>
      <c r="E5" s="792" t="s">
        <v>821</v>
      </c>
      <c r="F5" s="452"/>
      <c r="G5" s="453"/>
      <c r="H5" s="453"/>
      <c r="I5" s="454"/>
      <c r="J5" s="832"/>
      <c r="K5" s="473"/>
      <c r="L5" s="832"/>
      <c r="M5" s="473"/>
      <c r="N5" s="452"/>
      <c r="O5" s="454"/>
      <c r="P5" s="452"/>
      <c r="Q5" s="454"/>
      <c r="R5" s="452"/>
      <c r="S5" s="454"/>
      <c r="T5" s="452"/>
      <c r="U5" s="454"/>
      <c r="V5" s="452"/>
      <c r="W5" s="454"/>
      <c r="X5" s="833" t="s">
        <v>820</v>
      </c>
      <c r="Y5" s="834"/>
    </row>
    <row r="6" spans="1:25" ht="16.5" customHeight="1">
      <c r="A6" s="505"/>
      <c r="B6" s="506"/>
      <c r="C6" s="766"/>
      <c r="D6" s="474"/>
      <c r="E6" s="524"/>
      <c r="F6" s="413" t="s">
        <v>819</v>
      </c>
      <c r="G6" s="413" t="s">
        <v>818</v>
      </c>
      <c r="H6" s="413" t="s">
        <v>817</v>
      </c>
      <c r="I6" s="205" t="s">
        <v>351</v>
      </c>
      <c r="J6" s="478"/>
      <c r="K6" s="474"/>
      <c r="L6" s="478"/>
      <c r="M6" s="474"/>
      <c r="N6" s="412" t="s">
        <v>816</v>
      </c>
      <c r="O6" s="204" t="s">
        <v>815</v>
      </c>
      <c r="P6" s="412" t="s">
        <v>816</v>
      </c>
      <c r="Q6" s="204" t="s">
        <v>815</v>
      </c>
      <c r="R6" s="412" t="s">
        <v>816</v>
      </c>
      <c r="S6" s="204" t="s">
        <v>815</v>
      </c>
      <c r="T6" s="412" t="s">
        <v>816</v>
      </c>
      <c r="U6" s="204" t="s">
        <v>815</v>
      </c>
      <c r="V6" s="412" t="s">
        <v>816</v>
      </c>
      <c r="W6" s="204" t="s">
        <v>815</v>
      </c>
      <c r="X6" s="412" t="s">
        <v>816</v>
      </c>
      <c r="Y6" s="204" t="s">
        <v>815</v>
      </c>
    </row>
    <row r="7" spans="1:25" ht="16.5" customHeight="1">
      <c r="A7" s="463" t="s">
        <v>804</v>
      </c>
      <c r="B7" s="464"/>
      <c r="C7" s="394">
        <v>359</v>
      </c>
      <c r="D7" s="393">
        <v>35</v>
      </c>
      <c r="E7" s="393">
        <v>324</v>
      </c>
      <c r="F7" s="393">
        <v>314</v>
      </c>
      <c r="G7" s="393">
        <v>12</v>
      </c>
      <c r="H7" s="393">
        <v>191</v>
      </c>
      <c r="I7" s="393">
        <v>111</v>
      </c>
      <c r="J7" s="393">
        <v>115</v>
      </c>
      <c r="K7" s="393">
        <v>2267</v>
      </c>
      <c r="L7" s="393">
        <v>493</v>
      </c>
      <c r="M7" s="393">
        <v>82280</v>
      </c>
      <c r="N7" s="393">
        <v>2036</v>
      </c>
      <c r="O7" s="393">
        <v>83275</v>
      </c>
      <c r="P7" s="393">
        <v>345</v>
      </c>
      <c r="Q7" s="393">
        <v>9751</v>
      </c>
      <c r="R7" s="393">
        <v>36</v>
      </c>
      <c r="S7" s="393">
        <v>1201</v>
      </c>
      <c r="T7" s="393">
        <v>9</v>
      </c>
      <c r="U7" s="393">
        <v>302</v>
      </c>
      <c r="V7" s="393">
        <v>6</v>
      </c>
      <c r="W7" s="393">
        <v>77</v>
      </c>
      <c r="X7" s="393">
        <v>390</v>
      </c>
      <c r="Y7" s="393">
        <v>101281</v>
      </c>
    </row>
    <row r="8" spans="1:25" ht="16.5" customHeight="1">
      <c r="A8" s="465" t="s">
        <v>60</v>
      </c>
      <c r="B8" s="469"/>
      <c r="C8" s="378">
        <v>360</v>
      </c>
      <c r="D8" s="56">
        <v>35</v>
      </c>
      <c r="E8" s="56">
        <v>325</v>
      </c>
      <c r="F8" s="56">
        <v>321</v>
      </c>
      <c r="G8" s="56">
        <v>14</v>
      </c>
      <c r="H8" s="56">
        <v>194</v>
      </c>
      <c r="I8" s="56">
        <v>113</v>
      </c>
      <c r="J8" s="56">
        <v>102</v>
      </c>
      <c r="K8" s="56">
        <v>2441</v>
      </c>
      <c r="L8" s="56">
        <v>459</v>
      </c>
      <c r="M8" s="56">
        <v>75454</v>
      </c>
      <c r="N8" s="56">
        <v>1946</v>
      </c>
      <c r="O8" s="56">
        <v>86561</v>
      </c>
      <c r="P8" s="56">
        <v>357</v>
      </c>
      <c r="Q8" s="56">
        <v>10193</v>
      </c>
      <c r="R8" s="56">
        <v>32</v>
      </c>
      <c r="S8" s="56">
        <v>1183</v>
      </c>
      <c r="T8" s="56">
        <v>10</v>
      </c>
      <c r="U8" s="56">
        <v>343</v>
      </c>
      <c r="V8" s="56">
        <v>5</v>
      </c>
      <c r="W8" s="56">
        <v>106</v>
      </c>
      <c r="X8" s="56">
        <v>393</v>
      </c>
      <c r="Y8" s="56">
        <v>98833</v>
      </c>
    </row>
    <row r="9" spans="1:25" ht="16.5" customHeight="1">
      <c r="A9" s="465" t="s">
        <v>183</v>
      </c>
      <c r="B9" s="469"/>
      <c r="C9" s="378">
        <v>359</v>
      </c>
      <c r="D9" s="56">
        <v>35</v>
      </c>
      <c r="E9" s="56">
        <v>324</v>
      </c>
      <c r="F9" s="56">
        <v>337</v>
      </c>
      <c r="G9" s="56">
        <v>20</v>
      </c>
      <c r="H9" s="56">
        <v>209</v>
      </c>
      <c r="I9" s="56">
        <v>108</v>
      </c>
      <c r="J9" s="56">
        <v>79</v>
      </c>
      <c r="K9" s="56">
        <v>2410</v>
      </c>
      <c r="L9" s="56">
        <v>470</v>
      </c>
      <c r="M9" s="56">
        <v>71241</v>
      </c>
      <c r="N9" s="56">
        <v>1885</v>
      </c>
      <c r="O9" s="56">
        <v>76117</v>
      </c>
      <c r="P9" s="56">
        <v>349</v>
      </c>
      <c r="Q9" s="56">
        <v>9961</v>
      </c>
      <c r="R9" s="56">
        <v>27</v>
      </c>
      <c r="S9" s="56">
        <v>1219</v>
      </c>
      <c r="T9" s="56">
        <v>8</v>
      </c>
      <c r="U9" s="56">
        <v>305</v>
      </c>
      <c r="V9" s="56">
        <v>3</v>
      </c>
      <c r="W9" s="56">
        <v>86</v>
      </c>
      <c r="X9" s="56">
        <v>393</v>
      </c>
      <c r="Y9" s="56">
        <v>96656</v>
      </c>
    </row>
    <row r="10" spans="1:25" ht="16.5" customHeight="1">
      <c r="A10" s="465" t="s">
        <v>202</v>
      </c>
      <c r="B10" s="469"/>
      <c r="C10" s="378">
        <v>353</v>
      </c>
      <c r="D10" s="56">
        <v>33</v>
      </c>
      <c r="E10" s="56">
        <v>320</v>
      </c>
      <c r="F10" s="56">
        <v>306</v>
      </c>
      <c r="G10" s="56">
        <v>19</v>
      </c>
      <c r="H10" s="56">
        <v>174</v>
      </c>
      <c r="I10" s="56">
        <v>113</v>
      </c>
      <c r="J10" s="56">
        <v>76</v>
      </c>
      <c r="K10" s="56">
        <v>2340</v>
      </c>
      <c r="L10" s="56">
        <v>421</v>
      </c>
      <c r="M10" s="56">
        <v>68685</v>
      </c>
      <c r="N10" s="56">
        <v>964</v>
      </c>
      <c r="O10" s="56">
        <v>77349</v>
      </c>
      <c r="P10" s="56">
        <v>341</v>
      </c>
      <c r="Q10" s="56">
        <v>9890</v>
      </c>
      <c r="R10" s="56">
        <v>29</v>
      </c>
      <c r="S10" s="56">
        <v>1488</v>
      </c>
      <c r="T10" s="56">
        <v>11</v>
      </c>
      <c r="U10" s="56">
        <v>355</v>
      </c>
      <c r="V10" s="56">
        <v>3</v>
      </c>
      <c r="W10" s="56">
        <v>81</v>
      </c>
      <c r="X10" s="56">
        <v>364</v>
      </c>
      <c r="Y10" s="56">
        <v>94601</v>
      </c>
    </row>
    <row r="11" spans="1:25" ht="16.5" customHeight="1">
      <c r="A11" s="470" t="s">
        <v>57</v>
      </c>
      <c r="B11" s="471"/>
      <c r="C11" s="74">
        <f aca="true" t="shared" si="0" ref="C11:Y11">SUM(C13:C22,C25,C31,C41,C48,C54,C62,C68)</f>
        <v>353</v>
      </c>
      <c r="D11" s="74">
        <f t="shared" si="0"/>
        <v>34</v>
      </c>
      <c r="E11" s="74">
        <f t="shared" si="0"/>
        <v>319</v>
      </c>
      <c r="F11" s="74">
        <f t="shared" si="0"/>
        <v>317</v>
      </c>
      <c r="G11" s="74">
        <f t="shared" si="0"/>
        <v>21</v>
      </c>
      <c r="H11" s="74">
        <f t="shared" si="0"/>
        <v>182</v>
      </c>
      <c r="I11" s="74">
        <f t="shared" si="0"/>
        <v>114</v>
      </c>
      <c r="J11" s="74">
        <f t="shared" si="0"/>
        <v>68</v>
      </c>
      <c r="K11" s="74">
        <f t="shared" si="0"/>
        <v>1729</v>
      </c>
      <c r="L11" s="74">
        <f t="shared" si="0"/>
        <v>458</v>
      </c>
      <c r="M11" s="74">
        <f t="shared" si="0"/>
        <v>59914</v>
      </c>
      <c r="N11" s="74">
        <f t="shared" si="0"/>
        <v>1126</v>
      </c>
      <c r="O11" s="74">
        <f t="shared" si="0"/>
        <v>78021</v>
      </c>
      <c r="P11" s="74">
        <f t="shared" si="0"/>
        <v>326</v>
      </c>
      <c r="Q11" s="74">
        <f t="shared" si="0"/>
        <v>10099</v>
      </c>
      <c r="R11" s="74">
        <f t="shared" si="0"/>
        <v>29</v>
      </c>
      <c r="S11" s="74">
        <f t="shared" si="0"/>
        <v>1256</v>
      </c>
      <c r="T11" s="74">
        <f t="shared" si="0"/>
        <v>11</v>
      </c>
      <c r="U11" s="74">
        <f t="shared" si="0"/>
        <v>401</v>
      </c>
      <c r="V11" s="74">
        <f t="shared" si="0"/>
        <v>3</v>
      </c>
      <c r="W11" s="74">
        <f t="shared" si="0"/>
        <v>54</v>
      </c>
      <c r="X11" s="74">
        <f t="shared" si="0"/>
        <v>402</v>
      </c>
      <c r="Y11" s="74">
        <f t="shared" si="0"/>
        <v>92560</v>
      </c>
    </row>
    <row r="12" spans="1:25" ht="16.5" customHeight="1">
      <c r="A12" s="109"/>
      <c r="B12" s="108"/>
      <c r="C12" s="399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  <row r="13" spans="1:25" ht="16.5" customHeight="1">
      <c r="A13" s="461" t="s">
        <v>177</v>
      </c>
      <c r="B13" s="462"/>
      <c r="C13" s="411">
        <v>62</v>
      </c>
      <c r="D13" s="208">
        <v>2</v>
      </c>
      <c r="E13" s="208">
        <v>60</v>
      </c>
      <c r="F13" s="208">
        <v>129</v>
      </c>
      <c r="G13" s="208">
        <v>2</v>
      </c>
      <c r="H13" s="208">
        <v>60</v>
      </c>
      <c r="I13" s="208">
        <v>67</v>
      </c>
      <c r="J13" s="208">
        <v>8</v>
      </c>
      <c r="K13" s="208">
        <v>145</v>
      </c>
      <c r="L13" s="208">
        <v>50</v>
      </c>
      <c r="M13" s="74">
        <v>19797</v>
      </c>
      <c r="N13" s="63" t="s">
        <v>30</v>
      </c>
      <c r="O13" s="74">
        <v>38012</v>
      </c>
      <c r="P13" s="74">
        <v>76</v>
      </c>
      <c r="Q13" s="74">
        <v>2378</v>
      </c>
      <c r="R13" s="74">
        <v>14</v>
      </c>
      <c r="S13" s="74">
        <v>712</v>
      </c>
      <c r="T13" s="74">
        <v>9</v>
      </c>
      <c r="U13" s="74">
        <v>304</v>
      </c>
      <c r="V13" s="63" t="s">
        <v>30</v>
      </c>
      <c r="W13" s="63" t="s">
        <v>30</v>
      </c>
      <c r="X13" s="74">
        <v>79</v>
      </c>
      <c r="Y13" s="74">
        <v>32360</v>
      </c>
    </row>
    <row r="14" spans="1:25" ht="16.5" customHeight="1">
      <c r="A14" s="461" t="s">
        <v>54</v>
      </c>
      <c r="B14" s="462"/>
      <c r="C14" s="411">
        <v>12</v>
      </c>
      <c r="D14" s="63" t="s">
        <v>30</v>
      </c>
      <c r="E14" s="208">
        <v>12</v>
      </c>
      <c r="F14" s="208">
        <v>24</v>
      </c>
      <c r="G14" s="63" t="s">
        <v>30</v>
      </c>
      <c r="H14" s="208">
        <v>12</v>
      </c>
      <c r="I14" s="208">
        <v>12</v>
      </c>
      <c r="J14" s="63">
        <v>4</v>
      </c>
      <c r="K14" s="63">
        <v>270</v>
      </c>
      <c r="L14" s="208">
        <v>10</v>
      </c>
      <c r="M14" s="74">
        <v>1829</v>
      </c>
      <c r="N14" s="74">
        <v>22</v>
      </c>
      <c r="O14" s="74">
        <v>280</v>
      </c>
      <c r="P14" s="63" t="s">
        <v>30</v>
      </c>
      <c r="Q14" s="63" t="s">
        <v>30</v>
      </c>
      <c r="R14" s="63" t="s">
        <v>30</v>
      </c>
      <c r="S14" s="63" t="s">
        <v>30</v>
      </c>
      <c r="T14" s="63" t="s">
        <v>30</v>
      </c>
      <c r="U14" s="63" t="s">
        <v>30</v>
      </c>
      <c r="V14" s="63">
        <v>1</v>
      </c>
      <c r="W14" s="63">
        <v>19</v>
      </c>
      <c r="X14" s="74">
        <v>17</v>
      </c>
      <c r="Y14" s="74">
        <v>3708</v>
      </c>
    </row>
    <row r="15" spans="1:25" ht="16.5" customHeight="1">
      <c r="A15" s="461" t="s">
        <v>175</v>
      </c>
      <c r="B15" s="462"/>
      <c r="C15" s="411">
        <v>31</v>
      </c>
      <c r="D15" s="208">
        <v>1</v>
      </c>
      <c r="E15" s="208">
        <v>30</v>
      </c>
      <c r="F15" s="208">
        <v>14</v>
      </c>
      <c r="G15" s="208">
        <v>7</v>
      </c>
      <c r="H15" s="208">
        <v>7</v>
      </c>
      <c r="I15" s="63" t="s">
        <v>30</v>
      </c>
      <c r="J15" s="63" t="s">
        <v>30</v>
      </c>
      <c r="K15" s="63" t="s">
        <v>30</v>
      </c>
      <c r="L15" s="63" t="s">
        <v>30</v>
      </c>
      <c r="M15" s="63" t="s">
        <v>30</v>
      </c>
      <c r="N15" s="74">
        <v>217</v>
      </c>
      <c r="O15" s="74">
        <v>8068</v>
      </c>
      <c r="P15" s="74">
        <v>21</v>
      </c>
      <c r="Q15" s="74">
        <v>649</v>
      </c>
      <c r="R15" s="74">
        <v>5</v>
      </c>
      <c r="S15" s="74">
        <v>164</v>
      </c>
      <c r="T15" s="63" t="s">
        <v>30</v>
      </c>
      <c r="U15" s="63" t="s">
        <v>30</v>
      </c>
      <c r="V15" s="63" t="s">
        <v>30</v>
      </c>
      <c r="W15" s="63" t="s">
        <v>30</v>
      </c>
      <c r="X15" s="74">
        <v>35</v>
      </c>
      <c r="Y15" s="74">
        <v>8953</v>
      </c>
    </row>
    <row r="16" spans="1:25" ht="16.5" customHeight="1">
      <c r="A16" s="461" t="s">
        <v>174</v>
      </c>
      <c r="B16" s="462"/>
      <c r="C16" s="411">
        <v>11</v>
      </c>
      <c r="D16" s="208">
        <v>1</v>
      </c>
      <c r="E16" s="208">
        <v>10</v>
      </c>
      <c r="F16" s="208">
        <v>10</v>
      </c>
      <c r="G16" s="63">
        <v>1</v>
      </c>
      <c r="H16" s="208">
        <v>9</v>
      </c>
      <c r="I16" s="63" t="s">
        <v>30</v>
      </c>
      <c r="J16" s="63" t="s">
        <v>30</v>
      </c>
      <c r="K16" s="63" t="s">
        <v>30</v>
      </c>
      <c r="L16" s="208">
        <v>8</v>
      </c>
      <c r="M16" s="74">
        <v>2500</v>
      </c>
      <c r="N16" s="63" t="s">
        <v>30</v>
      </c>
      <c r="O16" s="63" t="s">
        <v>30</v>
      </c>
      <c r="P16" s="63" t="s">
        <v>30</v>
      </c>
      <c r="Q16" s="74">
        <v>341</v>
      </c>
      <c r="R16" s="63" t="s">
        <v>30</v>
      </c>
      <c r="S16" s="63" t="s">
        <v>30</v>
      </c>
      <c r="T16" s="63" t="s">
        <v>30</v>
      </c>
      <c r="U16" s="63" t="s">
        <v>30</v>
      </c>
      <c r="V16" s="63" t="s">
        <v>30</v>
      </c>
      <c r="W16" s="63" t="s">
        <v>30</v>
      </c>
      <c r="X16" s="74">
        <v>16</v>
      </c>
      <c r="Y16" s="74">
        <v>2051</v>
      </c>
    </row>
    <row r="17" spans="1:25" ht="16.5" customHeight="1">
      <c r="A17" s="461" t="s">
        <v>173</v>
      </c>
      <c r="B17" s="462"/>
      <c r="C17" s="411">
        <v>10</v>
      </c>
      <c r="D17" s="63" t="s">
        <v>30</v>
      </c>
      <c r="E17" s="208">
        <v>10</v>
      </c>
      <c r="F17" s="208">
        <v>10</v>
      </c>
      <c r="G17" s="63" t="s">
        <v>30</v>
      </c>
      <c r="H17" s="208">
        <v>10</v>
      </c>
      <c r="I17" s="63" t="s">
        <v>30</v>
      </c>
      <c r="J17" s="208">
        <v>9</v>
      </c>
      <c r="K17" s="208">
        <v>190</v>
      </c>
      <c r="L17" s="208">
        <v>24</v>
      </c>
      <c r="M17" s="74">
        <v>3424</v>
      </c>
      <c r="N17" s="74">
        <v>73</v>
      </c>
      <c r="O17" s="74">
        <v>1200</v>
      </c>
      <c r="P17" s="74">
        <v>11</v>
      </c>
      <c r="Q17" s="74">
        <v>177</v>
      </c>
      <c r="R17" s="63" t="s">
        <v>30</v>
      </c>
      <c r="S17" s="63" t="s">
        <v>30</v>
      </c>
      <c r="T17" s="63" t="s">
        <v>30</v>
      </c>
      <c r="U17" s="63" t="s">
        <v>30</v>
      </c>
      <c r="V17" s="63" t="s">
        <v>30</v>
      </c>
      <c r="W17" s="63" t="s">
        <v>30</v>
      </c>
      <c r="X17" s="74">
        <v>17</v>
      </c>
      <c r="Y17" s="74">
        <v>1572</v>
      </c>
    </row>
    <row r="18" spans="1:25" ht="16.5" customHeight="1">
      <c r="A18" s="461" t="s">
        <v>172</v>
      </c>
      <c r="B18" s="462"/>
      <c r="C18" s="411">
        <v>17</v>
      </c>
      <c r="D18" s="208">
        <v>1</v>
      </c>
      <c r="E18" s="208">
        <v>16</v>
      </c>
      <c r="F18" s="63" t="s">
        <v>30</v>
      </c>
      <c r="G18" s="63" t="s">
        <v>30</v>
      </c>
      <c r="H18" s="63" t="s">
        <v>30</v>
      </c>
      <c r="I18" s="63" t="s">
        <v>30</v>
      </c>
      <c r="J18" s="63" t="s">
        <v>30</v>
      </c>
      <c r="K18" s="63" t="s">
        <v>30</v>
      </c>
      <c r="L18" s="208">
        <v>16</v>
      </c>
      <c r="M18" s="74">
        <v>2617</v>
      </c>
      <c r="N18" s="74">
        <v>122</v>
      </c>
      <c r="O18" s="295">
        <v>3333</v>
      </c>
      <c r="P18" s="63" t="s">
        <v>30</v>
      </c>
      <c r="Q18" s="63" t="s">
        <v>30</v>
      </c>
      <c r="R18" s="74">
        <v>1</v>
      </c>
      <c r="S18" s="74">
        <v>88</v>
      </c>
      <c r="T18" s="74">
        <v>1</v>
      </c>
      <c r="U18" s="37">
        <v>40</v>
      </c>
      <c r="V18" s="63" t="s">
        <v>30</v>
      </c>
      <c r="W18" s="63" t="s">
        <v>30</v>
      </c>
      <c r="X18" s="74">
        <v>25</v>
      </c>
      <c r="Y18" s="74">
        <v>5225</v>
      </c>
    </row>
    <row r="19" spans="1:25" ht="16.5" customHeight="1">
      <c r="A19" s="461" t="s">
        <v>171</v>
      </c>
      <c r="B19" s="462"/>
      <c r="C19" s="411">
        <v>11</v>
      </c>
      <c r="D19" s="63" t="s">
        <v>30</v>
      </c>
      <c r="E19" s="208">
        <v>11</v>
      </c>
      <c r="F19" s="208">
        <v>13</v>
      </c>
      <c r="G19" s="63" t="s">
        <v>30</v>
      </c>
      <c r="H19" s="208">
        <v>13</v>
      </c>
      <c r="I19" s="63" t="s">
        <v>30</v>
      </c>
      <c r="J19" s="208">
        <v>2</v>
      </c>
      <c r="K19" s="208">
        <v>63</v>
      </c>
      <c r="L19" s="208">
        <v>10</v>
      </c>
      <c r="M19" s="74">
        <v>2463</v>
      </c>
      <c r="N19" s="74">
        <v>8</v>
      </c>
      <c r="O19" s="74">
        <v>1350</v>
      </c>
      <c r="P19" s="63">
        <v>18</v>
      </c>
      <c r="Q19" s="63">
        <v>365</v>
      </c>
      <c r="R19" s="63">
        <v>1</v>
      </c>
      <c r="S19" s="63">
        <v>20</v>
      </c>
      <c r="T19" s="63" t="s">
        <v>30</v>
      </c>
      <c r="U19" s="63" t="s">
        <v>30</v>
      </c>
      <c r="V19" s="63" t="s">
        <v>30</v>
      </c>
      <c r="W19" s="63" t="s">
        <v>30</v>
      </c>
      <c r="X19" s="74">
        <v>10</v>
      </c>
      <c r="Y19" s="74">
        <v>1778</v>
      </c>
    </row>
    <row r="20" spans="1:25" ht="16.5" customHeight="1">
      <c r="A20" s="461" t="s">
        <v>170</v>
      </c>
      <c r="B20" s="462"/>
      <c r="C20" s="411">
        <v>19</v>
      </c>
      <c r="D20" s="208">
        <v>1</v>
      </c>
      <c r="E20" s="208">
        <v>18</v>
      </c>
      <c r="F20" s="208">
        <v>32</v>
      </c>
      <c r="G20" s="63" t="s">
        <v>30</v>
      </c>
      <c r="H20" s="208">
        <v>15</v>
      </c>
      <c r="I20" s="208">
        <v>17</v>
      </c>
      <c r="J20" s="208">
        <v>5</v>
      </c>
      <c r="K20" s="208">
        <v>43</v>
      </c>
      <c r="L20" s="208">
        <v>9</v>
      </c>
      <c r="M20" s="74">
        <v>1500</v>
      </c>
      <c r="N20" s="74">
        <v>185</v>
      </c>
      <c r="O20" s="74">
        <v>4430</v>
      </c>
      <c r="P20" s="74">
        <v>52</v>
      </c>
      <c r="Q20" s="74">
        <v>1625</v>
      </c>
      <c r="R20" s="63">
        <v>1</v>
      </c>
      <c r="S20" s="74">
        <v>65</v>
      </c>
      <c r="T20" s="63" t="s">
        <v>30</v>
      </c>
      <c r="U20" s="63" t="s">
        <v>30</v>
      </c>
      <c r="V20" s="63" t="s">
        <v>30</v>
      </c>
      <c r="W20" s="63" t="s">
        <v>30</v>
      </c>
      <c r="X20" s="74">
        <v>16</v>
      </c>
      <c r="Y20" s="74">
        <v>5866</v>
      </c>
    </row>
    <row r="21" spans="1:25" ht="16.5" customHeight="1">
      <c r="A21" s="109"/>
      <c r="B21" s="108"/>
      <c r="C21" s="399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ht="16.5" customHeight="1">
      <c r="A22" s="461" t="s">
        <v>169</v>
      </c>
      <c r="B22" s="462"/>
      <c r="C22" s="74">
        <f>SUM(C23)</f>
        <v>1</v>
      </c>
      <c r="D22" s="74">
        <f>SUM(D23)</f>
        <v>1</v>
      </c>
      <c r="E22" s="63" t="s">
        <v>30</v>
      </c>
      <c r="F22" s="74">
        <f>SUM(F23)</f>
        <v>1</v>
      </c>
      <c r="G22" s="74">
        <f>SUM(G23)</f>
        <v>1</v>
      </c>
      <c r="H22" s="63" t="s">
        <v>30</v>
      </c>
      <c r="I22" s="63" t="s">
        <v>30</v>
      </c>
      <c r="J22" s="74">
        <f>SUM(J23)</f>
        <v>1</v>
      </c>
      <c r="K22" s="74">
        <f>SUM(K23)</f>
        <v>13</v>
      </c>
      <c r="L22" s="74">
        <f>SUM(L23)</f>
        <v>6</v>
      </c>
      <c r="M22" s="74">
        <f>SUM(M23)</f>
        <v>1960</v>
      </c>
      <c r="N22" s="63" t="s">
        <v>30</v>
      </c>
      <c r="O22" s="74">
        <f>SUM(O23)</f>
        <v>559</v>
      </c>
      <c r="P22" s="63" t="s">
        <v>30</v>
      </c>
      <c r="Q22" s="63" t="s">
        <v>30</v>
      </c>
      <c r="R22" s="63" t="s">
        <v>30</v>
      </c>
      <c r="S22" s="63" t="s">
        <v>30</v>
      </c>
      <c r="T22" s="63" t="s">
        <v>30</v>
      </c>
      <c r="U22" s="63" t="s">
        <v>30</v>
      </c>
      <c r="V22" s="63" t="s">
        <v>30</v>
      </c>
      <c r="W22" s="63" t="s">
        <v>30</v>
      </c>
      <c r="X22" s="74">
        <f>SUM(X23)</f>
        <v>5</v>
      </c>
      <c r="Y22" s="74">
        <f>SUM(Y23)</f>
        <v>858</v>
      </c>
    </row>
    <row r="23" spans="1:25" ht="16.5" customHeight="1">
      <c r="A23" s="105"/>
      <c r="B23" s="16" t="s">
        <v>168</v>
      </c>
      <c r="C23" s="408">
        <v>1</v>
      </c>
      <c r="D23" s="405">
        <v>1</v>
      </c>
      <c r="E23" s="406" t="s">
        <v>30</v>
      </c>
      <c r="F23" s="407">
        <v>1</v>
      </c>
      <c r="G23" s="405">
        <v>1</v>
      </c>
      <c r="H23" s="406" t="s">
        <v>30</v>
      </c>
      <c r="I23" s="406" t="s">
        <v>30</v>
      </c>
      <c r="J23" s="406">
        <v>1</v>
      </c>
      <c r="K23" s="405">
        <v>13</v>
      </c>
      <c r="L23" s="405">
        <v>6</v>
      </c>
      <c r="M23" s="405">
        <v>1960</v>
      </c>
      <c r="N23" s="406" t="s">
        <v>30</v>
      </c>
      <c r="O23" s="405">
        <v>559</v>
      </c>
      <c r="P23" s="406" t="s">
        <v>30</v>
      </c>
      <c r="Q23" s="406" t="s">
        <v>30</v>
      </c>
      <c r="R23" s="406" t="s">
        <v>30</v>
      </c>
      <c r="S23" s="406" t="s">
        <v>30</v>
      </c>
      <c r="T23" s="406" t="s">
        <v>30</v>
      </c>
      <c r="U23" s="406" t="s">
        <v>30</v>
      </c>
      <c r="V23" s="406" t="s">
        <v>30</v>
      </c>
      <c r="W23" s="406" t="s">
        <v>30</v>
      </c>
      <c r="X23" s="405">
        <v>5</v>
      </c>
      <c r="Y23" s="405">
        <v>858</v>
      </c>
    </row>
    <row r="24" spans="1:25" ht="16.5" customHeight="1">
      <c r="A24" s="105"/>
      <c r="B24" s="16"/>
      <c r="C24" s="404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</row>
    <row r="25" spans="1:25" ht="16.5" customHeight="1">
      <c r="A25" s="461" t="s">
        <v>167</v>
      </c>
      <c r="B25" s="462"/>
      <c r="C25" s="74">
        <f aca="true" t="shared" si="1" ref="C25:H25">SUM(C26:C29)</f>
        <v>5</v>
      </c>
      <c r="D25" s="74">
        <f t="shared" si="1"/>
        <v>4</v>
      </c>
      <c r="E25" s="74">
        <f t="shared" si="1"/>
        <v>1</v>
      </c>
      <c r="F25" s="74">
        <f t="shared" si="1"/>
        <v>7</v>
      </c>
      <c r="G25" s="74">
        <f t="shared" si="1"/>
        <v>1</v>
      </c>
      <c r="H25" s="74">
        <f t="shared" si="1"/>
        <v>6</v>
      </c>
      <c r="I25" s="63" t="s">
        <v>30</v>
      </c>
      <c r="J25" s="74">
        <f aca="true" t="shared" si="2" ref="J25:S25">SUM(J26:J29)</f>
        <v>1</v>
      </c>
      <c r="K25" s="74">
        <f t="shared" si="2"/>
        <v>23</v>
      </c>
      <c r="L25" s="74">
        <f t="shared" si="2"/>
        <v>91</v>
      </c>
      <c r="M25" s="74">
        <f t="shared" si="2"/>
        <v>4651</v>
      </c>
      <c r="N25" s="74">
        <f t="shared" si="2"/>
        <v>60</v>
      </c>
      <c r="O25" s="74">
        <f t="shared" si="2"/>
        <v>2486</v>
      </c>
      <c r="P25" s="74">
        <f t="shared" si="2"/>
        <v>18</v>
      </c>
      <c r="Q25" s="74">
        <f t="shared" si="2"/>
        <v>636</v>
      </c>
      <c r="R25" s="74">
        <f t="shared" si="2"/>
        <v>2</v>
      </c>
      <c r="S25" s="74">
        <f t="shared" si="2"/>
        <v>90</v>
      </c>
      <c r="T25" s="63" t="s">
        <v>30</v>
      </c>
      <c r="U25" s="63" t="s">
        <v>30</v>
      </c>
      <c r="V25" s="63" t="s">
        <v>30</v>
      </c>
      <c r="W25" s="63" t="s">
        <v>30</v>
      </c>
      <c r="X25" s="74">
        <f>SUM(X26:X29)</f>
        <v>53</v>
      </c>
      <c r="Y25" s="74">
        <f>SUM(Y26:Y29)</f>
        <v>4646</v>
      </c>
    </row>
    <row r="26" spans="1:25" ht="16.5" customHeight="1">
      <c r="A26" s="105"/>
      <c r="B26" s="16" t="s">
        <v>166</v>
      </c>
      <c r="C26" s="408">
        <v>1</v>
      </c>
      <c r="D26" s="405">
        <v>1</v>
      </c>
      <c r="E26" s="406" t="s">
        <v>30</v>
      </c>
      <c r="F26" s="406" t="s">
        <v>30</v>
      </c>
      <c r="G26" s="406" t="s">
        <v>30</v>
      </c>
      <c r="H26" s="406" t="s">
        <v>30</v>
      </c>
      <c r="I26" s="406" t="s">
        <v>30</v>
      </c>
      <c r="J26" s="406" t="s">
        <v>30</v>
      </c>
      <c r="K26" s="406" t="s">
        <v>30</v>
      </c>
      <c r="L26" s="406">
        <v>20</v>
      </c>
      <c r="M26" s="406">
        <v>1340</v>
      </c>
      <c r="N26" s="406" t="s">
        <v>30</v>
      </c>
      <c r="O26" s="406" t="s">
        <v>30</v>
      </c>
      <c r="P26" s="405">
        <v>5</v>
      </c>
      <c r="Q26" s="405">
        <v>35</v>
      </c>
      <c r="R26" s="406" t="s">
        <v>30</v>
      </c>
      <c r="S26" s="406" t="s">
        <v>30</v>
      </c>
      <c r="T26" s="406" t="s">
        <v>30</v>
      </c>
      <c r="U26" s="406" t="s">
        <v>30</v>
      </c>
      <c r="V26" s="406" t="s">
        <v>30</v>
      </c>
      <c r="W26" s="406" t="s">
        <v>30</v>
      </c>
      <c r="X26" s="406">
        <v>3</v>
      </c>
      <c r="Y26" s="410">
        <v>1687</v>
      </c>
    </row>
    <row r="27" spans="1:25" ht="16.5" customHeight="1">
      <c r="A27" s="105"/>
      <c r="B27" s="16" t="s">
        <v>165</v>
      </c>
      <c r="C27" s="408">
        <v>1</v>
      </c>
      <c r="D27" s="405">
        <v>1</v>
      </c>
      <c r="E27" s="406" t="s">
        <v>30</v>
      </c>
      <c r="F27" s="406" t="s">
        <v>30</v>
      </c>
      <c r="G27" s="406" t="s">
        <v>30</v>
      </c>
      <c r="H27" s="406" t="s">
        <v>30</v>
      </c>
      <c r="I27" s="406" t="s">
        <v>30</v>
      </c>
      <c r="J27" s="406" t="s">
        <v>30</v>
      </c>
      <c r="K27" s="406" t="s">
        <v>30</v>
      </c>
      <c r="L27" s="405">
        <v>19</v>
      </c>
      <c r="M27" s="405">
        <v>1772</v>
      </c>
      <c r="N27" s="406">
        <v>24</v>
      </c>
      <c r="O27" s="410">
        <v>1079</v>
      </c>
      <c r="P27" s="405">
        <v>13</v>
      </c>
      <c r="Q27" s="405">
        <v>394</v>
      </c>
      <c r="R27" s="405">
        <v>1</v>
      </c>
      <c r="S27" s="405">
        <v>22</v>
      </c>
      <c r="T27" s="406" t="s">
        <v>30</v>
      </c>
      <c r="U27" s="406" t="s">
        <v>30</v>
      </c>
      <c r="V27" s="406" t="s">
        <v>30</v>
      </c>
      <c r="W27" s="406" t="s">
        <v>30</v>
      </c>
      <c r="X27" s="405">
        <v>42</v>
      </c>
      <c r="Y27" s="405">
        <v>1392</v>
      </c>
    </row>
    <row r="28" spans="1:25" ht="16.5" customHeight="1">
      <c r="A28" s="105"/>
      <c r="B28" s="16" t="s">
        <v>164</v>
      </c>
      <c r="C28" s="408">
        <v>2</v>
      </c>
      <c r="D28" s="405">
        <v>1</v>
      </c>
      <c r="E28" s="405">
        <v>1</v>
      </c>
      <c r="F28" s="407">
        <v>7</v>
      </c>
      <c r="G28" s="405">
        <v>1</v>
      </c>
      <c r="H28" s="405">
        <v>6</v>
      </c>
      <c r="I28" s="406" t="s">
        <v>30</v>
      </c>
      <c r="J28" s="406">
        <v>1</v>
      </c>
      <c r="K28" s="405">
        <v>23</v>
      </c>
      <c r="L28" s="405">
        <v>36</v>
      </c>
      <c r="M28" s="405">
        <v>1072</v>
      </c>
      <c r="N28" s="405">
        <v>36</v>
      </c>
      <c r="O28" s="405">
        <v>894</v>
      </c>
      <c r="P28" s="406" t="s">
        <v>30</v>
      </c>
      <c r="Q28" s="406" t="s">
        <v>30</v>
      </c>
      <c r="R28" s="406" t="s">
        <v>30</v>
      </c>
      <c r="S28" s="406" t="s">
        <v>30</v>
      </c>
      <c r="T28" s="406" t="s">
        <v>30</v>
      </c>
      <c r="U28" s="406" t="s">
        <v>30</v>
      </c>
      <c r="V28" s="406" t="s">
        <v>30</v>
      </c>
      <c r="W28" s="406" t="s">
        <v>30</v>
      </c>
      <c r="X28" s="405">
        <v>4</v>
      </c>
      <c r="Y28" s="405">
        <v>1183</v>
      </c>
    </row>
    <row r="29" spans="1:25" ht="16.5" customHeight="1">
      <c r="A29" s="105"/>
      <c r="B29" s="16" t="s">
        <v>163</v>
      </c>
      <c r="C29" s="408">
        <v>1</v>
      </c>
      <c r="D29" s="405">
        <v>1</v>
      </c>
      <c r="E29" s="406" t="s">
        <v>30</v>
      </c>
      <c r="F29" s="406" t="s">
        <v>30</v>
      </c>
      <c r="G29" s="406" t="s">
        <v>30</v>
      </c>
      <c r="H29" s="406" t="s">
        <v>30</v>
      </c>
      <c r="I29" s="406" t="s">
        <v>30</v>
      </c>
      <c r="J29" s="406" t="s">
        <v>30</v>
      </c>
      <c r="K29" s="406" t="s">
        <v>30</v>
      </c>
      <c r="L29" s="405">
        <v>16</v>
      </c>
      <c r="M29" s="405">
        <v>467</v>
      </c>
      <c r="N29" s="406" t="s">
        <v>30</v>
      </c>
      <c r="O29" s="405">
        <v>513</v>
      </c>
      <c r="P29" s="406" t="s">
        <v>30</v>
      </c>
      <c r="Q29" s="406">
        <v>207</v>
      </c>
      <c r="R29" s="406">
        <v>1</v>
      </c>
      <c r="S29" s="405">
        <v>68</v>
      </c>
      <c r="T29" s="406" t="s">
        <v>30</v>
      </c>
      <c r="U29" s="406" t="s">
        <v>30</v>
      </c>
      <c r="V29" s="406" t="s">
        <v>30</v>
      </c>
      <c r="W29" s="406" t="s">
        <v>30</v>
      </c>
      <c r="X29" s="405">
        <v>4</v>
      </c>
      <c r="Y29" s="405">
        <v>384</v>
      </c>
    </row>
    <row r="30" spans="1:25" ht="16.5" customHeight="1">
      <c r="A30" s="105"/>
      <c r="B30" s="16"/>
      <c r="C30" s="404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</row>
    <row r="31" spans="1:25" ht="16.5" customHeight="1">
      <c r="A31" s="461" t="s">
        <v>162</v>
      </c>
      <c r="B31" s="462"/>
      <c r="C31" s="74">
        <f aca="true" t="shared" si="3" ref="C31:Q31">SUM(C32:C39)</f>
        <v>26</v>
      </c>
      <c r="D31" s="74">
        <f t="shared" si="3"/>
        <v>8</v>
      </c>
      <c r="E31" s="74">
        <f t="shared" si="3"/>
        <v>18</v>
      </c>
      <c r="F31" s="74">
        <f t="shared" si="3"/>
        <v>15</v>
      </c>
      <c r="G31" s="74">
        <f t="shared" si="3"/>
        <v>3</v>
      </c>
      <c r="H31" s="74">
        <f t="shared" si="3"/>
        <v>4</v>
      </c>
      <c r="I31" s="74">
        <f t="shared" si="3"/>
        <v>8</v>
      </c>
      <c r="J31" s="74">
        <f t="shared" si="3"/>
        <v>4</v>
      </c>
      <c r="K31" s="74">
        <f t="shared" si="3"/>
        <v>179</v>
      </c>
      <c r="L31" s="74">
        <f t="shared" si="3"/>
        <v>41</v>
      </c>
      <c r="M31" s="74">
        <f t="shared" si="3"/>
        <v>3462</v>
      </c>
      <c r="N31" s="74">
        <f t="shared" si="3"/>
        <v>165</v>
      </c>
      <c r="O31" s="74">
        <f t="shared" si="3"/>
        <v>6235</v>
      </c>
      <c r="P31" s="74">
        <f t="shared" si="3"/>
        <v>1</v>
      </c>
      <c r="Q31" s="74">
        <f t="shared" si="3"/>
        <v>569</v>
      </c>
      <c r="R31" s="63" t="s">
        <v>30</v>
      </c>
      <c r="S31" s="63" t="s">
        <v>30</v>
      </c>
      <c r="T31" s="63" t="s">
        <v>30</v>
      </c>
      <c r="U31" s="63" t="s">
        <v>30</v>
      </c>
      <c r="V31" s="63" t="s">
        <v>30</v>
      </c>
      <c r="W31" s="63" t="s">
        <v>30</v>
      </c>
      <c r="X31" s="74">
        <f>SUM(X32:X39)</f>
        <v>24</v>
      </c>
      <c r="Y31" s="74">
        <f>SUM(Y32:Y39)</f>
        <v>7030</v>
      </c>
    </row>
    <row r="32" spans="1:25" ht="16.5" customHeight="1">
      <c r="A32" s="105"/>
      <c r="B32" s="16" t="s">
        <v>161</v>
      </c>
      <c r="C32" s="408">
        <v>4</v>
      </c>
      <c r="D32" s="405">
        <v>1</v>
      </c>
      <c r="E32" s="405">
        <v>3</v>
      </c>
      <c r="F32" s="406" t="s">
        <v>30</v>
      </c>
      <c r="G32" s="406" t="s">
        <v>30</v>
      </c>
      <c r="H32" s="406" t="s">
        <v>30</v>
      </c>
      <c r="I32" s="406" t="s">
        <v>30</v>
      </c>
      <c r="J32" s="405">
        <v>1</v>
      </c>
      <c r="K32" s="405">
        <v>62</v>
      </c>
      <c r="L32" s="405">
        <v>3</v>
      </c>
      <c r="M32" s="405">
        <v>603</v>
      </c>
      <c r="N32" s="406" t="s">
        <v>30</v>
      </c>
      <c r="O32" s="405">
        <v>720</v>
      </c>
      <c r="P32" s="406" t="s">
        <v>30</v>
      </c>
      <c r="Q32" s="405">
        <v>425</v>
      </c>
      <c r="R32" s="406" t="s">
        <v>30</v>
      </c>
      <c r="S32" s="406" t="s">
        <v>30</v>
      </c>
      <c r="T32" s="406" t="s">
        <v>30</v>
      </c>
      <c r="U32" s="406" t="s">
        <v>30</v>
      </c>
      <c r="V32" s="406" t="s">
        <v>30</v>
      </c>
      <c r="W32" s="406" t="s">
        <v>30</v>
      </c>
      <c r="X32" s="405">
        <v>5</v>
      </c>
      <c r="Y32" s="405">
        <v>1317</v>
      </c>
    </row>
    <row r="33" spans="1:25" ht="16.5" customHeight="1">
      <c r="A33" s="105"/>
      <c r="B33" s="16" t="s">
        <v>160</v>
      </c>
      <c r="C33" s="408">
        <v>6</v>
      </c>
      <c r="D33" s="405">
        <v>1</v>
      </c>
      <c r="E33" s="405">
        <v>5</v>
      </c>
      <c r="F33" s="407">
        <v>7</v>
      </c>
      <c r="G33" s="406" t="s">
        <v>30</v>
      </c>
      <c r="H33" s="406" t="s">
        <v>30</v>
      </c>
      <c r="I33" s="405">
        <v>7</v>
      </c>
      <c r="J33" s="405">
        <v>1</v>
      </c>
      <c r="K33" s="406">
        <v>17</v>
      </c>
      <c r="L33" s="405">
        <v>3</v>
      </c>
      <c r="M33" s="405">
        <v>470</v>
      </c>
      <c r="N33" s="405">
        <v>68</v>
      </c>
      <c r="O33" s="405">
        <v>1412</v>
      </c>
      <c r="P33" s="406" t="s">
        <v>30</v>
      </c>
      <c r="Q33" s="406" t="s">
        <v>30</v>
      </c>
      <c r="R33" s="406" t="s">
        <v>30</v>
      </c>
      <c r="S33" s="406" t="s">
        <v>30</v>
      </c>
      <c r="T33" s="406" t="s">
        <v>30</v>
      </c>
      <c r="U33" s="406" t="s">
        <v>30</v>
      </c>
      <c r="V33" s="406" t="s">
        <v>30</v>
      </c>
      <c r="W33" s="406" t="s">
        <v>30</v>
      </c>
      <c r="X33" s="405">
        <v>5</v>
      </c>
      <c r="Y33" s="405">
        <v>1854</v>
      </c>
    </row>
    <row r="34" spans="1:25" ht="16.5" customHeight="1">
      <c r="A34" s="105"/>
      <c r="B34" s="16" t="s">
        <v>159</v>
      </c>
      <c r="C34" s="408">
        <v>5</v>
      </c>
      <c r="D34" s="405">
        <v>1</v>
      </c>
      <c r="E34" s="405">
        <v>4</v>
      </c>
      <c r="F34" s="407">
        <v>5</v>
      </c>
      <c r="G34" s="406" t="s">
        <v>30</v>
      </c>
      <c r="H34" s="405">
        <v>4</v>
      </c>
      <c r="I34" s="405">
        <v>1</v>
      </c>
      <c r="J34" s="406" t="s">
        <v>30</v>
      </c>
      <c r="K34" s="406" t="s">
        <v>30</v>
      </c>
      <c r="L34" s="405">
        <v>5</v>
      </c>
      <c r="M34" s="405">
        <v>1618</v>
      </c>
      <c r="N34" s="405">
        <v>59</v>
      </c>
      <c r="O34" s="405">
        <v>3685</v>
      </c>
      <c r="P34" s="406" t="s">
        <v>30</v>
      </c>
      <c r="Q34" s="406" t="s">
        <v>30</v>
      </c>
      <c r="R34" s="406" t="s">
        <v>30</v>
      </c>
      <c r="S34" s="406" t="s">
        <v>30</v>
      </c>
      <c r="T34" s="406" t="s">
        <v>30</v>
      </c>
      <c r="U34" s="406" t="s">
        <v>30</v>
      </c>
      <c r="V34" s="406" t="s">
        <v>30</v>
      </c>
      <c r="W34" s="406" t="s">
        <v>30</v>
      </c>
      <c r="X34" s="405">
        <v>7</v>
      </c>
      <c r="Y34" s="405">
        <v>3147</v>
      </c>
    </row>
    <row r="35" spans="1:25" ht="16.5" customHeight="1">
      <c r="A35" s="105"/>
      <c r="B35" s="16" t="s">
        <v>158</v>
      </c>
      <c r="C35" s="408">
        <v>1</v>
      </c>
      <c r="D35" s="405">
        <v>1</v>
      </c>
      <c r="E35" s="406" t="s">
        <v>30</v>
      </c>
      <c r="F35" s="406" t="s">
        <v>30</v>
      </c>
      <c r="G35" s="406" t="s">
        <v>30</v>
      </c>
      <c r="H35" s="406" t="s">
        <v>30</v>
      </c>
      <c r="I35" s="406" t="s">
        <v>30</v>
      </c>
      <c r="J35" s="406" t="s">
        <v>30</v>
      </c>
      <c r="K35" s="406" t="s">
        <v>30</v>
      </c>
      <c r="L35" s="405">
        <v>1</v>
      </c>
      <c r="M35" s="405">
        <v>120</v>
      </c>
      <c r="N35" s="406" t="s">
        <v>30</v>
      </c>
      <c r="O35" s="405">
        <v>137</v>
      </c>
      <c r="P35" s="406" t="s">
        <v>30</v>
      </c>
      <c r="Q35" s="405">
        <v>68</v>
      </c>
      <c r="R35" s="406" t="s">
        <v>30</v>
      </c>
      <c r="S35" s="406" t="s">
        <v>30</v>
      </c>
      <c r="T35" s="406" t="s">
        <v>30</v>
      </c>
      <c r="U35" s="406" t="s">
        <v>30</v>
      </c>
      <c r="V35" s="406" t="s">
        <v>30</v>
      </c>
      <c r="W35" s="406" t="s">
        <v>30</v>
      </c>
      <c r="X35" s="405">
        <v>1</v>
      </c>
      <c r="Y35" s="405">
        <v>122</v>
      </c>
    </row>
    <row r="36" spans="1:25" ht="16.5" customHeight="1">
      <c r="A36" s="105"/>
      <c r="B36" s="16" t="s">
        <v>157</v>
      </c>
      <c r="C36" s="408">
        <v>5</v>
      </c>
      <c r="D36" s="405">
        <v>1</v>
      </c>
      <c r="E36" s="405">
        <v>4</v>
      </c>
      <c r="F36" s="406">
        <v>1</v>
      </c>
      <c r="G36" s="406">
        <v>1</v>
      </c>
      <c r="H36" s="406" t="s">
        <v>30</v>
      </c>
      <c r="I36" s="406" t="s">
        <v>30</v>
      </c>
      <c r="J36" s="406" t="s">
        <v>30</v>
      </c>
      <c r="K36" s="406" t="s">
        <v>30</v>
      </c>
      <c r="L36" s="406">
        <v>1</v>
      </c>
      <c r="M36" s="405">
        <v>99</v>
      </c>
      <c r="N36" s="405">
        <v>10</v>
      </c>
      <c r="O36" s="406" t="s">
        <v>30</v>
      </c>
      <c r="P36" s="406" t="s">
        <v>30</v>
      </c>
      <c r="Q36" s="406" t="s">
        <v>30</v>
      </c>
      <c r="R36" s="406" t="s">
        <v>30</v>
      </c>
      <c r="S36" s="406" t="s">
        <v>30</v>
      </c>
      <c r="T36" s="406" t="s">
        <v>30</v>
      </c>
      <c r="U36" s="406" t="s">
        <v>30</v>
      </c>
      <c r="V36" s="406" t="s">
        <v>30</v>
      </c>
      <c r="W36" s="406" t="s">
        <v>30</v>
      </c>
      <c r="X36" s="405">
        <v>1</v>
      </c>
      <c r="Y36" s="405">
        <v>107</v>
      </c>
    </row>
    <row r="37" spans="1:25" ht="16.5" customHeight="1">
      <c r="A37" s="105"/>
      <c r="B37" s="16" t="s">
        <v>156</v>
      </c>
      <c r="C37" s="408">
        <v>1</v>
      </c>
      <c r="D37" s="405">
        <v>1</v>
      </c>
      <c r="E37" s="406" t="s">
        <v>30</v>
      </c>
      <c r="F37" s="406" t="s">
        <v>30</v>
      </c>
      <c r="G37" s="406" t="s">
        <v>30</v>
      </c>
      <c r="H37" s="406" t="s">
        <v>30</v>
      </c>
      <c r="I37" s="406" t="s">
        <v>30</v>
      </c>
      <c r="J37" s="406" t="s">
        <v>30</v>
      </c>
      <c r="K37" s="406" t="s">
        <v>30</v>
      </c>
      <c r="L37" s="405">
        <v>19</v>
      </c>
      <c r="M37" s="405">
        <v>318</v>
      </c>
      <c r="N37" s="405">
        <v>22</v>
      </c>
      <c r="O37" s="405">
        <v>205</v>
      </c>
      <c r="P37" s="405">
        <v>1</v>
      </c>
      <c r="Q37" s="406" t="s">
        <v>30</v>
      </c>
      <c r="R37" s="406" t="s">
        <v>30</v>
      </c>
      <c r="S37" s="406" t="s">
        <v>30</v>
      </c>
      <c r="T37" s="406" t="s">
        <v>30</v>
      </c>
      <c r="U37" s="406" t="s">
        <v>30</v>
      </c>
      <c r="V37" s="406" t="s">
        <v>30</v>
      </c>
      <c r="W37" s="406" t="s">
        <v>30</v>
      </c>
      <c r="X37" s="405">
        <v>2</v>
      </c>
      <c r="Y37" s="405">
        <v>273</v>
      </c>
    </row>
    <row r="38" spans="1:25" ht="16.5" customHeight="1">
      <c r="A38" s="105"/>
      <c r="B38" s="16" t="s">
        <v>155</v>
      </c>
      <c r="C38" s="408">
        <v>1</v>
      </c>
      <c r="D38" s="405">
        <v>1</v>
      </c>
      <c r="E38" s="406" t="s">
        <v>30</v>
      </c>
      <c r="F38" s="406" t="s">
        <v>30</v>
      </c>
      <c r="G38" s="406" t="s">
        <v>30</v>
      </c>
      <c r="H38" s="406" t="s">
        <v>30</v>
      </c>
      <c r="I38" s="406" t="s">
        <v>30</v>
      </c>
      <c r="J38" s="406">
        <v>1</v>
      </c>
      <c r="K38" s="405">
        <v>69</v>
      </c>
      <c r="L38" s="405">
        <v>7</v>
      </c>
      <c r="M38" s="405">
        <v>111</v>
      </c>
      <c r="N38" s="405">
        <v>6</v>
      </c>
      <c r="O38" s="405">
        <v>76</v>
      </c>
      <c r="P38" s="406" t="s">
        <v>30</v>
      </c>
      <c r="Q38" s="406">
        <v>76</v>
      </c>
      <c r="R38" s="406" t="s">
        <v>30</v>
      </c>
      <c r="S38" s="406" t="s">
        <v>30</v>
      </c>
      <c r="T38" s="406" t="s">
        <v>30</v>
      </c>
      <c r="U38" s="406" t="s">
        <v>30</v>
      </c>
      <c r="V38" s="406" t="s">
        <v>30</v>
      </c>
      <c r="W38" s="406" t="s">
        <v>30</v>
      </c>
      <c r="X38" s="405">
        <v>1</v>
      </c>
      <c r="Y38" s="405">
        <v>69</v>
      </c>
    </row>
    <row r="39" spans="1:25" ht="16.5" customHeight="1">
      <c r="A39" s="105"/>
      <c r="B39" s="16" t="s">
        <v>154</v>
      </c>
      <c r="C39" s="408">
        <v>3</v>
      </c>
      <c r="D39" s="405">
        <v>1</v>
      </c>
      <c r="E39" s="405">
        <v>2</v>
      </c>
      <c r="F39" s="407">
        <v>2</v>
      </c>
      <c r="G39" s="406">
        <v>2</v>
      </c>
      <c r="H39" s="406" t="s">
        <v>30</v>
      </c>
      <c r="I39" s="406" t="s">
        <v>30</v>
      </c>
      <c r="J39" s="406">
        <v>1</v>
      </c>
      <c r="K39" s="405">
        <v>31</v>
      </c>
      <c r="L39" s="405">
        <v>2</v>
      </c>
      <c r="M39" s="405">
        <v>123</v>
      </c>
      <c r="N39" s="406" t="s">
        <v>30</v>
      </c>
      <c r="O39" s="406" t="s">
        <v>30</v>
      </c>
      <c r="P39" s="406" t="s">
        <v>30</v>
      </c>
      <c r="Q39" s="406" t="s">
        <v>30</v>
      </c>
      <c r="R39" s="406" t="s">
        <v>30</v>
      </c>
      <c r="S39" s="406" t="s">
        <v>30</v>
      </c>
      <c r="T39" s="406" t="s">
        <v>30</v>
      </c>
      <c r="U39" s="406" t="s">
        <v>30</v>
      </c>
      <c r="V39" s="406" t="s">
        <v>30</v>
      </c>
      <c r="W39" s="406" t="s">
        <v>30</v>
      </c>
      <c r="X39" s="405">
        <v>2</v>
      </c>
      <c r="Y39" s="405">
        <v>141</v>
      </c>
    </row>
    <row r="40" spans="1:25" ht="16.5" customHeight="1">
      <c r="A40" s="105"/>
      <c r="B40" s="16"/>
      <c r="C40" s="404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</row>
    <row r="41" spans="1:25" ht="16.5" customHeight="1">
      <c r="A41" s="461" t="s">
        <v>153</v>
      </c>
      <c r="B41" s="462"/>
      <c r="C41" s="74">
        <f aca="true" t="shared" si="4" ref="C41:S41">SUM(C42:C46)</f>
        <v>47</v>
      </c>
      <c r="D41" s="74">
        <f t="shared" si="4"/>
        <v>4</v>
      </c>
      <c r="E41" s="74">
        <f t="shared" si="4"/>
        <v>43</v>
      </c>
      <c r="F41" s="74">
        <f t="shared" si="4"/>
        <v>29</v>
      </c>
      <c r="G41" s="74">
        <f t="shared" si="4"/>
        <v>2</v>
      </c>
      <c r="H41" s="74">
        <f t="shared" si="4"/>
        <v>26</v>
      </c>
      <c r="I41" s="74">
        <f t="shared" si="4"/>
        <v>1</v>
      </c>
      <c r="J41" s="74">
        <f t="shared" si="4"/>
        <v>6</v>
      </c>
      <c r="K41" s="74">
        <f t="shared" si="4"/>
        <v>160</v>
      </c>
      <c r="L41" s="74">
        <f t="shared" si="4"/>
        <v>48</v>
      </c>
      <c r="M41" s="74">
        <f t="shared" si="4"/>
        <v>3996</v>
      </c>
      <c r="N41" s="74">
        <f t="shared" si="4"/>
        <v>71</v>
      </c>
      <c r="O41" s="74">
        <f t="shared" si="4"/>
        <v>7961</v>
      </c>
      <c r="P41" s="74">
        <f t="shared" si="4"/>
        <v>61</v>
      </c>
      <c r="Q41" s="74">
        <f t="shared" si="4"/>
        <v>1487</v>
      </c>
      <c r="R41" s="74">
        <f t="shared" si="4"/>
        <v>3</v>
      </c>
      <c r="S41" s="74">
        <f t="shared" si="4"/>
        <v>99</v>
      </c>
      <c r="T41" s="63" t="s">
        <v>30</v>
      </c>
      <c r="U41" s="63" t="s">
        <v>30</v>
      </c>
      <c r="V41" s="74">
        <f>SUM(V42:V46)</f>
        <v>2</v>
      </c>
      <c r="W41" s="74">
        <f>SUM(W42:W46)</f>
        <v>35</v>
      </c>
      <c r="X41" s="74">
        <f>SUM(X42:X46)</f>
        <v>28</v>
      </c>
      <c r="Y41" s="74">
        <f>SUM(Y42:Y46)</f>
        <v>9438</v>
      </c>
    </row>
    <row r="42" spans="1:25" ht="16.5" customHeight="1">
      <c r="A42" s="105"/>
      <c r="B42" s="16" t="s">
        <v>152</v>
      </c>
      <c r="C42" s="408">
        <v>10</v>
      </c>
      <c r="D42" s="405">
        <v>1</v>
      </c>
      <c r="E42" s="405">
        <v>9</v>
      </c>
      <c r="F42" s="407">
        <v>10</v>
      </c>
      <c r="G42" s="406">
        <v>1</v>
      </c>
      <c r="H42" s="405">
        <v>8</v>
      </c>
      <c r="I42" s="409">
        <v>1</v>
      </c>
      <c r="J42" s="405">
        <v>6</v>
      </c>
      <c r="K42" s="405">
        <v>160</v>
      </c>
      <c r="L42" s="405">
        <v>3</v>
      </c>
      <c r="M42" s="405">
        <v>800</v>
      </c>
      <c r="N42" s="405">
        <v>10</v>
      </c>
      <c r="O42" s="405">
        <v>3931</v>
      </c>
      <c r="P42" s="409">
        <v>6</v>
      </c>
      <c r="Q42" s="409">
        <v>171</v>
      </c>
      <c r="R42" s="406">
        <v>1</v>
      </c>
      <c r="S42" s="405">
        <v>69</v>
      </c>
      <c r="T42" s="406" t="s">
        <v>30</v>
      </c>
      <c r="U42" s="406" t="s">
        <v>30</v>
      </c>
      <c r="V42" s="406" t="s">
        <v>30</v>
      </c>
      <c r="W42" s="406" t="s">
        <v>30</v>
      </c>
      <c r="X42" s="405">
        <v>13</v>
      </c>
      <c r="Y42" s="405">
        <v>3558</v>
      </c>
    </row>
    <row r="43" spans="1:25" ht="16.5" customHeight="1">
      <c r="A43" s="105"/>
      <c r="B43" s="16" t="s">
        <v>151</v>
      </c>
      <c r="C43" s="408">
        <v>4</v>
      </c>
      <c r="D43" s="406" t="s">
        <v>30</v>
      </c>
      <c r="E43" s="405">
        <v>4</v>
      </c>
      <c r="F43" s="407">
        <v>2</v>
      </c>
      <c r="G43" s="406" t="s">
        <v>30</v>
      </c>
      <c r="H43" s="405">
        <v>2</v>
      </c>
      <c r="I43" s="406" t="s">
        <v>30</v>
      </c>
      <c r="J43" s="406" t="s">
        <v>30</v>
      </c>
      <c r="K43" s="406" t="s">
        <v>30</v>
      </c>
      <c r="L43" s="405">
        <v>1</v>
      </c>
      <c r="M43" s="405">
        <v>1121</v>
      </c>
      <c r="N43" s="405">
        <v>27</v>
      </c>
      <c r="O43" s="405">
        <v>567</v>
      </c>
      <c r="P43" s="405">
        <v>5</v>
      </c>
      <c r="Q43" s="405">
        <v>79</v>
      </c>
      <c r="R43" s="406" t="s">
        <v>30</v>
      </c>
      <c r="S43" s="406" t="s">
        <v>30</v>
      </c>
      <c r="T43" s="406" t="s">
        <v>30</v>
      </c>
      <c r="U43" s="406" t="s">
        <v>30</v>
      </c>
      <c r="V43" s="406" t="s">
        <v>30</v>
      </c>
      <c r="W43" s="406" t="s">
        <v>30</v>
      </c>
      <c r="X43" s="405">
        <v>3</v>
      </c>
      <c r="Y43" s="405">
        <v>835</v>
      </c>
    </row>
    <row r="44" spans="1:25" ht="16.5" customHeight="1">
      <c r="A44" s="105"/>
      <c r="B44" s="16" t="s">
        <v>150</v>
      </c>
      <c r="C44" s="408">
        <v>8</v>
      </c>
      <c r="D44" s="405">
        <v>1</v>
      </c>
      <c r="E44" s="405">
        <v>7</v>
      </c>
      <c r="F44" s="406" t="s">
        <v>30</v>
      </c>
      <c r="G44" s="406" t="s">
        <v>30</v>
      </c>
      <c r="H44" s="406" t="s">
        <v>30</v>
      </c>
      <c r="I44" s="406" t="s">
        <v>30</v>
      </c>
      <c r="J44" s="406" t="s">
        <v>30</v>
      </c>
      <c r="K44" s="406" t="s">
        <v>30</v>
      </c>
      <c r="L44" s="405">
        <v>7</v>
      </c>
      <c r="M44" s="405">
        <v>979</v>
      </c>
      <c r="N44" s="406">
        <v>10</v>
      </c>
      <c r="O44" s="405">
        <v>733</v>
      </c>
      <c r="P44" s="405">
        <v>15</v>
      </c>
      <c r="Q44" s="405">
        <v>278</v>
      </c>
      <c r="R44" s="405">
        <v>1</v>
      </c>
      <c r="S44" s="405">
        <v>16</v>
      </c>
      <c r="T44" s="406" t="s">
        <v>30</v>
      </c>
      <c r="U44" s="406" t="s">
        <v>30</v>
      </c>
      <c r="V44" s="406" t="s">
        <v>30</v>
      </c>
      <c r="W44" s="406" t="s">
        <v>30</v>
      </c>
      <c r="X44" s="405">
        <v>3</v>
      </c>
      <c r="Y44" s="405">
        <v>925</v>
      </c>
    </row>
    <row r="45" spans="1:25" ht="16.5" customHeight="1">
      <c r="A45" s="105"/>
      <c r="B45" s="16" t="s">
        <v>149</v>
      </c>
      <c r="C45" s="408">
        <v>8</v>
      </c>
      <c r="D45" s="405">
        <v>1</v>
      </c>
      <c r="E45" s="405">
        <v>7</v>
      </c>
      <c r="F45" s="406">
        <v>1</v>
      </c>
      <c r="G45" s="406">
        <v>1</v>
      </c>
      <c r="H45" s="406" t="s">
        <v>30</v>
      </c>
      <c r="I45" s="406" t="s">
        <v>30</v>
      </c>
      <c r="J45" s="406" t="s">
        <v>30</v>
      </c>
      <c r="K45" s="406" t="s">
        <v>30</v>
      </c>
      <c r="L45" s="406">
        <v>25</v>
      </c>
      <c r="M45" s="405">
        <v>1096</v>
      </c>
      <c r="N45" s="405">
        <v>24</v>
      </c>
      <c r="O45" s="405">
        <v>866</v>
      </c>
      <c r="P45" s="405">
        <v>15</v>
      </c>
      <c r="Q45" s="405">
        <v>351</v>
      </c>
      <c r="R45" s="406" t="s">
        <v>30</v>
      </c>
      <c r="S45" s="406" t="s">
        <v>30</v>
      </c>
      <c r="T45" s="406" t="s">
        <v>30</v>
      </c>
      <c r="U45" s="406" t="s">
        <v>30</v>
      </c>
      <c r="V45" s="405">
        <v>1</v>
      </c>
      <c r="W45" s="405">
        <v>35</v>
      </c>
      <c r="X45" s="405">
        <v>3</v>
      </c>
      <c r="Y45" s="405">
        <v>1102</v>
      </c>
    </row>
    <row r="46" spans="1:25" ht="16.5" customHeight="1">
      <c r="A46" s="105"/>
      <c r="B46" s="16" t="s">
        <v>148</v>
      </c>
      <c r="C46" s="408">
        <v>17</v>
      </c>
      <c r="D46" s="405">
        <v>1</v>
      </c>
      <c r="E46" s="405">
        <v>16</v>
      </c>
      <c r="F46" s="407">
        <v>16</v>
      </c>
      <c r="G46" s="406" t="s">
        <v>30</v>
      </c>
      <c r="H46" s="405">
        <v>16</v>
      </c>
      <c r="I46" s="406" t="s">
        <v>30</v>
      </c>
      <c r="J46" s="406" t="s">
        <v>30</v>
      </c>
      <c r="K46" s="406" t="s">
        <v>30</v>
      </c>
      <c r="L46" s="405">
        <v>12</v>
      </c>
      <c r="M46" s="406" t="s">
        <v>30</v>
      </c>
      <c r="N46" s="406" t="s">
        <v>30</v>
      </c>
      <c r="O46" s="405">
        <v>1864</v>
      </c>
      <c r="P46" s="405">
        <v>20</v>
      </c>
      <c r="Q46" s="405">
        <v>608</v>
      </c>
      <c r="R46" s="406">
        <v>1</v>
      </c>
      <c r="S46" s="406">
        <v>14</v>
      </c>
      <c r="T46" s="406" t="s">
        <v>30</v>
      </c>
      <c r="U46" s="406" t="s">
        <v>30</v>
      </c>
      <c r="V46" s="406">
        <v>1</v>
      </c>
      <c r="W46" s="406" t="s">
        <v>30</v>
      </c>
      <c r="X46" s="405">
        <v>6</v>
      </c>
      <c r="Y46" s="405">
        <v>3018</v>
      </c>
    </row>
    <row r="47" spans="1:25" ht="16.5" customHeight="1">
      <c r="A47" s="105"/>
      <c r="B47" s="16"/>
      <c r="C47" s="404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</row>
    <row r="48" spans="1:25" ht="16.5" customHeight="1">
      <c r="A48" s="461" t="s">
        <v>147</v>
      </c>
      <c r="B48" s="462"/>
      <c r="C48" s="74">
        <f>SUM(C49:C52)</f>
        <v>48</v>
      </c>
      <c r="D48" s="74">
        <f>SUM(D49:D52)</f>
        <v>3</v>
      </c>
      <c r="E48" s="74">
        <f>SUM(E49:E52)</f>
        <v>45</v>
      </c>
      <c r="F48" s="74">
        <f>SUM(F49:F52)</f>
        <v>7</v>
      </c>
      <c r="G48" s="63" t="s">
        <v>30</v>
      </c>
      <c r="H48" s="74">
        <f aca="true" t="shared" si="5" ref="H48:U48">SUM(H49:H52)</f>
        <v>4</v>
      </c>
      <c r="I48" s="74">
        <f t="shared" si="5"/>
        <v>3</v>
      </c>
      <c r="J48" s="74">
        <f t="shared" si="5"/>
        <v>24</v>
      </c>
      <c r="K48" s="74">
        <f t="shared" si="5"/>
        <v>386</v>
      </c>
      <c r="L48" s="74">
        <f t="shared" si="5"/>
        <v>40</v>
      </c>
      <c r="M48" s="74">
        <f t="shared" si="5"/>
        <v>3533</v>
      </c>
      <c r="N48" s="74">
        <f t="shared" si="5"/>
        <v>41</v>
      </c>
      <c r="O48" s="74">
        <f t="shared" si="5"/>
        <v>910</v>
      </c>
      <c r="P48" s="74">
        <f t="shared" si="5"/>
        <v>24</v>
      </c>
      <c r="Q48" s="74">
        <f t="shared" si="5"/>
        <v>477</v>
      </c>
      <c r="R48" s="74">
        <f t="shared" si="5"/>
        <v>1</v>
      </c>
      <c r="S48" s="74">
        <f t="shared" si="5"/>
        <v>10</v>
      </c>
      <c r="T48" s="74">
        <f t="shared" si="5"/>
        <v>1</v>
      </c>
      <c r="U48" s="74">
        <f t="shared" si="5"/>
        <v>57</v>
      </c>
      <c r="V48" s="63" t="s">
        <v>30</v>
      </c>
      <c r="W48" s="63" t="s">
        <v>30</v>
      </c>
      <c r="X48" s="74">
        <f>SUM(X49:X52)</f>
        <v>24</v>
      </c>
      <c r="Y48" s="74">
        <f>SUM(Y49:Y52)</f>
        <v>3106</v>
      </c>
    </row>
    <row r="49" spans="1:25" ht="16.5" customHeight="1">
      <c r="A49" s="174"/>
      <c r="B49" s="16" t="s">
        <v>146</v>
      </c>
      <c r="C49" s="408">
        <v>11</v>
      </c>
      <c r="D49" s="405">
        <v>1</v>
      </c>
      <c r="E49" s="405">
        <v>10</v>
      </c>
      <c r="F49" s="407">
        <v>4</v>
      </c>
      <c r="G49" s="406" t="s">
        <v>30</v>
      </c>
      <c r="H49" s="405">
        <v>3</v>
      </c>
      <c r="I49" s="409">
        <v>1</v>
      </c>
      <c r="J49" s="405">
        <v>1</v>
      </c>
      <c r="K49" s="405">
        <v>25</v>
      </c>
      <c r="L49" s="405">
        <v>10</v>
      </c>
      <c r="M49" s="405">
        <v>1055</v>
      </c>
      <c r="N49" s="405">
        <v>16</v>
      </c>
      <c r="O49" s="405">
        <v>420</v>
      </c>
      <c r="P49" s="409">
        <v>17</v>
      </c>
      <c r="Q49" s="409">
        <v>302</v>
      </c>
      <c r="R49" s="406" t="s">
        <v>30</v>
      </c>
      <c r="S49" s="406" t="s">
        <v>30</v>
      </c>
      <c r="T49" s="406" t="s">
        <v>30</v>
      </c>
      <c r="U49" s="406" t="s">
        <v>30</v>
      </c>
      <c r="V49" s="406" t="s">
        <v>30</v>
      </c>
      <c r="W49" s="406" t="s">
        <v>30</v>
      </c>
      <c r="X49" s="405">
        <v>8</v>
      </c>
      <c r="Y49" s="405">
        <v>622</v>
      </c>
    </row>
    <row r="50" spans="1:25" ht="16.5" customHeight="1">
      <c r="A50" s="174"/>
      <c r="B50" s="16" t="s">
        <v>145</v>
      </c>
      <c r="C50" s="408">
        <v>27</v>
      </c>
      <c r="D50" s="405">
        <v>1</v>
      </c>
      <c r="E50" s="405">
        <v>26</v>
      </c>
      <c r="F50" s="407">
        <v>2</v>
      </c>
      <c r="G50" s="406" t="s">
        <v>30</v>
      </c>
      <c r="H50" s="409">
        <v>1</v>
      </c>
      <c r="I50" s="409">
        <v>1</v>
      </c>
      <c r="J50" s="405">
        <v>16</v>
      </c>
      <c r="K50" s="405">
        <v>315</v>
      </c>
      <c r="L50" s="405">
        <v>19</v>
      </c>
      <c r="M50" s="405">
        <v>464</v>
      </c>
      <c r="N50" s="406" t="s">
        <v>30</v>
      </c>
      <c r="O50" s="406" t="s">
        <v>30</v>
      </c>
      <c r="P50" s="405">
        <v>2</v>
      </c>
      <c r="Q50" s="405">
        <v>49</v>
      </c>
      <c r="R50" s="406" t="s">
        <v>30</v>
      </c>
      <c r="S50" s="406" t="s">
        <v>30</v>
      </c>
      <c r="T50" s="406" t="s">
        <v>30</v>
      </c>
      <c r="U50" s="406" t="s">
        <v>30</v>
      </c>
      <c r="V50" s="406" t="s">
        <v>30</v>
      </c>
      <c r="W50" s="406" t="s">
        <v>30</v>
      </c>
      <c r="X50" s="405">
        <v>3</v>
      </c>
      <c r="Y50" s="405">
        <v>583</v>
      </c>
    </row>
    <row r="51" spans="1:25" ht="16.5" customHeight="1">
      <c r="A51" s="174"/>
      <c r="B51" s="16" t="s">
        <v>144</v>
      </c>
      <c r="C51" s="408">
        <v>9</v>
      </c>
      <c r="D51" s="406" t="s">
        <v>30</v>
      </c>
      <c r="E51" s="405">
        <v>9</v>
      </c>
      <c r="F51" s="406" t="s">
        <v>30</v>
      </c>
      <c r="G51" s="406" t="s">
        <v>30</v>
      </c>
      <c r="H51" s="406" t="s">
        <v>30</v>
      </c>
      <c r="I51" s="406" t="s">
        <v>30</v>
      </c>
      <c r="J51" s="406">
        <v>7</v>
      </c>
      <c r="K51" s="405">
        <v>46</v>
      </c>
      <c r="L51" s="405">
        <v>8</v>
      </c>
      <c r="M51" s="405">
        <v>1454</v>
      </c>
      <c r="N51" s="406" t="s">
        <v>30</v>
      </c>
      <c r="O51" s="406" t="s">
        <v>30</v>
      </c>
      <c r="P51" s="405">
        <v>2</v>
      </c>
      <c r="Q51" s="405">
        <v>48</v>
      </c>
      <c r="R51" s="406" t="s">
        <v>30</v>
      </c>
      <c r="S51" s="406" t="s">
        <v>30</v>
      </c>
      <c r="T51" s="409">
        <v>1</v>
      </c>
      <c r="U51" s="409">
        <v>57</v>
      </c>
      <c r="V51" s="406" t="s">
        <v>30</v>
      </c>
      <c r="W51" s="406" t="s">
        <v>30</v>
      </c>
      <c r="X51" s="405">
        <v>9</v>
      </c>
      <c r="Y51" s="405">
        <v>1199</v>
      </c>
    </row>
    <row r="52" spans="1:25" ht="16.5" customHeight="1">
      <c r="A52" s="174"/>
      <c r="B52" s="16" t="s">
        <v>143</v>
      </c>
      <c r="C52" s="408">
        <v>1</v>
      </c>
      <c r="D52" s="405">
        <v>1</v>
      </c>
      <c r="E52" s="406" t="s">
        <v>30</v>
      </c>
      <c r="F52" s="407">
        <v>1</v>
      </c>
      <c r="G52" s="406" t="s">
        <v>30</v>
      </c>
      <c r="H52" s="406" t="s">
        <v>30</v>
      </c>
      <c r="I52" s="405">
        <v>1</v>
      </c>
      <c r="J52" s="406" t="s">
        <v>30</v>
      </c>
      <c r="K52" s="406" t="s">
        <v>30</v>
      </c>
      <c r="L52" s="405">
        <v>3</v>
      </c>
      <c r="M52" s="405">
        <v>560</v>
      </c>
      <c r="N52" s="409">
        <v>25</v>
      </c>
      <c r="O52" s="409">
        <v>490</v>
      </c>
      <c r="P52" s="409">
        <v>3</v>
      </c>
      <c r="Q52" s="409">
        <v>78</v>
      </c>
      <c r="R52" s="409">
        <v>1</v>
      </c>
      <c r="S52" s="409">
        <v>10</v>
      </c>
      <c r="T52" s="406" t="s">
        <v>30</v>
      </c>
      <c r="U52" s="406" t="s">
        <v>30</v>
      </c>
      <c r="V52" s="406" t="s">
        <v>30</v>
      </c>
      <c r="W52" s="406" t="s">
        <v>30</v>
      </c>
      <c r="X52" s="405">
        <v>4</v>
      </c>
      <c r="Y52" s="405">
        <v>702</v>
      </c>
    </row>
    <row r="53" spans="1:25" ht="16.5" customHeight="1">
      <c r="A53" s="174"/>
      <c r="B53" s="16"/>
      <c r="C53" s="404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</row>
    <row r="54" spans="1:25" ht="16.5" customHeight="1">
      <c r="A54" s="461" t="s">
        <v>142</v>
      </c>
      <c r="B54" s="462"/>
      <c r="C54" s="74">
        <f>SUM(C55:C60)</f>
        <v>12</v>
      </c>
      <c r="D54" s="74">
        <f>SUM(D55:D60)</f>
        <v>6</v>
      </c>
      <c r="E54" s="74">
        <f>SUM(E55:E60)</f>
        <v>6</v>
      </c>
      <c r="F54" s="74">
        <f>SUM(F55:F60)</f>
        <v>6</v>
      </c>
      <c r="G54" s="63" t="s">
        <v>30</v>
      </c>
      <c r="H54" s="74">
        <f>SUM(H55:H60)</f>
        <v>6</v>
      </c>
      <c r="I54" s="63" t="s">
        <v>30</v>
      </c>
      <c r="J54" s="74">
        <f aca="true" t="shared" si="6" ref="J54:S54">SUM(J55:J60)</f>
        <v>3</v>
      </c>
      <c r="K54" s="74">
        <f t="shared" si="6"/>
        <v>93</v>
      </c>
      <c r="L54" s="74">
        <f t="shared" si="6"/>
        <v>68</v>
      </c>
      <c r="M54" s="74">
        <f t="shared" si="6"/>
        <v>4337</v>
      </c>
      <c r="N54" s="74">
        <f t="shared" si="6"/>
        <v>59</v>
      </c>
      <c r="O54" s="74">
        <f t="shared" si="6"/>
        <v>2089</v>
      </c>
      <c r="P54" s="74">
        <f t="shared" si="6"/>
        <v>16</v>
      </c>
      <c r="Q54" s="74">
        <f t="shared" si="6"/>
        <v>485</v>
      </c>
      <c r="R54" s="74">
        <f t="shared" si="6"/>
        <v>1</v>
      </c>
      <c r="S54" s="74">
        <f t="shared" si="6"/>
        <v>8</v>
      </c>
      <c r="T54" s="63" t="s">
        <v>30</v>
      </c>
      <c r="U54" s="63" t="s">
        <v>30</v>
      </c>
      <c r="V54" s="63" t="s">
        <v>30</v>
      </c>
      <c r="W54" s="63" t="s">
        <v>30</v>
      </c>
      <c r="X54" s="74">
        <f>SUM(X55:X60)</f>
        <v>22</v>
      </c>
      <c r="Y54" s="74">
        <f>SUM(Y55:Y60)</f>
        <v>2966</v>
      </c>
    </row>
    <row r="55" spans="1:25" ht="16.5" customHeight="1">
      <c r="A55" s="105"/>
      <c r="B55" s="16" t="s">
        <v>141</v>
      </c>
      <c r="C55" s="408">
        <v>1</v>
      </c>
      <c r="D55" s="405">
        <v>1</v>
      </c>
      <c r="E55" s="406" t="s">
        <v>30</v>
      </c>
      <c r="F55" s="406" t="s">
        <v>30</v>
      </c>
      <c r="G55" s="406" t="s">
        <v>30</v>
      </c>
      <c r="H55" s="406" t="s">
        <v>30</v>
      </c>
      <c r="I55" s="406" t="s">
        <v>30</v>
      </c>
      <c r="J55" s="406" t="s">
        <v>30</v>
      </c>
      <c r="K55" s="406" t="s">
        <v>30</v>
      </c>
      <c r="L55" s="405">
        <v>3</v>
      </c>
      <c r="M55" s="405">
        <v>503</v>
      </c>
      <c r="N55" s="406" t="s">
        <v>30</v>
      </c>
      <c r="O55" s="405">
        <v>503</v>
      </c>
      <c r="P55" s="406" t="s">
        <v>30</v>
      </c>
      <c r="Q55" s="406" t="s">
        <v>30</v>
      </c>
      <c r="R55" s="405">
        <v>1</v>
      </c>
      <c r="S55" s="405">
        <v>8</v>
      </c>
      <c r="T55" s="406" t="s">
        <v>30</v>
      </c>
      <c r="U55" s="406" t="s">
        <v>30</v>
      </c>
      <c r="V55" s="406" t="s">
        <v>30</v>
      </c>
      <c r="W55" s="406" t="s">
        <v>30</v>
      </c>
      <c r="X55" s="405">
        <v>4</v>
      </c>
      <c r="Y55" s="405">
        <v>464</v>
      </c>
    </row>
    <row r="56" spans="1:25" ht="16.5" customHeight="1">
      <c r="A56" s="105"/>
      <c r="B56" s="16" t="s">
        <v>140</v>
      </c>
      <c r="C56" s="408">
        <v>1</v>
      </c>
      <c r="D56" s="405">
        <v>1</v>
      </c>
      <c r="E56" s="406" t="s">
        <v>30</v>
      </c>
      <c r="F56" s="406" t="s">
        <v>30</v>
      </c>
      <c r="G56" s="406" t="s">
        <v>30</v>
      </c>
      <c r="H56" s="406" t="s">
        <v>30</v>
      </c>
      <c r="I56" s="406" t="s">
        <v>30</v>
      </c>
      <c r="J56" s="406" t="s">
        <v>30</v>
      </c>
      <c r="K56" s="406" t="s">
        <v>30</v>
      </c>
      <c r="L56" s="405">
        <v>16</v>
      </c>
      <c r="M56" s="405">
        <v>549</v>
      </c>
      <c r="N56" s="405">
        <v>14</v>
      </c>
      <c r="O56" s="406">
        <v>331</v>
      </c>
      <c r="P56" s="405">
        <v>8</v>
      </c>
      <c r="Q56" s="406">
        <v>163</v>
      </c>
      <c r="R56" s="406" t="s">
        <v>30</v>
      </c>
      <c r="S56" s="406" t="s">
        <v>30</v>
      </c>
      <c r="T56" s="406" t="s">
        <v>30</v>
      </c>
      <c r="U56" s="406" t="s">
        <v>30</v>
      </c>
      <c r="V56" s="406" t="s">
        <v>30</v>
      </c>
      <c r="W56" s="406" t="s">
        <v>30</v>
      </c>
      <c r="X56" s="405">
        <v>2</v>
      </c>
      <c r="Y56" s="405">
        <v>566</v>
      </c>
    </row>
    <row r="57" spans="1:25" ht="16.5" customHeight="1">
      <c r="A57" s="105"/>
      <c r="B57" s="16" t="s">
        <v>139</v>
      </c>
      <c r="C57" s="408">
        <v>7</v>
      </c>
      <c r="D57" s="405">
        <v>1</v>
      </c>
      <c r="E57" s="405">
        <v>6</v>
      </c>
      <c r="F57" s="407">
        <v>6</v>
      </c>
      <c r="G57" s="406" t="s">
        <v>30</v>
      </c>
      <c r="H57" s="405">
        <v>6</v>
      </c>
      <c r="I57" s="406" t="s">
        <v>30</v>
      </c>
      <c r="J57" s="406">
        <v>1</v>
      </c>
      <c r="K57" s="409">
        <v>49</v>
      </c>
      <c r="L57" s="405">
        <v>6</v>
      </c>
      <c r="M57" s="405">
        <v>897</v>
      </c>
      <c r="N57" s="405">
        <v>7</v>
      </c>
      <c r="O57" s="405">
        <v>190</v>
      </c>
      <c r="P57" s="406" t="s">
        <v>30</v>
      </c>
      <c r="Q57" s="406">
        <v>190</v>
      </c>
      <c r="R57" s="406" t="s">
        <v>30</v>
      </c>
      <c r="S57" s="406" t="s">
        <v>30</v>
      </c>
      <c r="T57" s="406" t="s">
        <v>30</v>
      </c>
      <c r="U57" s="406" t="s">
        <v>30</v>
      </c>
      <c r="V57" s="406" t="s">
        <v>30</v>
      </c>
      <c r="W57" s="406" t="s">
        <v>30</v>
      </c>
      <c r="X57" s="405">
        <v>6</v>
      </c>
      <c r="Y57" s="405">
        <v>557</v>
      </c>
    </row>
    <row r="58" spans="1:25" ht="16.5" customHeight="1">
      <c r="A58" s="105"/>
      <c r="B58" s="16" t="s">
        <v>138</v>
      </c>
      <c r="C58" s="408">
        <v>1</v>
      </c>
      <c r="D58" s="405">
        <v>1</v>
      </c>
      <c r="E58" s="406" t="s">
        <v>30</v>
      </c>
      <c r="F58" s="406" t="s">
        <v>30</v>
      </c>
      <c r="G58" s="406" t="s">
        <v>30</v>
      </c>
      <c r="H58" s="406" t="s">
        <v>30</v>
      </c>
      <c r="I58" s="406" t="s">
        <v>30</v>
      </c>
      <c r="J58" s="406" t="s">
        <v>30</v>
      </c>
      <c r="K58" s="406" t="s">
        <v>30</v>
      </c>
      <c r="L58" s="405">
        <v>19</v>
      </c>
      <c r="M58" s="405">
        <v>1188</v>
      </c>
      <c r="N58" s="405">
        <v>22</v>
      </c>
      <c r="O58" s="405">
        <v>461</v>
      </c>
      <c r="P58" s="406" t="s">
        <v>30</v>
      </c>
      <c r="Q58" s="406" t="s">
        <v>30</v>
      </c>
      <c r="R58" s="406" t="s">
        <v>30</v>
      </c>
      <c r="S58" s="406" t="s">
        <v>30</v>
      </c>
      <c r="T58" s="406" t="s">
        <v>30</v>
      </c>
      <c r="U58" s="406" t="s">
        <v>30</v>
      </c>
      <c r="V58" s="406" t="s">
        <v>30</v>
      </c>
      <c r="W58" s="406" t="s">
        <v>30</v>
      </c>
      <c r="X58" s="405">
        <v>5</v>
      </c>
      <c r="Y58" s="405">
        <v>626</v>
      </c>
    </row>
    <row r="59" spans="1:25" ht="16.5" customHeight="1">
      <c r="A59" s="105"/>
      <c r="B59" s="16" t="s">
        <v>137</v>
      </c>
      <c r="C59" s="408">
        <v>1</v>
      </c>
      <c r="D59" s="405">
        <v>1</v>
      </c>
      <c r="E59" s="406" t="s">
        <v>30</v>
      </c>
      <c r="F59" s="406" t="s">
        <v>30</v>
      </c>
      <c r="G59" s="406" t="s">
        <v>30</v>
      </c>
      <c r="H59" s="406" t="s">
        <v>30</v>
      </c>
      <c r="I59" s="406" t="s">
        <v>30</v>
      </c>
      <c r="J59" s="406">
        <v>1</v>
      </c>
      <c r="K59" s="406">
        <v>19</v>
      </c>
      <c r="L59" s="405">
        <v>4</v>
      </c>
      <c r="M59" s="405">
        <v>600</v>
      </c>
      <c r="N59" s="405">
        <v>4</v>
      </c>
      <c r="O59" s="405">
        <v>180</v>
      </c>
      <c r="P59" s="406" t="s">
        <v>30</v>
      </c>
      <c r="Q59" s="406" t="s">
        <v>30</v>
      </c>
      <c r="R59" s="406" t="s">
        <v>30</v>
      </c>
      <c r="S59" s="406" t="s">
        <v>30</v>
      </c>
      <c r="T59" s="406" t="s">
        <v>30</v>
      </c>
      <c r="U59" s="406" t="s">
        <v>30</v>
      </c>
      <c r="V59" s="406" t="s">
        <v>30</v>
      </c>
      <c r="W59" s="406" t="s">
        <v>30</v>
      </c>
      <c r="X59" s="405">
        <v>2</v>
      </c>
      <c r="Y59" s="405">
        <v>378</v>
      </c>
    </row>
    <row r="60" spans="1:25" ht="16.5" customHeight="1">
      <c r="A60" s="105"/>
      <c r="B60" s="16" t="s">
        <v>136</v>
      </c>
      <c r="C60" s="408">
        <v>1</v>
      </c>
      <c r="D60" s="405">
        <v>1</v>
      </c>
      <c r="E60" s="406" t="s">
        <v>30</v>
      </c>
      <c r="F60" s="406" t="s">
        <v>30</v>
      </c>
      <c r="G60" s="406" t="s">
        <v>30</v>
      </c>
      <c r="H60" s="406" t="s">
        <v>30</v>
      </c>
      <c r="I60" s="406" t="s">
        <v>30</v>
      </c>
      <c r="J60" s="406">
        <v>1</v>
      </c>
      <c r="K60" s="406">
        <v>25</v>
      </c>
      <c r="L60" s="405">
        <v>20</v>
      </c>
      <c r="M60" s="405">
        <v>600</v>
      </c>
      <c r="N60" s="406">
        <v>12</v>
      </c>
      <c r="O60" s="405">
        <v>424</v>
      </c>
      <c r="P60" s="405">
        <v>8</v>
      </c>
      <c r="Q60" s="405">
        <v>132</v>
      </c>
      <c r="R60" s="406" t="s">
        <v>30</v>
      </c>
      <c r="S60" s="406" t="s">
        <v>30</v>
      </c>
      <c r="T60" s="406" t="s">
        <v>30</v>
      </c>
      <c r="U60" s="406" t="s">
        <v>30</v>
      </c>
      <c r="V60" s="406" t="s">
        <v>30</v>
      </c>
      <c r="W60" s="406" t="s">
        <v>30</v>
      </c>
      <c r="X60" s="405">
        <v>3</v>
      </c>
      <c r="Y60" s="405">
        <v>375</v>
      </c>
    </row>
    <row r="61" spans="1:25" ht="16.5" customHeight="1">
      <c r="A61" s="105"/>
      <c r="B61" s="16"/>
      <c r="C61" s="404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</row>
    <row r="62" spans="1:25" ht="16.5" customHeight="1">
      <c r="A62" s="461" t="s">
        <v>135</v>
      </c>
      <c r="B62" s="462"/>
      <c r="C62" s="74">
        <f aca="true" t="shared" si="7" ref="C62:Q62">SUM(C63:C66)</f>
        <v>36</v>
      </c>
      <c r="D62" s="74">
        <f t="shared" si="7"/>
        <v>2</v>
      </c>
      <c r="E62" s="74">
        <f t="shared" si="7"/>
        <v>34</v>
      </c>
      <c r="F62" s="74">
        <f t="shared" si="7"/>
        <v>15</v>
      </c>
      <c r="G62" s="74">
        <f t="shared" si="7"/>
        <v>4</v>
      </c>
      <c r="H62" s="74">
        <f t="shared" si="7"/>
        <v>5</v>
      </c>
      <c r="I62" s="74">
        <f t="shared" si="7"/>
        <v>6</v>
      </c>
      <c r="J62" s="74">
        <f t="shared" si="7"/>
        <v>1</v>
      </c>
      <c r="K62" s="74">
        <f t="shared" si="7"/>
        <v>164</v>
      </c>
      <c r="L62" s="74">
        <f t="shared" si="7"/>
        <v>32</v>
      </c>
      <c r="M62" s="74">
        <f t="shared" si="7"/>
        <v>3845</v>
      </c>
      <c r="N62" s="74">
        <f t="shared" si="7"/>
        <v>74</v>
      </c>
      <c r="O62" s="74">
        <f t="shared" si="7"/>
        <v>792</v>
      </c>
      <c r="P62" s="74">
        <f t="shared" si="7"/>
        <v>16</v>
      </c>
      <c r="Q62" s="74">
        <f t="shared" si="7"/>
        <v>612</v>
      </c>
      <c r="R62" s="63" t="s">
        <v>30</v>
      </c>
      <c r="S62" s="63" t="s">
        <v>30</v>
      </c>
      <c r="T62" s="63" t="s">
        <v>30</v>
      </c>
      <c r="U62" s="63" t="s">
        <v>30</v>
      </c>
      <c r="V62" s="63" t="s">
        <v>30</v>
      </c>
      <c r="W62" s="63" t="s">
        <v>30</v>
      </c>
      <c r="X62" s="74">
        <f>SUM(X63:X66)</f>
        <v>24</v>
      </c>
      <c r="Y62" s="74">
        <f>SUM(Y63:Y66)</f>
        <v>2372</v>
      </c>
    </row>
    <row r="63" spans="1:25" ht="16.5" customHeight="1">
      <c r="A63" s="105"/>
      <c r="B63" s="16" t="s">
        <v>134</v>
      </c>
      <c r="C63" s="408">
        <v>13</v>
      </c>
      <c r="D63" s="405">
        <v>1</v>
      </c>
      <c r="E63" s="405">
        <v>12</v>
      </c>
      <c r="F63" s="407">
        <v>3</v>
      </c>
      <c r="G63" s="406" t="s">
        <v>30</v>
      </c>
      <c r="H63" s="405">
        <v>2</v>
      </c>
      <c r="I63" s="406">
        <v>1</v>
      </c>
      <c r="J63" s="406" t="s">
        <v>30</v>
      </c>
      <c r="K63" s="406" t="s">
        <v>30</v>
      </c>
      <c r="L63" s="405">
        <v>9</v>
      </c>
      <c r="M63" s="405">
        <v>1000</v>
      </c>
      <c r="N63" s="405">
        <v>18</v>
      </c>
      <c r="O63" s="405">
        <v>221</v>
      </c>
      <c r="P63" s="406">
        <v>3</v>
      </c>
      <c r="Q63" s="406">
        <v>203</v>
      </c>
      <c r="R63" s="406" t="s">
        <v>30</v>
      </c>
      <c r="S63" s="406" t="s">
        <v>30</v>
      </c>
      <c r="T63" s="406" t="s">
        <v>30</v>
      </c>
      <c r="U63" s="406" t="s">
        <v>30</v>
      </c>
      <c r="V63" s="406" t="s">
        <v>30</v>
      </c>
      <c r="W63" s="406" t="s">
        <v>30</v>
      </c>
      <c r="X63" s="405">
        <v>8</v>
      </c>
      <c r="Y63" s="405">
        <v>836</v>
      </c>
    </row>
    <row r="64" spans="1:25" ht="16.5" customHeight="1">
      <c r="A64" s="105"/>
      <c r="B64" s="16" t="s">
        <v>133</v>
      </c>
      <c r="C64" s="408">
        <v>8</v>
      </c>
      <c r="D64" s="406" t="s">
        <v>30</v>
      </c>
      <c r="E64" s="405">
        <v>8</v>
      </c>
      <c r="F64" s="406" t="s">
        <v>30</v>
      </c>
      <c r="G64" s="406" t="s">
        <v>30</v>
      </c>
      <c r="H64" s="406" t="s">
        <v>30</v>
      </c>
      <c r="I64" s="406" t="s">
        <v>30</v>
      </c>
      <c r="J64" s="406" t="s">
        <v>30</v>
      </c>
      <c r="K64" s="406" t="s">
        <v>30</v>
      </c>
      <c r="L64" s="405">
        <v>9</v>
      </c>
      <c r="M64" s="405">
        <v>1017</v>
      </c>
      <c r="N64" s="406" t="s">
        <v>30</v>
      </c>
      <c r="O64" s="406" t="s">
        <v>30</v>
      </c>
      <c r="P64" s="406" t="s">
        <v>30</v>
      </c>
      <c r="Q64" s="406" t="s">
        <v>30</v>
      </c>
      <c r="R64" s="406" t="s">
        <v>30</v>
      </c>
      <c r="S64" s="406" t="s">
        <v>30</v>
      </c>
      <c r="T64" s="406" t="s">
        <v>30</v>
      </c>
      <c r="U64" s="406" t="s">
        <v>30</v>
      </c>
      <c r="V64" s="406" t="s">
        <v>30</v>
      </c>
      <c r="W64" s="406" t="s">
        <v>30</v>
      </c>
      <c r="X64" s="405">
        <v>7</v>
      </c>
      <c r="Y64" s="409">
        <v>388</v>
      </c>
    </row>
    <row r="65" spans="1:25" ht="16.5" customHeight="1">
      <c r="A65" s="105"/>
      <c r="B65" s="16" t="s">
        <v>132</v>
      </c>
      <c r="C65" s="408">
        <v>6</v>
      </c>
      <c r="D65" s="406" t="s">
        <v>30</v>
      </c>
      <c r="E65" s="405">
        <v>6</v>
      </c>
      <c r="F65" s="407">
        <v>11</v>
      </c>
      <c r="G65" s="405">
        <v>4</v>
      </c>
      <c r="H65" s="405">
        <v>3</v>
      </c>
      <c r="I65" s="405">
        <v>4</v>
      </c>
      <c r="J65" s="406" t="s">
        <v>30</v>
      </c>
      <c r="K65" s="406" t="s">
        <v>30</v>
      </c>
      <c r="L65" s="405">
        <v>6</v>
      </c>
      <c r="M65" s="405">
        <v>1241</v>
      </c>
      <c r="N65" s="405">
        <v>39</v>
      </c>
      <c r="O65" s="405">
        <v>303</v>
      </c>
      <c r="P65" s="405">
        <v>12</v>
      </c>
      <c r="Q65" s="405">
        <v>268</v>
      </c>
      <c r="R65" s="406" t="s">
        <v>30</v>
      </c>
      <c r="S65" s="406" t="s">
        <v>30</v>
      </c>
      <c r="T65" s="406" t="s">
        <v>30</v>
      </c>
      <c r="U65" s="406" t="s">
        <v>30</v>
      </c>
      <c r="V65" s="406" t="s">
        <v>30</v>
      </c>
      <c r="W65" s="406" t="s">
        <v>30</v>
      </c>
      <c r="X65" s="405">
        <v>1</v>
      </c>
      <c r="Y65" s="405">
        <v>810</v>
      </c>
    </row>
    <row r="66" spans="1:25" ht="16.5" customHeight="1">
      <c r="A66" s="105"/>
      <c r="B66" s="16" t="s">
        <v>131</v>
      </c>
      <c r="C66" s="408">
        <v>9</v>
      </c>
      <c r="D66" s="405">
        <v>1</v>
      </c>
      <c r="E66" s="405">
        <v>8</v>
      </c>
      <c r="F66" s="407">
        <v>1</v>
      </c>
      <c r="G66" s="406" t="s">
        <v>30</v>
      </c>
      <c r="H66" s="406" t="s">
        <v>30</v>
      </c>
      <c r="I66" s="405">
        <v>1</v>
      </c>
      <c r="J66" s="406">
        <v>1</v>
      </c>
      <c r="K66" s="406">
        <v>164</v>
      </c>
      <c r="L66" s="405">
        <v>8</v>
      </c>
      <c r="M66" s="405">
        <v>587</v>
      </c>
      <c r="N66" s="405">
        <v>17</v>
      </c>
      <c r="O66" s="405">
        <v>268</v>
      </c>
      <c r="P66" s="405">
        <v>1</v>
      </c>
      <c r="Q66" s="405">
        <v>141</v>
      </c>
      <c r="R66" s="406" t="s">
        <v>30</v>
      </c>
      <c r="S66" s="406" t="s">
        <v>30</v>
      </c>
      <c r="T66" s="406" t="s">
        <v>30</v>
      </c>
      <c r="U66" s="406" t="s">
        <v>30</v>
      </c>
      <c r="V66" s="406" t="s">
        <v>30</v>
      </c>
      <c r="W66" s="406" t="s">
        <v>30</v>
      </c>
      <c r="X66" s="405">
        <v>8</v>
      </c>
      <c r="Y66" s="405">
        <v>338</v>
      </c>
    </row>
    <row r="67" spans="1:25" ht="16.5" customHeight="1">
      <c r="A67" s="105"/>
      <c r="B67" s="16"/>
      <c r="C67" s="404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</row>
    <row r="68" spans="1:25" ht="16.5" customHeight="1">
      <c r="A68" s="461" t="s">
        <v>130</v>
      </c>
      <c r="B68" s="462"/>
      <c r="C68" s="74">
        <f>SUM(C69)</f>
        <v>5</v>
      </c>
      <c r="D68" s="63" t="s">
        <v>30</v>
      </c>
      <c r="E68" s="74">
        <f>SUM(E69)</f>
        <v>5</v>
      </c>
      <c r="F68" s="74">
        <f>SUM(F69)</f>
        <v>5</v>
      </c>
      <c r="G68" s="63" t="s">
        <v>30</v>
      </c>
      <c r="H68" s="74">
        <f>SUM(H69)</f>
        <v>5</v>
      </c>
      <c r="I68" s="63" t="s">
        <v>30</v>
      </c>
      <c r="J68" s="63" t="s">
        <v>30</v>
      </c>
      <c r="K68" s="63" t="s">
        <v>30</v>
      </c>
      <c r="L68" s="74">
        <f>SUM(L69)</f>
        <v>5</v>
      </c>
      <c r="M68" s="63" t="s">
        <v>30</v>
      </c>
      <c r="N68" s="74">
        <f>SUM(N69)</f>
        <v>29</v>
      </c>
      <c r="O68" s="74">
        <f>SUM(O69)</f>
        <v>316</v>
      </c>
      <c r="P68" s="74">
        <f>SUM(P69)</f>
        <v>12</v>
      </c>
      <c r="Q68" s="74">
        <f>SUM(Q69)</f>
        <v>298</v>
      </c>
      <c r="R68" s="63" t="s">
        <v>30</v>
      </c>
      <c r="S68" s="63" t="s">
        <v>30</v>
      </c>
      <c r="T68" s="63" t="s">
        <v>30</v>
      </c>
      <c r="U68" s="63" t="s">
        <v>30</v>
      </c>
      <c r="V68" s="63" t="s">
        <v>30</v>
      </c>
      <c r="W68" s="63" t="s">
        <v>30</v>
      </c>
      <c r="X68" s="74">
        <f>SUM(X69)</f>
        <v>7</v>
      </c>
      <c r="Y68" s="74">
        <f>SUM(Y69)</f>
        <v>631</v>
      </c>
    </row>
    <row r="69" spans="1:25" ht="16.5" customHeight="1">
      <c r="A69" s="102"/>
      <c r="B69" s="27" t="s">
        <v>129</v>
      </c>
      <c r="C69" s="293">
        <v>5</v>
      </c>
      <c r="D69" s="41" t="s">
        <v>30</v>
      </c>
      <c r="E69" s="42">
        <v>5</v>
      </c>
      <c r="F69" s="43">
        <v>5</v>
      </c>
      <c r="G69" s="41" t="s">
        <v>30</v>
      </c>
      <c r="H69" s="42">
        <v>5</v>
      </c>
      <c r="I69" s="41" t="s">
        <v>30</v>
      </c>
      <c r="J69" s="41" t="s">
        <v>30</v>
      </c>
      <c r="K69" s="41" t="s">
        <v>30</v>
      </c>
      <c r="L69" s="42">
        <v>5</v>
      </c>
      <c r="M69" s="41" t="s">
        <v>30</v>
      </c>
      <c r="N69" s="42">
        <v>29</v>
      </c>
      <c r="O69" s="42">
        <v>316</v>
      </c>
      <c r="P69" s="42">
        <v>12</v>
      </c>
      <c r="Q69" s="42">
        <v>298</v>
      </c>
      <c r="R69" s="41" t="s">
        <v>30</v>
      </c>
      <c r="S69" s="41" t="s">
        <v>30</v>
      </c>
      <c r="T69" s="41" t="s">
        <v>30</v>
      </c>
      <c r="U69" s="41" t="s">
        <v>30</v>
      </c>
      <c r="V69" s="41" t="s">
        <v>30</v>
      </c>
      <c r="W69" s="41" t="s">
        <v>30</v>
      </c>
      <c r="X69" s="42">
        <v>7</v>
      </c>
      <c r="Y69" s="42">
        <v>631</v>
      </c>
    </row>
    <row r="70" spans="1:25" ht="16.5" customHeight="1">
      <c r="A70" s="28" t="s">
        <v>814</v>
      </c>
      <c r="B70" s="2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</sheetData>
  <sheetProtection/>
  <mergeCells count="42">
    <mergeCell ref="L3:M3"/>
    <mergeCell ref="M4:M6"/>
    <mergeCell ref="N3:Y3"/>
    <mergeCell ref="T4:U5"/>
    <mergeCell ref="V4:W5"/>
    <mergeCell ref="L4:L6"/>
    <mergeCell ref="N4:O5"/>
    <mergeCell ref="P4:Q5"/>
    <mergeCell ref="R4:S5"/>
    <mergeCell ref="X5:Y5"/>
    <mergeCell ref="F4:I5"/>
    <mergeCell ref="J4:J6"/>
    <mergeCell ref="C3:I3"/>
    <mergeCell ref="E5:E6"/>
    <mergeCell ref="J3:K3"/>
    <mergeCell ref="K4:K6"/>
    <mergeCell ref="A7:B7"/>
    <mergeCell ref="A8:B8"/>
    <mergeCell ref="A9:B9"/>
    <mergeCell ref="A10:B10"/>
    <mergeCell ref="D5:D6"/>
    <mergeCell ref="A3:B6"/>
    <mergeCell ref="C4:C6"/>
    <mergeCell ref="A13:B13"/>
    <mergeCell ref="A31:B31"/>
    <mergeCell ref="A68:B68"/>
    <mergeCell ref="A41:B41"/>
    <mergeCell ref="A48:B48"/>
    <mergeCell ref="A54:B54"/>
    <mergeCell ref="A62:B62"/>
    <mergeCell ref="A14:B14"/>
    <mergeCell ref="A15:B15"/>
    <mergeCell ref="X4:Y4"/>
    <mergeCell ref="A1:Y1"/>
    <mergeCell ref="A20:B20"/>
    <mergeCell ref="A22:B22"/>
    <mergeCell ref="A25:B25"/>
    <mergeCell ref="A16:B16"/>
    <mergeCell ref="A17:B17"/>
    <mergeCell ref="A18:B18"/>
    <mergeCell ref="A19:B19"/>
    <mergeCell ref="A11:B11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zoomScalePageLayoutView="0" workbookViewId="0" topLeftCell="A1">
      <selection activeCell="A1" sqref="A1:AA1"/>
    </sheetView>
  </sheetViews>
  <sheetFormatPr defaultColWidth="10.59765625" defaultRowHeight="18.75" customHeight="1"/>
  <cols>
    <col min="1" max="1" width="2.5" style="0" customWidth="1"/>
  </cols>
  <sheetData>
    <row r="1" spans="1:27" ht="18.75" customHeight="1">
      <c r="A1" s="416" t="s">
        <v>201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</row>
    <row r="2" spans="1:27" ht="18.75" customHeight="1">
      <c r="A2" s="459" t="s">
        <v>200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</row>
    <row r="3" spans="1:27" ht="18.75" customHeight="1" thickBot="1">
      <c r="A3" s="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48" t="s">
        <v>199</v>
      </c>
    </row>
    <row r="4" spans="1:27" ht="18.75" customHeight="1">
      <c r="A4" s="446" t="s">
        <v>198</v>
      </c>
      <c r="B4" s="482"/>
      <c r="C4" s="436" t="s">
        <v>197</v>
      </c>
      <c r="D4" s="493"/>
      <c r="E4" s="494"/>
      <c r="F4" s="443" t="s">
        <v>196</v>
      </c>
      <c r="G4" s="436" t="s">
        <v>195</v>
      </c>
      <c r="H4" s="437"/>
      <c r="I4" s="438"/>
      <c r="J4" s="436" t="s">
        <v>194</v>
      </c>
      <c r="K4" s="437"/>
      <c r="L4" s="438"/>
      <c r="M4" s="436" t="s">
        <v>193</v>
      </c>
      <c r="N4" s="437"/>
      <c r="O4" s="438"/>
      <c r="P4" s="436" t="s">
        <v>192</v>
      </c>
      <c r="Q4" s="437"/>
      <c r="R4" s="438"/>
      <c r="S4" s="436" t="s">
        <v>191</v>
      </c>
      <c r="T4" s="437"/>
      <c r="U4" s="438"/>
      <c r="V4" s="436" t="s">
        <v>190</v>
      </c>
      <c r="W4" s="437"/>
      <c r="X4" s="438"/>
      <c r="Y4" s="436" t="s">
        <v>189</v>
      </c>
      <c r="Z4" s="437"/>
      <c r="AA4" s="437"/>
    </row>
    <row r="5" spans="1:27" ht="18.75" customHeight="1">
      <c r="A5" s="448"/>
      <c r="B5" s="483"/>
      <c r="C5" s="86" t="s">
        <v>3</v>
      </c>
      <c r="D5" s="86" t="s">
        <v>188</v>
      </c>
      <c r="E5" s="86" t="s">
        <v>187</v>
      </c>
      <c r="F5" s="492"/>
      <c r="G5" s="86" t="s">
        <v>3</v>
      </c>
      <c r="H5" s="86" t="s">
        <v>4</v>
      </c>
      <c r="I5" s="86" t="s">
        <v>5</v>
      </c>
      <c r="J5" s="86" t="s">
        <v>3</v>
      </c>
      <c r="K5" s="86" t="s">
        <v>4</v>
      </c>
      <c r="L5" s="86" t="s">
        <v>5</v>
      </c>
      <c r="M5" s="86" t="s">
        <v>3</v>
      </c>
      <c r="N5" s="86" t="s">
        <v>4</v>
      </c>
      <c r="O5" s="86" t="s">
        <v>5</v>
      </c>
      <c r="P5" s="86" t="s">
        <v>3</v>
      </c>
      <c r="Q5" s="86" t="s">
        <v>4</v>
      </c>
      <c r="R5" s="86" t="s">
        <v>5</v>
      </c>
      <c r="S5" s="86" t="s">
        <v>3</v>
      </c>
      <c r="T5" s="86" t="s">
        <v>4</v>
      </c>
      <c r="U5" s="86" t="s">
        <v>5</v>
      </c>
      <c r="V5" s="86" t="s">
        <v>3</v>
      </c>
      <c r="W5" s="86" t="s">
        <v>4</v>
      </c>
      <c r="X5" s="86" t="s">
        <v>5</v>
      </c>
      <c r="Y5" s="86" t="s">
        <v>3</v>
      </c>
      <c r="Z5" s="86" t="s">
        <v>4</v>
      </c>
      <c r="AA5" s="85" t="s">
        <v>5</v>
      </c>
    </row>
    <row r="6" spans="1:27" ht="18.75" customHeight="1">
      <c r="A6" s="463" t="s">
        <v>186</v>
      </c>
      <c r="B6" s="464"/>
      <c r="C6" s="106">
        <f>SUM(D6:E6)</f>
        <v>282</v>
      </c>
      <c r="D6" s="35">
        <v>273</v>
      </c>
      <c r="E6" s="35">
        <v>9</v>
      </c>
      <c r="F6" s="35">
        <v>2758</v>
      </c>
      <c r="G6" s="106">
        <f>SUM(H6:I6)</f>
        <v>74415</v>
      </c>
      <c r="H6" s="35">
        <f aca="true" t="shared" si="0" ref="H6:I9">SUM(K6,N6,Q6,T6,W6,Z6)</f>
        <v>37921</v>
      </c>
      <c r="I6" s="35">
        <f t="shared" si="0"/>
        <v>36494</v>
      </c>
      <c r="J6" s="106">
        <f>SUM(K6:L6)</f>
        <v>11526</v>
      </c>
      <c r="K6" s="35">
        <v>5741</v>
      </c>
      <c r="L6" s="35">
        <v>5785</v>
      </c>
      <c r="M6" s="106">
        <f>SUM(N6:O6)</f>
        <v>11817</v>
      </c>
      <c r="N6" s="35">
        <v>6022</v>
      </c>
      <c r="O6" s="35">
        <v>5795</v>
      </c>
      <c r="P6" s="106">
        <f>SUM(Q6:R6)</f>
        <v>12404</v>
      </c>
      <c r="Q6" s="35">
        <v>6308</v>
      </c>
      <c r="R6" s="35">
        <v>6096</v>
      </c>
      <c r="S6" s="106">
        <f>SUM(T6:U6)</f>
        <v>12419</v>
      </c>
      <c r="T6" s="35">
        <v>6342</v>
      </c>
      <c r="U6" s="35">
        <v>6077</v>
      </c>
      <c r="V6" s="106">
        <f>SUM(W6:X6)</f>
        <v>13060</v>
      </c>
      <c r="W6" s="35">
        <v>6668</v>
      </c>
      <c r="X6" s="35">
        <v>6392</v>
      </c>
      <c r="Y6" s="106">
        <f>SUM(Z6:AA6)</f>
        <v>13189</v>
      </c>
      <c r="Z6" s="35">
        <v>6840</v>
      </c>
      <c r="AA6" s="35">
        <v>6349</v>
      </c>
    </row>
    <row r="7" spans="1:27" ht="18.75" customHeight="1">
      <c r="A7" s="495" t="s">
        <v>185</v>
      </c>
      <c r="B7" s="469"/>
      <c r="C7" s="106">
        <f>SUM(D7:E7)</f>
        <v>279</v>
      </c>
      <c r="D7" s="35">
        <v>270</v>
      </c>
      <c r="E7" s="35">
        <v>9</v>
      </c>
      <c r="F7" s="35">
        <v>2711</v>
      </c>
      <c r="G7" s="106">
        <f>SUM(H7:I7)</f>
        <v>72562</v>
      </c>
      <c r="H7" s="35">
        <f t="shared" si="0"/>
        <v>36784</v>
      </c>
      <c r="I7" s="35">
        <f t="shared" si="0"/>
        <v>35778</v>
      </c>
      <c r="J7" s="106">
        <f>SUM(K7:L7)</f>
        <v>11410</v>
      </c>
      <c r="K7" s="35">
        <v>5757</v>
      </c>
      <c r="L7" s="35">
        <v>5653</v>
      </c>
      <c r="M7" s="106">
        <f>SUM(N7:O7)</f>
        <v>11496</v>
      </c>
      <c r="N7" s="35">
        <v>5727</v>
      </c>
      <c r="O7" s="35">
        <v>5769</v>
      </c>
      <c r="P7" s="106">
        <f>SUM(Q7:R7)</f>
        <v>11818</v>
      </c>
      <c r="Q7" s="35">
        <v>6017</v>
      </c>
      <c r="R7" s="35">
        <v>5801</v>
      </c>
      <c r="S7" s="106">
        <f>SUM(T7:U7)</f>
        <v>12411</v>
      </c>
      <c r="T7" s="35">
        <v>6298</v>
      </c>
      <c r="U7" s="35">
        <v>6113</v>
      </c>
      <c r="V7" s="106">
        <f>SUM(W7:X7)</f>
        <v>12380</v>
      </c>
      <c r="W7" s="35">
        <v>6317</v>
      </c>
      <c r="X7" s="35">
        <v>6063</v>
      </c>
      <c r="Y7" s="106">
        <f>SUM(Z7:AA7)</f>
        <v>13047</v>
      </c>
      <c r="Z7" s="35">
        <v>6668</v>
      </c>
      <c r="AA7" s="35">
        <v>6379</v>
      </c>
    </row>
    <row r="8" spans="1:27" ht="18.75" customHeight="1">
      <c r="A8" s="495" t="s">
        <v>184</v>
      </c>
      <c r="B8" s="469"/>
      <c r="C8" s="106">
        <f>SUM(D8:E8)</f>
        <v>277</v>
      </c>
      <c r="D8" s="106">
        <v>269</v>
      </c>
      <c r="E8" s="106">
        <v>8</v>
      </c>
      <c r="F8" s="106">
        <v>2706</v>
      </c>
      <c r="G8" s="106">
        <f>SUM(H8:I8)</f>
        <v>70798</v>
      </c>
      <c r="H8" s="35">
        <f t="shared" si="0"/>
        <v>35949</v>
      </c>
      <c r="I8" s="35">
        <f t="shared" si="0"/>
        <v>34849</v>
      </c>
      <c r="J8" s="106">
        <f>SUM(K8:L8)</f>
        <v>11378</v>
      </c>
      <c r="K8" s="106">
        <v>5883</v>
      </c>
      <c r="L8" s="106">
        <v>5495</v>
      </c>
      <c r="M8" s="106">
        <f>SUM(N8:O8)</f>
        <v>11408</v>
      </c>
      <c r="N8" s="106">
        <v>5755</v>
      </c>
      <c r="O8" s="106">
        <v>5653</v>
      </c>
      <c r="P8" s="106">
        <f>SUM(Q8:R8)</f>
        <v>11472</v>
      </c>
      <c r="Q8" s="106">
        <v>5718</v>
      </c>
      <c r="R8" s="106">
        <v>5754</v>
      </c>
      <c r="S8" s="106">
        <f>SUM(T8:U8)</f>
        <v>11795</v>
      </c>
      <c r="T8" s="106">
        <v>6018</v>
      </c>
      <c r="U8" s="106">
        <v>5777</v>
      </c>
      <c r="V8" s="106">
        <f>SUM(W8:X8)</f>
        <v>12380</v>
      </c>
      <c r="W8" s="106">
        <v>6278</v>
      </c>
      <c r="X8" s="106">
        <v>6102</v>
      </c>
      <c r="Y8" s="106">
        <f>SUM(Z8:AA8)</f>
        <v>12365</v>
      </c>
      <c r="Z8" s="106">
        <v>6297</v>
      </c>
      <c r="AA8" s="106">
        <v>6068</v>
      </c>
    </row>
    <row r="9" spans="1:27" ht="18.75" customHeight="1">
      <c r="A9" s="467" t="s">
        <v>182</v>
      </c>
      <c r="B9" s="469"/>
      <c r="C9" s="106">
        <f>SUM(D9:E9)</f>
        <v>275</v>
      </c>
      <c r="D9" s="106">
        <v>267</v>
      </c>
      <c r="E9" s="106">
        <v>8</v>
      </c>
      <c r="F9" s="106">
        <v>2715</v>
      </c>
      <c r="G9" s="106">
        <f>SUM(H9:I9)</f>
        <v>69733</v>
      </c>
      <c r="H9" s="35">
        <f t="shared" si="0"/>
        <v>35346</v>
      </c>
      <c r="I9" s="35">
        <f t="shared" si="0"/>
        <v>34387</v>
      </c>
      <c r="J9" s="106">
        <f>SUM(K9:L9)</f>
        <v>11248</v>
      </c>
      <c r="K9" s="106">
        <v>5707</v>
      </c>
      <c r="L9" s="106">
        <v>5541</v>
      </c>
      <c r="M9" s="106">
        <f>SUM(N9:O9)</f>
        <v>11370</v>
      </c>
      <c r="N9" s="106">
        <v>5857</v>
      </c>
      <c r="O9" s="106">
        <v>5513</v>
      </c>
      <c r="P9" s="106">
        <f>SUM(Q9:R9)</f>
        <v>11468</v>
      </c>
      <c r="Q9" s="106">
        <v>5766</v>
      </c>
      <c r="R9" s="106">
        <v>5702</v>
      </c>
      <c r="S9" s="106">
        <f>SUM(T9:U9)</f>
        <v>11483</v>
      </c>
      <c r="T9" s="106">
        <v>5735</v>
      </c>
      <c r="U9" s="106">
        <v>5748</v>
      </c>
      <c r="V9" s="106">
        <f>SUM(W9:X9)</f>
        <v>11787</v>
      </c>
      <c r="W9" s="106">
        <v>6006</v>
      </c>
      <c r="X9" s="106">
        <v>5781</v>
      </c>
      <c r="Y9" s="106">
        <f>SUM(Z9:AA9)</f>
        <v>12377</v>
      </c>
      <c r="Z9" s="106">
        <v>6275</v>
      </c>
      <c r="AA9" s="106">
        <v>6102</v>
      </c>
    </row>
    <row r="10" spans="1:27" ht="18.75" customHeight="1">
      <c r="A10" s="470" t="s">
        <v>181</v>
      </c>
      <c r="B10" s="471"/>
      <c r="C10" s="73">
        <f aca="true" t="shared" si="1" ref="C10:AA10">SUM(C12:C14)</f>
        <v>274</v>
      </c>
      <c r="D10" s="73">
        <f t="shared" si="1"/>
        <v>266</v>
      </c>
      <c r="E10" s="73">
        <f t="shared" si="1"/>
        <v>8</v>
      </c>
      <c r="F10" s="73">
        <f t="shared" si="1"/>
        <v>2732</v>
      </c>
      <c r="G10" s="73">
        <f t="shared" si="1"/>
        <v>69163</v>
      </c>
      <c r="H10" s="73">
        <f t="shared" si="1"/>
        <v>35087</v>
      </c>
      <c r="I10" s="73">
        <f t="shared" si="1"/>
        <v>34076</v>
      </c>
      <c r="J10" s="73">
        <f t="shared" si="1"/>
        <v>11822</v>
      </c>
      <c r="K10" s="73">
        <f t="shared" si="1"/>
        <v>6024</v>
      </c>
      <c r="L10" s="73">
        <f t="shared" si="1"/>
        <v>5798</v>
      </c>
      <c r="M10" s="73">
        <f t="shared" si="1"/>
        <v>11254</v>
      </c>
      <c r="N10" s="73">
        <f t="shared" si="1"/>
        <v>5707</v>
      </c>
      <c r="O10" s="73">
        <f t="shared" si="1"/>
        <v>5547</v>
      </c>
      <c r="P10" s="73">
        <f t="shared" si="1"/>
        <v>11370</v>
      </c>
      <c r="Q10" s="73">
        <f t="shared" si="1"/>
        <v>5854</v>
      </c>
      <c r="R10" s="73">
        <f t="shared" si="1"/>
        <v>5516</v>
      </c>
      <c r="S10" s="73">
        <f t="shared" si="1"/>
        <v>11471</v>
      </c>
      <c r="T10" s="73">
        <f t="shared" si="1"/>
        <v>5779</v>
      </c>
      <c r="U10" s="73">
        <f t="shared" si="1"/>
        <v>5692</v>
      </c>
      <c r="V10" s="73">
        <f t="shared" si="1"/>
        <v>11462</v>
      </c>
      <c r="W10" s="73">
        <f t="shared" si="1"/>
        <v>5720</v>
      </c>
      <c r="X10" s="73">
        <f t="shared" si="1"/>
        <v>5742</v>
      </c>
      <c r="Y10" s="73">
        <f t="shared" si="1"/>
        <v>11784</v>
      </c>
      <c r="Z10" s="73">
        <f t="shared" si="1"/>
        <v>6003</v>
      </c>
      <c r="AA10" s="73">
        <f t="shared" si="1"/>
        <v>5781</v>
      </c>
    </row>
    <row r="11" spans="1:27" ht="18.75" customHeight="1">
      <c r="A11" s="79"/>
      <c r="B11" s="78"/>
      <c r="C11" s="107"/>
      <c r="D11" s="74"/>
      <c r="E11" s="74"/>
      <c r="F11" s="74"/>
      <c r="G11" s="107"/>
      <c r="H11" s="74"/>
      <c r="I11" s="74"/>
      <c r="J11" s="107"/>
      <c r="K11" s="74"/>
      <c r="L11" s="74"/>
      <c r="M11" s="107"/>
      <c r="N11" s="74"/>
      <c r="O11" s="74"/>
      <c r="P11" s="107"/>
      <c r="Q11" s="74"/>
      <c r="R11" s="74"/>
      <c r="S11" s="107"/>
      <c r="T11" s="74"/>
      <c r="U11" s="74"/>
      <c r="V11" s="107"/>
      <c r="W11" s="74"/>
      <c r="X11" s="74"/>
      <c r="Y11" s="107"/>
      <c r="Z11" s="74"/>
      <c r="AA11" s="74"/>
    </row>
    <row r="12" spans="1:27" ht="18.75" customHeight="1">
      <c r="A12" s="461" t="s">
        <v>180</v>
      </c>
      <c r="B12" s="491"/>
      <c r="C12" s="73">
        <f>SUM(D12:E12)</f>
        <v>1</v>
      </c>
      <c r="D12" s="74">
        <v>1</v>
      </c>
      <c r="E12" s="37" t="s">
        <v>176</v>
      </c>
      <c r="F12" s="74">
        <v>19</v>
      </c>
      <c r="G12" s="73">
        <f>SUM(H12:I12)</f>
        <v>664</v>
      </c>
      <c r="H12" s="37">
        <f aca="true" t="shared" si="2" ref="H12:I14">SUM(K12,N12,Q12,T12,W12,Z12)</f>
        <v>334</v>
      </c>
      <c r="I12" s="37">
        <f t="shared" si="2"/>
        <v>330</v>
      </c>
      <c r="J12" s="73">
        <f>SUM(K12:L12)</f>
        <v>107</v>
      </c>
      <c r="K12" s="74">
        <v>53</v>
      </c>
      <c r="L12" s="74">
        <v>54</v>
      </c>
      <c r="M12" s="73">
        <f>SUM(N12:O12)</f>
        <v>105</v>
      </c>
      <c r="N12" s="74">
        <v>52</v>
      </c>
      <c r="O12" s="74">
        <v>53</v>
      </c>
      <c r="P12" s="73">
        <f>SUM(Q12:R12)</f>
        <v>116</v>
      </c>
      <c r="Q12" s="74">
        <v>57</v>
      </c>
      <c r="R12" s="74">
        <v>59</v>
      </c>
      <c r="S12" s="73">
        <f>SUM(T12:U12)</f>
        <v>118</v>
      </c>
      <c r="T12" s="74">
        <v>60</v>
      </c>
      <c r="U12" s="74">
        <v>58</v>
      </c>
      <c r="V12" s="73">
        <f>SUM(W12:X12)</f>
        <v>111</v>
      </c>
      <c r="W12" s="74">
        <v>59</v>
      </c>
      <c r="X12" s="74">
        <v>52</v>
      </c>
      <c r="Y12" s="73">
        <f>SUM(Z12:AA12)</f>
        <v>107</v>
      </c>
      <c r="Z12" s="74">
        <v>53</v>
      </c>
      <c r="AA12" s="74">
        <v>54</v>
      </c>
    </row>
    <row r="13" spans="1:27" ht="18.75" customHeight="1">
      <c r="A13" s="461" t="s">
        <v>179</v>
      </c>
      <c r="B13" s="491"/>
      <c r="C13" s="73">
        <f>SUM(D13:E13)</f>
        <v>272</v>
      </c>
      <c r="D13" s="74">
        <v>264</v>
      </c>
      <c r="E13" s="74">
        <v>8</v>
      </c>
      <c r="F13" s="74">
        <v>2707</v>
      </c>
      <c r="G13" s="73">
        <f>SUM(H13:I13)</f>
        <v>68320</v>
      </c>
      <c r="H13" s="37">
        <f t="shared" si="2"/>
        <v>34686</v>
      </c>
      <c r="I13" s="37">
        <f t="shared" si="2"/>
        <v>33634</v>
      </c>
      <c r="J13" s="73">
        <f>SUM(K13:L13)</f>
        <v>11681</v>
      </c>
      <c r="K13" s="74">
        <v>5956</v>
      </c>
      <c r="L13" s="74">
        <v>5725</v>
      </c>
      <c r="M13" s="73">
        <f>SUM(N13:O13)</f>
        <v>11119</v>
      </c>
      <c r="N13" s="74">
        <v>5645</v>
      </c>
      <c r="O13" s="74">
        <v>5474</v>
      </c>
      <c r="P13" s="73">
        <f>SUM(Q13:R13)</f>
        <v>11227</v>
      </c>
      <c r="Q13" s="74">
        <v>5783</v>
      </c>
      <c r="R13" s="74">
        <v>5444</v>
      </c>
      <c r="S13" s="73">
        <f>SUM(T13:U13)</f>
        <v>11327</v>
      </c>
      <c r="T13" s="74">
        <v>5708</v>
      </c>
      <c r="U13" s="74">
        <v>5619</v>
      </c>
      <c r="V13" s="73">
        <f>SUM(W13:X13)</f>
        <v>11319</v>
      </c>
      <c r="W13" s="74">
        <v>5649</v>
      </c>
      <c r="X13" s="74">
        <v>5670</v>
      </c>
      <c r="Y13" s="73">
        <f>SUM(Z13:AA13)</f>
        <v>11647</v>
      </c>
      <c r="Z13" s="74">
        <v>5945</v>
      </c>
      <c r="AA13" s="74">
        <v>5702</v>
      </c>
    </row>
    <row r="14" spans="1:27" ht="18.75" customHeight="1">
      <c r="A14" s="461" t="s">
        <v>178</v>
      </c>
      <c r="B14" s="462"/>
      <c r="C14" s="73">
        <f>SUM(D14:E14)</f>
        <v>1</v>
      </c>
      <c r="D14" s="74">
        <v>1</v>
      </c>
      <c r="E14" s="37" t="s">
        <v>176</v>
      </c>
      <c r="F14" s="74">
        <v>6</v>
      </c>
      <c r="G14" s="73">
        <f>SUM(H14:I14)</f>
        <v>179</v>
      </c>
      <c r="H14" s="37">
        <f t="shared" si="2"/>
        <v>67</v>
      </c>
      <c r="I14" s="37">
        <f t="shared" si="2"/>
        <v>112</v>
      </c>
      <c r="J14" s="73">
        <f>SUM(K14:L14)</f>
        <v>34</v>
      </c>
      <c r="K14" s="74">
        <v>15</v>
      </c>
      <c r="L14" s="74">
        <v>19</v>
      </c>
      <c r="M14" s="73">
        <f>SUM(N14:O14)</f>
        <v>30</v>
      </c>
      <c r="N14" s="74">
        <v>10</v>
      </c>
      <c r="O14" s="74">
        <v>20</v>
      </c>
      <c r="P14" s="73">
        <f>SUM(Q14:R14)</f>
        <v>27</v>
      </c>
      <c r="Q14" s="74">
        <v>14</v>
      </c>
      <c r="R14" s="74">
        <v>13</v>
      </c>
      <c r="S14" s="73">
        <f>SUM(T14:U14)</f>
        <v>26</v>
      </c>
      <c r="T14" s="74">
        <v>11</v>
      </c>
      <c r="U14" s="74">
        <v>15</v>
      </c>
      <c r="V14" s="73">
        <f>SUM(W14:X14)</f>
        <v>32</v>
      </c>
      <c r="W14" s="74">
        <v>12</v>
      </c>
      <c r="X14" s="74">
        <v>20</v>
      </c>
      <c r="Y14" s="73">
        <f>SUM(Z14:AA14)</f>
        <v>30</v>
      </c>
      <c r="Z14" s="74">
        <v>5</v>
      </c>
      <c r="AA14" s="74">
        <v>25</v>
      </c>
    </row>
    <row r="15" spans="1:27" ht="18.75" customHeight="1">
      <c r="A15" s="30"/>
      <c r="B15" s="10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7" ht="18.75" customHeight="1">
      <c r="A16" s="461" t="s">
        <v>177</v>
      </c>
      <c r="B16" s="462"/>
      <c r="C16" s="73">
        <f aca="true" t="shared" si="3" ref="C16:C23">SUM(D16:E16)</f>
        <v>61</v>
      </c>
      <c r="D16" s="74">
        <v>60</v>
      </c>
      <c r="E16" s="74">
        <v>1</v>
      </c>
      <c r="F16" s="74">
        <v>880</v>
      </c>
      <c r="G16" s="73">
        <f aca="true" t="shared" si="4" ref="G16:G23">SUM(H16:I16)</f>
        <v>25795</v>
      </c>
      <c r="H16" s="37">
        <f aca="true" t="shared" si="5" ref="H16:I23">SUM(K16,N16,Q16,T16,W16,Z16)</f>
        <v>13053</v>
      </c>
      <c r="I16" s="37">
        <f t="shared" si="5"/>
        <v>12742</v>
      </c>
      <c r="J16" s="73">
        <f aca="true" t="shared" si="6" ref="J16:J23">SUM(K16:L16)</f>
        <v>4519</v>
      </c>
      <c r="K16" s="74">
        <v>2286</v>
      </c>
      <c r="L16" s="74">
        <v>2233</v>
      </c>
      <c r="M16" s="73">
        <f aca="true" t="shared" si="7" ref="M16:M23">SUM(N16:O16)</f>
        <v>4212</v>
      </c>
      <c r="N16" s="74">
        <v>2120</v>
      </c>
      <c r="O16" s="74">
        <v>2092</v>
      </c>
      <c r="P16" s="73">
        <f aca="true" t="shared" si="8" ref="P16:P23">SUM(Q16:R16)</f>
        <v>4265</v>
      </c>
      <c r="Q16" s="74">
        <v>2210</v>
      </c>
      <c r="R16" s="74">
        <v>2055</v>
      </c>
      <c r="S16" s="73">
        <f aca="true" t="shared" si="9" ref="S16:S23">SUM(T16:U16)</f>
        <v>4207</v>
      </c>
      <c r="T16" s="74">
        <v>2113</v>
      </c>
      <c r="U16" s="74">
        <v>2094</v>
      </c>
      <c r="V16" s="73">
        <f aca="true" t="shared" si="10" ref="V16:V23">SUM(W16:X16)</f>
        <v>4164</v>
      </c>
      <c r="W16" s="74">
        <v>2093</v>
      </c>
      <c r="X16" s="74">
        <v>2071</v>
      </c>
      <c r="Y16" s="73">
        <f aca="true" t="shared" si="11" ref="Y16:Y23">SUM(Z16:AA16)</f>
        <v>4428</v>
      </c>
      <c r="Z16" s="74">
        <v>2231</v>
      </c>
      <c r="AA16" s="74">
        <v>2197</v>
      </c>
    </row>
    <row r="17" spans="1:27" ht="18.75" customHeight="1">
      <c r="A17" s="461" t="s">
        <v>54</v>
      </c>
      <c r="B17" s="462"/>
      <c r="C17" s="73">
        <f t="shared" si="3"/>
        <v>10</v>
      </c>
      <c r="D17" s="74">
        <v>10</v>
      </c>
      <c r="E17" s="37" t="s">
        <v>176</v>
      </c>
      <c r="F17" s="74">
        <v>108</v>
      </c>
      <c r="G17" s="73">
        <f t="shared" si="4"/>
        <v>2807</v>
      </c>
      <c r="H17" s="37">
        <f t="shared" si="5"/>
        <v>1413</v>
      </c>
      <c r="I17" s="37">
        <f t="shared" si="5"/>
        <v>1394</v>
      </c>
      <c r="J17" s="73">
        <f t="shared" si="6"/>
        <v>469</v>
      </c>
      <c r="K17" s="74">
        <v>241</v>
      </c>
      <c r="L17" s="74">
        <v>228</v>
      </c>
      <c r="M17" s="73">
        <f t="shared" si="7"/>
        <v>463</v>
      </c>
      <c r="N17" s="74">
        <v>246</v>
      </c>
      <c r="O17" s="74">
        <v>217</v>
      </c>
      <c r="P17" s="73">
        <f t="shared" si="8"/>
        <v>437</v>
      </c>
      <c r="Q17" s="74">
        <v>239</v>
      </c>
      <c r="R17" s="74">
        <v>198</v>
      </c>
      <c r="S17" s="73">
        <f t="shared" si="9"/>
        <v>486</v>
      </c>
      <c r="T17" s="74">
        <v>233</v>
      </c>
      <c r="U17" s="74">
        <v>253</v>
      </c>
      <c r="V17" s="73">
        <f t="shared" si="10"/>
        <v>472</v>
      </c>
      <c r="W17" s="74">
        <v>226</v>
      </c>
      <c r="X17" s="74">
        <v>246</v>
      </c>
      <c r="Y17" s="73">
        <f t="shared" si="11"/>
        <v>480</v>
      </c>
      <c r="Z17" s="74">
        <v>228</v>
      </c>
      <c r="AA17" s="74">
        <v>252</v>
      </c>
    </row>
    <row r="18" spans="1:27" ht="18.75" customHeight="1">
      <c r="A18" s="461" t="s">
        <v>175</v>
      </c>
      <c r="B18" s="462"/>
      <c r="C18" s="73">
        <f t="shared" si="3"/>
        <v>26</v>
      </c>
      <c r="D18" s="74">
        <v>25</v>
      </c>
      <c r="E18" s="74">
        <v>1</v>
      </c>
      <c r="F18" s="74">
        <v>265</v>
      </c>
      <c r="G18" s="73">
        <f t="shared" si="4"/>
        <v>6752</v>
      </c>
      <c r="H18" s="37">
        <f t="shared" si="5"/>
        <v>3433</v>
      </c>
      <c r="I18" s="37">
        <f t="shared" si="5"/>
        <v>3319</v>
      </c>
      <c r="J18" s="73">
        <f t="shared" si="6"/>
        <v>1171</v>
      </c>
      <c r="K18" s="74">
        <v>608</v>
      </c>
      <c r="L18" s="74">
        <v>563</v>
      </c>
      <c r="M18" s="73">
        <f t="shared" si="7"/>
        <v>1102</v>
      </c>
      <c r="N18" s="74">
        <v>541</v>
      </c>
      <c r="O18" s="74">
        <v>561</v>
      </c>
      <c r="P18" s="73">
        <f t="shared" si="8"/>
        <v>1091</v>
      </c>
      <c r="Q18" s="74">
        <v>573</v>
      </c>
      <c r="R18" s="74">
        <v>518</v>
      </c>
      <c r="S18" s="73">
        <f t="shared" si="9"/>
        <v>1145</v>
      </c>
      <c r="T18" s="74">
        <v>579</v>
      </c>
      <c r="U18" s="74">
        <v>566</v>
      </c>
      <c r="V18" s="73">
        <f t="shared" si="10"/>
        <v>1119</v>
      </c>
      <c r="W18" s="74">
        <v>535</v>
      </c>
      <c r="X18" s="74">
        <v>584</v>
      </c>
      <c r="Y18" s="73">
        <f t="shared" si="11"/>
        <v>1124</v>
      </c>
      <c r="Z18" s="74">
        <v>597</v>
      </c>
      <c r="AA18" s="74">
        <v>527</v>
      </c>
    </row>
    <row r="19" spans="1:27" ht="18.75" customHeight="1">
      <c r="A19" s="461" t="s">
        <v>174</v>
      </c>
      <c r="B19" s="462"/>
      <c r="C19" s="73">
        <f t="shared" si="3"/>
        <v>11</v>
      </c>
      <c r="D19" s="74">
        <v>10</v>
      </c>
      <c r="E19" s="74">
        <v>1</v>
      </c>
      <c r="F19" s="74">
        <v>77</v>
      </c>
      <c r="G19" s="73">
        <f t="shared" si="4"/>
        <v>1460</v>
      </c>
      <c r="H19" s="37">
        <f t="shared" si="5"/>
        <v>731</v>
      </c>
      <c r="I19" s="37">
        <f t="shared" si="5"/>
        <v>729</v>
      </c>
      <c r="J19" s="73">
        <f t="shared" si="6"/>
        <v>232</v>
      </c>
      <c r="K19" s="74">
        <v>107</v>
      </c>
      <c r="L19" s="74">
        <v>125</v>
      </c>
      <c r="M19" s="73">
        <f t="shared" si="7"/>
        <v>229</v>
      </c>
      <c r="N19" s="74">
        <v>108</v>
      </c>
      <c r="O19" s="74">
        <v>121</v>
      </c>
      <c r="P19" s="73">
        <f t="shared" si="8"/>
        <v>243</v>
      </c>
      <c r="Q19" s="74">
        <v>117</v>
      </c>
      <c r="R19" s="74">
        <v>126</v>
      </c>
      <c r="S19" s="73">
        <f t="shared" si="9"/>
        <v>265</v>
      </c>
      <c r="T19" s="74">
        <v>139</v>
      </c>
      <c r="U19" s="74">
        <v>126</v>
      </c>
      <c r="V19" s="73">
        <f t="shared" si="10"/>
        <v>235</v>
      </c>
      <c r="W19" s="74">
        <v>123</v>
      </c>
      <c r="X19" s="74">
        <v>112</v>
      </c>
      <c r="Y19" s="73">
        <f t="shared" si="11"/>
        <v>256</v>
      </c>
      <c r="Z19" s="74">
        <v>137</v>
      </c>
      <c r="AA19" s="74">
        <v>119</v>
      </c>
    </row>
    <row r="20" spans="1:27" ht="18.75" customHeight="1">
      <c r="A20" s="461" t="s">
        <v>173</v>
      </c>
      <c r="B20" s="462"/>
      <c r="C20" s="73">
        <f t="shared" si="3"/>
        <v>13</v>
      </c>
      <c r="D20" s="74">
        <v>13</v>
      </c>
      <c r="E20" s="37" t="s">
        <v>30</v>
      </c>
      <c r="F20" s="74">
        <v>68</v>
      </c>
      <c r="G20" s="73">
        <f t="shared" si="4"/>
        <v>936</v>
      </c>
      <c r="H20" s="37">
        <f t="shared" si="5"/>
        <v>458</v>
      </c>
      <c r="I20" s="37">
        <f t="shared" si="5"/>
        <v>478</v>
      </c>
      <c r="J20" s="73">
        <f t="shared" si="6"/>
        <v>145</v>
      </c>
      <c r="K20" s="74">
        <v>68</v>
      </c>
      <c r="L20" s="74">
        <v>77</v>
      </c>
      <c r="M20" s="73">
        <f t="shared" si="7"/>
        <v>167</v>
      </c>
      <c r="N20" s="74">
        <v>72</v>
      </c>
      <c r="O20" s="74">
        <v>95</v>
      </c>
      <c r="P20" s="73">
        <f t="shared" si="8"/>
        <v>155</v>
      </c>
      <c r="Q20" s="74">
        <v>83</v>
      </c>
      <c r="R20" s="74">
        <v>72</v>
      </c>
      <c r="S20" s="73">
        <f t="shared" si="9"/>
        <v>159</v>
      </c>
      <c r="T20" s="74">
        <v>76</v>
      </c>
      <c r="U20" s="74">
        <v>83</v>
      </c>
      <c r="V20" s="73">
        <f t="shared" si="10"/>
        <v>147</v>
      </c>
      <c r="W20" s="74">
        <v>73</v>
      </c>
      <c r="X20" s="74">
        <v>74</v>
      </c>
      <c r="Y20" s="73">
        <f t="shared" si="11"/>
        <v>163</v>
      </c>
      <c r="Z20" s="74">
        <v>86</v>
      </c>
      <c r="AA20" s="74">
        <v>77</v>
      </c>
    </row>
    <row r="21" spans="1:27" ht="18.75" customHeight="1">
      <c r="A21" s="461" t="s">
        <v>172</v>
      </c>
      <c r="B21" s="462"/>
      <c r="C21" s="73">
        <f t="shared" si="3"/>
        <v>18</v>
      </c>
      <c r="D21" s="74">
        <v>18</v>
      </c>
      <c r="E21" s="37" t="s">
        <v>30</v>
      </c>
      <c r="F21" s="74">
        <v>165</v>
      </c>
      <c r="G21" s="73">
        <f t="shared" si="4"/>
        <v>3789</v>
      </c>
      <c r="H21" s="37">
        <f t="shared" si="5"/>
        <v>1911</v>
      </c>
      <c r="I21" s="37">
        <f t="shared" si="5"/>
        <v>1878</v>
      </c>
      <c r="J21" s="73">
        <f t="shared" si="6"/>
        <v>611</v>
      </c>
      <c r="K21" s="74">
        <v>309</v>
      </c>
      <c r="L21" s="74">
        <v>302</v>
      </c>
      <c r="M21" s="73">
        <f t="shared" si="7"/>
        <v>602</v>
      </c>
      <c r="N21" s="74">
        <v>308</v>
      </c>
      <c r="O21" s="74">
        <v>294</v>
      </c>
      <c r="P21" s="73">
        <f t="shared" si="8"/>
        <v>599</v>
      </c>
      <c r="Q21" s="74">
        <v>310</v>
      </c>
      <c r="R21" s="74">
        <v>289</v>
      </c>
      <c r="S21" s="73">
        <f t="shared" si="9"/>
        <v>641</v>
      </c>
      <c r="T21" s="74">
        <v>322</v>
      </c>
      <c r="U21" s="74">
        <v>319</v>
      </c>
      <c r="V21" s="73">
        <f t="shared" si="10"/>
        <v>653</v>
      </c>
      <c r="W21" s="74">
        <v>332</v>
      </c>
      <c r="X21" s="74">
        <v>321</v>
      </c>
      <c r="Y21" s="73">
        <f t="shared" si="11"/>
        <v>683</v>
      </c>
      <c r="Z21" s="74">
        <v>330</v>
      </c>
      <c r="AA21" s="74">
        <v>353</v>
      </c>
    </row>
    <row r="22" spans="1:27" ht="18.75" customHeight="1">
      <c r="A22" s="461" t="s">
        <v>171</v>
      </c>
      <c r="B22" s="462"/>
      <c r="C22" s="73">
        <f t="shared" si="3"/>
        <v>9</v>
      </c>
      <c r="D22" s="74">
        <v>8</v>
      </c>
      <c r="E22" s="74">
        <v>1</v>
      </c>
      <c r="F22" s="74">
        <v>61</v>
      </c>
      <c r="G22" s="73">
        <f t="shared" si="4"/>
        <v>1350</v>
      </c>
      <c r="H22" s="37">
        <f t="shared" si="5"/>
        <v>662</v>
      </c>
      <c r="I22" s="37">
        <f t="shared" si="5"/>
        <v>688</v>
      </c>
      <c r="J22" s="73">
        <f t="shared" si="6"/>
        <v>243</v>
      </c>
      <c r="K22" s="74">
        <v>124</v>
      </c>
      <c r="L22" s="74">
        <v>119</v>
      </c>
      <c r="M22" s="73">
        <f t="shared" si="7"/>
        <v>228</v>
      </c>
      <c r="N22" s="74">
        <v>110</v>
      </c>
      <c r="O22" s="74">
        <v>118</v>
      </c>
      <c r="P22" s="73">
        <f t="shared" si="8"/>
        <v>209</v>
      </c>
      <c r="Q22" s="74">
        <v>97</v>
      </c>
      <c r="R22" s="74">
        <v>112</v>
      </c>
      <c r="S22" s="73">
        <f t="shared" si="9"/>
        <v>219</v>
      </c>
      <c r="T22" s="74">
        <v>117</v>
      </c>
      <c r="U22" s="74">
        <v>102</v>
      </c>
      <c r="V22" s="73">
        <f t="shared" si="10"/>
        <v>223</v>
      </c>
      <c r="W22" s="74">
        <v>108</v>
      </c>
      <c r="X22" s="74">
        <v>115</v>
      </c>
      <c r="Y22" s="73">
        <f t="shared" si="11"/>
        <v>228</v>
      </c>
      <c r="Z22" s="74">
        <v>106</v>
      </c>
      <c r="AA22" s="74">
        <v>122</v>
      </c>
    </row>
    <row r="23" spans="1:27" ht="18.75" customHeight="1">
      <c r="A23" s="461" t="s">
        <v>170</v>
      </c>
      <c r="B23" s="462"/>
      <c r="C23" s="73">
        <f t="shared" si="3"/>
        <v>9</v>
      </c>
      <c r="D23" s="74">
        <v>9</v>
      </c>
      <c r="E23" s="37" t="s">
        <v>30</v>
      </c>
      <c r="F23" s="74">
        <v>151</v>
      </c>
      <c r="G23" s="73">
        <f t="shared" si="4"/>
        <v>4284</v>
      </c>
      <c r="H23" s="37">
        <f t="shared" si="5"/>
        <v>2210</v>
      </c>
      <c r="I23" s="37">
        <f t="shared" si="5"/>
        <v>2074</v>
      </c>
      <c r="J23" s="73">
        <f t="shared" si="6"/>
        <v>718</v>
      </c>
      <c r="K23" s="74">
        <v>386</v>
      </c>
      <c r="L23" s="74">
        <v>332</v>
      </c>
      <c r="M23" s="73">
        <f t="shared" si="7"/>
        <v>684</v>
      </c>
      <c r="N23" s="74">
        <v>347</v>
      </c>
      <c r="O23" s="74">
        <v>337</v>
      </c>
      <c r="P23" s="73">
        <f t="shared" si="8"/>
        <v>724</v>
      </c>
      <c r="Q23" s="74">
        <v>366</v>
      </c>
      <c r="R23" s="74">
        <v>358</v>
      </c>
      <c r="S23" s="73">
        <f t="shared" si="9"/>
        <v>676</v>
      </c>
      <c r="T23" s="74">
        <v>357</v>
      </c>
      <c r="U23" s="74">
        <v>319</v>
      </c>
      <c r="V23" s="73">
        <f t="shared" si="10"/>
        <v>754</v>
      </c>
      <c r="W23" s="74">
        <v>396</v>
      </c>
      <c r="X23" s="74">
        <v>358</v>
      </c>
      <c r="Y23" s="73">
        <f t="shared" si="11"/>
        <v>728</v>
      </c>
      <c r="Z23" s="74">
        <v>358</v>
      </c>
      <c r="AA23" s="74">
        <v>370</v>
      </c>
    </row>
    <row r="24" spans="1:27" ht="18.75" customHeight="1">
      <c r="A24" s="109"/>
      <c r="B24" s="108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</row>
    <row r="25" spans="1:27" ht="18.75" customHeight="1">
      <c r="A25" s="461" t="s">
        <v>169</v>
      </c>
      <c r="B25" s="462"/>
      <c r="C25" s="73">
        <f aca="true" t="shared" si="12" ref="C25:AA25">SUM(C26)</f>
        <v>4</v>
      </c>
      <c r="D25" s="73">
        <f t="shared" si="12"/>
        <v>3</v>
      </c>
      <c r="E25" s="73">
        <f t="shared" si="12"/>
        <v>1</v>
      </c>
      <c r="F25" s="73">
        <f t="shared" si="12"/>
        <v>28</v>
      </c>
      <c r="G25" s="73">
        <f t="shared" si="12"/>
        <v>592</v>
      </c>
      <c r="H25" s="73">
        <f t="shared" si="12"/>
        <v>304</v>
      </c>
      <c r="I25" s="73">
        <f t="shared" si="12"/>
        <v>288</v>
      </c>
      <c r="J25" s="73">
        <f t="shared" si="12"/>
        <v>90</v>
      </c>
      <c r="K25" s="73">
        <f t="shared" si="12"/>
        <v>39</v>
      </c>
      <c r="L25" s="73">
        <f t="shared" si="12"/>
        <v>51</v>
      </c>
      <c r="M25" s="73">
        <f t="shared" si="12"/>
        <v>100</v>
      </c>
      <c r="N25" s="73">
        <f t="shared" si="12"/>
        <v>47</v>
      </c>
      <c r="O25" s="73">
        <f t="shared" si="12"/>
        <v>53</v>
      </c>
      <c r="P25" s="73">
        <f t="shared" si="12"/>
        <v>85</v>
      </c>
      <c r="Q25" s="73">
        <f t="shared" si="12"/>
        <v>45</v>
      </c>
      <c r="R25" s="73">
        <f t="shared" si="12"/>
        <v>40</v>
      </c>
      <c r="S25" s="73">
        <f t="shared" si="12"/>
        <v>114</v>
      </c>
      <c r="T25" s="73">
        <f t="shared" si="12"/>
        <v>61</v>
      </c>
      <c r="U25" s="73">
        <f t="shared" si="12"/>
        <v>53</v>
      </c>
      <c r="V25" s="73">
        <f t="shared" si="12"/>
        <v>101</v>
      </c>
      <c r="W25" s="73">
        <f t="shared" si="12"/>
        <v>66</v>
      </c>
      <c r="X25" s="73">
        <f t="shared" si="12"/>
        <v>35</v>
      </c>
      <c r="Y25" s="73">
        <f t="shared" si="12"/>
        <v>102</v>
      </c>
      <c r="Z25" s="73">
        <f t="shared" si="12"/>
        <v>46</v>
      </c>
      <c r="AA25" s="73">
        <f t="shared" si="12"/>
        <v>56</v>
      </c>
    </row>
    <row r="26" spans="1:27" ht="18.75" customHeight="1">
      <c r="A26" s="105"/>
      <c r="B26" s="16" t="s">
        <v>168</v>
      </c>
      <c r="C26" s="106">
        <f>SUM(D26:E26)</f>
        <v>4</v>
      </c>
      <c r="D26" s="106">
        <v>3</v>
      </c>
      <c r="E26" s="106">
        <v>1</v>
      </c>
      <c r="F26" s="106">
        <v>28</v>
      </c>
      <c r="G26" s="106">
        <f>SUM(H26:I26)</f>
        <v>592</v>
      </c>
      <c r="H26" s="35">
        <f>SUM(K26,N26,Q26,T26,W26,Z26)</f>
        <v>304</v>
      </c>
      <c r="I26" s="35">
        <f>SUM(L26,O26,R26,U26,X26,AA26)</f>
        <v>288</v>
      </c>
      <c r="J26" s="106">
        <f>SUM(K26:L26)</f>
        <v>90</v>
      </c>
      <c r="K26" s="106">
        <v>39</v>
      </c>
      <c r="L26" s="106">
        <v>51</v>
      </c>
      <c r="M26" s="106">
        <f>SUM(N26:O26)</f>
        <v>100</v>
      </c>
      <c r="N26" s="106">
        <v>47</v>
      </c>
      <c r="O26" s="106">
        <v>53</v>
      </c>
      <c r="P26" s="106">
        <f>SUM(Q26:R26)</f>
        <v>85</v>
      </c>
      <c r="Q26" s="106">
        <v>45</v>
      </c>
      <c r="R26" s="106">
        <v>40</v>
      </c>
      <c r="S26" s="106">
        <f>SUM(T26:U26)</f>
        <v>114</v>
      </c>
      <c r="T26" s="106">
        <v>61</v>
      </c>
      <c r="U26" s="106">
        <v>53</v>
      </c>
      <c r="V26" s="106">
        <f>SUM(W26:X26)</f>
        <v>101</v>
      </c>
      <c r="W26" s="106">
        <v>66</v>
      </c>
      <c r="X26" s="106">
        <v>35</v>
      </c>
      <c r="Y26" s="106">
        <f>SUM(Z26:AA26)</f>
        <v>102</v>
      </c>
      <c r="Z26" s="106">
        <v>46</v>
      </c>
      <c r="AA26" s="106">
        <v>56</v>
      </c>
    </row>
    <row r="27" spans="1:27" ht="18.75" customHeight="1">
      <c r="A27" s="105"/>
      <c r="B27" s="104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7" ht="18.75" customHeight="1">
      <c r="A28" s="461" t="s">
        <v>167</v>
      </c>
      <c r="B28" s="462"/>
      <c r="C28" s="73">
        <f>SUM(C29:C32)</f>
        <v>11</v>
      </c>
      <c r="D28" s="73">
        <f>SUM(D29:D32)</f>
        <v>11</v>
      </c>
      <c r="E28" s="37" t="s">
        <v>30</v>
      </c>
      <c r="F28" s="73">
        <f aca="true" t="shared" si="13" ref="F28:AA28">SUM(F29:F32)</f>
        <v>127</v>
      </c>
      <c r="G28" s="73">
        <f t="shared" si="13"/>
        <v>3275</v>
      </c>
      <c r="H28" s="73">
        <f t="shared" si="13"/>
        <v>1676</v>
      </c>
      <c r="I28" s="73">
        <f t="shared" si="13"/>
        <v>1599</v>
      </c>
      <c r="J28" s="73">
        <f t="shared" si="13"/>
        <v>586</v>
      </c>
      <c r="K28" s="73">
        <f t="shared" si="13"/>
        <v>291</v>
      </c>
      <c r="L28" s="73">
        <f t="shared" si="13"/>
        <v>295</v>
      </c>
      <c r="M28" s="73">
        <f t="shared" si="13"/>
        <v>547</v>
      </c>
      <c r="N28" s="73">
        <f t="shared" si="13"/>
        <v>284</v>
      </c>
      <c r="O28" s="73">
        <f t="shared" si="13"/>
        <v>263</v>
      </c>
      <c r="P28" s="73">
        <f t="shared" si="13"/>
        <v>532</v>
      </c>
      <c r="Q28" s="73">
        <f t="shared" si="13"/>
        <v>278</v>
      </c>
      <c r="R28" s="73">
        <f t="shared" si="13"/>
        <v>254</v>
      </c>
      <c r="S28" s="73">
        <f t="shared" si="13"/>
        <v>549</v>
      </c>
      <c r="T28" s="73">
        <f t="shared" si="13"/>
        <v>272</v>
      </c>
      <c r="U28" s="73">
        <f t="shared" si="13"/>
        <v>277</v>
      </c>
      <c r="V28" s="73">
        <f t="shared" si="13"/>
        <v>545</v>
      </c>
      <c r="W28" s="73">
        <f t="shared" si="13"/>
        <v>267</v>
      </c>
      <c r="X28" s="73">
        <f t="shared" si="13"/>
        <v>278</v>
      </c>
      <c r="Y28" s="73">
        <f t="shared" si="13"/>
        <v>516</v>
      </c>
      <c r="Z28" s="73">
        <f t="shared" si="13"/>
        <v>284</v>
      </c>
      <c r="AA28" s="73">
        <f t="shared" si="13"/>
        <v>232</v>
      </c>
    </row>
    <row r="29" spans="1:27" ht="18.75" customHeight="1">
      <c r="A29" s="105"/>
      <c r="B29" s="16" t="s">
        <v>166</v>
      </c>
      <c r="C29" s="106">
        <f>SUM(D29:E29)</f>
        <v>2</v>
      </c>
      <c r="D29" s="106">
        <v>2</v>
      </c>
      <c r="E29" s="35" t="s">
        <v>30</v>
      </c>
      <c r="F29" s="106">
        <v>34</v>
      </c>
      <c r="G29" s="106">
        <f>SUM(H29:I29)</f>
        <v>1006</v>
      </c>
      <c r="H29" s="35">
        <f aca="true" t="shared" si="14" ref="H29:I32">SUM(K29,N29,Q29,T29,W29,Z29)</f>
        <v>509</v>
      </c>
      <c r="I29" s="35">
        <f t="shared" si="14"/>
        <v>497</v>
      </c>
      <c r="J29" s="106">
        <f>SUM(K29:L29)</f>
        <v>186</v>
      </c>
      <c r="K29" s="106">
        <v>86</v>
      </c>
      <c r="L29" s="106">
        <v>100</v>
      </c>
      <c r="M29" s="106">
        <f>SUM(N29:O29)</f>
        <v>163</v>
      </c>
      <c r="N29" s="106">
        <v>85</v>
      </c>
      <c r="O29" s="106">
        <v>78</v>
      </c>
      <c r="P29" s="106">
        <f>SUM(Q29:R29)</f>
        <v>159</v>
      </c>
      <c r="Q29" s="106">
        <v>79</v>
      </c>
      <c r="R29" s="106">
        <v>80</v>
      </c>
      <c r="S29" s="106">
        <f>SUM(T29:U29)</f>
        <v>158</v>
      </c>
      <c r="T29" s="106">
        <v>81</v>
      </c>
      <c r="U29" s="106">
        <v>77</v>
      </c>
      <c r="V29" s="106">
        <f>SUM(W29:X29)</f>
        <v>188</v>
      </c>
      <c r="W29" s="106">
        <v>98</v>
      </c>
      <c r="X29" s="106">
        <v>90</v>
      </c>
      <c r="Y29" s="106">
        <f>SUM(Z29:AA29)</f>
        <v>152</v>
      </c>
      <c r="Z29" s="106">
        <v>80</v>
      </c>
      <c r="AA29" s="106">
        <v>72</v>
      </c>
    </row>
    <row r="30" spans="1:27" ht="18.75" customHeight="1">
      <c r="A30" s="105"/>
      <c r="B30" s="16" t="s">
        <v>165</v>
      </c>
      <c r="C30" s="106">
        <f>SUM(D30:E30)</f>
        <v>3</v>
      </c>
      <c r="D30" s="106">
        <v>3</v>
      </c>
      <c r="E30" s="35" t="s">
        <v>30</v>
      </c>
      <c r="F30" s="106">
        <v>36</v>
      </c>
      <c r="G30" s="106">
        <f>SUM(H30:I30)</f>
        <v>1050</v>
      </c>
      <c r="H30" s="35">
        <f t="shared" si="14"/>
        <v>536</v>
      </c>
      <c r="I30" s="35">
        <f t="shared" si="14"/>
        <v>514</v>
      </c>
      <c r="J30" s="106">
        <f>SUM(K30:L30)</f>
        <v>186</v>
      </c>
      <c r="K30" s="106">
        <v>90</v>
      </c>
      <c r="L30" s="106">
        <v>96</v>
      </c>
      <c r="M30" s="106">
        <f>SUM(N30:O30)</f>
        <v>169</v>
      </c>
      <c r="N30" s="106">
        <v>82</v>
      </c>
      <c r="O30" s="106">
        <v>87</v>
      </c>
      <c r="P30" s="106">
        <f>SUM(Q30:R30)</f>
        <v>187</v>
      </c>
      <c r="Q30" s="106">
        <v>103</v>
      </c>
      <c r="R30" s="106">
        <v>84</v>
      </c>
      <c r="S30" s="106">
        <f>SUM(T30:U30)</f>
        <v>161</v>
      </c>
      <c r="T30" s="106">
        <v>77</v>
      </c>
      <c r="U30" s="106">
        <v>84</v>
      </c>
      <c r="V30" s="106">
        <f>SUM(W30:X30)</f>
        <v>175</v>
      </c>
      <c r="W30" s="106">
        <v>86</v>
      </c>
      <c r="X30" s="106">
        <v>89</v>
      </c>
      <c r="Y30" s="106">
        <f>SUM(Z30:AA30)</f>
        <v>172</v>
      </c>
      <c r="Z30" s="106">
        <v>98</v>
      </c>
      <c r="AA30" s="106">
        <v>74</v>
      </c>
    </row>
    <row r="31" spans="1:27" ht="18.75" customHeight="1">
      <c r="A31" s="105"/>
      <c r="B31" s="16" t="s">
        <v>164</v>
      </c>
      <c r="C31" s="106">
        <f>SUM(D31:E31)</f>
        <v>3</v>
      </c>
      <c r="D31" s="106">
        <v>3</v>
      </c>
      <c r="E31" s="35" t="s">
        <v>30</v>
      </c>
      <c r="F31" s="106">
        <v>37</v>
      </c>
      <c r="G31" s="106">
        <f>SUM(H31:I31)</f>
        <v>894</v>
      </c>
      <c r="H31" s="35">
        <f t="shared" si="14"/>
        <v>485</v>
      </c>
      <c r="I31" s="35">
        <f t="shared" si="14"/>
        <v>409</v>
      </c>
      <c r="J31" s="106">
        <f>SUM(K31:L31)</f>
        <v>167</v>
      </c>
      <c r="K31" s="106">
        <v>91</v>
      </c>
      <c r="L31" s="106">
        <v>76</v>
      </c>
      <c r="M31" s="106">
        <f>SUM(N31:O31)</f>
        <v>149</v>
      </c>
      <c r="N31" s="106">
        <v>82</v>
      </c>
      <c r="O31" s="106">
        <v>67</v>
      </c>
      <c r="P31" s="106">
        <f>SUM(Q31:R31)</f>
        <v>140</v>
      </c>
      <c r="Q31" s="106">
        <v>79</v>
      </c>
      <c r="R31" s="106">
        <v>61</v>
      </c>
      <c r="S31" s="106">
        <f>SUM(T31:U31)</f>
        <v>160</v>
      </c>
      <c r="T31" s="106">
        <v>86</v>
      </c>
      <c r="U31" s="106">
        <v>74</v>
      </c>
      <c r="V31" s="106">
        <f>SUM(W31:X31)</f>
        <v>136</v>
      </c>
      <c r="W31" s="106">
        <v>64</v>
      </c>
      <c r="X31" s="106">
        <v>72</v>
      </c>
      <c r="Y31" s="106">
        <f>SUM(Z31:AA31)</f>
        <v>142</v>
      </c>
      <c r="Z31" s="106">
        <v>83</v>
      </c>
      <c r="AA31" s="106">
        <v>59</v>
      </c>
    </row>
    <row r="32" spans="1:27" ht="18.75" customHeight="1">
      <c r="A32" s="105"/>
      <c r="B32" s="16" t="s">
        <v>163</v>
      </c>
      <c r="C32" s="106">
        <f>SUM(D32:E32)</f>
        <v>3</v>
      </c>
      <c r="D32" s="106">
        <v>3</v>
      </c>
      <c r="E32" s="35" t="s">
        <v>30</v>
      </c>
      <c r="F32" s="106">
        <v>20</v>
      </c>
      <c r="G32" s="106">
        <f>SUM(H32:I32)</f>
        <v>325</v>
      </c>
      <c r="H32" s="35">
        <f t="shared" si="14"/>
        <v>146</v>
      </c>
      <c r="I32" s="35">
        <f t="shared" si="14"/>
        <v>179</v>
      </c>
      <c r="J32" s="106">
        <f>SUM(K32:L32)</f>
        <v>47</v>
      </c>
      <c r="K32" s="106">
        <v>24</v>
      </c>
      <c r="L32" s="106">
        <v>23</v>
      </c>
      <c r="M32" s="106">
        <f>SUM(N32:O32)</f>
        <v>66</v>
      </c>
      <c r="N32" s="106">
        <v>35</v>
      </c>
      <c r="O32" s="106">
        <v>31</v>
      </c>
      <c r="P32" s="106">
        <f>SUM(Q32:R32)</f>
        <v>46</v>
      </c>
      <c r="Q32" s="106">
        <v>17</v>
      </c>
      <c r="R32" s="106">
        <v>29</v>
      </c>
      <c r="S32" s="106">
        <f>SUM(T32:U32)</f>
        <v>70</v>
      </c>
      <c r="T32" s="106">
        <v>28</v>
      </c>
      <c r="U32" s="106">
        <v>42</v>
      </c>
      <c r="V32" s="106">
        <f>SUM(W32:X32)</f>
        <v>46</v>
      </c>
      <c r="W32" s="106">
        <v>19</v>
      </c>
      <c r="X32" s="106">
        <v>27</v>
      </c>
      <c r="Y32" s="106">
        <f>SUM(Z32:AA32)</f>
        <v>50</v>
      </c>
      <c r="Z32" s="106">
        <v>23</v>
      </c>
      <c r="AA32" s="106">
        <v>27</v>
      </c>
    </row>
    <row r="33" spans="1:27" ht="18.75" customHeight="1">
      <c r="A33" s="105"/>
      <c r="B33" s="16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</row>
    <row r="34" spans="1:27" ht="18.75" customHeight="1">
      <c r="A34" s="461" t="s">
        <v>162</v>
      </c>
      <c r="B34" s="462"/>
      <c r="C34" s="73">
        <f>SUM(C35:C42)</f>
        <v>16</v>
      </c>
      <c r="D34" s="73">
        <f>SUM(D35:D42)</f>
        <v>16</v>
      </c>
      <c r="E34" s="37" t="s">
        <v>30</v>
      </c>
      <c r="F34" s="73">
        <f aca="true" t="shared" si="15" ref="F34:AA34">SUM(F35:F42)</f>
        <v>191</v>
      </c>
      <c r="G34" s="73">
        <f t="shared" si="15"/>
        <v>5017</v>
      </c>
      <c r="H34" s="73">
        <f t="shared" si="15"/>
        <v>2570</v>
      </c>
      <c r="I34" s="73">
        <f t="shared" si="15"/>
        <v>2447</v>
      </c>
      <c r="J34" s="73">
        <f t="shared" si="15"/>
        <v>887</v>
      </c>
      <c r="K34" s="73">
        <f t="shared" si="15"/>
        <v>486</v>
      </c>
      <c r="L34" s="73">
        <f t="shared" si="15"/>
        <v>401</v>
      </c>
      <c r="M34" s="73">
        <f t="shared" si="15"/>
        <v>809</v>
      </c>
      <c r="N34" s="73">
        <f t="shared" si="15"/>
        <v>420</v>
      </c>
      <c r="O34" s="73">
        <f t="shared" si="15"/>
        <v>389</v>
      </c>
      <c r="P34" s="73">
        <f t="shared" si="15"/>
        <v>821</v>
      </c>
      <c r="Q34" s="73">
        <f t="shared" si="15"/>
        <v>412</v>
      </c>
      <c r="R34" s="73">
        <f t="shared" si="15"/>
        <v>409</v>
      </c>
      <c r="S34" s="73">
        <f t="shared" si="15"/>
        <v>794</v>
      </c>
      <c r="T34" s="73">
        <f t="shared" si="15"/>
        <v>396</v>
      </c>
      <c r="U34" s="73">
        <f t="shared" si="15"/>
        <v>398</v>
      </c>
      <c r="V34" s="73">
        <f t="shared" si="15"/>
        <v>836</v>
      </c>
      <c r="W34" s="73">
        <f t="shared" si="15"/>
        <v>402</v>
      </c>
      <c r="X34" s="73">
        <f t="shared" si="15"/>
        <v>434</v>
      </c>
      <c r="Y34" s="73">
        <f t="shared" si="15"/>
        <v>870</v>
      </c>
      <c r="Z34" s="73">
        <f t="shared" si="15"/>
        <v>454</v>
      </c>
      <c r="AA34" s="73">
        <f t="shared" si="15"/>
        <v>416</v>
      </c>
    </row>
    <row r="35" spans="1:27" ht="18.75" customHeight="1">
      <c r="A35" s="105"/>
      <c r="B35" s="16" t="s">
        <v>161</v>
      </c>
      <c r="C35" s="106">
        <f aca="true" t="shared" si="16" ref="C35:C42">SUM(D35:E35)</f>
        <v>3</v>
      </c>
      <c r="D35" s="106">
        <v>3</v>
      </c>
      <c r="E35" s="35" t="s">
        <v>30</v>
      </c>
      <c r="F35" s="106">
        <v>30</v>
      </c>
      <c r="G35" s="106">
        <f aca="true" t="shared" si="17" ref="G35:G42">SUM(H35:I35)</f>
        <v>736</v>
      </c>
      <c r="H35" s="35">
        <f aca="true" t="shared" si="18" ref="H35:I42">SUM(K35,N35,Q35,T35,W35,Z35)</f>
        <v>378</v>
      </c>
      <c r="I35" s="35">
        <f t="shared" si="18"/>
        <v>358</v>
      </c>
      <c r="J35" s="106">
        <f aca="true" t="shared" si="19" ref="J35:J42">SUM(K35:L35)</f>
        <v>141</v>
      </c>
      <c r="K35" s="106">
        <v>81</v>
      </c>
      <c r="L35" s="106">
        <v>60</v>
      </c>
      <c r="M35" s="106">
        <f aca="true" t="shared" si="20" ref="M35:M42">SUM(N35:O35)</f>
        <v>114</v>
      </c>
      <c r="N35" s="106">
        <v>59</v>
      </c>
      <c r="O35" s="106">
        <v>55</v>
      </c>
      <c r="P35" s="106">
        <f aca="true" t="shared" si="21" ref="P35:P42">SUM(Q35:R35)</f>
        <v>128</v>
      </c>
      <c r="Q35" s="106">
        <v>57</v>
      </c>
      <c r="R35" s="106">
        <v>71</v>
      </c>
      <c r="S35" s="106">
        <f aca="true" t="shared" si="22" ref="S35:S42">SUM(T35:U35)</f>
        <v>110</v>
      </c>
      <c r="T35" s="106">
        <v>58</v>
      </c>
      <c r="U35" s="106">
        <v>52</v>
      </c>
      <c r="V35" s="106">
        <f aca="true" t="shared" si="23" ref="V35:V42">SUM(W35:X35)</f>
        <v>116</v>
      </c>
      <c r="W35" s="106">
        <v>58</v>
      </c>
      <c r="X35" s="106">
        <v>58</v>
      </c>
      <c r="Y35" s="106">
        <f aca="true" t="shared" si="24" ref="Y35:Y42">SUM(Z35:AA35)</f>
        <v>127</v>
      </c>
      <c r="Z35" s="106">
        <v>65</v>
      </c>
      <c r="AA35" s="106">
        <v>62</v>
      </c>
    </row>
    <row r="36" spans="1:27" ht="18.75" customHeight="1">
      <c r="A36" s="105"/>
      <c r="B36" s="16" t="s">
        <v>160</v>
      </c>
      <c r="C36" s="106">
        <f t="shared" si="16"/>
        <v>3</v>
      </c>
      <c r="D36" s="106">
        <v>3</v>
      </c>
      <c r="E36" s="35" t="s">
        <v>30</v>
      </c>
      <c r="F36" s="106">
        <v>46</v>
      </c>
      <c r="G36" s="106">
        <f t="shared" si="17"/>
        <v>1375</v>
      </c>
      <c r="H36" s="35">
        <f t="shared" si="18"/>
        <v>702</v>
      </c>
      <c r="I36" s="35">
        <f t="shared" si="18"/>
        <v>673</v>
      </c>
      <c r="J36" s="106">
        <f t="shared" si="19"/>
        <v>221</v>
      </c>
      <c r="K36" s="106">
        <v>114</v>
      </c>
      <c r="L36" s="106">
        <v>107</v>
      </c>
      <c r="M36" s="106">
        <f t="shared" si="20"/>
        <v>233</v>
      </c>
      <c r="N36" s="106">
        <v>117</v>
      </c>
      <c r="O36" s="106">
        <v>116</v>
      </c>
      <c r="P36" s="106">
        <f t="shared" si="21"/>
        <v>228</v>
      </c>
      <c r="Q36" s="106">
        <v>121</v>
      </c>
      <c r="R36" s="106">
        <v>107</v>
      </c>
      <c r="S36" s="106">
        <f t="shared" si="22"/>
        <v>231</v>
      </c>
      <c r="T36" s="106">
        <v>114</v>
      </c>
      <c r="U36" s="106">
        <v>117</v>
      </c>
      <c r="V36" s="106">
        <f t="shared" si="23"/>
        <v>218</v>
      </c>
      <c r="W36" s="106">
        <v>111</v>
      </c>
      <c r="X36" s="106">
        <v>107</v>
      </c>
      <c r="Y36" s="106">
        <f t="shared" si="24"/>
        <v>244</v>
      </c>
      <c r="Z36" s="106">
        <v>125</v>
      </c>
      <c r="AA36" s="106">
        <v>119</v>
      </c>
    </row>
    <row r="37" spans="1:27" ht="18.75" customHeight="1">
      <c r="A37" s="105"/>
      <c r="B37" s="16" t="s">
        <v>159</v>
      </c>
      <c r="C37" s="106">
        <f t="shared" si="16"/>
        <v>5</v>
      </c>
      <c r="D37" s="106">
        <v>5</v>
      </c>
      <c r="E37" s="35" t="s">
        <v>30</v>
      </c>
      <c r="F37" s="106">
        <v>83</v>
      </c>
      <c r="G37" s="106">
        <f t="shared" si="17"/>
        <v>2414</v>
      </c>
      <c r="H37" s="35">
        <f t="shared" si="18"/>
        <v>1228</v>
      </c>
      <c r="I37" s="35">
        <f t="shared" si="18"/>
        <v>1186</v>
      </c>
      <c r="J37" s="106">
        <f t="shared" si="19"/>
        <v>445</v>
      </c>
      <c r="K37" s="106">
        <v>248</v>
      </c>
      <c r="L37" s="106">
        <v>197</v>
      </c>
      <c r="M37" s="106">
        <f t="shared" si="20"/>
        <v>407</v>
      </c>
      <c r="N37" s="106">
        <v>213</v>
      </c>
      <c r="O37" s="106">
        <v>194</v>
      </c>
      <c r="P37" s="106">
        <f t="shared" si="21"/>
        <v>375</v>
      </c>
      <c r="Q37" s="106">
        <v>189</v>
      </c>
      <c r="R37" s="106">
        <v>186</v>
      </c>
      <c r="S37" s="106">
        <f t="shared" si="22"/>
        <v>373</v>
      </c>
      <c r="T37" s="106">
        <v>181</v>
      </c>
      <c r="U37" s="106">
        <v>192</v>
      </c>
      <c r="V37" s="106">
        <f t="shared" si="23"/>
        <v>410</v>
      </c>
      <c r="W37" s="106">
        <v>188</v>
      </c>
      <c r="X37" s="106">
        <v>222</v>
      </c>
      <c r="Y37" s="106">
        <f t="shared" si="24"/>
        <v>404</v>
      </c>
      <c r="Z37" s="106">
        <v>209</v>
      </c>
      <c r="AA37" s="106">
        <v>195</v>
      </c>
    </row>
    <row r="38" spans="1:27" ht="18.75" customHeight="1">
      <c r="A38" s="105"/>
      <c r="B38" s="16" t="s">
        <v>158</v>
      </c>
      <c r="C38" s="106">
        <f t="shared" si="16"/>
        <v>1</v>
      </c>
      <c r="D38" s="106">
        <v>1</v>
      </c>
      <c r="E38" s="35" t="s">
        <v>30</v>
      </c>
      <c r="F38" s="106">
        <v>6</v>
      </c>
      <c r="G38" s="106">
        <f t="shared" si="17"/>
        <v>88</v>
      </c>
      <c r="H38" s="35">
        <f t="shared" si="18"/>
        <v>46</v>
      </c>
      <c r="I38" s="35">
        <f t="shared" si="18"/>
        <v>42</v>
      </c>
      <c r="J38" s="106">
        <f t="shared" si="19"/>
        <v>15</v>
      </c>
      <c r="K38" s="106">
        <v>8</v>
      </c>
      <c r="L38" s="106">
        <v>7</v>
      </c>
      <c r="M38" s="106">
        <f t="shared" si="20"/>
        <v>4</v>
      </c>
      <c r="N38" s="106">
        <v>1</v>
      </c>
      <c r="O38" s="106">
        <v>3</v>
      </c>
      <c r="P38" s="106">
        <f t="shared" si="21"/>
        <v>14</v>
      </c>
      <c r="Q38" s="106">
        <v>8</v>
      </c>
      <c r="R38" s="106">
        <v>6</v>
      </c>
      <c r="S38" s="106">
        <f t="shared" si="22"/>
        <v>11</v>
      </c>
      <c r="T38" s="106">
        <v>7</v>
      </c>
      <c r="U38" s="106">
        <v>4</v>
      </c>
      <c r="V38" s="106">
        <f t="shared" si="23"/>
        <v>22</v>
      </c>
      <c r="W38" s="106">
        <v>10</v>
      </c>
      <c r="X38" s="106">
        <v>12</v>
      </c>
      <c r="Y38" s="106">
        <f t="shared" si="24"/>
        <v>22</v>
      </c>
      <c r="Z38" s="106">
        <v>12</v>
      </c>
      <c r="AA38" s="106">
        <v>10</v>
      </c>
    </row>
    <row r="39" spans="1:27" ht="18.75" customHeight="1">
      <c r="A39" s="105"/>
      <c r="B39" s="16" t="s">
        <v>157</v>
      </c>
      <c r="C39" s="106">
        <f t="shared" si="16"/>
        <v>1</v>
      </c>
      <c r="D39" s="106">
        <v>1</v>
      </c>
      <c r="E39" s="35" t="s">
        <v>30</v>
      </c>
      <c r="F39" s="106">
        <v>6</v>
      </c>
      <c r="G39" s="106">
        <f t="shared" si="17"/>
        <v>81</v>
      </c>
      <c r="H39" s="35">
        <f t="shared" si="18"/>
        <v>48</v>
      </c>
      <c r="I39" s="35">
        <f t="shared" si="18"/>
        <v>33</v>
      </c>
      <c r="J39" s="106">
        <f t="shared" si="19"/>
        <v>11</v>
      </c>
      <c r="K39" s="106">
        <v>6</v>
      </c>
      <c r="L39" s="106">
        <v>5</v>
      </c>
      <c r="M39" s="106">
        <f t="shared" si="20"/>
        <v>16</v>
      </c>
      <c r="N39" s="106">
        <v>9</v>
      </c>
      <c r="O39" s="106">
        <v>7</v>
      </c>
      <c r="P39" s="106">
        <f t="shared" si="21"/>
        <v>12</v>
      </c>
      <c r="Q39" s="106">
        <v>5</v>
      </c>
      <c r="R39" s="106">
        <v>7</v>
      </c>
      <c r="S39" s="106">
        <f t="shared" si="22"/>
        <v>18</v>
      </c>
      <c r="T39" s="106">
        <v>11</v>
      </c>
      <c r="U39" s="106">
        <v>7</v>
      </c>
      <c r="V39" s="106">
        <f t="shared" si="23"/>
        <v>9</v>
      </c>
      <c r="W39" s="106">
        <v>7</v>
      </c>
      <c r="X39" s="106">
        <v>2</v>
      </c>
      <c r="Y39" s="106">
        <f t="shared" si="24"/>
        <v>15</v>
      </c>
      <c r="Z39" s="106">
        <v>10</v>
      </c>
      <c r="AA39" s="106">
        <v>5</v>
      </c>
    </row>
    <row r="40" spans="1:27" ht="18.75" customHeight="1">
      <c r="A40" s="105"/>
      <c r="B40" s="16" t="s">
        <v>156</v>
      </c>
      <c r="C40" s="106">
        <f t="shared" si="16"/>
        <v>1</v>
      </c>
      <c r="D40" s="106">
        <v>1</v>
      </c>
      <c r="E40" s="35" t="s">
        <v>30</v>
      </c>
      <c r="F40" s="106">
        <v>9</v>
      </c>
      <c r="G40" s="106">
        <f t="shared" si="17"/>
        <v>205</v>
      </c>
      <c r="H40" s="35">
        <f t="shared" si="18"/>
        <v>106</v>
      </c>
      <c r="I40" s="35">
        <f t="shared" si="18"/>
        <v>99</v>
      </c>
      <c r="J40" s="106">
        <f t="shared" si="19"/>
        <v>37</v>
      </c>
      <c r="K40" s="106">
        <v>19</v>
      </c>
      <c r="L40" s="106">
        <v>18</v>
      </c>
      <c r="M40" s="106">
        <f t="shared" si="20"/>
        <v>19</v>
      </c>
      <c r="N40" s="106">
        <v>11</v>
      </c>
      <c r="O40" s="106">
        <v>8</v>
      </c>
      <c r="P40" s="106">
        <f t="shared" si="21"/>
        <v>37</v>
      </c>
      <c r="Q40" s="106">
        <v>21</v>
      </c>
      <c r="R40" s="106">
        <v>16</v>
      </c>
      <c r="S40" s="106">
        <f t="shared" si="22"/>
        <v>33</v>
      </c>
      <c r="T40" s="106">
        <v>16</v>
      </c>
      <c r="U40" s="106">
        <v>17</v>
      </c>
      <c r="V40" s="106">
        <f t="shared" si="23"/>
        <v>37</v>
      </c>
      <c r="W40" s="106">
        <v>16</v>
      </c>
      <c r="X40" s="106">
        <v>21</v>
      </c>
      <c r="Y40" s="106">
        <f t="shared" si="24"/>
        <v>42</v>
      </c>
      <c r="Z40" s="106">
        <v>23</v>
      </c>
      <c r="AA40" s="106">
        <v>19</v>
      </c>
    </row>
    <row r="41" spans="1:27" ht="18.75" customHeight="1">
      <c r="A41" s="105"/>
      <c r="B41" s="16" t="s">
        <v>155</v>
      </c>
      <c r="C41" s="106">
        <f t="shared" si="16"/>
        <v>1</v>
      </c>
      <c r="D41" s="106">
        <v>1</v>
      </c>
      <c r="E41" s="35" t="s">
        <v>30</v>
      </c>
      <c r="F41" s="106">
        <v>3</v>
      </c>
      <c r="G41" s="106">
        <f t="shared" si="17"/>
        <v>37</v>
      </c>
      <c r="H41" s="35">
        <f t="shared" si="18"/>
        <v>18</v>
      </c>
      <c r="I41" s="35">
        <f t="shared" si="18"/>
        <v>19</v>
      </c>
      <c r="J41" s="106">
        <f t="shared" si="19"/>
        <v>3</v>
      </c>
      <c r="K41" s="106">
        <v>3</v>
      </c>
      <c r="L41" s="35" t="s">
        <v>30</v>
      </c>
      <c r="M41" s="106">
        <f t="shared" si="20"/>
        <v>5</v>
      </c>
      <c r="N41" s="106">
        <v>2</v>
      </c>
      <c r="O41" s="106">
        <v>3</v>
      </c>
      <c r="P41" s="106">
        <f t="shared" si="21"/>
        <v>8</v>
      </c>
      <c r="Q41" s="106">
        <v>1</v>
      </c>
      <c r="R41" s="106">
        <v>7</v>
      </c>
      <c r="S41" s="106">
        <f t="shared" si="22"/>
        <v>5</v>
      </c>
      <c r="T41" s="106">
        <v>4</v>
      </c>
      <c r="U41" s="106">
        <v>1</v>
      </c>
      <c r="V41" s="106">
        <f t="shared" si="23"/>
        <v>6</v>
      </c>
      <c r="W41" s="106">
        <v>2</v>
      </c>
      <c r="X41" s="106">
        <v>4</v>
      </c>
      <c r="Y41" s="106">
        <f t="shared" si="24"/>
        <v>10</v>
      </c>
      <c r="Z41" s="106">
        <v>6</v>
      </c>
      <c r="AA41" s="106">
        <v>4</v>
      </c>
    </row>
    <row r="42" spans="1:27" ht="18.75" customHeight="1">
      <c r="A42" s="105"/>
      <c r="B42" s="16" t="s">
        <v>154</v>
      </c>
      <c r="C42" s="106">
        <f t="shared" si="16"/>
        <v>1</v>
      </c>
      <c r="D42" s="106">
        <v>1</v>
      </c>
      <c r="E42" s="35" t="s">
        <v>30</v>
      </c>
      <c r="F42" s="106">
        <v>8</v>
      </c>
      <c r="G42" s="106">
        <f t="shared" si="17"/>
        <v>81</v>
      </c>
      <c r="H42" s="35">
        <f t="shared" si="18"/>
        <v>44</v>
      </c>
      <c r="I42" s="35">
        <f t="shared" si="18"/>
        <v>37</v>
      </c>
      <c r="J42" s="106">
        <f t="shared" si="19"/>
        <v>14</v>
      </c>
      <c r="K42" s="106">
        <v>7</v>
      </c>
      <c r="L42" s="106">
        <v>7</v>
      </c>
      <c r="M42" s="106">
        <f t="shared" si="20"/>
        <v>11</v>
      </c>
      <c r="N42" s="106">
        <v>8</v>
      </c>
      <c r="O42" s="106">
        <v>3</v>
      </c>
      <c r="P42" s="106">
        <f t="shared" si="21"/>
        <v>19</v>
      </c>
      <c r="Q42" s="106">
        <v>10</v>
      </c>
      <c r="R42" s="106">
        <v>9</v>
      </c>
      <c r="S42" s="106">
        <f t="shared" si="22"/>
        <v>13</v>
      </c>
      <c r="T42" s="106">
        <v>5</v>
      </c>
      <c r="U42" s="106">
        <v>8</v>
      </c>
      <c r="V42" s="106">
        <f t="shared" si="23"/>
        <v>18</v>
      </c>
      <c r="W42" s="106">
        <v>10</v>
      </c>
      <c r="X42" s="106">
        <v>8</v>
      </c>
      <c r="Y42" s="106">
        <f t="shared" si="24"/>
        <v>6</v>
      </c>
      <c r="Z42" s="106">
        <v>4</v>
      </c>
      <c r="AA42" s="106">
        <v>2</v>
      </c>
    </row>
    <row r="43" spans="1:27" ht="18.75" customHeight="1">
      <c r="A43" s="105"/>
      <c r="B43" s="104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</row>
    <row r="44" spans="1:27" ht="18.75" customHeight="1">
      <c r="A44" s="461" t="s">
        <v>153</v>
      </c>
      <c r="B44" s="462"/>
      <c r="C44" s="73">
        <f aca="true" t="shared" si="25" ref="C44:AA44">SUM(C45:C49)</f>
        <v>22</v>
      </c>
      <c r="D44" s="73">
        <f t="shared" si="25"/>
        <v>21</v>
      </c>
      <c r="E44" s="73">
        <f t="shared" si="25"/>
        <v>1</v>
      </c>
      <c r="F44" s="73">
        <f t="shared" si="25"/>
        <v>247</v>
      </c>
      <c r="G44" s="73">
        <f t="shared" si="25"/>
        <v>6888</v>
      </c>
      <c r="H44" s="73">
        <f t="shared" si="25"/>
        <v>3513</v>
      </c>
      <c r="I44" s="73">
        <f t="shared" si="25"/>
        <v>3375</v>
      </c>
      <c r="J44" s="73">
        <f t="shared" si="25"/>
        <v>1177</v>
      </c>
      <c r="K44" s="73">
        <f t="shared" si="25"/>
        <v>601</v>
      </c>
      <c r="L44" s="73">
        <f t="shared" si="25"/>
        <v>576</v>
      </c>
      <c r="M44" s="73">
        <f t="shared" si="25"/>
        <v>1133</v>
      </c>
      <c r="N44" s="73">
        <f t="shared" si="25"/>
        <v>582</v>
      </c>
      <c r="O44" s="73">
        <f t="shared" si="25"/>
        <v>551</v>
      </c>
      <c r="P44" s="73">
        <f t="shared" si="25"/>
        <v>1141</v>
      </c>
      <c r="Q44" s="73">
        <f t="shared" si="25"/>
        <v>590</v>
      </c>
      <c r="R44" s="73">
        <f t="shared" si="25"/>
        <v>551</v>
      </c>
      <c r="S44" s="73">
        <f t="shared" si="25"/>
        <v>1164</v>
      </c>
      <c r="T44" s="73">
        <f t="shared" si="25"/>
        <v>589</v>
      </c>
      <c r="U44" s="73">
        <f t="shared" si="25"/>
        <v>575</v>
      </c>
      <c r="V44" s="73">
        <f t="shared" si="25"/>
        <v>1151</v>
      </c>
      <c r="W44" s="73">
        <f t="shared" si="25"/>
        <v>556</v>
      </c>
      <c r="X44" s="73">
        <f t="shared" si="25"/>
        <v>595</v>
      </c>
      <c r="Y44" s="73">
        <f t="shared" si="25"/>
        <v>1122</v>
      </c>
      <c r="Z44" s="73">
        <f t="shared" si="25"/>
        <v>595</v>
      </c>
      <c r="AA44" s="73">
        <f t="shared" si="25"/>
        <v>527</v>
      </c>
    </row>
    <row r="45" spans="1:27" ht="18.75" customHeight="1">
      <c r="A45" s="105"/>
      <c r="B45" s="16" t="s">
        <v>152</v>
      </c>
      <c r="C45" s="106">
        <f>SUM(D45:E45)</f>
        <v>10</v>
      </c>
      <c r="D45" s="106">
        <v>10</v>
      </c>
      <c r="E45" s="35" t="s">
        <v>30</v>
      </c>
      <c r="F45" s="106">
        <v>103</v>
      </c>
      <c r="G45" s="106">
        <f>SUM(H45:I45)</f>
        <v>2806</v>
      </c>
      <c r="H45" s="35">
        <f aca="true" t="shared" si="26" ref="H45:I49">SUM(K45,N45,Q45,T45,W45,Z45)</f>
        <v>1463</v>
      </c>
      <c r="I45" s="35">
        <f t="shared" si="26"/>
        <v>1343</v>
      </c>
      <c r="J45" s="106">
        <f>SUM(K45:L45)</f>
        <v>494</v>
      </c>
      <c r="K45" s="106">
        <v>275</v>
      </c>
      <c r="L45" s="106">
        <v>219</v>
      </c>
      <c r="M45" s="106">
        <f>SUM(N45:O45)</f>
        <v>449</v>
      </c>
      <c r="N45" s="106">
        <v>237</v>
      </c>
      <c r="O45" s="106">
        <v>212</v>
      </c>
      <c r="P45" s="106">
        <f>SUM(Q45:R45)</f>
        <v>488</v>
      </c>
      <c r="Q45" s="106">
        <v>258</v>
      </c>
      <c r="R45" s="106">
        <v>230</v>
      </c>
      <c r="S45" s="106">
        <f>SUM(T45:U45)</f>
        <v>455</v>
      </c>
      <c r="T45" s="106">
        <v>226</v>
      </c>
      <c r="U45" s="106">
        <v>229</v>
      </c>
      <c r="V45" s="106">
        <f>SUM(W45:X45)</f>
        <v>473</v>
      </c>
      <c r="W45" s="106">
        <v>214</v>
      </c>
      <c r="X45" s="106">
        <v>259</v>
      </c>
      <c r="Y45" s="106">
        <f>SUM(Z45:AA45)</f>
        <v>447</v>
      </c>
      <c r="Z45" s="106">
        <v>253</v>
      </c>
      <c r="AA45" s="106">
        <v>194</v>
      </c>
    </row>
    <row r="46" spans="1:27" ht="18.75" customHeight="1">
      <c r="A46" s="105"/>
      <c r="B46" s="16" t="s">
        <v>151</v>
      </c>
      <c r="C46" s="106">
        <f>SUM(D46:E46)</f>
        <v>2</v>
      </c>
      <c r="D46" s="106">
        <v>2</v>
      </c>
      <c r="E46" s="35" t="s">
        <v>30</v>
      </c>
      <c r="F46" s="106">
        <v>19</v>
      </c>
      <c r="G46" s="106">
        <f>SUM(H46:I46)</f>
        <v>550</v>
      </c>
      <c r="H46" s="35">
        <f t="shared" si="26"/>
        <v>293</v>
      </c>
      <c r="I46" s="35">
        <f t="shared" si="26"/>
        <v>257</v>
      </c>
      <c r="J46" s="106">
        <f>SUM(K46:L46)</f>
        <v>97</v>
      </c>
      <c r="K46" s="106">
        <v>55</v>
      </c>
      <c r="L46" s="106">
        <v>42</v>
      </c>
      <c r="M46" s="106">
        <f>SUM(N46:O46)</f>
        <v>88</v>
      </c>
      <c r="N46" s="106">
        <v>47</v>
      </c>
      <c r="O46" s="106">
        <v>41</v>
      </c>
      <c r="P46" s="106">
        <f>SUM(Q46:R46)</f>
        <v>79</v>
      </c>
      <c r="Q46" s="106">
        <v>36</v>
      </c>
      <c r="R46" s="106">
        <v>43</v>
      </c>
      <c r="S46" s="106">
        <f>SUM(T46:U46)</f>
        <v>103</v>
      </c>
      <c r="T46" s="106">
        <v>52</v>
      </c>
      <c r="U46" s="106">
        <v>51</v>
      </c>
      <c r="V46" s="106">
        <f>SUM(W46:X46)</f>
        <v>89</v>
      </c>
      <c r="W46" s="106">
        <v>55</v>
      </c>
      <c r="X46" s="106">
        <v>34</v>
      </c>
      <c r="Y46" s="106">
        <f>SUM(Z46:AA46)</f>
        <v>94</v>
      </c>
      <c r="Z46" s="106">
        <v>48</v>
      </c>
      <c r="AA46" s="106">
        <v>46</v>
      </c>
    </row>
    <row r="47" spans="1:27" ht="18.75" customHeight="1">
      <c r="A47" s="105"/>
      <c r="B47" s="16" t="s">
        <v>150</v>
      </c>
      <c r="C47" s="106">
        <f>SUM(D47:E47)</f>
        <v>2</v>
      </c>
      <c r="D47" s="106">
        <v>2</v>
      </c>
      <c r="E47" s="35" t="s">
        <v>30</v>
      </c>
      <c r="F47" s="106">
        <v>27</v>
      </c>
      <c r="G47" s="106">
        <f>SUM(H47:I47)</f>
        <v>735</v>
      </c>
      <c r="H47" s="35">
        <f t="shared" si="26"/>
        <v>380</v>
      </c>
      <c r="I47" s="35">
        <f t="shared" si="26"/>
        <v>355</v>
      </c>
      <c r="J47" s="106">
        <f>SUM(K47:L47)</f>
        <v>137</v>
      </c>
      <c r="K47" s="106">
        <v>53</v>
      </c>
      <c r="L47" s="106">
        <v>84</v>
      </c>
      <c r="M47" s="106">
        <f>SUM(N47:O47)</f>
        <v>127</v>
      </c>
      <c r="N47" s="106">
        <v>67</v>
      </c>
      <c r="O47" s="106">
        <v>60</v>
      </c>
      <c r="P47" s="106">
        <f>SUM(Q47:R47)</f>
        <v>113</v>
      </c>
      <c r="Q47" s="106">
        <v>55</v>
      </c>
      <c r="R47" s="106">
        <v>58</v>
      </c>
      <c r="S47" s="106">
        <f>SUM(T47:U47)</f>
        <v>130</v>
      </c>
      <c r="T47" s="106">
        <v>83</v>
      </c>
      <c r="U47" s="106">
        <v>47</v>
      </c>
      <c r="V47" s="106">
        <f>SUM(W47:X47)</f>
        <v>115</v>
      </c>
      <c r="W47" s="106">
        <v>65</v>
      </c>
      <c r="X47" s="106">
        <v>50</v>
      </c>
      <c r="Y47" s="106">
        <f>SUM(Z47:AA47)</f>
        <v>113</v>
      </c>
      <c r="Z47" s="106">
        <v>57</v>
      </c>
      <c r="AA47" s="106">
        <v>56</v>
      </c>
    </row>
    <row r="48" spans="1:27" ht="18.75" customHeight="1">
      <c r="A48" s="105"/>
      <c r="B48" s="16" t="s">
        <v>149</v>
      </c>
      <c r="C48" s="106">
        <f>SUM(D48:E48)</f>
        <v>2</v>
      </c>
      <c r="D48" s="106">
        <v>2</v>
      </c>
      <c r="E48" s="35" t="s">
        <v>30</v>
      </c>
      <c r="F48" s="106">
        <v>31</v>
      </c>
      <c r="G48" s="106">
        <f>SUM(H48:I48)</f>
        <v>889</v>
      </c>
      <c r="H48" s="35">
        <f t="shared" si="26"/>
        <v>426</v>
      </c>
      <c r="I48" s="35">
        <f t="shared" si="26"/>
        <v>463</v>
      </c>
      <c r="J48" s="106">
        <f>SUM(K48:L48)</f>
        <v>141</v>
      </c>
      <c r="K48" s="106">
        <v>69</v>
      </c>
      <c r="L48" s="106">
        <v>72</v>
      </c>
      <c r="M48" s="106">
        <f>SUM(N48:O48)</f>
        <v>162</v>
      </c>
      <c r="N48" s="106">
        <v>76</v>
      </c>
      <c r="O48" s="106">
        <v>86</v>
      </c>
      <c r="P48" s="106">
        <f>SUM(Q48:R48)</f>
        <v>144</v>
      </c>
      <c r="Q48" s="106">
        <v>73</v>
      </c>
      <c r="R48" s="106">
        <v>71</v>
      </c>
      <c r="S48" s="106">
        <f>SUM(T48:U48)</f>
        <v>151</v>
      </c>
      <c r="T48" s="106">
        <v>72</v>
      </c>
      <c r="U48" s="106">
        <v>79</v>
      </c>
      <c r="V48" s="106">
        <f>SUM(W48:X48)</f>
        <v>157</v>
      </c>
      <c r="W48" s="106">
        <v>74</v>
      </c>
      <c r="X48" s="106">
        <v>83</v>
      </c>
      <c r="Y48" s="106">
        <f>SUM(Z48:AA48)</f>
        <v>134</v>
      </c>
      <c r="Z48" s="106">
        <v>62</v>
      </c>
      <c r="AA48" s="106">
        <v>72</v>
      </c>
    </row>
    <row r="49" spans="1:27" ht="18.75" customHeight="1">
      <c r="A49" s="105"/>
      <c r="B49" s="16" t="s">
        <v>148</v>
      </c>
      <c r="C49" s="106">
        <f>SUM(D49:E49)</f>
        <v>6</v>
      </c>
      <c r="D49" s="106">
        <v>5</v>
      </c>
      <c r="E49" s="106">
        <v>1</v>
      </c>
      <c r="F49" s="106">
        <v>67</v>
      </c>
      <c r="G49" s="106">
        <f>SUM(H49:I49)</f>
        <v>1908</v>
      </c>
      <c r="H49" s="35">
        <f t="shared" si="26"/>
        <v>951</v>
      </c>
      <c r="I49" s="35">
        <f t="shared" si="26"/>
        <v>957</v>
      </c>
      <c r="J49" s="106">
        <f>SUM(K49:L49)</f>
        <v>308</v>
      </c>
      <c r="K49" s="106">
        <v>149</v>
      </c>
      <c r="L49" s="106">
        <v>159</v>
      </c>
      <c r="M49" s="106">
        <f>SUM(N49:O49)</f>
        <v>307</v>
      </c>
      <c r="N49" s="106">
        <v>155</v>
      </c>
      <c r="O49" s="106">
        <v>152</v>
      </c>
      <c r="P49" s="106">
        <f>SUM(Q49:R49)</f>
        <v>317</v>
      </c>
      <c r="Q49" s="106">
        <v>168</v>
      </c>
      <c r="R49" s="106">
        <v>149</v>
      </c>
      <c r="S49" s="106">
        <f>SUM(T49:U49)</f>
        <v>325</v>
      </c>
      <c r="T49" s="106">
        <v>156</v>
      </c>
      <c r="U49" s="106">
        <v>169</v>
      </c>
      <c r="V49" s="106">
        <f>SUM(W49:X49)</f>
        <v>317</v>
      </c>
      <c r="W49" s="106">
        <v>148</v>
      </c>
      <c r="X49" s="106">
        <v>169</v>
      </c>
      <c r="Y49" s="106">
        <f>SUM(Z49:AA49)</f>
        <v>334</v>
      </c>
      <c r="Z49" s="106">
        <v>175</v>
      </c>
      <c r="AA49" s="106">
        <v>159</v>
      </c>
    </row>
    <row r="50" spans="1:27" ht="18.75" customHeight="1">
      <c r="A50" s="105"/>
      <c r="B50" s="104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</row>
    <row r="51" spans="1:27" ht="18.75" customHeight="1">
      <c r="A51" s="461" t="s">
        <v>147</v>
      </c>
      <c r="B51" s="462"/>
      <c r="C51" s="73">
        <f>SUM(C52:C55)</f>
        <v>19</v>
      </c>
      <c r="D51" s="73">
        <f>SUM(D52:D55)</f>
        <v>19</v>
      </c>
      <c r="E51" s="37" t="s">
        <v>30</v>
      </c>
      <c r="F51" s="73">
        <f aca="true" t="shared" si="27" ref="F51:AA51">SUM(F52:F55)</f>
        <v>123</v>
      </c>
      <c r="G51" s="73">
        <f t="shared" si="27"/>
        <v>2226</v>
      </c>
      <c r="H51" s="73">
        <f t="shared" si="27"/>
        <v>1120</v>
      </c>
      <c r="I51" s="73">
        <f t="shared" si="27"/>
        <v>1106</v>
      </c>
      <c r="J51" s="73">
        <f t="shared" si="27"/>
        <v>357</v>
      </c>
      <c r="K51" s="73">
        <f t="shared" si="27"/>
        <v>165</v>
      </c>
      <c r="L51" s="73">
        <f t="shared" si="27"/>
        <v>192</v>
      </c>
      <c r="M51" s="73">
        <f t="shared" si="27"/>
        <v>366</v>
      </c>
      <c r="N51" s="73">
        <f t="shared" si="27"/>
        <v>199</v>
      </c>
      <c r="O51" s="73">
        <f t="shared" si="27"/>
        <v>167</v>
      </c>
      <c r="P51" s="73">
        <f t="shared" si="27"/>
        <v>389</v>
      </c>
      <c r="Q51" s="73">
        <f t="shared" si="27"/>
        <v>206</v>
      </c>
      <c r="R51" s="73">
        <f t="shared" si="27"/>
        <v>183</v>
      </c>
      <c r="S51" s="73">
        <f t="shared" si="27"/>
        <v>375</v>
      </c>
      <c r="T51" s="73">
        <f t="shared" si="27"/>
        <v>182</v>
      </c>
      <c r="U51" s="73">
        <f t="shared" si="27"/>
        <v>193</v>
      </c>
      <c r="V51" s="73">
        <f t="shared" si="27"/>
        <v>357</v>
      </c>
      <c r="W51" s="73">
        <f t="shared" si="27"/>
        <v>183</v>
      </c>
      <c r="X51" s="73">
        <f t="shared" si="27"/>
        <v>174</v>
      </c>
      <c r="Y51" s="73">
        <f t="shared" si="27"/>
        <v>382</v>
      </c>
      <c r="Z51" s="73">
        <f t="shared" si="27"/>
        <v>185</v>
      </c>
      <c r="AA51" s="73">
        <f t="shared" si="27"/>
        <v>197</v>
      </c>
    </row>
    <row r="52" spans="1:27" ht="18.75" customHeight="1">
      <c r="A52" s="39"/>
      <c r="B52" s="16" t="s">
        <v>146</v>
      </c>
      <c r="C52" s="106">
        <f>SUM(D52:E52)</f>
        <v>7</v>
      </c>
      <c r="D52" s="106">
        <v>7</v>
      </c>
      <c r="E52" s="35" t="s">
        <v>30</v>
      </c>
      <c r="F52" s="106">
        <v>32</v>
      </c>
      <c r="G52" s="106">
        <f>SUM(H52:I52)</f>
        <v>450</v>
      </c>
      <c r="H52" s="35">
        <f aca="true" t="shared" si="28" ref="H52:I55">SUM(K52,N52,Q52,T52,W52,Z52)</f>
        <v>223</v>
      </c>
      <c r="I52" s="35">
        <f t="shared" si="28"/>
        <v>227</v>
      </c>
      <c r="J52" s="106">
        <f>SUM(K52:L52)</f>
        <v>69</v>
      </c>
      <c r="K52" s="106">
        <v>30</v>
      </c>
      <c r="L52" s="106">
        <v>39</v>
      </c>
      <c r="M52" s="106">
        <f>SUM(N52:O52)</f>
        <v>62</v>
      </c>
      <c r="N52" s="106">
        <v>30</v>
      </c>
      <c r="O52" s="106">
        <v>32</v>
      </c>
      <c r="P52" s="106">
        <f>SUM(Q52:R52)</f>
        <v>78</v>
      </c>
      <c r="Q52" s="106">
        <v>40</v>
      </c>
      <c r="R52" s="106">
        <v>38</v>
      </c>
      <c r="S52" s="106">
        <f>SUM(T52:U52)</f>
        <v>91</v>
      </c>
      <c r="T52" s="106">
        <v>44</v>
      </c>
      <c r="U52" s="106">
        <v>47</v>
      </c>
      <c r="V52" s="106">
        <f>SUM(W52:X52)</f>
        <v>76</v>
      </c>
      <c r="W52" s="106">
        <v>41</v>
      </c>
      <c r="X52" s="106">
        <v>35</v>
      </c>
      <c r="Y52" s="106">
        <f>SUM(Z52:AA52)</f>
        <v>74</v>
      </c>
      <c r="Z52" s="106">
        <v>38</v>
      </c>
      <c r="AA52" s="106">
        <v>36</v>
      </c>
    </row>
    <row r="53" spans="1:27" ht="18.75" customHeight="1">
      <c r="A53" s="39"/>
      <c r="B53" s="16" t="s">
        <v>145</v>
      </c>
      <c r="C53" s="106">
        <f>SUM(D53:E53)</f>
        <v>2</v>
      </c>
      <c r="D53" s="106">
        <v>2</v>
      </c>
      <c r="E53" s="35" t="s">
        <v>30</v>
      </c>
      <c r="F53" s="106">
        <v>18</v>
      </c>
      <c r="G53" s="106">
        <f>SUM(H53:I53)</f>
        <v>439</v>
      </c>
      <c r="H53" s="35">
        <f t="shared" si="28"/>
        <v>236</v>
      </c>
      <c r="I53" s="35">
        <f t="shared" si="28"/>
        <v>203</v>
      </c>
      <c r="J53" s="106">
        <f>SUM(K53:L53)</f>
        <v>67</v>
      </c>
      <c r="K53" s="106">
        <v>31</v>
      </c>
      <c r="L53" s="106">
        <v>36</v>
      </c>
      <c r="M53" s="106">
        <f>SUM(N53:O53)</f>
        <v>67</v>
      </c>
      <c r="N53" s="106">
        <v>40</v>
      </c>
      <c r="O53" s="106">
        <v>27</v>
      </c>
      <c r="P53" s="106">
        <f>SUM(Q53:R53)</f>
        <v>83</v>
      </c>
      <c r="Q53" s="106">
        <v>45</v>
      </c>
      <c r="R53" s="106">
        <v>38</v>
      </c>
      <c r="S53" s="106">
        <f>SUM(T53:U53)</f>
        <v>78</v>
      </c>
      <c r="T53" s="106">
        <v>47</v>
      </c>
      <c r="U53" s="106">
        <v>31</v>
      </c>
      <c r="V53" s="106">
        <f>SUM(W53:X53)</f>
        <v>68</v>
      </c>
      <c r="W53" s="106">
        <v>35</v>
      </c>
      <c r="X53" s="106">
        <v>33</v>
      </c>
      <c r="Y53" s="106">
        <f>SUM(Z53:AA53)</f>
        <v>76</v>
      </c>
      <c r="Z53" s="106">
        <v>38</v>
      </c>
      <c r="AA53" s="106">
        <v>38</v>
      </c>
    </row>
    <row r="54" spans="1:27" ht="18.75" customHeight="1">
      <c r="A54" s="39"/>
      <c r="B54" s="16" t="s">
        <v>144</v>
      </c>
      <c r="C54" s="106">
        <f>SUM(D54:E54)</f>
        <v>7</v>
      </c>
      <c r="D54" s="106">
        <v>7</v>
      </c>
      <c r="E54" s="35" t="s">
        <v>30</v>
      </c>
      <c r="F54" s="106">
        <v>51</v>
      </c>
      <c r="G54" s="106">
        <f>SUM(H54:I54)</f>
        <v>843</v>
      </c>
      <c r="H54" s="35">
        <f t="shared" si="28"/>
        <v>410</v>
      </c>
      <c r="I54" s="35">
        <f t="shared" si="28"/>
        <v>433</v>
      </c>
      <c r="J54" s="106">
        <f>SUM(K54:L54)</f>
        <v>136</v>
      </c>
      <c r="K54" s="106">
        <v>61</v>
      </c>
      <c r="L54" s="106">
        <v>75</v>
      </c>
      <c r="M54" s="106">
        <f>SUM(N54:O54)</f>
        <v>159</v>
      </c>
      <c r="N54" s="106">
        <v>87</v>
      </c>
      <c r="O54" s="106">
        <v>72</v>
      </c>
      <c r="P54" s="106">
        <f>SUM(Q54:R54)</f>
        <v>140</v>
      </c>
      <c r="Q54" s="106">
        <v>74</v>
      </c>
      <c r="R54" s="106">
        <v>66</v>
      </c>
      <c r="S54" s="106">
        <f>SUM(T54:U54)</f>
        <v>135</v>
      </c>
      <c r="T54" s="106">
        <v>58</v>
      </c>
      <c r="U54" s="106">
        <v>77</v>
      </c>
      <c r="V54" s="106">
        <f>SUM(W54:X54)</f>
        <v>132</v>
      </c>
      <c r="W54" s="106">
        <v>68</v>
      </c>
      <c r="X54" s="106">
        <v>64</v>
      </c>
      <c r="Y54" s="106">
        <f>SUM(Z54:AA54)</f>
        <v>141</v>
      </c>
      <c r="Z54" s="106">
        <v>62</v>
      </c>
      <c r="AA54" s="106">
        <v>79</v>
      </c>
    </row>
    <row r="55" spans="1:27" ht="18.75" customHeight="1">
      <c r="A55" s="39"/>
      <c r="B55" s="16" t="s">
        <v>143</v>
      </c>
      <c r="C55" s="106">
        <f>SUM(D55:E55)</f>
        <v>3</v>
      </c>
      <c r="D55" s="106">
        <v>3</v>
      </c>
      <c r="E55" s="35" t="s">
        <v>30</v>
      </c>
      <c r="F55" s="106">
        <v>22</v>
      </c>
      <c r="G55" s="106">
        <f>SUM(H55:I55)</f>
        <v>494</v>
      </c>
      <c r="H55" s="35">
        <f t="shared" si="28"/>
        <v>251</v>
      </c>
      <c r="I55" s="35">
        <f t="shared" si="28"/>
        <v>243</v>
      </c>
      <c r="J55" s="106">
        <f>SUM(K55:L55)</f>
        <v>85</v>
      </c>
      <c r="K55" s="106">
        <v>43</v>
      </c>
      <c r="L55" s="106">
        <v>42</v>
      </c>
      <c r="M55" s="106">
        <f>SUM(N55:O55)</f>
        <v>78</v>
      </c>
      <c r="N55" s="106">
        <v>42</v>
      </c>
      <c r="O55" s="106">
        <v>36</v>
      </c>
      <c r="P55" s="106">
        <f>SUM(Q55:R55)</f>
        <v>88</v>
      </c>
      <c r="Q55" s="106">
        <v>47</v>
      </c>
      <c r="R55" s="106">
        <v>41</v>
      </c>
      <c r="S55" s="106">
        <f>SUM(T55:U55)</f>
        <v>71</v>
      </c>
      <c r="T55" s="106">
        <v>33</v>
      </c>
      <c r="U55" s="106">
        <v>38</v>
      </c>
      <c r="V55" s="106">
        <f>SUM(W55:X55)</f>
        <v>81</v>
      </c>
      <c r="W55" s="106">
        <v>39</v>
      </c>
      <c r="X55" s="106">
        <v>42</v>
      </c>
      <c r="Y55" s="106">
        <f>SUM(Z55:AA55)</f>
        <v>91</v>
      </c>
      <c r="Z55" s="106">
        <v>47</v>
      </c>
      <c r="AA55" s="106">
        <v>44</v>
      </c>
    </row>
    <row r="56" spans="1:27" ht="18.75" customHeight="1">
      <c r="A56" s="39"/>
      <c r="B56" s="104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</row>
    <row r="57" spans="1:27" ht="18.75" customHeight="1">
      <c r="A57" s="461" t="s">
        <v>142</v>
      </c>
      <c r="B57" s="462"/>
      <c r="C57" s="73">
        <f aca="true" t="shared" si="29" ref="C57:AA57">SUM(C58:C63)</f>
        <v>17</v>
      </c>
      <c r="D57" s="73">
        <f t="shared" si="29"/>
        <v>16</v>
      </c>
      <c r="E57" s="73">
        <f t="shared" si="29"/>
        <v>1</v>
      </c>
      <c r="F57" s="73">
        <f t="shared" si="29"/>
        <v>102</v>
      </c>
      <c r="G57" s="73">
        <f t="shared" si="29"/>
        <v>1995</v>
      </c>
      <c r="H57" s="73">
        <f t="shared" si="29"/>
        <v>1019</v>
      </c>
      <c r="I57" s="73">
        <f t="shared" si="29"/>
        <v>976</v>
      </c>
      <c r="J57" s="73">
        <f t="shared" si="29"/>
        <v>310</v>
      </c>
      <c r="K57" s="73">
        <f t="shared" si="29"/>
        <v>157</v>
      </c>
      <c r="L57" s="73">
        <f t="shared" si="29"/>
        <v>153</v>
      </c>
      <c r="M57" s="73">
        <f t="shared" si="29"/>
        <v>319</v>
      </c>
      <c r="N57" s="73">
        <f t="shared" si="29"/>
        <v>170</v>
      </c>
      <c r="O57" s="73">
        <f t="shared" si="29"/>
        <v>149</v>
      </c>
      <c r="P57" s="73">
        <f t="shared" si="29"/>
        <v>339</v>
      </c>
      <c r="Q57" s="73">
        <f t="shared" si="29"/>
        <v>169</v>
      </c>
      <c r="R57" s="73">
        <f t="shared" si="29"/>
        <v>170</v>
      </c>
      <c r="S57" s="73">
        <f t="shared" si="29"/>
        <v>334</v>
      </c>
      <c r="T57" s="73">
        <f t="shared" si="29"/>
        <v>165</v>
      </c>
      <c r="U57" s="73">
        <f t="shared" si="29"/>
        <v>169</v>
      </c>
      <c r="V57" s="73">
        <f t="shared" si="29"/>
        <v>340</v>
      </c>
      <c r="W57" s="73">
        <f t="shared" si="29"/>
        <v>175</v>
      </c>
      <c r="X57" s="73">
        <f t="shared" si="29"/>
        <v>165</v>
      </c>
      <c r="Y57" s="73">
        <f t="shared" si="29"/>
        <v>353</v>
      </c>
      <c r="Z57" s="73">
        <f t="shared" si="29"/>
        <v>183</v>
      </c>
      <c r="AA57" s="73">
        <f t="shared" si="29"/>
        <v>170</v>
      </c>
    </row>
    <row r="58" spans="1:27" ht="18.75" customHeight="1">
      <c r="A58" s="105"/>
      <c r="B58" s="16" t="s">
        <v>141</v>
      </c>
      <c r="C58" s="106">
        <f aca="true" t="shared" si="30" ref="C58:C63">SUM(D58:E58)</f>
        <v>3</v>
      </c>
      <c r="D58" s="106">
        <v>3</v>
      </c>
      <c r="E58" s="35" t="s">
        <v>30</v>
      </c>
      <c r="F58" s="106">
        <v>20</v>
      </c>
      <c r="G58" s="106">
        <f aca="true" t="shared" si="31" ref="G58:G63">SUM(H58:I58)</f>
        <v>343</v>
      </c>
      <c r="H58" s="35">
        <f aca="true" t="shared" si="32" ref="H58:I63">SUM(K58,N58,Q58,T58,W58,Z58)</f>
        <v>169</v>
      </c>
      <c r="I58" s="35">
        <f t="shared" si="32"/>
        <v>174</v>
      </c>
      <c r="J58" s="106">
        <f aca="true" t="shared" si="33" ref="J58:J63">SUM(K58:L58)</f>
        <v>37</v>
      </c>
      <c r="K58" s="106">
        <v>20</v>
      </c>
      <c r="L58" s="106">
        <v>17</v>
      </c>
      <c r="M58" s="106">
        <f aca="true" t="shared" si="34" ref="M58:M63">SUM(N58:O58)</f>
        <v>53</v>
      </c>
      <c r="N58" s="106">
        <v>30</v>
      </c>
      <c r="O58" s="106">
        <v>23</v>
      </c>
      <c r="P58" s="106">
        <f aca="true" t="shared" si="35" ref="P58:P63">SUM(Q58:R58)</f>
        <v>58</v>
      </c>
      <c r="Q58" s="106">
        <v>24</v>
      </c>
      <c r="R58" s="106">
        <v>34</v>
      </c>
      <c r="S58" s="106">
        <f aca="true" t="shared" si="36" ref="S58:S63">SUM(T58:U58)</f>
        <v>72</v>
      </c>
      <c r="T58" s="106">
        <v>32</v>
      </c>
      <c r="U58" s="106">
        <v>40</v>
      </c>
      <c r="V58" s="106">
        <f aca="true" t="shared" si="37" ref="V58:V63">SUM(W58:X58)</f>
        <v>60</v>
      </c>
      <c r="W58" s="106">
        <v>29</v>
      </c>
      <c r="X58" s="106">
        <v>31</v>
      </c>
      <c r="Y58" s="106">
        <f aca="true" t="shared" si="38" ref="Y58:Y63">SUM(Z58:AA58)</f>
        <v>63</v>
      </c>
      <c r="Z58" s="106">
        <v>34</v>
      </c>
      <c r="AA58" s="106">
        <v>29</v>
      </c>
    </row>
    <row r="59" spans="1:27" ht="18.75" customHeight="1">
      <c r="A59" s="105"/>
      <c r="B59" s="16" t="s">
        <v>140</v>
      </c>
      <c r="C59" s="106">
        <f t="shared" si="30"/>
        <v>1</v>
      </c>
      <c r="D59" s="106">
        <v>1</v>
      </c>
      <c r="E59" s="35" t="s">
        <v>30</v>
      </c>
      <c r="F59" s="106">
        <v>12</v>
      </c>
      <c r="G59" s="106">
        <f t="shared" si="31"/>
        <v>331</v>
      </c>
      <c r="H59" s="35">
        <f t="shared" si="32"/>
        <v>178</v>
      </c>
      <c r="I59" s="35">
        <f t="shared" si="32"/>
        <v>153</v>
      </c>
      <c r="J59" s="106">
        <f t="shared" si="33"/>
        <v>60</v>
      </c>
      <c r="K59" s="106">
        <v>33</v>
      </c>
      <c r="L59" s="106">
        <v>27</v>
      </c>
      <c r="M59" s="106">
        <f t="shared" si="34"/>
        <v>52</v>
      </c>
      <c r="N59" s="106">
        <v>28</v>
      </c>
      <c r="O59" s="106">
        <v>24</v>
      </c>
      <c r="P59" s="106">
        <f t="shared" si="35"/>
        <v>54</v>
      </c>
      <c r="Q59" s="106">
        <v>28</v>
      </c>
      <c r="R59" s="106">
        <v>26</v>
      </c>
      <c r="S59" s="106">
        <f t="shared" si="36"/>
        <v>53</v>
      </c>
      <c r="T59" s="106">
        <v>29</v>
      </c>
      <c r="U59" s="106">
        <v>24</v>
      </c>
      <c r="V59" s="106">
        <f t="shared" si="37"/>
        <v>48</v>
      </c>
      <c r="W59" s="106">
        <v>26</v>
      </c>
      <c r="X59" s="106">
        <v>22</v>
      </c>
      <c r="Y59" s="106">
        <f t="shared" si="38"/>
        <v>64</v>
      </c>
      <c r="Z59" s="106">
        <v>34</v>
      </c>
      <c r="AA59" s="106">
        <v>30</v>
      </c>
    </row>
    <row r="60" spans="1:27" ht="18.75" customHeight="1">
      <c r="A60" s="105"/>
      <c r="B60" s="16" t="s">
        <v>139</v>
      </c>
      <c r="C60" s="106">
        <f t="shared" si="30"/>
        <v>5</v>
      </c>
      <c r="D60" s="106">
        <v>5</v>
      </c>
      <c r="E60" s="35" t="s">
        <v>30</v>
      </c>
      <c r="F60" s="106">
        <v>29</v>
      </c>
      <c r="G60" s="106">
        <f t="shared" si="31"/>
        <v>407</v>
      </c>
      <c r="H60" s="35">
        <f t="shared" si="32"/>
        <v>215</v>
      </c>
      <c r="I60" s="35">
        <f t="shared" si="32"/>
        <v>192</v>
      </c>
      <c r="J60" s="106">
        <f t="shared" si="33"/>
        <v>68</v>
      </c>
      <c r="K60" s="106">
        <v>38</v>
      </c>
      <c r="L60" s="106">
        <v>30</v>
      </c>
      <c r="M60" s="106">
        <f t="shared" si="34"/>
        <v>70</v>
      </c>
      <c r="N60" s="106">
        <v>38</v>
      </c>
      <c r="O60" s="106">
        <v>32</v>
      </c>
      <c r="P60" s="106">
        <f t="shared" si="35"/>
        <v>59</v>
      </c>
      <c r="Q60" s="106">
        <v>33</v>
      </c>
      <c r="R60" s="106">
        <v>26</v>
      </c>
      <c r="S60" s="106">
        <f t="shared" si="36"/>
        <v>73</v>
      </c>
      <c r="T60" s="106">
        <v>36</v>
      </c>
      <c r="U60" s="106">
        <v>37</v>
      </c>
      <c r="V60" s="106">
        <f t="shared" si="37"/>
        <v>66</v>
      </c>
      <c r="W60" s="106">
        <v>36</v>
      </c>
      <c r="X60" s="106">
        <v>30</v>
      </c>
      <c r="Y60" s="106">
        <f t="shared" si="38"/>
        <v>71</v>
      </c>
      <c r="Z60" s="106">
        <v>34</v>
      </c>
      <c r="AA60" s="106">
        <v>37</v>
      </c>
    </row>
    <row r="61" spans="1:27" ht="18.75" customHeight="1">
      <c r="A61" s="105"/>
      <c r="B61" s="16" t="s">
        <v>138</v>
      </c>
      <c r="C61" s="106">
        <f t="shared" si="30"/>
        <v>5</v>
      </c>
      <c r="D61" s="106">
        <v>4</v>
      </c>
      <c r="E61" s="106">
        <v>1</v>
      </c>
      <c r="F61" s="106">
        <v>23</v>
      </c>
      <c r="G61" s="106">
        <f t="shared" si="31"/>
        <v>460</v>
      </c>
      <c r="H61" s="35">
        <f t="shared" si="32"/>
        <v>232</v>
      </c>
      <c r="I61" s="35">
        <f t="shared" si="32"/>
        <v>228</v>
      </c>
      <c r="J61" s="106">
        <f t="shared" si="33"/>
        <v>76</v>
      </c>
      <c r="K61" s="106">
        <v>32</v>
      </c>
      <c r="L61" s="106">
        <v>44</v>
      </c>
      <c r="M61" s="106">
        <f t="shared" si="34"/>
        <v>74</v>
      </c>
      <c r="N61" s="106">
        <v>37</v>
      </c>
      <c r="O61" s="106">
        <v>37</v>
      </c>
      <c r="P61" s="106">
        <f t="shared" si="35"/>
        <v>85</v>
      </c>
      <c r="Q61" s="106">
        <v>45</v>
      </c>
      <c r="R61" s="106">
        <v>40</v>
      </c>
      <c r="S61" s="106">
        <f t="shared" si="36"/>
        <v>67</v>
      </c>
      <c r="T61" s="106">
        <v>37</v>
      </c>
      <c r="U61" s="106">
        <v>30</v>
      </c>
      <c r="V61" s="106">
        <f t="shared" si="37"/>
        <v>87</v>
      </c>
      <c r="W61" s="106">
        <v>43</v>
      </c>
      <c r="X61" s="106">
        <v>44</v>
      </c>
      <c r="Y61" s="106">
        <f t="shared" si="38"/>
        <v>71</v>
      </c>
      <c r="Z61" s="106">
        <v>38</v>
      </c>
      <c r="AA61" s="106">
        <v>33</v>
      </c>
    </row>
    <row r="62" spans="1:27" ht="18.75" customHeight="1">
      <c r="A62" s="105"/>
      <c r="B62" s="16" t="s">
        <v>137</v>
      </c>
      <c r="C62" s="106">
        <f t="shared" si="30"/>
        <v>1</v>
      </c>
      <c r="D62" s="106">
        <v>1</v>
      </c>
      <c r="E62" s="35" t="s">
        <v>30</v>
      </c>
      <c r="F62" s="106">
        <v>6</v>
      </c>
      <c r="G62" s="106">
        <f t="shared" si="31"/>
        <v>181</v>
      </c>
      <c r="H62" s="35">
        <f t="shared" si="32"/>
        <v>86</v>
      </c>
      <c r="I62" s="35">
        <f t="shared" si="32"/>
        <v>95</v>
      </c>
      <c r="J62" s="106">
        <f t="shared" si="33"/>
        <v>29</v>
      </c>
      <c r="K62" s="106">
        <v>13</v>
      </c>
      <c r="L62" s="106">
        <v>16</v>
      </c>
      <c r="M62" s="106">
        <f t="shared" si="34"/>
        <v>24</v>
      </c>
      <c r="N62" s="106">
        <v>12</v>
      </c>
      <c r="O62" s="106">
        <v>12</v>
      </c>
      <c r="P62" s="106">
        <f t="shared" si="35"/>
        <v>34</v>
      </c>
      <c r="Q62" s="106">
        <v>15</v>
      </c>
      <c r="R62" s="106">
        <v>19</v>
      </c>
      <c r="S62" s="106">
        <f t="shared" si="36"/>
        <v>26</v>
      </c>
      <c r="T62" s="106">
        <v>9</v>
      </c>
      <c r="U62" s="106">
        <v>17</v>
      </c>
      <c r="V62" s="106">
        <f t="shared" si="37"/>
        <v>29</v>
      </c>
      <c r="W62" s="106">
        <v>17</v>
      </c>
      <c r="X62" s="106">
        <v>12</v>
      </c>
      <c r="Y62" s="106">
        <f t="shared" si="38"/>
        <v>39</v>
      </c>
      <c r="Z62" s="106">
        <v>20</v>
      </c>
      <c r="AA62" s="106">
        <v>19</v>
      </c>
    </row>
    <row r="63" spans="1:27" ht="18.75" customHeight="1">
      <c r="A63" s="105"/>
      <c r="B63" s="16" t="s">
        <v>136</v>
      </c>
      <c r="C63" s="106">
        <f t="shared" si="30"/>
        <v>2</v>
      </c>
      <c r="D63" s="106">
        <v>2</v>
      </c>
      <c r="E63" s="35" t="s">
        <v>30</v>
      </c>
      <c r="F63" s="106">
        <v>12</v>
      </c>
      <c r="G63" s="106">
        <f t="shared" si="31"/>
        <v>273</v>
      </c>
      <c r="H63" s="35">
        <f t="shared" si="32"/>
        <v>139</v>
      </c>
      <c r="I63" s="35">
        <f t="shared" si="32"/>
        <v>134</v>
      </c>
      <c r="J63" s="106">
        <f t="shared" si="33"/>
        <v>40</v>
      </c>
      <c r="K63" s="106">
        <v>21</v>
      </c>
      <c r="L63" s="106">
        <v>19</v>
      </c>
      <c r="M63" s="106">
        <f t="shared" si="34"/>
        <v>46</v>
      </c>
      <c r="N63" s="106">
        <v>25</v>
      </c>
      <c r="O63" s="106">
        <v>21</v>
      </c>
      <c r="P63" s="106">
        <f t="shared" si="35"/>
        <v>49</v>
      </c>
      <c r="Q63" s="106">
        <v>24</v>
      </c>
      <c r="R63" s="106">
        <v>25</v>
      </c>
      <c r="S63" s="106">
        <f t="shared" si="36"/>
        <v>43</v>
      </c>
      <c r="T63" s="106">
        <v>22</v>
      </c>
      <c r="U63" s="106">
        <v>21</v>
      </c>
      <c r="V63" s="106">
        <f t="shared" si="37"/>
        <v>50</v>
      </c>
      <c r="W63" s="106">
        <v>24</v>
      </c>
      <c r="X63" s="106">
        <v>26</v>
      </c>
      <c r="Y63" s="106">
        <f t="shared" si="38"/>
        <v>45</v>
      </c>
      <c r="Z63" s="106">
        <v>23</v>
      </c>
      <c r="AA63" s="106">
        <v>22</v>
      </c>
    </row>
    <row r="64" spans="1:27" ht="18.75" customHeight="1">
      <c r="A64" s="105"/>
      <c r="B64" s="104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</row>
    <row r="65" spans="1:27" ht="18.75" customHeight="1">
      <c r="A65" s="461" t="s">
        <v>135</v>
      </c>
      <c r="B65" s="462"/>
      <c r="C65" s="73">
        <f aca="true" t="shared" si="39" ref="C65:AA65">SUM(C66:C69)</f>
        <v>25</v>
      </c>
      <c r="D65" s="73">
        <f t="shared" si="39"/>
        <v>24</v>
      </c>
      <c r="E65" s="73">
        <f t="shared" si="39"/>
        <v>1</v>
      </c>
      <c r="F65" s="73">
        <f t="shared" si="39"/>
        <v>119</v>
      </c>
      <c r="G65" s="73">
        <f t="shared" si="39"/>
        <v>1551</v>
      </c>
      <c r="H65" s="73">
        <f t="shared" si="39"/>
        <v>788</v>
      </c>
      <c r="I65" s="73">
        <f t="shared" si="39"/>
        <v>763</v>
      </c>
      <c r="J65" s="73">
        <f t="shared" si="39"/>
        <v>244</v>
      </c>
      <c r="K65" s="73">
        <f t="shared" si="39"/>
        <v>127</v>
      </c>
      <c r="L65" s="73">
        <f t="shared" si="39"/>
        <v>117</v>
      </c>
      <c r="M65" s="73">
        <f t="shared" si="39"/>
        <v>231</v>
      </c>
      <c r="N65" s="73">
        <f t="shared" si="39"/>
        <v>120</v>
      </c>
      <c r="O65" s="73">
        <f t="shared" si="39"/>
        <v>111</v>
      </c>
      <c r="P65" s="73">
        <f t="shared" si="39"/>
        <v>253</v>
      </c>
      <c r="Q65" s="73">
        <f t="shared" si="39"/>
        <v>121</v>
      </c>
      <c r="R65" s="73">
        <f t="shared" si="39"/>
        <v>132</v>
      </c>
      <c r="S65" s="73">
        <f t="shared" si="39"/>
        <v>269</v>
      </c>
      <c r="T65" s="73">
        <f t="shared" si="39"/>
        <v>136</v>
      </c>
      <c r="U65" s="73">
        <f t="shared" si="39"/>
        <v>133</v>
      </c>
      <c r="V65" s="73">
        <f t="shared" si="39"/>
        <v>276</v>
      </c>
      <c r="W65" s="73">
        <f t="shared" si="39"/>
        <v>139</v>
      </c>
      <c r="X65" s="73">
        <f t="shared" si="39"/>
        <v>137</v>
      </c>
      <c r="Y65" s="73">
        <f t="shared" si="39"/>
        <v>278</v>
      </c>
      <c r="Z65" s="73">
        <f t="shared" si="39"/>
        <v>145</v>
      </c>
      <c r="AA65" s="73">
        <f t="shared" si="39"/>
        <v>133</v>
      </c>
    </row>
    <row r="66" spans="1:27" ht="18.75" customHeight="1">
      <c r="A66" s="105"/>
      <c r="B66" s="16" t="s">
        <v>134</v>
      </c>
      <c r="C66" s="106">
        <f>SUM(D66:E66)</f>
        <v>5</v>
      </c>
      <c r="D66" s="106">
        <v>5</v>
      </c>
      <c r="E66" s="35" t="s">
        <v>30</v>
      </c>
      <c r="F66" s="106">
        <v>29</v>
      </c>
      <c r="G66" s="106">
        <f>SUM(H66:I66)</f>
        <v>507</v>
      </c>
      <c r="H66" s="35">
        <f aca="true" t="shared" si="40" ref="H66:I69">SUM(K66,N66,Q66,T66,W66,Z66)</f>
        <v>284</v>
      </c>
      <c r="I66" s="35">
        <f t="shared" si="40"/>
        <v>223</v>
      </c>
      <c r="J66" s="106">
        <f>SUM(K66:L66)</f>
        <v>86</v>
      </c>
      <c r="K66" s="106">
        <v>57</v>
      </c>
      <c r="L66" s="106">
        <v>29</v>
      </c>
      <c r="M66" s="106">
        <f>SUM(N66:O66)</f>
        <v>81</v>
      </c>
      <c r="N66" s="106">
        <v>42</v>
      </c>
      <c r="O66" s="106">
        <v>39</v>
      </c>
      <c r="P66" s="106">
        <f>SUM(Q66:R66)</f>
        <v>85</v>
      </c>
      <c r="Q66" s="106">
        <v>45</v>
      </c>
      <c r="R66" s="106">
        <v>40</v>
      </c>
      <c r="S66" s="106">
        <f>SUM(T66:U66)</f>
        <v>93</v>
      </c>
      <c r="T66" s="106">
        <v>51</v>
      </c>
      <c r="U66" s="106">
        <v>42</v>
      </c>
      <c r="V66" s="106">
        <f>SUM(W66:X66)</f>
        <v>76</v>
      </c>
      <c r="W66" s="106">
        <v>38</v>
      </c>
      <c r="X66" s="106">
        <v>38</v>
      </c>
      <c r="Y66" s="106">
        <f>SUM(Z66:AA66)</f>
        <v>86</v>
      </c>
      <c r="Z66" s="106">
        <v>51</v>
      </c>
      <c r="AA66" s="106">
        <v>35</v>
      </c>
    </row>
    <row r="67" spans="1:27" ht="18.75" customHeight="1">
      <c r="A67" s="105"/>
      <c r="B67" s="16" t="s">
        <v>133</v>
      </c>
      <c r="C67" s="106">
        <f>SUM(D67:E67)</f>
        <v>5</v>
      </c>
      <c r="D67" s="106">
        <v>5</v>
      </c>
      <c r="E67" s="35" t="s">
        <v>30</v>
      </c>
      <c r="F67" s="106">
        <v>25</v>
      </c>
      <c r="G67" s="106">
        <f>SUM(H67:I67)</f>
        <v>254</v>
      </c>
      <c r="H67" s="35">
        <f t="shared" si="40"/>
        <v>133</v>
      </c>
      <c r="I67" s="35">
        <f t="shared" si="40"/>
        <v>121</v>
      </c>
      <c r="J67" s="106">
        <f>SUM(K67:L67)</f>
        <v>34</v>
      </c>
      <c r="K67" s="106">
        <v>20</v>
      </c>
      <c r="L67" s="106">
        <v>14</v>
      </c>
      <c r="M67" s="106">
        <f>SUM(N67:O67)</f>
        <v>37</v>
      </c>
      <c r="N67" s="106">
        <v>25</v>
      </c>
      <c r="O67" s="106">
        <v>12</v>
      </c>
      <c r="P67" s="106">
        <f>SUM(Q67:R67)</f>
        <v>52</v>
      </c>
      <c r="Q67" s="106">
        <v>23</v>
      </c>
      <c r="R67" s="106">
        <v>29</v>
      </c>
      <c r="S67" s="106">
        <f>SUM(T67:U67)</f>
        <v>40</v>
      </c>
      <c r="T67" s="106">
        <v>23</v>
      </c>
      <c r="U67" s="106">
        <v>17</v>
      </c>
      <c r="V67" s="106">
        <f>SUM(W67:X67)</f>
        <v>43</v>
      </c>
      <c r="W67" s="106">
        <v>21</v>
      </c>
      <c r="X67" s="106">
        <v>22</v>
      </c>
      <c r="Y67" s="106">
        <f>SUM(Z67:AA67)</f>
        <v>48</v>
      </c>
      <c r="Z67" s="106">
        <v>21</v>
      </c>
      <c r="AA67" s="106">
        <v>27</v>
      </c>
    </row>
    <row r="68" spans="1:27" ht="18.75" customHeight="1">
      <c r="A68" s="105"/>
      <c r="B68" s="16" t="s">
        <v>132</v>
      </c>
      <c r="C68" s="106">
        <f>SUM(D68:E68)</f>
        <v>8</v>
      </c>
      <c r="D68" s="106">
        <v>7</v>
      </c>
      <c r="E68" s="106">
        <v>1</v>
      </c>
      <c r="F68" s="106">
        <v>39</v>
      </c>
      <c r="G68" s="106">
        <f>SUM(H68:I68)</f>
        <v>563</v>
      </c>
      <c r="H68" s="35">
        <f t="shared" si="40"/>
        <v>259</v>
      </c>
      <c r="I68" s="35">
        <f t="shared" si="40"/>
        <v>304</v>
      </c>
      <c r="J68" s="106">
        <f>SUM(K68:L68)</f>
        <v>91</v>
      </c>
      <c r="K68" s="106">
        <v>36</v>
      </c>
      <c r="L68" s="106">
        <v>55</v>
      </c>
      <c r="M68" s="106">
        <f>SUM(N68:O68)</f>
        <v>79</v>
      </c>
      <c r="N68" s="106">
        <v>39</v>
      </c>
      <c r="O68" s="106">
        <v>40</v>
      </c>
      <c r="P68" s="106">
        <f>SUM(Q68:R68)</f>
        <v>84</v>
      </c>
      <c r="Q68" s="106">
        <v>37</v>
      </c>
      <c r="R68" s="106">
        <v>47</v>
      </c>
      <c r="S68" s="106">
        <f>SUM(T68:U68)</f>
        <v>97</v>
      </c>
      <c r="T68" s="106">
        <v>48</v>
      </c>
      <c r="U68" s="106">
        <v>49</v>
      </c>
      <c r="V68" s="106">
        <f>SUM(W68:X68)</f>
        <v>108</v>
      </c>
      <c r="W68" s="106">
        <v>48</v>
      </c>
      <c r="X68" s="106">
        <v>60</v>
      </c>
      <c r="Y68" s="106">
        <f>SUM(Z68:AA68)</f>
        <v>104</v>
      </c>
      <c r="Z68" s="106">
        <v>51</v>
      </c>
      <c r="AA68" s="106">
        <v>53</v>
      </c>
    </row>
    <row r="69" spans="1:27" ht="18.75" customHeight="1">
      <c r="A69" s="105"/>
      <c r="B69" s="16" t="s">
        <v>131</v>
      </c>
      <c r="C69" s="106">
        <f>SUM(D69:E69)</f>
        <v>7</v>
      </c>
      <c r="D69" s="106">
        <v>7</v>
      </c>
      <c r="E69" s="35" t="s">
        <v>30</v>
      </c>
      <c r="F69" s="106">
        <v>26</v>
      </c>
      <c r="G69" s="106">
        <f>SUM(H69:I69)</f>
        <v>227</v>
      </c>
      <c r="H69" s="35">
        <f t="shared" si="40"/>
        <v>112</v>
      </c>
      <c r="I69" s="35">
        <f t="shared" si="40"/>
        <v>115</v>
      </c>
      <c r="J69" s="106">
        <f>SUM(K69:L69)</f>
        <v>33</v>
      </c>
      <c r="K69" s="106">
        <v>14</v>
      </c>
      <c r="L69" s="106">
        <v>19</v>
      </c>
      <c r="M69" s="106">
        <f>SUM(N69:O69)</f>
        <v>34</v>
      </c>
      <c r="N69" s="106">
        <v>14</v>
      </c>
      <c r="O69" s="106">
        <v>20</v>
      </c>
      <c r="P69" s="106">
        <f>SUM(Q69:R69)</f>
        <v>32</v>
      </c>
      <c r="Q69" s="106">
        <v>16</v>
      </c>
      <c r="R69" s="106">
        <v>16</v>
      </c>
      <c r="S69" s="106">
        <f>SUM(T69:U69)</f>
        <v>39</v>
      </c>
      <c r="T69" s="106">
        <v>14</v>
      </c>
      <c r="U69" s="106">
        <v>25</v>
      </c>
      <c r="V69" s="106">
        <f>SUM(W69:X69)</f>
        <v>49</v>
      </c>
      <c r="W69" s="106">
        <v>32</v>
      </c>
      <c r="X69" s="106">
        <v>17</v>
      </c>
      <c r="Y69" s="106">
        <f>SUM(Z69:AA69)</f>
        <v>40</v>
      </c>
      <c r="Z69" s="106">
        <v>22</v>
      </c>
      <c r="AA69" s="106">
        <v>18</v>
      </c>
    </row>
    <row r="70" spans="1:27" ht="18.75" customHeight="1">
      <c r="A70" s="105"/>
      <c r="B70" s="10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8.75" customHeight="1">
      <c r="A71" s="461" t="s">
        <v>130</v>
      </c>
      <c r="B71" s="462"/>
      <c r="C71" s="73">
        <f>SUM(C72)</f>
        <v>3</v>
      </c>
      <c r="D71" s="73">
        <f>SUM(D72)</f>
        <v>3</v>
      </c>
      <c r="E71" s="37" t="s">
        <v>30</v>
      </c>
      <c r="F71" s="73">
        <f aca="true" t="shared" si="41" ref="F71:AA71">SUM(F72)</f>
        <v>20</v>
      </c>
      <c r="G71" s="73">
        <f t="shared" si="41"/>
        <v>446</v>
      </c>
      <c r="H71" s="73">
        <f t="shared" si="41"/>
        <v>226</v>
      </c>
      <c r="I71" s="73">
        <f t="shared" si="41"/>
        <v>220</v>
      </c>
      <c r="J71" s="73">
        <f t="shared" si="41"/>
        <v>63</v>
      </c>
      <c r="K71" s="73">
        <f t="shared" si="41"/>
        <v>29</v>
      </c>
      <c r="L71" s="73">
        <f t="shared" si="41"/>
        <v>34</v>
      </c>
      <c r="M71" s="73">
        <f t="shared" si="41"/>
        <v>62</v>
      </c>
      <c r="N71" s="73">
        <f t="shared" si="41"/>
        <v>33</v>
      </c>
      <c r="O71" s="73">
        <f t="shared" si="41"/>
        <v>29</v>
      </c>
      <c r="P71" s="73">
        <f t="shared" si="41"/>
        <v>87</v>
      </c>
      <c r="Q71" s="73">
        <f t="shared" si="41"/>
        <v>38</v>
      </c>
      <c r="R71" s="73">
        <f t="shared" si="41"/>
        <v>49</v>
      </c>
      <c r="S71" s="73">
        <f t="shared" si="41"/>
        <v>74</v>
      </c>
      <c r="T71" s="73">
        <f t="shared" si="41"/>
        <v>42</v>
      </c>
      <c r="U71" s="73">
        <f t="shared" si="41"/>
        <v>32</v>
      </c>
      <c r="V71" s="73">
        <f t="shared" si="41"/>
        <v>89</v>
      </c>
      <c r="W71" s="73">
        <f t="shared" si="41"/>
        <v>46</v>
      </c>
      <c r="X71" s="73">
        <f t="shared" si="41"/>
        <v>43</v>
      </c>
      <c r="Y71" s="73">
        <f t="shared" si="41"/>
        <v>71</v>
      </c>
      <c r="Z71" s="73">
        <f t="shared" si="41"/>
        <v>38</v>
      </c>
      <c r="AA71" s="73">
        <f t="shared" si="41"/>
        <v>33</v>
      </c>
    </row>
    <row r="72" spans="1:27" ht="18.75" customHeight="1">
      <c r="A72" s="102"/>
      <c r="B72" s="27" t="s">
        <v>129</v>
      </c>
      <c r="C72" s="100">
        <f>SUM(D72:E72)</f>
        <v>3</v>
      </c>
      <c r="D72" s="100">
        <v>3</v>
      </c>
      <c r="E72" s="101" t="s">
        <v>13</v>
      </c>
      <c r="F72" s="100">
        <v>20</v>
      </c>
      <c r="G72" s="100">
        <f>SUM(H72:I72)</f>
        <v>446</v>
      </c>
      <c r="H72" s="101">
        <f>SUM(K72,N72,Q72,T72,W72,Z72)</f>
        <v>226</v>
      </c>
      <c r="I72" s="101">
        <f>SUM(L72,O72,R72,U72,X72,AA72)</f>
        <v>220</v>
      </c>
      <c r="J72" s="100">
        <f>SUM(K72:L72)</f>
        <v>63</v>
      </c>
      <c r="K72" s="100">
        <v>29</v>
      </c>
      <c r="L72" s="100">
        <v>34</v>
      </c>
      <c r="M72" s="100">
        <f>SUM(N72:O72)</f>
        <v>62</v>
      </c>
      <c r="N72" s="100">
        <v>33</v>
      </c>
      <c r="O72" s="100">
        <v>29</v>
      </c>
      <c r="P72" s="100">
        <f>SUM(Q72:R72)</f>
        <v>87</v>
      </c>
      <c r="Q72" s="100">
        <v>38</v>
      </c>
      <c r="R72" s="100">
        <v>49</v>
      </c>
      <c r="S72" s="100">
        <f>SUM(T72:U72)</f>
        <v>74</v>
      </c>
      <c r="T72" s="100">
        <v>42</v>
      </c>
      <c r="U72" s="100">
        <v>32</v>
      </c>
      <c r="V72" s="100">
        <f>SUM(W72:X72)</f>
        <v>89</v>
      </c>
      <c r="W72" s="100">
        <v>46</v>
      </c>
      <c r="X72" s="100">
        <v>43</v>
      </c>
      <c r="Y72" s="100">
        <f>SUM(Z72:AA72)</f>
        <v>71</v>
      </c>
      <c r="Z72" s="100">
        <v>38</v>
      </c>
      <c r="AA72" s="100">
        <v>33</v>
      </c>
    </row>
    <row r="73" spans="1:27" ht="18.75" customHeight="1">
      <c r="A73" s="40" t="s">
        <v>32</v>
      </c>
      <c r="B73" s="4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</sheetData>
  <sheetProtection/>
  <mergeCells count="36">
    <mergeCell ref="S4:U4"/>
    <mergeCell ref="V4:X4"/>
    <mergeCell ref="A7:B7"/>
    <mergeCell ref="A8:B8"/>
    <mergeCell ref="A9:B9"/>
    <mergeCell ref="A10:B10"/>
    <mergeCell ref="M4:O4"/>
    <mergeCell ref="P4:R4"/>
    <mergeCell ref="A1:AA1"/>
    <mergeCell ref="A6:B6"/>
    <mergeCell ref="A16:B16"/>
    <mergeCell ref="F4:F5"/>
    <mergeCell ref="A2:AA2"/>
    <mergeCell ref="A4:B5"/>
    <mergeCell ref="C4:E4"/>
    <mergeCell ref="G4:I4"/>
    <mergeCell ref="J4:L4"/>
    <mergeCell ref="Y4:AA4"/>
    <mergeCell ref="A12:B12"/>
    <mergeCell ref="A13:B13"/>
    <mergeCell ref="A14:B14"/>
    <mergeCell ref="A17:B17"/>
    <mergeCell ref="A71:B71"/>
    <mergeCell ref="A34:B34"/>
    <mergeCell ref="A44:B44"/>
    <mergeCell ref="A51:B51"/>
    <mergeCell ref="A57:B57"/>
    <mergeCell ref="A65:B65"/>
    <mergeCell ref="A28:B28"/>
    <mergeCell ref="A18:B18"/>
    <mergeCell ref="A19:B19"/>
    <mergeCell ref="A20:B20"/>
    <mergeCell ref="A21:B21"/>
    <mergeCell ref="A22:B22"/>
    <mergeCell ref="A23:B23"/>
    <mergeCell ref="A25:B25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6"/>
  <sheetViews>
    <sheetView zoomScalePageLayoutView="0" workbookViewId="0" topLeftCell="E1">
      <selection activeCell="V9" sqref="V9:W9"/>
    </sheetView>
  </sheetViews>
  <sheetFormatPr defaultColWidth="9.3984375" defaultRowHeight="17.25" customHeight="1"/>
  <cols>
    <col min="1" max="1" width="2.5" style="0" customWidth="1"/>
    <col min="2" max="2" width="9.3984375" style="0" customWidth="1"/>
    <col min="3" max="11" width="8.09765625" style="0" customWidth="1"/>
    <col min="12" max="12" width="9.3984375" style="0" customWidth="1"/>
    <col min="13" max="19" width="8.09765625" style="0" customWidth="1"/>
    <col min="20" max="21" width="7.5" style="0" customWidth="1"/>
    <col min="22" max="22" width="2.5" style="0" customWidth="1"/>
    <col min="23" max="23" width="9.3984375" style="0" customWidth="1"/>
    <col min="24" max="39" width="8.09765625" style="0" customWidth="1"/>
  </cols>
  <sheetData>
    <row r="1" spans="1:39" ht="17.25" customHeight="1">
      <c r="A1" s="515" t="s">
        <v>215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V1" s="498" t="s">
        <v>226</v>
      </c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</row>
    <row r="2" spans="1:39" ht="17.25" customHeight="1">
      <c r="A2" s="499" t="s">
        <v>214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V2" s="499" t="s">
        <v>225</v>
      </c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99"/>
    </row>
    <row r="3" spans="1:39" ht="17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38" t="s">
        <v>213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52" t="s">
        <v>224</v>
      </c>
    </row>
    <row r="4" spans="1:39" ht="17.25" customHeight="1">
      <c r="A4" s="440" t="s">
        <v>238</v>
      </c>
      <c r="B4" s="527"/>
      <c r="C4" s="500" t="s">
        <v>212</v>
      </c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519"/>
      <c r="Q4" s="511" t="s">
        <v>211</v>
      </c>
      <c r="R4" s="503"/>
      <c r="S4" s="503"/>
      <c r="V4" s="503" t="s">
        <v>223</v>
      </c>
      <c r="W4" s="504"/>
      <c r="X4" s="500" t="s">
        <v>222</v>
      </c>
      <c r="Y4" s="493"/>
      <c r="Z4" s="494"/>
      <c r="AA4" s="472" t="s">
        <v>196</v>
      </c>
      <c r="AB4" s="500" t="s">
        <v>221</v>
      </c>
      <c r="AC4" s="493"/>
      <c r="AD4" s="494"/>
      <c r="AE4" s="500" t="s">
        <v>220</v>
      </c>
      <c r="AF4" s="493"/>
      <c r="AG4" s="494"/>
      <c r="AH4" s="500" t="s">
        <v>219</v>
      </c>
      <c r="AI4" s="493"/>
      <c r="AJ4" s="494"/>
      <c r="AK4" s="500" t="s">
        <v>218</v>
      </c>
      <c r="AL4" s="493"/>
      <c r="AM4" s="493"/>
    </row>
    <row r="5" spans="1:39" ht="17.25" customHeight="1">
      <c r="A5" s="528"/>
      <c r="B5" s="529"/>
      <c r="C5" s="520" t="s">
        <v>210</v>
      </c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2"/>
      <c r="O5" s="137"/>
      <c r="P5" s="136"/>
      <c r="Q5" s="512"/>
      <c r="R5" s="513"/>
      <c r="S5" s="513"/>
      <c r="V5" s="505"/>
      <c r="W5" s="506"/>
      <c r="X5" s="89" t="s">
        <v>3</v>
      </c>
      <c r="Y5" s="89" t="s">
        <v>217</v>
      </c>
      <c r="Z5" s="89" t="s">
        <v>216</v>
      </c>
      <c r="AA5" s="474"/>
      <c r="AB5" s="89" t="s">
        <v>3</v>
      </c>
      <c r="AC5" s="89" t="s">
        <v>4</v>
      </c>
      <c r="AD5" s="89" t="s">
        <v>5</v>
      </c>
      <c r="AE5" s="89" t="s">
        <v>3</v>
      </c>
      <c r="AF5" s="89" t="s">
        <v>4</v>
      </c>
      <c r="AG5" s="89" t="s">
        <v>5</v>
      </c>
      <c r="AH5" s="89" t="s">
        <v>3</v>
      </c>
      <c r="AI5" s="89" t="s">
        <v>4</v>
      </c>
      <c r="AJ5" s="89" t="s">
        <v>5</v>
      </c>
      <c r="AK5" s="89" t="s">
        <v>3</v>
      </c>
      <c r="AL5" s="89" t="s">
        <v>4</v>
      </c>
      <c r="AM5" s="90" t="s">
        <v>5</v>
      </c>
    </row>
    <row r="6" spans="1:39" ht="17.25" customHeight="1">
      <c r="A6" s="528"/>
      <c r="B6" s="529"/>
      <c r="C6" s="516" t="s">
        <v>209</v>
      </c>
      <c r="D6" s="507"/>
      <c r="E6" s="508"/>
      <c r="F6" s="516" t="s">
        <v>208</v>
      </c>
      <c r="G6" s="508"/>
      <c r="H6" s="516" t="s">
        <v>207</v>
      </c>
      <c r="I6" s="508"/>
      <c r="J6" s="517" t="s">
        <v>206</v>
      </c>
      <c r="K6" s="518"/>
      <c r="L6" s="523" t="s">
        <v>205</v>
      </c>
      <c r="M6" s="516" t="s">
        <v>204</v>
      </c>
      <c r="N6" s="508"/>
      <c r="O6" s="525" t="s">
        <v>203</v>
      </c>
      <c r="P6" s="526"/>
      <c r="Q6" s="512"/>
      <c r="R6" s="513"/>
      <c r="S6" s="513"/>
      <c r="V6" s="507" t="s">
        <v>186</v>
      </c>
      <c r="W6" s="508"/>
      <c r="X6" s="106">
        <f>SUM(Y6:Z6)</f>
        <v>112</v>
      </c>
      <c r="Y6" s="106">
        <v>108</v>
      </c>
      <c r="Z6" s="106">
        <v>4</v>
      </c>
      <c r="AA6" s="106">
        <v>1250</v>
      </c>
      <c r="AB6" s="106">
        <f>SUM(AC6:AD6)</f>
        <v>42323</v>
      </c>
      <c r="AC6" s="106">
        <f aca="true" t="shared" si="0" ref="AC6:AD9">SUM(AF6,AI6,AL6)</f>
        <v>21539</v>
      </c>
      <c r="AD6" s="106">
        <f t="shared" si="0"/>
        <v>20784</v>
      </c>
      <c r="AE6" s="106">
        <f>SUM(AF6:AG6)</f>
        <v>13869</v>
      </c>
      <c r="AF6" s="106">
        <v>6995</v>
      </c>
      <c r="AG6" s="106">
        <v>6874</v>
      </c>
      <c r="AH6" s="106">
        <f>SUM(AI6:AJ6)</f>
        <v>14031</v>
      </c>
      <c r="AI6" s="106">
        <v>7132</v>
      </c>
      <c r="AJ6" s="106">
        <v>6899</v>
      </c>
      <c r="AK6" s="106">
        <f>SUM(AL6:AM6)</f>
        <v>14423</v>
      </c>
      <c r="AL6" s="106">
        <v>7412</v>
      </c>
      <c r="AM6" s="106">
        <v>7011</v>
      </c>
    </row>
    <row r="7" spans="1:39" ht="17.25" customHeight="1">
      <c r="A7" s="528"/>
      <c r="B7" s="529"/>
      <c r="C7" s="452"/>
      <c r="D7" s="453"/>
      <c r="E7" s="454"/>
      <c r="F7" s="452"/>
      <c r="G7" s="454"/>
      <c r="H7" s="452"/>
      <c r="I7" s="454"/>
      <c r="J7" s="490"/>
      <c r="K7" s="506"/>
      <c r="L7" s="524"/>
      <c r="M7" s="452"/>
      <c r="N7" s="454"/>
      <c r="O7" s="135"/>
      <c r="P7" s="134"/>
      <c r="Q7" s="514"/>
      <c r="R7" s="505"/>
      <c r="S7" s="505"/>
      <c r="V7" s="509" t="s">
        <v>60</v>
      </c>
      <c r="W7" s="510"/>
      <c r="X7" s="106">
        <f>SUM(Y7:Z7)</f>
        <v>112</v>
      </c>
      <c r="Y7" s="106">
        <v>108</v>
      </c>
      <c r="Z7" s="106">
        <v>4</v>
      </c>
      <c r="AA7" s="106">
        <v>1220</v>
      </c>
      <c r="AB7" s="106">
        <f>SUM(AC7:AD7)</f>
        <v>41014</v>
      </c>
      <c r="AC7" s="106">
        <f t="shared" si="0"/>
        <v>20907</v>
      </c>
      <c r="AD7" s="106">
        <f t="shared" si="0"/>
        <v>20107</v>
      </c>
      <c r="AE7" s="106">
        <f>SUM(AF7:AG7)</f>
        <v>13170</v>
      </c>
      <c r="AF7" s="106">
        <v>6830</v>
      </c>
      <c r="AG7" s="106">
        <v>6340</v>
      </c>
      <c r="AH7" s="106">
        <f>SUM(AI7:AJ7)</f>
        <v>13847</v>
      </c>
      <c r="AI7" s="106">
        <v>6972</v>
      </c>
      <c r="AJ7" s="106">
        <v>6875</v>
      </c>
      <c r="AK7" s="106">
        <f>SUM(AL7:AM7)</f>
        <v>13997</v>
      </c>
      <c r="AL7" s="106">
        <v>7105</v>
      </c>
      <c r="AM7" s="106">
        <v>6892</v>
      </c>
    </row>
    <row r="8" spans="1:39" ht="17.25" customHeight="1">
      <c r="A8" s="442"/>
      <c r="B8" s="530"/>
      <c r="C8" s="89" t="s">
        <v>3</v>
      </c>
      <c r="D8" s="89" t="s">
        <v>4</v>
      </c>
      <c r="E8" s="89" t="s">
        <v>5</v>
      </c>
      <c r="F8" s="89" t="s">
        <v>4</v>
      </c>
      <c r="G8" s="89" t="s">
        <v>5</v>
      </c>
      <c r="H8" s="89" t="s">
        <v>4</v>
      </c>
      <c r="I8" s="89" t="s">
        <v>5</v>
      </c>
      <c r="J8" s="89" t="s">
        <v>4</v>
      </c>
      <c r="K8" s="89" t="s">
        <v>5</v>
      </c>
      <c r="L8" s="89" t="s">
        <v>5</v>
      </c>
      <c r="M8" s="89" t="s">
        <v>4</v>
      </c>
      <c r="N8" s="89" t="s">
        <v>5</v>
      </c>
      <c r="O8" s="89" t="s">
        <v>4</v>
      </c>
      <c r="P8" s="133" t="s">
        <v>5</v>
      </c>
      <c r="Q8" s="132" t="s">
        <v>3</v>
      </c>
      <c r="R8" s="89" t="s">
        <v>4</v>
      </c>
      <c r="S8" s="90" t="s">
        <v>5</v>
      </c>
      <c r="V8" s="509" t="s">
        <v>183</v>
      </c>
      <c r="W8" s="510"/>
      <c r="X8" s="106">
        <f>SUM(Y8:Z8)</f>
        <v>113</v>
      </c>
      <c r="Y8" s="106">
        <v>109</v>
      </c>
      <c r="Z8" s="106">
        <v>4</v>
      </c>
      <c r="AA8" s="106">
        <v>1208</v>
      </c>
      <c r="AB8" s="106">
        <f>SUM(AC8:AD8)</f>
        <v>39979</v>
      </c>
      <c r="AC8" s="106">
        <f t="shared" si="0"/>
        <v>20446</v>
      </c>
      <c r="AD8" s="106">
        <f t="shared" si="0"/>
        <v>19533</v>
      </c>
      <c r="AE8" s="106">
        <f>SUM(AF8:AG8)</f>
        <v>13001</v>
      </c>
      <c r="AF8" s="106">
        <v>6660</v>
      </c>
      <c r="AG8" s="106">
        <v>6341</v>
      </c>
      <c r="AH8" s="106">
        <f>SUM(AI8:AJ8)</f>
        <v>13147</v>
      </c>
      <c r="AI8" s="106">
        <v>6820</v>
      </c>
      <c r="AJ8" s="106">
        <v>6327</v>
      </c>
      <c r="AK8" s="106">
        <f>SUM(AL8:AM8)</f>
        <v>13831</v>
      </c>
      <c r="AL8" s="106">
        <v>6966</v>
      </c>
      <c r="AM8" s="106">
        <v>6865</v>
      </c>
    </row>
    <row r="9" spans="1:39" ht="17.25" customHeight="1">
      <c r="A9" s="507" t="s">
        <v>186</v>
      </c>
      <c r="B9" s="508"/>
      <c r="C9" s="106">
        <f>SUM(D9:E9)</f>
        <v>4207</v>
      </c>
      <c r="D9" s="119">
        <f>SUM(F9,H9,J9,M9)</f>
        <v>1470</v>
      </c>
      <c r="E9" s="119">
        <f>SUM(G9,I9,K9,L9,N9)</f>
        <v>2737</v>
      </c>
      <c r="F9" s="106">
        <v>232</v>
      </c>
      <c r="G9" s="106">
        <v>31</v>
      </c>
      <c r="H9" s="106">
        <v>177</v>
      </c>
      <c r="I9" s="106">
        <v>86</v>
      </c>
      <c r="J9" s="106">
        <v>1037</v>
      </c>
      <c r="K9" s="106">
        <v>2233</v>
      </c>
      <c r="L9" s="106">
        <v>276</v>
      </c>
      <c r="M9" s="106">
        <v>24</v>
      </c>
      <c r="N9" s="106">
        <v>111</v>
      </c>
      <c r="O9" s="106">
        <v>20</v>
      </c>
      <c r="P9" s="106">
        <v>30</v>
      </c>
      <c r="Q9" s="106">
        <f>SUM(R9:S9)</f>
        <v>1134</v>
      </c>
      <c r="R9" s="106">
        <v>137</v>
      </c>
      <c r="S9" s="106">
        <v>997</v>
      </c>
      <c r="V9" s="509" t="s">
        <v>202</v>
      </c>
      <c r="W9" s="510"/>
      <c r="X9" s="106">
        <f>SUM(Y9:Z9)</f>
        <v>113</v>
      </c>
      <c r="Y9" s="106">
        <v>109</v>
      </c>
      <c r="Z9" s="106">
        <v>4</v>
      </c>
      <c r="AA9" s="106">
        <v>1186</v>
      </c>
      <c r="AB9" s="106">
        <f>SUM(AC9:AD9)</f>
        <v>38435</v>
      </c>
      <c r="AC9" s="106">
        <f t="shared" si="0"/>
        <v>19746</v>
      </c>
      <c r="AD9" s="106">
        <f t="shared" si="0"/>
        <v>18689</v>
      </c>
      <c r="AE9" s="106">
        <f>SUM(AF9:AG9)</f>
        <v>12328</v>
      </c>
      <c r="AF9" s="106">
        <v>6287</v>
      </c>
      <c r="AG9" s="106">
        <v>6041</v>
      </c>
      <c r="AH9" s="106">
        <f>SUM(AI9:AJ9)</f>
        <v>12963</v>
      </c>
      <c r="AI9" s="106">
        <v>6641</v>
      </c>
      <c r="AJ9" s="106">
        <v>6322</v>
      </c>
      <c r="AK9" s="106">
        <f>SUM(AL9:AM9)</f>
        <v>13144</v>
      </c>
      <c r="AL9" s="106">
        <v>6818</v>
      </c>
      <c r="AM9" s="106">
        <v>6326</v>
      </c>
    </row>
    <row r="10" spans="1:39" ht="17.25" customHeight="1">
      <c r="A10" s="509" t="s">
        <v>60</v>
      </c>
      <c r="B10" s="510"/>
      <c r="C10" s="106">
        <f>SUM(D10:E10)</f>
        <v>4136</v>
      </c>
      <c r="D10" s="119">
        <f>SUM(F10,H10,J10,M10)</f>
        <v>1446</v>
      </c>
      <c r="E10" s="119">
        <f>SUM(G10,I10,K10,L10,N10)</f>
        <v>2690</v>
      </c>
      <c r="F10" s="106">
        <v>226</v>
      </c>
      <c r="G10" s="106">
        <v>34</v>
      </c>
      <c r="H10" s="106">
        <v>178</v>
      </c>
      <c r="I10" s="106">
        <v>82</v>
      </c>
      <c r="J10" s="106">
        <v>1009</v>
      </c>
      <c r="K10" s="106">
        <v>2214</v>
      </c>
      <c r="L10" s="106">
        <v>279</v>
      </c>
      <c r="M10" s="106">
        <v>33</v>
      </c>
      <c r="N10" s="106">
        <v>81</v>
      </c>
      <c r="O10" s="106">
        <v>18</v>
      </c>
      <c r="P10" s="106">
        <v>25</v>
      </c>
      <c r="Q10" s="106">
        <f>SUM(R10:S10)</f>
        <v>1112</v>
      </c>
      <c r="R10" s="106">
        <v>128</v>
      </c>
      <c r="S10" s="106">
        <v>984</v>
      </c>
      <c r="V10" s="501" t="s">
        <v>57</v>
      </c>
      <c r="W10" s="502"/>
      <c r="X10" s="73">
        <f aca="true" t="shared" si="1" ref="X10:AM10">SUM(X12:X14)</f>
        <v>113</v>
      </c>
      <c r="Y10" s="73">
        <f t="shared" si="1"/>
        <v>109</v>
      </c>
      <c r="Z10" s="73">
        <f t="shared" si="1"/>
        <v>4</v>
      </c>
      <c r="AA10" s="73">
        <f t="shared" si="1"/>
        <v>1164</v>
      </c>
      <c r="AB10" s="73">
        <f t="shared" si="1"/>
        <v>37582</v>
      </c>
      <c r="AC10" s="73">
        <f t="shared" si="1"/>
        <v>19140</v>
      </c>
      <c r="AD10" s="73">
        <f t="shared" si="1"/>
        <v>18442</v>
      </c>
      <c r="AE10" s="73">
        <f t="shared" si="1"/>
        <v>12324</v>
      </c>
      <c r="AF10" s="73">
        <f t="shared" si="1"/>
        <v>6241</v>
      </c>
      <c r="AG10" s="73">
        <f t="shared" si="1"/>
        <v>6083</v>
      </c>
      <c r="AH10" s="73">
        <f t="shared" si="1"/>
        <v>12322</v>
      </c>
      <c r="AI10" s="73">
        <f t="shared" si="1"/>
        <v>6279</v>
      </c>
      <c r="AJ10" s="73">
        <f t="shared" si="1"/>
        <v>6043</v>
      </c>
      <c r="AK10" s="73">
        <f t="shared" si="1"/>
        <v>12936</v>
      </c>
      <c r="AL10" s="73">
        <f t="shared" si="1"/>
        <v>6620</v>
      </c>
      <c r="AM10" s="73">
        <f t="shared" si="1"/>
        <v>6316</v>
      </c>
    </row>
    <row r="11" spans="1:39" ht="17.25" customHeight="1">
      <c r="A11" s="509" t="s">
        <v>183</v>
      </c>
      <c r="B11" s="510"/>
      <c r="C11" s="106">
        <f>SUM(D11:E11)</f>
        <v>4138</v>
      </c>
      <c r="D11" s="119">
        <f>SUM(F11,H11,J11,M11)</f>
        <v>1448</v>
      </c>
      <c r="E11" s="119">
        <f>SUM(G11,I11,K11,L11,N11)</f>
        <v>2690</v>
      </c>
      <c r="F11" s="106">
        <v>225</v>
      </c>
      <c r="G11" s="106">
        <v>34</v>
      </c>
      <c r="H11" s="106">
        <v>175</v>
      </c>
      <c r="I11" s="106">
        <v>84</v>
      </c>
      <c r="J11" s="106">
        <v>1018</v>
      </c>
      <c r="K11" s="106">
        <v>2189</v>
      </c>
      <c r="L11" s="106">
        <v>276</v>
      </c>
      <c r="M11" s="106">
        <v>30</v>
      </c>
      <c r="N11" s="106">
        <v>107</v>
      </c>
      <c r="O11" s="106">
        <v>15</v>
      </c>
      <c r="P11" s="106">
        <v>37</v>
      </c>
      <c r="Q11" s="106">
        <f>SUM(R11:S11)</f>
        <v>1110</v>
      </c>
      <c r="R11" s="106">
        <v>122</v>
      </c>
      <c r="S11" s="106">
        <v>988</v>
      </c>
      <c r="V11" s="130"/>
      <c r="W11" s="129"/>
      <c r="X11" s="107"/>
      <c r="Y11" s="74"/>
      <c r="Z11" s="74"/>
      <c r="AA11" s="74"/>
      <c r="AB11" s="107"/>
      <c r="AC11" s="107"/>
      <c r="AD11" s="107"/>
      <c r="AE11" s="107"/>
      <c r="AF11" s="74"/>
      <c r="AG11" s="74"/>
      <c r="AH11" s="107"/>
      <c r="AI11" s="74"/>
      <c r="AJ11" s="74"/>
      <c r="AK11" s="107"/>
      <c r="AL11" s="74"/>
      <c r="AM11" s="74"/>
    </row>
    <row r="12" spans="1:39" ht="17.25" customHeight="1">
      <c r="A12" s="509" t="s">
        <v>202</v>
      </c>
      <c r="B12" s="510"/>
      <c r="C12" s="106">
        <f>SUM(D12:E12)</f>
        <v>4150</v>
      </c>
      <c r="D12" s="119">
        <f>SUM(F12,H12,J12,M12)</f>
        <v>1452</v>
      </c>
      <c r="E12" s="119">
        <f>SUM(G12,I12,K12,L12,N12)</f>
        <v>2698</v>
      </c>
      <c r="F12" s="106">
        <v>222</v>
      </c>
      <c r="G12" s="106">
        <v>35</v>
      </c>
      <c r="H12" s="106">
        <v>183</v>
      </c>
      <c r="I12" s="106">
        <v>75</v>
      </c>
      <c r="J12" s="106">
        <v>1010</v>
      </c>
      <c r="K12" s="106">
        <v>2170</v>
      </c>
      <c r="L12" s="106">
        <v>269</v>
      </c>
      <c r="M12" s="106">
        <v>37</v>
      </c>
      <c r="N12" s="106">
        <v>149</v>
      </c>
      <c r="O12" s="106">
        <v>31</v>
      </c>
      <c r="P12" s="106">
        <v>104</v>
      </c>
      <c r="Q12" s="106">
        <f>SUM(R12:S12)</f>
        <v>1093</v>
      </c>
      <c r="R12" s="106">
        <v>118</v>
      </c>
      <c r="S12" s="106">
        <v>975</v>
      </c>
      <c r="V12" s="496" t="s">
        <v>56</v>
      </c>
      <c r="W12" s="497"/>
      <c r="X12" s="73">
        <f>SUM(Y12:Z12)</f>
        <v>1</v>
      </c>
      <c r="Y12" s="128">
        <v>1</v>
      </c>
      <c r="Z12" s="114" t="s">
        <v>30</v>
      </c>
      <c r="AA12" s="128">
        <v>12</v>
      </c>
      <c r="AB12" s="73">
        <f>SUM(AC12:AD12)</f>
        <v>471</v>
      </c>
      <c r="AC12" s="73">
        <f aca="true" t="shared" si="2" ref="AC12:AD14">SUM(AF12,AI12,AL12)</f>
        <v>235</v>
      </c>
      <c r="AD12" s="73">
        <f t="shared" si="2"/>
        <v>236</v>
      </c>
      <c r="AE12" s="73">
        <f>SUM(AF12:AG12)</f>
        <v>159</v>
      </c>
      <c r="AF12" s="128">
        <v>79</v>
      </c>
      <c r="AG12" s="128">
        <v>80</v>
      </c>
      <c r="AH12" s="73">
        <f>SUM(AI12:AJ12)</f>
        <v>157</v>
      </c>
      <c r="AI12" s="128">
        <v>80</v>
      </c>
      <c r="AJ12" s="128">
        <v>77</v>
      </c>
      <c r="AK12" s="73">
        <f>SUM(AL12:AM12)</f>
        <v>155</v>
      </c>
      <c r="AL12" s="128">
        <v>76</v>
      </c>
      <c r="AM12" s="128">
        <v>79</v>
      </c>
    </row>
    <row r="13" spans="1:39" ht="17.25" customHeight="1">
      <c r="A13" s="501" t="s">
        <v>57</v>
      </c>
      <c r="B13" s="502"/>
      <c r="C13" s="73">
        <f aca="true" t="shared" si="3" ref="C13:S13">SUM(C15:C17)</f>
        <v>4162</v>
      </c>
      <c r="D13" s="73">
        <f t="shared" si="3"/>
        <v>1456</v>
      </c>
      <c r="E13" s="73">
        <f t="shared" si="3"/>
        <v>2706</v>
      </c>
      <c r="F13" s="73">
        <f t="shared" si="3"/>
        <v>219</v>
      </c>
      <c r="G13" s="73">
        <f t="shared" si="3"/>
        <v>36</v>
      </c>
      <c r="H13" s="73">
        <f t="shared" si="3"/>
        <v>187</v>
      </c>
      <c r="I13" s="73">
        <f t="shared" si="3"/>
        <v>72</v>
      </c>
      <c r="J13" s="73">
        <f t="shared" si="3"/>
        <v>1005</v>
      </c>
      <c r="K13" s="73">
        <f t="shared" si="3"/>
        <v>2161</v>
      </c>
      <c r="L13" s="73">
        <f t="shared" si="3"/>
        <v>268</v>
      </c>
      <c r="M13" s="73">
        <f t="shared" si="3"/>
        <v>45</v>
      </c>
      <c r="N13" s="73">
        <f t="shared" si="3"/>
        <v>169</v>
      </c>
      <c r="O13" s="73">
        <f t="shared" si="3"/>
        <v>24</v>
      </c>
      <c r="P13" s="73">
        <f t="shared" si="3"/>
        <v>112</v>
      </c>
      <c r="Q13" s="73">
        <f t="shared" si="3"/>
        <v>1098</v>
      </c>
      <c r="R13" s="73">
        <f t="shared" si="3"/>
        <v>110</v>
      </c>
      <c r="S13" s="73">
        <f t="shared" si="3"/>
        <v>988</v>
      </c>
      <c r="V13" s="496" t="s">
        <v>55</v>
      </c>
      <c r="W13" s="497"/>
      <c r="X13" s="73">
        <f>SUM(Y13:Z13)</f>
        <v>109</v>
      </c>
      <c r="Y13" s="67">
        <v>105</v>
      </c>
      <c r="Z13" s="67">
        <v>4</v>
      </c>
      <c r="AA13" s="67">
        <v>1143</v>
      </c>
      <c r="AB13" s="73">
        <f>SUM(AC13:AD13)</f>
        <v>36880</v>
      </c>
      <c r="AC13" s="73">
        <f t="shared" si="2"/>
        <v>18808</v>
      </c>
      <c r="AD13" s="73">
        <f t="shared" si="2"/>
        <v>18072</v>
      </c>
      <c r="AE13" s="73">
        <f>SUM(AF13:AG13)</f>
        <v>12087</v>
      </c>
      <c r="AF13" s="67">
        <v>6123</v>
      </c>
      <c r="AG13" s="67">
        <v>5964</v>
      </c>
      <c r="AH13" s="73">
        <f>SUM(AI13:AJ13)</f>
        <v>12105</v>
      </c>
      <c r="AI13" s="67">
        <v>6174</v>
      </c>
      <c r="AJ13" s="67">
        <v>5931</v>
      </c>
      <c r="AK13" s="73">
        <f>SUM(AL13:AM13)</f>
        <v>12688</v>
      </c>
      <c r="AL13" s="67">
        <v>6511</v>
      </c>
      <c r="AM13" s="67">
        <v>6177</v>
      </c>
    </row>
    <row r="14" spans="1:39" ht="17.25" customHeight="1">
      <c r="A14" s="130"/>
      <c r="B14" s="129"/>
      <c r="C14" s="107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107"/>
      <c r="R14" s="74"/>
      <c r="S14" s="74"/>
      <c r="V14" s="496" t="s">
        <v>48</v>
      </c>
      <c r="W14" s="497"/>
      <c r="X14" s="73">
        <f>SUM(Y14:Z14)</f>
        <v>3</v>
      </c>
      <c r="Y14" s="67">
        <v>3</v>
      </c>
      <c r="Z14" s="114" t="s">
        <v>30</v>
      </c>
      <c r="AA14" s="67">
        <v>9</v>
      </c>
      <c r="AB14" s="73">
        <f>SUM(AC14:AD14)</f>
        <v>231</v>
      </c>
      <c r="AC14" s="73">
        <f t="shared" si="2"/>
        <v>97</v>
      </c>
      <c r="AD14" s="73">
        <f t="shared" si="2"/>
        <v>134</v>
      </c>
      <c r="AE14" s="73">
        <f>SUM(AF14:AG14)</f>
        <v>78</v>
      </c>
      <c r="AF14" s="67">
        <v>39</v>
      </c>
      <c r="AG14" s="67">
        <v>39</v>
      </c>
      <c r="AH14" s="73">
        <f>SUM(AI14:AJ14)</f>
        <v>60</v>
      </c>
      <c r="AI14" s="67">
        <v>25</v>
      </c>
      <c r="AJ14" s="67">
        <v>35</v>
      </c>
      <c r="AK14" s="73">
        <f>SUM(AL14:AM14)</f>
        <v>93</v>
      </c>
      <c r="AL14" s="67">
        <v>33</v>
      </c>
      <c r="AM14" s="67">
        <v>60</v>
      </c>
    </row>
    <row r="15" spans="1:39" ht="17.25" customHeight="1">
      <c r="A15" s="496" t="s">
        <v>56</v>
      </c>
      <c r="B15" s="497"/>
      <c r="C15" s="73">
        <f>SUM(D15:E15)</f>
        <v>27</v>
      </c>
      <c r="D15" s="74">
        <f>SUM(F15,H15,J15,M15)</f>
        <v>18</v>
      </c>
      <c r="E15" s="74">
        <f>SUM(G15,I15,K15,L15,N15)</f>
        <v>9</v>
      </c>
      <c r="F15" s="114" t="s">
        <v>30</v>
      </c>
      <c r="G15" s="114" t="s">
        <v>30</v>
      </c>
      <c r="H15" s="128">
        <v>1</v>
      </c>
      <c r="I15" s="114" t="s">
        <v>30</v>
      </c>
      <c r="J15" s="128">
        <v>17</v>
      </c>
      <c r="K15" s="128">
        <v>8</v>
      </c>
      <c r="L15" s="128">
        <v>1</v>
      </c>
      <c r="M15" s="114" t="s">
        <v>30</v>
      </c>
      <c r="N15" s="114" t="s">
        <v>30</v>
      </c>
      <c r="O15" s="128">
        <v>2</v>
      </c>
      <c r="P15" s="128">
        <v>2</v>
      </c>
      <c r="Q15" s="73">
        <f>SUM(R15:S15)</f>
        <v>8</v>
      </c>
      <c r="R15" s="128">
        <v>4</v>
      </c>
      <c r="S15" s="128">
        <v>4</v>
      </c>
      <c r="V15" s="32"/>
      <c r="W15" s="127"/>
      <c r="X15" s="107"/>
      <c r="Y15" s="32"/>
      <c r="Z15" s="32"/>
      <c r="AA15" s="32"/>
      <c r="AB15" s="107"/>
      <c r="AC15" s="107"/>
      <c r="AD15" s="107"/>
      <c r="AE15" s="107"/>
      <c r="AF15" s="32"/>
      <c r="AG15" s="32"/>
      <c r="AH15" s="107"/>
      <c r="AI15" s="32"/>
      <c r="AJ15" s="32"/>
      <c r="AK15" s="107"/>
      <c r="AL15" s="32"/>
      <c r="AM15" s="32"/>
    </row>
    <row r="16" spans="1:39" ht="17.25" customHeight="1">
      <c r="A16" s="496" t="s">
        <v>55</v>
      </c>
      <c r="B16" s="497"/>
      <c r="C16" s="73">
        <f>SUM(D16:E16)</f>
        <v>4127</v>
      </c>
      <c r="D16" s="74">
        <f>SUM(F16,H16,J16,M16)</f>
        <v>1434</v>
      </c>
      <c r="E16" s="74">
        <f>SUM(G16,I16,K16,L16,N16)</f>
        <v>2693</v>
      </c>
      <c r="F16" s="67">
        <v>219</v>
      </c>
      <c r="G16" s="67">
        <v>36</v>
      </c>
      <c r="H16" s="67">
        <v>185</v>
      </c>
      <c r="I16" s="67">
        <v>72</v>
      </c>
      <c r="J16" s="67">
        <v>985</v>
      </c>
      <c r="K16" s="67">
        <v>2149</v>
      </c>
      <c r="L16" s="67">
        <v>267</v>
      </c>
      <c r="M16" s="67">
        <v>45</v>
      </c>
      <c r="N16" s="67">
        <v>169</v>
      </c>
      <c r="O16" s="67">
        <v>21</v>
      </c>
      <c r="P16" s="67">
        <v>107</v>
      </c>
      <c r="Q16" s="73">
        <f>SUM(R16:S16)</f>
        <v>1088</v>
      </c>
      <c r="R16" s="67">
        <v>105</v>
      </c>
      <c r="S16" s="67">
        <v>983</v>
      </c>
      <c r="V16" s="496" t="s">
        <v>177</v>
      </c>
      <c r="W16" s="497"/>
      <c r="X16" s="73">
        <f aca="true" t="shared" si="4" ref="X16:X23">SUM(Y16:Z16)</f>
        <v>28</v>
      </c>
      <c r="Y16" s="74">
        <v>27</v>
      </c>
      <c r="Z16" s="74">
        <v>1</v>
      </c>
      <c r="AA16" s="74">
        <v>399</v>
      </c>
      <c r="AB16" s="73">
        <f aca="true" t="shared" si="5" ref="AB16:AB23">SUM(AC16:AD16)</f>
        <v>13762</v>
      </c>
      <c r="AC16" s="73">
        <f aca="true" t="shared" si="6" ref="AC16:AD23">SUM(AF16,AI16,AL16)</f>
        <v>7004</v>
      </c>
      <c r="AD16" s="73">
        <f t="shared" si="6"/>
        <v>6758</v>
      </c>
      <c r="AE16" s="73">
        <f aca="true" t="shared" si="7" ref="AE16:AE23">SUM(AF16:AG16)</f>
        <v>4525</v>
      </c>
      <c r="AF16" s="74">
        <v>2276</v>
      </c>
      <c r="AG16" s="74">
        <v>2249</v>
      </c>
      <c r="AH16" s="73">
        <f aca="true" t="shared" si="8" ref="AH16:AH23">SUM(AI16:AJ16)</f>
        <v>4438</v>
      </c>
      <c r="AI16" s="74">
        <v>2298</v>
      </c>
      <c r="AJ16" s="74">
        <v>2140</v>
      </c>
      <c r="AK16" s="73">
        <f aca="true" t="shared" si="9" ref="AK16:AK23">SUM(AL16:AM16)</f>
        <v>4799</v>
      </c>
      <c r="AL16" s="74">
        <v>2430</v>
      </c>
      <c r="AM16" s="74">
        <v>2369</v>
      </c>
    </row>
    <row r="17" spans="1:39" ht="17.25" customHeight="1">
      <c r="A17" s="496" t="s">
        <v>48</v>
      </c>
      <c r="B17" s="497"/>
      <c r="C17" s="73">
        <f>SUM(D17:E17)</f>
        <v>8</v>
      </c>
      <c r="D17" s="74">
        <f>SUM(F17,H17,J17,M17)</f>
        <v>4</v>
      </c>
      <c r="E17" s="74">
        <f>SUM(G17,I17,K17,L17,N17)</f>
        <v>4</v>
      </c>
      <c r="F17" s="114" t="s">
        <v>30</v>
      </c>
      <c r="G17" s="114" t="s">
        <v>30</v>
      </c>
      <c r="H17" s="114">
        <v>1</v>
      </c>
      <c r="I17" s="114" t="s">
        <v>30</v>
      </c>
      <c r="J17" s="67">
        <v>3</v>
      </c>
      <c r="K17" s="67">
        <v>4</v>
      </c>
      <c r="L17" s="114" t="s">
        <v>30</v>
      </c>
      <c r="M17" s="114" t="s">
        <v>30</v>
      </c>
      <c r="N17" s="114" t="s">
        <v>30</v>
      </c>
      <c r="O17" s="114">
        <v>1</v>
      </c>
      <c r="P17" s="67">
        <v>3</v>
      </c>
      <c r="Q17" s="73">
        <f>SUM(R17:S17)</f>
        <v>2</v>
      </c>
      <c r="R17" s="67">
        <v>1</v>
      </c>
      <c r="S17" s="67">
        <v>1</v>
      </c>
      <c r="V17" s="496" t="s">
        <v>54</v>
      </c>
      <c r="W17" s="497"/>
      <c r="X17" s="73">
        <f t="shared" si="4"/>
        <v>6</v>
      </c>
      <c r="Y17" s="74">
        <v>6</v>
      </c>
      <c r="Z17" s="37" t="s">
        <v>30</v>
      </c>
      <c r="AA17" s="74">
        <v>47</v>
      </c>
      <c r="AB17" s="73">
        <f t="shared" si="5"/>
        <v>1535</v>
      </c>
      <c r="AC17" s="73">
        <f t="shared" si="6"/>
        <v>815</v>
      </c>
      <c r="AD17" s="73">
        <f t="shared" si="6"/>
        <v>720</v>
      </c>
      <c r="AE17" s="73">
        <f t="shared" si="7"/>
        <v>467</v>
      </c>
      <c r="AF17" s="74">
        <v>252</v>
      </c>
      <c r="AG17" s="74">
        <v>215</v>
      </c>
      <c r="AH17" s="73">
        <f t="shared" si="8"/>
        <v>557</v>
      </c>
      <c r="AI17" s="74">
        <v>301</v>
      </c>
      <c r="AJ17" s="74">
        <v>256</v>
      </c>
      <c r="AK17" s="73">
        <f t="shared" si="9"/>
        <v>511</v>
      </c>
      <c r="AL17" s="74">
        <v>262</v>
      </c>
      <c r="AM17" s="74">
        <v>249</v>
      </c>
    </row>
    <row r="18" spans="1:39" ht="17.25" customHeight="1">
      <c r="A18" s="125"/>
      <c r="B18" s="127"/>
      <c r="C18" s="107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107"/>
      <c r="R18" s="32"/>
      <c r="S18" s="32"/>
      <c r="V18" s="496" t="s">
        <v>175</v>
      </c>
      <c r="W18" s="497"/>
      <c r="X18" s="73">
        <f t="shared" si="4"/>
        <v>10</v>
      </c>
      <c r="Y18" s="74">
        <v>10</v>
      </c>
      <c r="Z18" s="37" t="s">
        <v>30</v>
      </c>
      <c r="AA18" s="74">
        <v>110</v>
      </c>
      <c r="AB18" s="73">
        <f t="shared" si="5"/>
        <v>3565</v>
      </c>
      <c r="AC18" s="73">
        <f t="shared" si="6"/>
        <v>1733</v>
      </c>
      <c r="AD18" s="73">
        <f t="shared" si="6"/>
        <v>1832</v>
      </c>
      <c r="AE18" s="73">
        <f t="shared" si="7"/>
        <v>1207</v>
      </c>
      <c r="AF18" s="74">
        <v>589</v>
      </c>
      <c r="AG18" s="74">
        <v>618</v>
      </c>
      <c r="AH18" s="73">
        <f t="shared" si="8"/>
        <v>1144</v>
      </c>
      <c r="AI18" s="74">
        <v>535</v>
      </c>
      <c r="AJ18" s="74">
        <v>609</v>
      </c>
      <c r="AK18" s="73">
        <f t="shared" si="9"/>
        <v>1214</v>
      </c>
      <c r="AL18" s="74">
        <v>609</v>
      </c>
      <c r="AM18" s="74">
        <v>605</v>
      </c>
    </row>
    <row r="19" spans="1:39" ht="17.25" customHeight="1">
      <c r="A19" s="496" t="s">
        <v>177</v>
      </c>
      <c r="B19" s="497"/>
      <c r="C19" s="73">
        <f aca="true" t="shared" si="10" ref="C19:C26">SUM(D19:E19)</f>
        <v>1258</v>
      </c>
      <c r="D19" s="74">
        <f aca="true" t="shared" si="11" ref="D19:D26">SUM(F19,H19,J19,M19)</f>
        <v>427</v>
      </c>
      <c r="E19" s="74">
        <f aca="true" t="shared" si="12" ref="E19:E26">SUM(G19,I19,K19,L19,N19)</f>
        <v>831</v>
      </c>
      <c r="F19" s="74">
        <v>50</v>
      </c>
      <c r="G19" s="74">
        <v>5</v>
      </c>
      <c r="H19" s="74">
        <v>49</v>
      </c>
      <c r="I19" s="74">
        <v>11</v>
      </c>
      <c r="J19" s="74">
        <v>316</v>
      </c>
      <c r="K19" s="74">
        <v>717</v>
      </c>
      <c r="L19" s="74">
        <v>61</v>
      </c>
      <c r="M19" s="74">
        <v>12</v>
      </c>
      <c r="N19" s="74">
        <v>37</v>
      </c>
      <c r="O19" s="74">
        <v>8</v>
      </c>
      <c r="P19" s="74">
        <v>36</v>
      </c>
      <c r="Q19" s="73">
        <f aca="true" t="shared" si="13" ref="Q19:Q26">SUM(R19:S19)</f>
        <v>236</v>
      </c>
      <c r="R19" s="74">
        <v>41</v>
      </c>
      <c r="S19" s="74">
        <v>195</v>
      </c>
      <c r="V19" s="496" t="s">
        <v>174</v>
      </c>
      <c r="W19" s="497"/>
      <c r="X19" s="73">
        <f t="shared" si="4"/>
        <v>7</v>
      </c>
      <c r="Y19" s="74">
        <v>6</v>
      </c>
      <c r="Z19" s="74">
        <v>1</v>
      </c>
      <c r="AA19" s="74">
        <v>34</v>
      </c>
      <c r="AB19" s="73">
        <f t="shared" si="5"/>
        <v>852</v>
      </c>
      <c r="AC19" s="73">
        <f t="shared" si="6"/>
        <v>435</v>
      </c>
      <c r="AD19" s="73">
        <f t="shared" si="6"/>
        <v>417</v>
      </c>
      <c r="AE19" s="73">
        <f t="shared" si="7"/>
        <v>277</v>
      </c>
      <c r="AF19" s="74">
        <v>123</v>
      </c>
      <c r="AG19" s="74">
        <v>154</v>
      </c>
      <c r="AH19" s="73">
        <f t="shared" si="8"/>
        <v>268</v>
      </c>
      <c r="AI19" s="74">
        <v>148</v>
      </c>
      <c r="AJ19" s="74">
        <v>120</v>
      </c>
      <c r="AK19" s="73">
        <f t="shared" si="9"/>
        <v>307</v>
      </c>
      <c r="AL19" s="74">
        <v>164</v>
      </c>
      <c r="AM19" s="74">
        <v>143</v>
      </c>
    </row>
    <row r="20" spans="1:39" ht="17.25" customHeight="1">
      <c r="A20" s="496" t="s">
        <v>54</v>
      </c>
      <c r="B20" s="497"/>
      <c r="C20" s="73">
        <f t="shared" si="10"/>
        <v>166</v>
      </c>
      <c r="D20" s="74">
        <f t="shared" si="11"/>
        <v>59</v>
      </c>
      <c r="E20" s="74">
        <f t="shared" si="12"/>
        <v>107</v>
      </c>
      <c r="F20" s="74">
        <v>8</v>
      </c>
      <c r="G20" s="34">
        <v>2</v>
      </c>
      <c r="H20" s="74">
        <v>6</v>
      </c>
      <c r="I20" s="74">
        <v>4</v>
      </c>
      <c r="J20" s="74">
        <v>43</v>
      </c>
      <c r="K20" s="74">
        <v>86</v>
      </c>
      <c r="L20" s="74">
        <v>10</v>
      </c>
      <c r="M20" s="114">
        <v>2</v>
      </c>
      <c r="N20" s="74">
        <v>5</v>
      </c>
      <c r="O20" s="126" t="s">
        <v>30</v>
      </c>
      <c r="P20" s="114">
        <v>6</v>
      </c>
      <c r="Q20" s="73">
        <f t="shared" si="13"/>
        <v>60</v>
      </c>
      <c r="R20" s="74">
        <v>8</v>
      </c>
      <c r="S20" s="74">
        <v>52</v>
      </c>
      <c r="V20" s="496" t="s">
        <v>173</v>
      </c>
      <c r="W20" s="497"/>
      <c r="X20" s="73">
        <f t="shared" si="4"/>
        <v>6</v>
      </c>
      <c r="Y20" s="74">
        <v>6</v>
      </c>
      <c r="Z20" s="37" t="s">
        <v>30</v>
      </c>
      <c r="AA20" s="74">
        <v>25</v>
      </c>
      <c r="AB20" s="73">
        <f t="shared" si="5"/>
        <v>591</v>
      </c>
      <c r="AC20" s="73">
        <f t="shared" si="6"/>
        <v>296</v>
      </c>
      <c r="AD20" s="73">
        <f t="shared" si="6"/>
        <v>295</v>
      </c>
      <c r="AE20" s="73">
        <f t="shared" si="7"/>
        <v>202</v>
      </c>
      <c r="AF20" s="74">
        <v>99</v>
      </c>
      <c r="AG20" s="74">
        <v>103</v>
      </c>
      <c r="AH20" s="73">
        <f t="shared" si="8"/>
        <v>193</v>
      </c>
      <c r="AI20" s="74">
        <v>91</v>
      </c>
      <c r="AJ20" s="74">
        <v>102</v>
      </c>
      <c r="AK20" s="73">
        <f t="shared" si="9"/>
        <v>196</v>
      </c>
      <c r="AL20" s="74">
        <v>106</v>
      </c>
      <c r="AM20" s="74">
        <v>90</v>
      </c>
    </row>
    <row r="21" spans="1:39" ht="17.25" customHeight="1">
      <c r="A21" s="496" t="s">
        <v>175</v>
      </c>
      <c r="B21" s="497"/>
      <c r="C21" s="73">
        <f t="shared" si="10"/>
        <v>400</v>
      </c>
      <c r="D21" s="74">
        <f t="shared" si="11"/>
        <v>136</v>
      </c>
      <c r="E21" s="74">
        <f t="shared" si="12"/>
        <v>264</v>
      </c>
      <c r="F21" s="125">
        <v>21</v>
      </c>
      <c r="G21" s="125">
        <v>4</v>
      </c>
      <c r="H21" s="125">
        <v>17</v>
      </c>
      <c r="I21" s="34">
        <v>8</v>
      </c>
      <c r="J21" s="125">
        <v>96</v>
      </c>
      <c r="K21" s="125">
        <v>210</v>
      </c>
      <c r="L21" s="125">
        <v>25</v>
      </c>
      <c r="M21" s="125">
        <v>2</v>
      </c>
      <c r="N21" s="125">
        <v>17</v>
      </c>
      <c r="O21" s="126" t="s">
        <v>30</v>
      </c>
      <c r="P21" s="125">
        <v>8</v>
      </c>
      <c r="Q21" s="73">
        <f t="shared" si="13"/>
        <v>104</v>
      </c>
      <c r="R21" s="125">
        <v>2</v>
      </c>
      <c r="S21" s="125">
        <v>102</v>
      </c>
      <c r="V21" s="496" t="s">
        <v>172</v>
      </c>
      <c r="W21" s="497"/>
      <c r="X21" s="73">
        <f t="shared" si="4"/>
        <v>5</v>
      </c>
      <c r="Y21" s="74">
        <v>5</v>
      </c>
      <c r="Z21" s="37" t="s">
        <v>30</v>
      </c>
      <c r="AA21" s="74">
        <v>69</v>
      </c>
      <c r="AB21" s="73">
        <f t="shared" si="5"/>
        <v>2176</v>
      </c>
      <c r="AC21" s="73">
        <f t="shared" si="6"/>
        <v>1092</v>
      </c>
      <c r="AD21" s="73">
        <f t="shared" si="6"/>
        <v>1084</v>
      </c>
      <c r="AE21" s="73">
        <f t="shared" si="7"/>
        <v>721</v>
      </c>
      <c r="AF21" s="74">
        <v>375</v>
      </c>
      <c r="AG21" s="74">
        <v>346</v>
      </c>
      <c r="AH21" s="73">
        <f t="shared" si="8"/>
        <v>711</v>
      </c>
      <c r="AI21" s="74">
        <v>347</v>
      </c>
      <c r="AJ21" s="74">
        <v>364</v>
      </c>
      <c r="AK21" s="73">
        <f t="shared" si="9"/>
        <v>744</v>
      </c>
      <c r="AL21" s="74">
        <v>370</v>
      </c>
      <c r="AM21" s="74">
        <v>374</v>
      </c>
    </row>
    <row r="22" spans="1:39" ht="17.25" customHeight="1">
      <c r="A22" s="496" t="s">
        <v>174</v>
      </c>
      <c r="B22" s="497"/>
      <c r="C22" s="73">
        <f t="shared" si="10"/>
        <v>125</v>
      </c>
      <c r="D22" s="74">
        <f t="shared" si="11"/>
        <v>46</v>
      </c>
      <c r="E22" s="74">
        <f t="shared" si="12"/>
        <v>79</v>
      </c>
      <c r="F22" s="125">
        <v>8</v>
      </c>
      <c r="G22" s="34">
        <v>2</v>
      </c>
      <c r="H22" s="125">
        <v>10</v>
      </c>
      <c r="I22" s="126" t="s">
        <v>30</v>
      </c>
      <c r="J22" s="125">
        <v>24</v>
      </c>
      <c r="K22" s="125">
        <v>55</v>
      </c>
      <c r="L22" s="125">
        <v>10</v>
      </c>
      <c r="M22" s="34">
        <v>4</v>
      </c>
      <c r="N22" s="70">
        <v>12</v>
      </c>
      <c r="O22" s="126">
        <v>2</v>
      </c>
      <c r="P22" s="125">
        <v>3</v>
      </c>
      <c r="Q22" s="73">
        <f t="shared" si="13"/>
        <v>42</v>
      </c>
      <c r="R22" s="125">
        <v>3</v>
      </c>
      <c r="S22" s="125">
        <v>39</v>
      </c>
      <c r="V22" s="496" t="s">
        <v>171</v>
      </c>
      <c r="W22" s="497"/>
      <c r="X22" s="73">
        <f t="shared" si="4"/>
        <v>2</v>
      </c>
      <c r="Y22" s="74">
        <v>2</v>
      </c>
      <c r="Z22" s="37" t="s">
        <v>30</v>
      </c>
      <c r="AA22" s="74">
        <v>21</v>
      </c>
      <c r="AB22" s="73">
        <f t="shared" si="5"/>
        <v>747</v>
      </c>
      <c r="AC22" s="73">
        <f t="shared" si="6"/>
        <v>397</v>
      </c>
      <c r="AD22" s="73">
        <f t="shared" si="6"/>
        <v>350</v>
      </c>
      <c r="AE22" s="73">
        <f t="shared" si="7"/>
        <v>254</v>
      </c>
      <c r="AF22" s="74">
        <v>122</v>
      </c>
      <c r="AG22" s="74">
        <v>132</v>
      </c>
      <c r="AH22" s="73">
        <f t="shared" si="8"/>
        <v>227</v>
      </c>
      <c r="AI22" s="74">
        <v>130</v>
      </c>
      <c r="AJ22" s="74">
        <v>97</v>
      </c>
      <c r="AK22" s="73">
        <f t="shared" si="9"/>
        <v>266</v>
      </c>
      <c r="AL22" s="74">
        <v>145</v>
      </c>
      <c r="AM22" s="74">
        <v>121</v>
      </c>
    </row>
    <row r="23" spans="1:39" ht="17.25" customHeight="1">
      <c r="A23" s="496" t="s">
        <v>173</v>
      </c>
      <c r="B23" s="497"/>
      <c r="C23" s="73">
        <f t="shared" si="10"/>
        <v>117</v>
      </c>
      <c r="D23" s="74">
        <f t="shared" si="11"/>
        <v>42</v>
      </c>
      <c r="E23" s="74">
        <f t="shared" si="12"/>
        <v>75</v>
      </c>
      <c r="F23" s="125">
        <v>8</v>
      </c>
      <c r="G23" s="34">
        <v>3</v>
      </c>
      <c r="H23" s="125">
        <v>8</v>
      </c>
      <c r="I23" s="34">
        <v>4</v>
      </c>
      <c r="J23" s="125">
        <v>24</v>
      </c>
      <c r="K23" s="125">
        <v>50</v>
      </c>
      <c r="L23" s="125">
        <v>12</v>
      </c>
      <c r="M23" s="114">
        <v>2</v>
      </c>
      <c r="N23" s="125">
        <v>6</v>
      </c>
      <c r="O23" s="125">
        <v>3</v>
      </c>
      <c r="P23" s="70">
        <v>5</v>
      </c>
      <c r="Q23" s="73">
        <f t="shared" si="13"/>
        <v>44</v>
      </c>
      <c r="R23" s="125">
        <v>12</v>
      </c>
      <c r="S23" s="125">
        <v>32</v>
      </c>
      <c r="V23" s="496" t="s">
        <v>170</v>
      </c>
      <c r="W23" s="497"/>
      <c r="X23" s="73">
        <f t="shared" si="4"/>
        <v>5</v>
      </c>
      <c r="Y23" s="74">
        <v>5</v>
      </c>
      <c r="Z23" s="37" t="s">
        <v>30</v>
      </c>
      <c r="AA23" s="74">
        <v>70</v>
      </c>
      <c r="AB23" s="73">
        <f t="shared" si="5"/>
        <v>2411</v>
      </c>
      <c r="AC23" s="73">
        <f t="shared" si="6"/>
        <v>1267</v>
      </c>
      <c r="AD23" s="73">
        <f t="shared" si="6"/>
        <v>1144</v>
      </c>
      <c r="AE23" s="73">
        <f t="shared" si="7"/>
        <v>781</v>
      </c>
      <c r="AF23" s="74">
        <v>419</v>
      </c>
      <c r="AG23" s="74">
        <v>362</v>
      </c>
      <c r="AH23" s="73">
        <f t="shared" si="8"/>
        <v>793</v>
      </c>
      <c r="AI23" s="74">
        <v>421</v>
      </c>
      <c r="AJ23" s="74">
        <v>372</v>
      </c>
      <c r="AK23" s="73">
        <f t="shared" si="9"/>
        <v>837</v>
      </c>
      <c r="AL23" s="74">
        <v>427</v>
      </c>
      <c r="AM23" s="74">
        <v>410</v>
      </c>
    </row>
    <row r="24" spans="1:39" ht="17.25" customHeight="1">
      <c r="A24" s="496" t="s">
        <v>172</v>
      </c>
      <c r="B24" s="497"/>
      <c r="C24" s="73">
        <f t="shared" si="10"/>
        <v>256</v>
      </c>
      <c r="D24" s="74">
        <f t="shared" si="11"/>
        <v>86</v>
      </c>
      <c r="E24" s="74">
        <f t="shared" si="12"/>
        <v>170</v>
      </c>
      <c r="F24" s="125">
        <v>13</v>
      </c>
      <c r="G24" s="34">
        <v>5</v>
      </c>
      <c r="H24" s="125">
        <v>13</v>
      </c>
      <c r="I24" s="34">
        <v>5</v>
      </c>
      <c r="J24" s="125">
        <v>58</v>
      </c>
      <c r="K24" s="125">
        <v>131</v>
      </c>
      <c r="L24" s="125">
        <v>18</v>
      </c>
      <c r="M24" s="125">
        <v>2</v>
      </c>
      <c r="N24" s="125">
        <v>11</v>
      </c>
      <c r="O24" s="126" t="s">
        <v>30</v>
      </c>
      <c r="P24" s="126">
        <v>8</v>
      </c>
      <c r="Q24" s="73">
        <f t="shared" si="13"/>
        <v>85</v>
      </c>
      <c r="R24" s="125">
        <v>2</v>
      </c>
      <c r="S24" s="125">
        <v>83</v>
      </c>
      <c r="V24" s="124"/>
      <c r="W24" s="123"/>
      <c r="X24" s="107"/>
      <c r="Y24" s="122"/>
      <c r="Z24" s="122"/>
      <c r="AA24" s="122"/>
      <c r="AB24" s="107"/>
      <c r="AC24" s="107"/>
      <c r="AD24" s="107"/>
      <c r="AE24" s="107"/>
      <c r="AF24" s="122"/>
      <c r="AG24" s="122"/>
      <c r="AH24" s="107"/>
      <c r="AI24" s="122"/>
      <c r="AJ24" s="122"/>
      <c r="AK24" s="107"/>
      <c r="AL24" s="122"/>
      <c r="AM24" s="122"/>
    </row>
    <row r="25" spans="1:39" ht="17.25" customHeight="1">
      <c r="A25" s="496" t="s">
        <v>171</v>
      </c>
      <c r="B25" s="497"/>
      <c r="C25" s="73">
        <f t="shared" si="10"/>
        <v>103</v>
      </c>
      <c r="D25" s="74">
        <f t="shared" si="11"/>
        <v>35</v>
      </c>
      <c r="E25" s="74">
        <f t="shared" si="12"/>
        <v>68</v>
      </c>
      <c r="F25" s="125">
        <v>7</v>
      </c>
      <c r="G25" s="34">
        <v>1</v>
      </c>
      <c r="H25" s="125">
        <v>6</v>
      </c>
      <c r="I25" s="34">
        <v>2</v>
      </c>
      <c r="J25" s="125">
        <v>21</v>
      </c>
      <c r="K25" s="125">
        <v>54</v>
      </c>
      <c r="L25" s="125">
        <v>8</v>
      </c>
      <c r="M25" s="114">
        <v>1</v>
      </c>
      <c r="N25" s="126">
        <v>3</v>
      </c>
      <c r="O25" s="126" t="s">
        <v>30</v>
      </c>
      <c r="P25" s="114">
        <v>3</v>
      </c>
      <c r="Q25" s="73">
        <f t="shared" si="13"/>
        <v>19</v>
      </c>
      <c r="R25" s="125">
        <v>4</v>
      </c>
      <c r="S25" s="125">
        <v>15</v>
      </c>
      <c r="V25" s="496" t="s">
        <v>169</v>
      </c>
      <c r="W25" s="497"/>
      <c r="X25" s="73">
        <f aca="true" t="shared" si="14" ref="X25:AM25">SUM(X26)</f>
        <v>2</v>
      </c>
      <c r="Y25" s="73">
        <f t="shared" si="14"/>
        <v>1</v>
      </c>
      <c r="Z25" s="73">
        <f t="shared" si="14"/>
        <v>1</v>
      </c>
      <c r="AA25" s="73">
        <f t="shared" si="14"/>
        <v>11</v>
      </c>
      <c r="AB25" s="73">
        <f t="shared" si="14"/>
        <v>320</v>
      </c>
      <c r="AC25" s="73">
        <f t="shared" si="14"/>
        <v>176</v>
      </c>
      <c r="AD25" s="73">
        <f t="shared" si="14"/>
        <v>144</v>
      </c>
      <c r="AE25" s="73">
        <f t="shared" si="14"/>
        <v>107</v>
      </c>
      <c r="AF25" s="73">
        <f t="shared" si="14"/>
        <v>56</v>
      </c>
      <c r="AG25" s="73">
        <f t="shared" si="14"/>
        <v>51</v>
      </c>
      <c r="AH25" s="73">
        <f t="shared" si="14"/>
        <v>107</v>
      </c>
      <c r="AI25" s="73">
        <f t="shared" si="14"/>
        <v>65</v>
      </c>
      <c r="AJ25" s="73">
        <f t="shared" si="14"/>
        <v>42</v>
      </c>
      <c r="AK25" s="73">
        <f t="shared" si="14"/>
        <v>106</v>
      </c>
      <c r="AL25" s="73">
        <f t="shared" si="14"/>
        <v>55</v>
      </c>
      <c r="AM25" s="73">
        <f t="shared" si="14"/>
        <v>51</v>
      </c>
    </row>
    <row r="26" spans="1:39" ht="17.25" customHeight="1">
      <c r="A26" s="496" t="s">
        <v>170</v>
      </c>
      <c r="B26" s="497"/>
      <c r="C26" s="73">
        <f t="shared" si="10"/>
        <v>219</v>
      </c>
      <c r="D26" s="74">
        <f t="shared" si="11"/>
        <v>76</v>
      </c>
      <c r="E26" s="74">
        <f t="shared" si="12"/>
        <v>143</v>
      </c>
      <c r="F26" s="125">
        <v>8</v>
      </c>
      <c r="G26" s="34">
        <v>1</v>
      </c>
      <c r="H26" s="125">
        <v>6</v>
      </c>
      <c r="I26" s="34">
        <v>3</v>
      </c>
      <c r="J26" s="125">
        <v>62</v>
      </c>
      <c r="K26" s="125">
        <v>116</v>
      </c>
      <c r="L26" s="125">
        <v>9</v>
      </c>
      <c r="M26" s="126" t="s">
        <v>30</v>
      </c>
      <c r="N26" s="125">
        <v>14</v>
      </c>
      <c r="O26" s="126">
        <v>1</v>
      </c>
      <c r="P26" s="70">
        <v>2</v>
      </c>
      <c r="Q26" s="73">
        <f t="shared" si="13"/>
        <v>70</v>
      </c>
      <c r="R26" s="125">
        <v>4</v>
      </c>
      <c r="S26" s="125">
        <v>66</v>
      </c>
      <c r="V26" s="116"/>
      <c r="W26" s="53" t="s">
        <v>168</v>
      </c>
      <c r="X26" s="106">
        <f>SUM(Y26:Z26)</f>
        <v>2</v>
      </c>
      <c r="Y26" s="106">
        <v>1</v>
      </c>
      <c r="Z26" s="106">
        <v>1</v>
      </c>
      <c r="AA26" s="106">
        <v>11</v>
      </c>
      <c r="AB26" s="106">
        <f>SUM(AC26:AD26)</f>
        <v>320</v>
      </c>
      <c r="AC26" s="106">
        <f>SUM(AF26,AI26,AL26)</f>
        <v>176</v>
      </c>
      <c r="AD26" s="106">
        <f>SUM(AG26,AJ26,AM26)</f>
        <v>144</v>
      </c>
      <c r="AE26" s="106">
        <f>SUM(AF26:AG26)</f>
        <v>107</v>
      </c>
      <c r="AF26" s="106">
        <v>56</v>
      </c>
      <c r="AG26" s="106">
        <v>51</v>
      </c>
      <c r="AH26" s="106">
        <f>SUM(AI26:AJ26)</f>
        <v>107</v>
      </c>
      <c r="AI26" s="106">
        <v>65</v>
      </c>
      <c r="AJ26" s="106">
        <v>42</v>
      </c>
      <c r="AK26" s="106">
        <f>SUM(AL26:AM26)</f>
        <v>106</v>
      </c>
      <c r="AL26" s="106">
        <v>55</v>
      </c>
      <c r="AM26" s="106">
        <v>51</v>
      </c>
    </row>
    <row r="27" spans="1:39" ht="17.25" customHeight="1">
      <c r="A27" s="531"/>
      <c r="B27" s="532"/>
      <c r="C27" s="107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07"/>
      <c r="R27" s="122"/>
      <c r="S27" s="122"/>
      <c r="V27" s="116"/>
      <c r="W27" s="53"/>
      <c r="X27" s="103"/>
      <c r="Y27" s="115"/>
      <c r="Z27" s="115"/>
      <c r="AA27" s="115"/>
      <c r="AB27" s="103"/>
      <c r="AC27" s="103"/>
      <c r="AD27" s="103"/>
      <c r="AE27" s="103"/>
      <c r="AF27" s="115"/>
      <c r="AG27" s="115"/>
      <c r="AH27" s="103"/>
      <c r="AI27" s="115"/>
      <c r="AJ27" s="115"/>
      <c r="AK27" s="103"/>
      <c r="AL27" s="115"/>
      <c r="AM27" s="115"/>
    </row>
    <row r="28" spans="1:39" ht="17.25" customHeight="1">
      <c r="A28" s="496" t="s">
        <v>169</v>
      </c>
      <c r="B28" s="497"/>
      <c r="C28" s="73">
        <f aca="true" t="shared" si="15" ref="C28:H28">SUM(C29)</f>
        <v>47</v>
      </c>
      <c r="D28" s="73">
        <f t="shared" si="15"/>
        <v>15</v>
      </c>
      <c r="E28" s="73">
        <f t="shared" si="15"/>
        <v>32</v>
      </c>
      <c r="F28" s="73">
        <f t="shared" si="15"/>
        <v>2</v>
      </c>
      <c r="G28" s="73">
        <f t="shared" si="15"/>
        <v>1</v>
      </c>
      <c r="H28" s="73">
        <f t="shared" si="15"/>
        <v>3</v>
      </c>
      <c r="I28" s="114" t="s">
        <v>30</v>
      </c>
      <c r="J28" s="73">
        <f>SUM(J29)</f>
        <v>10</v>
      </c>
      <c r="K28" s="73">
        <f>SUM(K29)</f>
        <v>25</v>
      </c>
      <c r="L28" s="73">
        <f>SUM(L29)</f>
        <v>3</v>
      </c>
      <c r="M28" s="114" t="s">
        <v>30</v>
      </c>
      <c r="N28" s="73">
        <f>SUM(N29)</f>
        <v>3</v>
      </c>
      <c r="O28" s="114" t="s">
        <v>30</v>
      </c>
      <c r="P28" s="73">
        <f>SUM(P29)</f>
        <v>2</v>
      </c>
      <c r="Q28" s="73">
        <f>SUM(Q29)</f>
        <v>8</v>
      </c>
      <c r="R28" s="114" t="s">
        <v>30</v>
      </c>
      <c r="S28" s="73">
        <f>SUM(S29)</f>
        <v>8</v>
      </c>
      <c r="V28" s="496" t="s">
        <v>167</v>
      </c>
      <c r="W28" s="497"/>
      <c r="X28" s="73">
        <f>SUM(X29:X32)</f>
        <v>4</v>
      </c>
      <c r="Y28" s="73">
        <f>SUM(Y29:Y32)</f>
        <v>4</v>
      </c>
      <c r="Z28" s="37" t="s">
        <v>30</v>
      </c>
      <c r="AA28" s="73">
        <f aca="true" t="shared" si="16" ref="AA28:AM28">SUM(AA29:AA32)</f>
        <v>51</v>
      </c>
      <c r="AB28" s="73">
        <f t="shared" si="16"/>
        <v>1676</v>
      </c>
      <c r="AC28" s="73">
        <f t="shared" si="16"/>
        <v>883</v>
      </c>
      <c r="AD28" s="73">
        <f t="shared" si="16"/>
        <v>793</v>
      </c>
      <c r="AE28" s="73">
        <f t="shared" si="16"/>
        <v>549</v>
      </c>
      <c r="AF28" s="73">
        <f t="shared" si="16"/>
        <v>287</v>
      </c>
      <c r="AG28" s="73">
        <f t="shared" si="16"/>
        <v>262</v>
      </c>
      <c r="AH28" s="73">
        <f t="shared" si="16"/>
        <v>587</v>
      </c>
      <c r="AI28" s="73">
        <f t="shared" si="16"/>
        <v>304</v>
      </c>
      <c r="AJ28" s="73">
        <f t="shared" si="16"/>
        <v>283</v>
      </c>
      <c r="AK28" s="73">
        <f t="shared" si="16"/>
        <v>540</v>
      </c>
      <c r="AL28" s="73">
        <f t="shared" si="16"/>
        <v>292</v>
      </c>
      <c r="AM28" s="73">
        <f t="shared" si="16"/>
        <v>248</v>
      </c>
    </row>
    <row r="29" spans="1:39" ht="17.25" customHeight="1">
      <c r="A29" s="116"/>
      <c r="B29" s="53" t="s">
        <v>168</v>
      </c>
      <c r="C29" s="106">
        <f>SUM(D29:E29)</f>
        <v>47</v>
      </c>
      <c r="D29" s="119">
        <f>SUM(F29,H29,J29,M29)</f>
        <v>15</v>
      </c>
      <c r="E29" s="119">
        <f>SUM(G29,I29,K29,L29,N29)</f>
        <v>32</v>
      </c>
      <c r="F29" s="117">
        <v>2</v>
      </c>
      <c r="G29" s="36">
        <v>1</v>
      </c>
      <c r="H29" s="117">
        <v>3</v>
      </c>
      <c r="I29" s="118" t="s">
        <v>30</v>
      </c>
      <c r="J29" s="117">
        <v>10</v>
      </c>
      <c r="K29" s="117">
        <v>25</v>
      </c>
      <c r="L29" s="117">
        <v>3</v>
      </c>
      <c r="M29" s="118" t="s">
        <v>30</v>
      </c>
      <c r="N29" s="117">
        <v>3</v>
      </c>
      <c r="O29" s="118" t="s">
        <v>30</v>
      </c>
      <c r="P29" s="118">
        <v>2</v>
      </c>
      <c r="Q29" s="106">
        <f>SUM(R29:S29)</f>
        <v>8</v>
      </c>
      <c r="R29" s="118" t="s">
        <v>30</v>
      </c>
      <c r="S29" s="117">
        <v>8</v>
      </c>
      <c r="V29" s="116"/>
      <c r="W29" s="53" t="s">
        <v>166</v>
      </c>
      <c r="X29" s="106">
        <f>SUM(Y29:Z29)</f>
        <v>1</v>
      </c>
      <c r="Y29" s="106">
        <v>1</v>
      </c>
      <c r="Z29" s="35" t="s">
        <v>30</v>
      </c>
      <c r="AA29" s="106">
        <v>17</v>
      </c>
      <c r="AB29" s="106">
        <f>SUM(AC29:AD29)</f>
        <v>545</v>
      </c>
      <c r="AC29" s="106">
        <f aca="true" t="shared" si="17" ref="AC29:AD32">SUM(AF29,AI29,AL29)</f>
        <v>279</v>
      </c>
      <c r="AD29" s="106">
        <f t="shared" si="17"/>
        <v>266</v>
      </c>
      <c r="AE29" s="106">
        <f>SUM(AF29:AG29)</f>
        <v>178</v>
      </c>
      <c r="AF29" s="106">
        <v>94</v>
      </c>
      <c r="AG29" s="106">
        <v>84</v>
      </c>
      <c r="AH29" s="106">
        <f>SUM(AI29:AJ29)</f>
        <v>191</v>
      </c>
      <c r="AI29" s="106">
        <v>91</v>
      </c>
      <c r="AJ29" s="106">
        <v>100</v>
      </c>
      <c r="AK29" s="106">
        <f>SUM(AL29:AM29)</f>
        <v>176</v>
      </c>
      <c r="AL29" s="106">
        <v>94</v>
      </c>
      <c r="AM29" s="106">
        <v>82</v>
      </c>
    </row>
    <row r="30" spans="1:39" ht="17.25" customHeight="1">
      <c r="A30" s="116"/>
      <c r="B30" s="121"/>
      <c r="C30" s="103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03"/>
      <c r="R30" s="115"/>
      <c r="S30" s="115"/>
      <c r="V30" s="116"/>
      <c r="W30" s="53" t="s">
        <v>165</v>
      </c>
      <c r="X30" s="106">
        <f>SUM(Y30:Z30)</f>
        <v>1</v>
      </c>
      <c r="Y30" s="106">
        <v>1</v>
      </c>
      <c r="Z30" s="35" t="s">
        <v>30</v>
      </c>
      <c r="AA30" s="106">
        <v>13</v>
      </c>
      <c r="AB30" s="106">
        <f>SUM(AC30:AD30)</f>
        <v>457</v>
      </c>
      <c r="AC30" s="106">
        <f t="shared" si="17"/>
        <v>233</v>
      </c>
      <c r="AD30" s="106">
        <f t="shared" si="17"/>
        <v>224</v>
      </c>
      <c r="AE30" s="106">
        <f>SUM(AF30:AG30)</f>
        <v>156</v>
      </c>
      <c r="AF30" s="106">
        <v>79</v>
      </c>
      <c r="AG30" s="106">
        <v>77</v>
      </c>
      <c r="AH30" s="106">
        <f>SUM(AI30:AJ30)</f>
        <v>157</v>
      </c>
      <c r="AI30" s="106">
        <v>76</v>
      </c>
      <c r="AJ30" s="106">
        <v>81</v>
      </c>
      <c r="AK30" s="106">
        <f>SUM(AL30:AM30)</f>
        <v>144</v>
      </c>
      <c r="AL30" s="106">
        <v>78</v>
      </c>
      <c r="AM30" s="106">
        <v>66</v>
      </c>
    </row>
    <row r="31" spans="1:39" ht="17.25" customHeight="1">
      <c r="A31" s="496" t="s">
        <v>167</v>
      </c>
      <c r="B31" s="497"/>
      <c r="C31" s="73">
        <f>SUM(C32:C35)</f>
        <v>186</v>
      </c>
      <c r="D31" s="73">
        <f>SUM(D32:D35)</f>
        <v>59</v>
      </c>
      <c r="E31" s="73">
        <f>SUM(E32:E35)</f>
        <v>127</v>
      </c>
      <c r="F31" s="73">
        <f>SUM(F32:F35)</f>
        <v>11</v>
      </c>
      <c r="G31" s="114" t="s">
        <v>30</v>
      </c>
      <c r="H31" s="73">
        <f aca="true" t="shared" si="18" ref="H31:N31">SUM(H32:H35)</f>
        <v>7</v>
      </c>
      <c r="I31" s="73">
        <f t="shared" si="18"/>
        <v>4</v>
      </c>
      <c r="J31" s="73">
        <f t="shared" si="18"/>
        <v>39</v>
      </c>
      <c r="K31" s="73">
        <f t="shared" si="18"/>
        <v>102</v>
      </c>
      <c r="L31" s="73">
        <f t="shared" si="18"/>
        <v>12</v>
      </c>
      <c r="M31" s="73">
        <f t="shared" si="18"/>
        <v>2</v>
      </c>
      <c r="N31" s="73">
        <f t="shared" si="18"/>
        <v>9</v>
      </c>
      <c r="O31" s="114" t="s">
        <v>30</v>
      </c>
      <c r="P31" s="73">
        <f>SUM(P32:P35)</f>
        <v>5</v>
      </c>
      <c r="Q31" s="73">
        <f>SUM(Q32:Q35)</f>
        <v>55</v>
      </c>
      <c r="R31" s="73">
        <f>SUM(R32:R35)</f>
        <v>1</v>
      </c>
      <c r="S31" s="73">
        <f>SUM(S32:S35)</f>
        <v>54</v>
      </c>
      <c r="V31" s="116"/>
      <c r="W31" s="53" t="s">
        <v>164</v>
      </c>
      <c r="X31" s="106">
        <f>SUM(Y31:Z31)</f>
        <v>1</v>
      </c>
      <c r="Y31" s="106">
        <v>1</v>
      </c>
      <c r="Z31" s="35" t="s">
        <v>30</v>
      </c>
      <c r="AA31" s="106">
        <v>14</v>
      </c>
      <c r="AB31" s="106">
        <f>SUM(AC31:AD31)</f>
        <v>486</v>
      </c>
      <c r="AC31" s="106">
        <f t="shared" si="17"/>
        <v>272</v>
      </c>
      <c r="AD31" s="106">
        <f t="shared" si="17"/>
        <v>214</v>
      </c>
      <c r="AE31" s="106">
        <f>SUM(AF31:AG31)</f>
        <v>150</v>
      </c>
      <c r="AF31" s="106">
        <v>83</v>
      </c>
      <c r="AG31" s="106">
        <v>67</v>
      </c>
      <c r="AH31" s="106">
        <f>SUM(AI31:AJ31)</f>
        <v>178</v>
      </c>
      <c r="AI31" s="106">
        <v>105</v>
      </c>
      <c r="AJ31" s="106">
        <v>73</v>
      </c>
      <c r="AK31" s="106">
        <f>SUM(AL31:AM31)</f>
        <v>158</v>
      </c>
      <c r="AL31" s="106">
        <v>84</v>
      </c>
      <c r="AM31" s="106">
        <v>74</v>
      </c>
    </row>
    <row r="32" spans="1:39" ht="17.25" customHeight="1">
      <c r="A32" s="116"/>
      <c r="B32" s="53" t="s">
        <v>166</v>
      </c>
      <c r="C32" s="106">
        <f>SUM(D32:E32)</f>
        <v>51</v>
      </c>
      <c r="D32" s="119">
        <f>SUM(F32,H32,J32,M32)</f>
        <v>15</v>
      </c>
      <c r="E32" s="119">
        <f>SUM(G32,I32,K32,L32,N32)</f>
        <v>36</v>
      </c>
      <c r="F32" s="117">
        <v>2</v>
      </c>
      <c r="G32" s="118" t="s">
        <v>30</v>
      </c>
      <c r="H32" s="117">
        <v>1</v>
      </c>
      <c r="I32" s="118">
        <v>1</v>
      </c>
      <c r="J32" s="117">
        <v>10</v>
      </c>
      <c r="K32" s="117">
        <v>29</v>
      </c>
      <c r="L32" s="117">
        <v>3</v>
      </c>
      <c r="M32" s="117">
        <v>2</v>
      </c>
      <c r="N32" s="118">
        <v>3</v>
      </c>
      <c r="O32" s="118" t="s">
        <v>30</v>
      </c>
      <c r="P32" s="120">
        <v>1</v>
      </c>
      <c r="Q32" s="106">
        <f>SUM(R32:S32)</f>
        <v>14</v>
      </c>
      <c r="R32" s="117">
        <v>1</v>
      </c>
      <c r="S32" s="117">
        <v>13</v>
      </c>
      <c r="V32" s="116"/>
      <c r="W32" s="53" t="s">
        <v>163</v>
      </c>
      <c r="X32" s="106">
        <f>SUM(Y32:Z32)</f>
        <v>1</v>
      </c>
      <c r="Y32" s="106">
        <v>1</v>
      </c>
      <c r="Z32" s="35" t="s">
        <v>30</v>
      </c>
      <c r="AA32" s="106">
        <v>7</v>
      </c>
      <c r="AB32" s="106">
        <f>SUM(AC32:AD32)</f>
        <v>188</v>
      </c>
      <c r="AC32" s="106">
        <f t="shared" si="17"/>
        <v>99</v>
      </c>
      <c r="AD32" s="106">
        <f t="shared" si="17"/>
        <v>89</v>
      </c>
      <c r="AE32" s="106">
        <f>SUM(AF32:AG32)</f>
        <v>65</v>
      </c>
      <c r="AF32" s="106">
        <v>31</v>
      </c>
      <c r="AG32" s="106">
        <v>34</v>
      </c>
      <c r="AH32" s="106">
        <f>SUM(AI32:AJ32)</f>
        <v>61</v>
      </c>
      <c r="AI32" s="106">
        <v>32</v>
      </c>
      <c r="AJ32" s="106">
        <v>29</v>
      </c>
      <c r="AK32" s="106">
        <f>SUM(AL32:AM32)</f>
        <v>62</v>
      </c>
      <c r="AL32" s="106">
        <v>36</v>
      </c>
      <c r="AM32" s="106">
        <v>26</v>
      </c>
    </row>
    <row r="33" spans="1:39" ht="17.25" customHeight="1">
      <c r="A33" s="116"/>
      <c r="B33" s="53" t="s">
        <v>165</v>
      </c>
      <c r="C33" s="106">
        <f>SUM(D33:E33)</f>
        <v>51</v>
      </c>
      <c r="D33" s="119">
        <f>SUM(F33,H33,J33,M33)</f>
        <v>16</v>
      </c>
      <c r="E33" s="119">
        <f>SUM(G33,I33,K33,L33,N33)</f>
        <v>35</v>
      </c>
      <c r="F33" s="117">
        <v>3</v>
      </c>
      <c r="G33" s="118" t="s">
        <v>30</v>
      </c>
      <c r="H33" s="117">
        <v>2</v>
      </c>
      <c r="I33" s="36">
        <v>1</v>
      </c>
      <c r="J33" s="117">
        <v>11</v>
      </c>
      <c r="K33" s="117">
        <v>28</v>
      </c>
      <c r="L33" s="117">
        <v>3</v>
      </c>
      <c r="M33" s="118" t="s">
        <v>30</v>
      </c>
      <c r="N33" s="118">
        <v>3</v>
      </c>
      <c r="O33" s="118" t="s">
        <v>30</v>
      </c>
      <c r="P33" s="118">
        <v>2</v>
      </c>
      <c r="Q33" s="106">
        <f>SUM(R33:S33)</f>
        <v>17</v>
      </c>
      <c r="R33" s="118" t="s">
        <v>30</v>
      </c>
      <c r="S33" s="117">
        <v>17</v>
      </c>
      <c r="V33" s="116"/>
      <c r="W33" s="53"/>
      <c r="X33" s="103"/>
      <c r="Y33" s="115"/>
      <c r="Z33" s="115"/>
      <c r="AA33" s="115"/>
      <c r="AB33" s="103"/>
      <c r="AC33" s="103"/>
      <c r="AD33" s="103"/>
      <c r="AE33" s="103"/>
      <c r="AF33" s="115"/>
      <c r="AG33" s="115"/>
      <c r="AH33" s="103"/>
      <c r="AI33" s="115"/>
      <c r="AJ33" s="115"/>
      <c r="AK33" s="103"/>
      <c r="AL33" s="115"/>
      <c r="AM33" s="115"/>
    </row>
    <row r="34" spans="1:39" ht="17.25" customHeight="1">
      <c r="A34" s="116"/>
      <c r="B34" s="53" t="s">
        <v>164</v>
      </c>
      <c r="C34" s="106">
        <f>SUM(D34:E34)</f>
        <v>53</v>
      </c>
      <c r="D34" s="119">
        <f>SUM(F34,H34,J34,M34)</f>
        <v>16</v>
      </c>
      <c r="E34" s="119">
        <f>SUM(G34,I34,K34,L34,N34)</f>
        <v>37</v>
      </c>
      <c r="F34" s="117">
        <v>3</v>
      </c>
      <c r="G34" s="118" t="s">
        <v>30</v>
      </c>
      <c r="H34" s="117">
        <v>2</v>
      </c>
      <c r="I34" s="36">
        <v>1</v>
      </c>
      <c r="J34" s="117">
        <v>11</v>
      </c>
      <c r="K34" s="117">
        <v>31</v>
      </c>
      <c r="L34" s="117">
        <v>3</v>
      </c>
      <c r="M34" s="118" t="s">
        <v>30</v>
      </c>
      <c r="N34" s="120">
        <v>2</v>
      </c>
      <c r="O34" s="118" t="s">
        <v>30</v>
      </c>
      <c r="P34" s="118">
        <v>1</v>
      </c>
      <c r="Q34" s="106">
        <f>SUM(R34:S34)</f>
        <v>9</v>
      </c>
      <c r="R34" s="118" t="s">
        <v>30</v>
      </c>
      <c r="S34" s="117">
        <v>9</v>
      </c>
      <c r="V34" s="496" t="s">
        <v>162</v>
      </c>
      <c r="W34" s="497"/>
      <c r="X34" s="73">
        <f>SUM(X35:X42)</f>
        <v>10</v>
      </c>
      <c r="Y34" s="73">
        <f>SUM(Y35:Y42)</f>
        <v>10</v>
      </c>
      <c r="Z34" s="37" t="s">
        <v>30</v>
      </c>
      <c r="AA34" s="73">
        <f aca="true" t="shared" si="19" ref="AA34:AM34">SUM(AA35:AA42)</f>
        <v>92</v>
      </c>
      <c r="AB34" s="73">
        <f t="shared" si="19"/>
        <v>2761</v>
      </c>
      <c r="AC34" s="73">
        <f t="shared" si="19"/>
        <v>1397</v>
      </c>
      <c r="AD34" s="73">
        <f t="shared" si="19"/>
        <v>1364</v>
      </c>
      <c r="AE34" s="73">
        <f t="shared" si="19"/>
        <v>885</v>
      </c>
      <c r="AF34" s="73">
        <f t="shared" si="19"/>
        <v>465</v>
      </c>
      <c r="AG34" s="73">
        <f t="shared" si="19"/>
        <v>420</v>
      </c>
      <c r="AH34" s="73">
        <f t="shared" si="19"/>
        <v>877</v>
      </c>
      <c r="AI34" s="73">
        <f t="shared" si="19"/>
        <v>431</v>
      </c>
      <c r="AJ34" s="73">
        <f t="shared" si="19"/>
        <v>446</v>
      </c>
      <c r="AK34" s="73">
        <f t="shared" si="19"/>
        <v>999</v>
      </c>
      <c r="AL34" s="73">
        <f t="shared" si="19"/>
        <v>501</v>
      </c>
      <c r="AM34" s="73">
        <f t="shared" si="19"/>
        <v>498</v>
      </c>
    </row>
    <row r="35" spans="1:39" ht="17.25" customHeight="1">
      <c r="A35" s="116"/>
      <c r="B35" s="53" t="s">
        <v>163</v>
      </c>
      <c r="C35" s="106">
        <f>SUM(D35:E35)</f>
        <v>31</v>
      </c>
      <c r="D35" s="119">
        <f>SUM(F35,H35,J35,M35)</f>
        <v>12</v>
      </c>
      <c r="E35" s="119">
        <f>SUM(G35,I35,K35,L35,N35)</f>
        <v>19</v>
      </c>
      <c r="F35" s="117">
        <v>3</v>
      </c>
      <c r="G35" s="118" t="s">
        <v>30</v>
      </c>
      <c r="H35" s="117">
        <v>2</v>
      </c>
      <c r="I35" s="36">
        <v>1</v>
      </c>
      <c r="J35" s="117">
        <v>7</v>
      </c>
      <c r="K35" s="117">
        <v>14</v>
      </c>
      <c r="L35" s="117">
        <v>3</v>
      </c>
      <c r="M35" s="118" t="s">
        <v>30</v>
      </c>
      <c r="N35" s="118">
        <v>1</v>
      </c>
      <c r="O35" s="118" t="s">
        <v>30</v>
      </c>
      <c r="P35" s="118">
        <v>1</v>
      </c>
      <c r="Q35" s="106">
        <f>SUM(R35:S35)</f>
        <v>15</v>
      </c>
      <c r="R35" s="118" t="s">
        <v>30</v>
      </c>
      <c r="S35" s="117">
        <v>15</v>
      </c>
      <c r="V35" s="116"/>
      <c r="W35" s="53" t="s">
        <v>161</v>
      </c>
      <c r="X35" s="106">
        <f aca="true" t="shared" si="20" ref="X35:X42">SUM(Y35:Z35)</f>
        <v>1</v>
      </c>
      <c r="Y35" s="106">
        <v>1</v>
      </c>
      <c r="Z35" s="35" t="s">
        <v>30</v>
      </c>
      <c r="AA35" s="106">
        <v>14</v>
      </c>
      <c r="AB35" s="106">
        <f aca="true" t="shared" si="21" ref="AB35:AB42">SUM(AC35:AD35)</f>
        <v>416</v>
      </c>
      <c r="AC35" s="106">
        <f aca="true" t="shared" si="22" ref="AC35:AD42">SUM(AF35,AI35,AL35)</f>
        <v>195</v>
      </c>
      <c r="AD35" s="106">
        <f t="shared" si="22"/>
        <v>221</v>
      </c>
      <c r="AE35" s="106">
        <f aca="true" t="shared" si="23" ref="AE35:AE42">SUM(AF35:AG35)</f>
        <v>135</v>
      </c>
      <c r="AF35" s="106">
        <v>76</v>
      </c>
      <c r="AG35" s="106">
        <v>59</v>
      </c>
      <c r="AH35" s="106">
        <f aca="true" t="shared" si="24" ref="AH35:AH42">SUM(AI35:AJ35)</f>
        <v>135</v>
      </c>
      <c r="AI35" s="106">
        <v>53</v>
      </c>
      <c r="AJ35" s="106">
        <v>82</v>
      </c>
      <c r="AK35" s="106">
        <f aca="true" t="shared" si="25" ref="AK35:AK42">SUM(AL35:AM35)</f>
        <v>146</v>
      </c>
      <c r="AL35" s="106">
        <v>66</v>
      </c>
      <c r="AM35" s="106">
        <v>80</v>
      </c>
    </row>
    <row r="36" spans="1:39" ht="17.25" customHeight="1">
      <c r="A36" s="116"/>
      <c r="B36" s="53"/>
      <c r="C36" s="103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03"/>
      <c r="R36" s="115"/>
      <c r="S36" s="115"/>
      <c r="V36" s="116"/>
      <c r="W36" s="53" t="s">
        <v>160</v>
      </c>
      <c r="X36" s="106">
        <f t="shared" si="20"/>
        <v>2</v>
      </c>
      <c r="Y36" s="106">
        <v>2</v>
      </c>
      <c r="Z36" s="35" t="s">
        <v>30</v>
      </c>
      <c r="AA36" s="106">
        <v>26</v>
      </c>
      <c r="AB36" s="106">
        <f t="shared" si="21"/>
        <v>808</v>
      </c>
      <c r="AC36" s="106">
        <f t="shared" si="22"/>
        <v>410</v>
      </c>
      <c r="AD36" s="106">
        <f t="shared" si="22"/>
        <v>398</v>
      </c>
      <c r="AE36" s="106">
        <f t="shared" si="23"/>
        <v>256</v>
      </c>
      <c r="AF36" s="106">
        <v>132</v>
      </c>
      <c r="AG36" s="106">
        <v>124</v>
      </c>
      <c r="AH36" s="106">
        <f t="shared" si="24"/>
        <v>245</v>
      </c>
      <c r="AI36" s="106">
        <v>132</v>
      </c>
      <c r="AJ36" s="106">
        <v>113</v>
      </c>
      <c r="AK36" s="106">
        <f t="shared" si="25"/>
        <v>307</v>
      </c>
      <c r="AL36" s="106">
        <v>146</v>
      </c>
      <c r="AM36" s="106">
        <v>161</v>
      </c>
    </row>
    <row r="37" spans="1:39" ht="17.25" customHeight="1">
      <c r="A37" s="496" t="s">
        <v>162</v>
      </c>
      <c r="B37" s="497"/>
      <c r="C37" s="73">
        <f aca="true" t="shared" si="26" ref="C37:Q37">SUM(C38:C45)</f>
        <v>287</v>
      </c>
      <c r="D37" s="73">
        <f t="shared" si="26"/>
        <v>106</v>
      </c>
      <c r="E37" s="73">
        <f t="shared" si="26"/>
        <v>181</v>
      </c>
      <c r="F37" s="73">
        <f t="shared" si="26"/>
        <v>11</v>
      </c>
      <c r="G37" s="73">
        <f t="shared" si="26"/>
        <v>2</v>
      </c>
      <c r="H37" s="73">
        <f t="shared" si="26"/>
        <v>11</v>
      </c>
      <c r="I37" s="73">
        <f t="shared" si="26"/>
        <v>5</v>
      </c>
      <c r="J37" s="73">
        <f t="shared" si="26"/>
        <v>82</v>
      </c>
      <c r="K37" s="73">
        <f t="shared" si="26"/>
        <v>144</v>
      </c>
      <c r="L37" s="73">
        <f t="shared" si="26"/>
        <v>16</v>
      </c>
      <c r="M37" s="73">
        <f t="shared" si="26"/>
        <v>2</v>
      </c>
      <c r="N37" s="73">
        <f t="shared" si="26"/>
        <v>14</v>
      </c>
      <c r="O37" s="73">
        <f t="shared" si="26"/>
        <v>4</v>
      </c>
      <c r="P37" s="73">
        <f t="shared" si="26"/>
        <v>6</v>
      </c>
      <c r="Q37" s="73">
        <f t="shared" si="26"/>
        <v>103</v>
      </c>
      <c r="R37" s="114" t="s">
        <v>30</v>
      </c>
      <c r="S37" s="73">
        <f>SUM(S38:S45)</f>
        <v>103</v>
      </c>
      <c r="V37" s="116"/>
      <c r="W37" s="53" t="s">
        <v>159</v>
      </c>
      <c r="X37" s="106">
        <f t="shared" si="20"/>
        <v>2</v>
      </c>
      <c r="Y37" s="106">
        <v>2</v>
      </c>
      <c r="Z37" s="35" t="s">
        <v>30</v>
      </c>
      <c r="AA37" s="106">
        <v>35</v>
      </c>
      <c r="AB37" s="106">
        <f t="shared" si="21"/>
        <v>1258</v>
      </c>
      <c r="AC37" s="106">
        <f t="shared" si="22"/>
        <v>646</v>
      </c>
      <c r="AD37" s="106">
        <f t="shared" si="22"/>
        <v>612</v>
      </c>
      <c r="AE37" s="106">
        <f t="shared" si="23"/>
        <v>405</v>
      </c>
      <c r="AF37" s="106">
        <v>207</v>
      </c>
      <c r="AG37" s="106">
        <v>198</v>
      </c>
      <c r="AH37" s="106">
        <f t="shared" si="24"/>
        <v>399</v>
      </c>
      <c r="AI37" s="106">
        <v>198</v>
      </c>
      <c r="AJ37" s="106">
        <v>201</v>
      </c>
      <c r="AK37" s="106">
        <f t="shared" si="25"/>
        <v>454</v>
      </c>
      <c r="AL37" s="106">
        <v>241</v>
      </c>
      <c r="AM37" s="106">
        <v>213</v>
      </c>
    </row>
    <row r="38" spans="1:39" ht="17.25" customHeight="1">
      <c r="A38" s="116"/>
      <c r="B38" s="53" t="s">
        <v>161</v>
      </c>
      <c r="C38" s="106">
        <f aca="true" t="shared" si="27" ref="C38:C45">SUM(D38:E38)</f>
        <v>46</v>
      </c>
      <c r="D38" s="119">
        <f aca="true" t="shared" si="28" ref="D38:D45">SUM(F38,H38,J38,M38)</f>
        <v>17</v>
      </c>
      <c r="E38" s="119">
        <f aca="true" t="shared" si="29" ref="E38:E45">SUM(G38,I38,K38,L38,N38)</f>
        <v>29</v>
      </c>
      <c r="F38" s="117">
        <v>3</v>
      </c>
      <c r="G38" s="118" t="s">
        <v>30</v>
      </c>
      <c r="H38" s="117">
        <v>1</v>
      </c>
      <c r="I38" s="36">
        <v>2</v>
      </c>
      <c r="J38" s="117">
        <v>13</v>
      </c>
      <c r="K38" s="117">
        <v>23</v>
      </c>
      <c r="L38" s="117">
        <v>3</v>
      </c>
      <c r="M38" s="118" t="s">
        <v>30</v>
      </c>
      <c r="N38" s="118">
        <v>1</v>
      </c>
      <c r="O38" s="118" t="s">
        <v>30</v>
      </c>
      <c r="P38" s="118" t="s">
        <v>30</v>
      </c>
      <c r="Q38" s="106">
        <f aca="true" t="shared" si="30" ref="Q38:Q45">SUM(R38:S38)</f>
        <v>23</v>
      </c>
      <c r="R38" s="118" t="s">
        <v>30</v>
      </c>
      <c r="S38" s="117">
        <v>23</v>
      </c>
      <c r="V38" s="116"/>
      <c r="W38" s="53" t="s">
        <v>158</v>
      </c>
      <c r="X38" s="106">
        <f t="shared" si="20"/>
        <v>1</v>
      </c>
      <c r="Y38" s="106">
        <v>1</v>
      </c>
      <c r="Z38" s="35" t="s">
        <v>30</v>
      </c>
      <c r="AA38" s="106">
        <v>4</v>
      </c>
      <c r="AB38" s="106">
        <f t="shared" si="21"/>
        <v>49</v>
      </c>
      <c r="AC38" s="106">
        <f t="shared" si="22"/>
        <v>21</v>
      </c>
      <c r="AD38" s="106">
        <f t="shared" si="22"/>
        <v>28</v>
      </c>
      <c r="AE38" s="106">
        <f t="shared" si="23"/>
        <v>16</v>
      </c>
      <c r="AF38" s="106">
        <v>7</v>
      </c>
      <c r="AG38" s="106">
        <v>9</v>
      </c>
      <c r="AH38" s="106">
        <f t="shared" si="24"/>
        <v>14</v>
      </c>
      <c r="AI38" s="106">
        <v>5</v>
      </c>
      <c r="AJ38" s="106">
        <v>9</v>
      </c>
      <c r="AK38" s="106">
        <f t="shared" si="25"/>
        <v>19</v>
      </c>
      <c r="AL38" s="106">
        <v>9</v>
      </c>
      <c r="AM38" s="106">
        <v>10</v>
      </c>
    </row>
    <row r="39" spans="1:39" ht="17.25" customHeight="1">
      <c r="A39" s="116"/>
      <c r="B39" s="53" t="s">
        <v>160</v>
      </c>
      <c r="C39" s="106">
        <f t="shared" si="27"/>
        <v>66</v>
      </c>
      <c r="D39" s="119">
        <f t="shared" si="28"/>
        <v>24</v>
      </c>
      <c r="E39" s="119">
        <f t="shared" si="29"/>
        <v>42</v>
      </c>
      <c r="F39" s="117">
        <v>3</v>
      </c>
      <c r="G39" s="118" t="s">
        <v>30</v>
      </c>
      <c r="H39" s="117">
        <v>2</v>
      </c>
      <c r="I39" s="36">
        <v>1</v>
      </c>
      <c r="J39" s="117">
        <v>19</v>
      </c>
      <c r="K39" s="117">
        <v>33</v>
      </c>
      <c r="L39" s="117">
        <v>3</v>
      </c>
      <c r="M39" s="118" t="s">
        <v>30</v>
      </c>
      <c r="N39" s="118">
        <v>5</v>
      </c>
      <c r="O39" s="118" t="s">
        <v>30</v>
      </c>
      <c r="P39" s="118">
        <v>2</v>
      </c>
      <c r="Q39" s="106">
        <f t="shared" si="30"/>
        <v>22</v>
      </c>
      <c r="R39" s="118" t="s">
        <v>30</v>
      </c>
      <c r="S39" s="117">
        <v>22</v>
      </c>
      <c r="V39" s="116"/>
      <c r="W39" s="53" t="s">
        <v>157</v>
      </c>
      <c r="X39" s="106">
        <f t="shared" si="20"/>
        <v>1</v>
      </c>
      <c r="Y39" s="106">
        <v>1</v>
      </c>
      <c r="Z39" s="35" t="s">
        <v>30</v>
      </c>
      <c r="AA39" s="106">
        <v>3</v>
      </c>
      <c r="AB39" s="106">
        <f t="shared" si="21"/>
        <v>41</v>
      </c>
      <c r="AC39" s="106">
        <f t="shared" si="22"/>
        <v>19</v>
      </c>
      <c r="AD39" s="106">
        <f t="shared" si="22"/>
        <v>22</v>
      </c>
      <c r="AE39" s="106">
        <f t="shared" si="23"/>
        <v>13</v>
      </c>
      <c r="AF39" s="106">
        <v>4</v>
      </c>
      <c r="AG39" s="106">
        <v>9</v>
      </c>
      <c r="AH39" s="106">
        <f t="shared" si="24"/>
        <v>16</v>
      </c>
      <c r="AI39" s="106">
        <v>9</v>
      </c>
      <c r="AJ39" s="106">
        <v>7</v>
      </c>
      <c r="AK39" s="106">
        <f t="shared" si="25"/>
        <v>12</v>
      </c>
      <c r="AL39" s="106">
        <v>6</v>
      </c>
      <c r="AM39" s="106">
        <v>6</v>
      </c>
    </row>
    <row r="40" spans="1:39" ht="17.25" customHeight="1">
      <c r="A40" s="116"/>
      <c r="B40" s="53" t="s">
        <v>159</v>
      </c>
      <c r="C40" s="106">
        <f t="shared" si="27"/>
        <v>123</v>
      </c>
      <c r="D40" s="119">
        <f t="shared" si="28"/>
        <v>42</v>
      </c>
      <c r="E40" s="119">
        <f t="shared" si="29"/>
        <v>81</v>
      </c>
      <c r="F40" s="117">
        <v>3</v>
      </c>
      <c r="G40" s="36">
        <v>2</v>
      </c>
      <c r="H40" s="117">
        <v>5</v>
      </c>
      <c r="I40" s="118" t="s">
        <v>30</v>
      </c>
      <c r="J40" s="117">
        <v>33</v>
      </c>
      <c r="K40" s="117">
        <v>67</v>
      </c>
      <c r="L40" s="117">
        <v>5</v>
      </c>
      <c r="M40" s="36">
        <v>1</v>
      </c>
      <c r="N40" s="117">
        <v>7</v>
      </c>
      <c r="O40" s="118" t="s">
        <v>30</v>
      </c>
      <c r="P40" s="118">
        <v>3</v>
      </c>
      <c r="Q40" s="106">
        <f t="shared" si="30"/>
        <v>39</v>
      </c>
      <c r="R40" s="118" t="s">
        <v>30</v>
      </c>
      <c r="S40" s="117">
        <v>39</v>
      </c>
      <c r="V40" s="116"/>
      <c r="W40" s="53" t="s">
        <v>156</v>
      </c>
      <c r="X40" s="106">
        <f t="shared" si="20"/>
        <v>1</v>
      </c>
      <c r="Y40" s="106">
        <v>1</v>
      </c>
      <c r="Z40" s="35" t="s">
        <v>30</v>
      </c>
      <c r="AA40" s="106">
        <v>4</v>
      </c>
      <c r="AB40" s="106">
        <f t="shared" si="21"/>
        <v>112</v>
      </c>
      <c r="AC40" s="106">
        <f t="shared" si="22"/>
        <v>65</v>
      </c>
      <c r="AD40" s="106">
        <f t="shared" si="22"/>
        <v>47</v>
      </c>
      <c r="AE40" s="106">
        <f t="shared" si="23"/>
        <v>32</v>
      </c>
      <c r="AF40" s="106">
        <v>24</v>
      </c>
      <c r="AG40" s="106">
        <v>8</v>
      </c>
      <c r="AH40" s="106">
        <f t="shared" si="24"/>
        <v>43</v>
      </c>
      <c r="AI40" s="106">
        <v>22</v>
      </c>
      <c r="AJ40" s="106">
        <v>21</v>
      </c>
      <c r="AK40" s="106">
        <f t="shared" si="25"/>
        <v>37</v>
      </c>
      <c r="AL40" s="106">
        <v>19</v>
      </c>
      <c r="AM40" s="106">
        <v>18</v>
      </c>
    </row>
    <row r="41" spans="1:39" ht="17.25" customHeight="1">
      <c r="A41" s="116"/>
      <c r="B41" s="53" t="s">
        <v>158</v>
      </c>
      <c r="C41" s="106">
        <f t="shared" si="27"/>
        <v>10</v>
      </c>
      <c r="D41" s="119">
        <f t="shared" si="28"/>
        <v>3</v>
      </c>
      <c r="E41" s="119">
        <f t="shared" si="29"/>
        <v>7</v>
      </c>
      <c r="F41" s="118" t="s">
        <v>30</v>
      </c>
      <c r="G41" s="118" t="s">
        <v>30</v>
      </c>
      <c r="H41" s="118" t="s">
        <v>30</v>
      </c>
      <c r="I41" s="36">
        <v>1</v>
      </c>
      <c r="J41" s="117">
        <v>3</v>
      </c>
      <c r="K41" s="117">
        <v>4</v>
      </c>
      <c r="L41" s="36">
        <v>1</v>
      </c>
      <c r="M41" s="118" t="s">
        <v>30</v>
      </c>
      <c r="N41" s="118">
        <v>1</v>
      </c>
      <c r="O41" s="117">
        <v>1</v>
      </c>
      <c r="P41" s="118" t="s">
        <v>30</v>
      </c>
      <c r="Q41" s="106">
        <f t="shared" si="30"/>
        <v>3</v>
      </c>
      <c r="R41" s="118" t="s">
        <v>30</v>
      </c>
      <c r="S41" s="117">
        <v>3</v>
      </c>
      <c r="V41" s="116"/>
      <c r="W41" s="53" t="s">
        <v>155</v>
      </c>
      <c r="X41" s="106">
        <f t="shared" si="20"/>
        <v>1</v>
      </c>
      <c r="Y41" s="106">
        <v>1</v>
      </c>
      <c r="Z41" s="35" t="s">
        <v>30</v>
      </c>
      <c r="AA41" s="106">
        <v>3</v>
      </c>
      <c r="AB41" s="106">
        <f t="shared" si="21"/>
        <v>38</v>
      </c>
      <c r="AC41" s="106">
        <f t="shared" si="22"/>
        <v>22</v>
      </c>
      <c r="AD41" s="106">
        <f t="shared" si="22"/>
        <v>16</v>
      </c>
      <c r="AE41" s="106">
        <f t="shared" si="23"/>
        <v>14</v>
      </c>
      <c r="AF41" s="106">
        <v>9</v>
      </c>
      <c r="AG41" s="106">
        <v>5</v>
      </c>
      <c r="AH41" s="106">
        <f t="shared" si="24"/>
        <v>10</v>
      </c>
      <c r="AI41" s="106">
        <v>4</v>
      </c>
      <c r="AJ41" s="106">
        <v>6</v>
      </c>
      <c r="AK41" s="106">
        <f t="shared" si="25"/>
        <v>14</v>
      </c>
      <c r="AL41" s="106">
        <v>9</v>
      </c>
      <c r="AM41" s="106">
        <v>5</v>
      </c>
    </row>
    <row r="42" spans="1:39" ht="17.25" customHeight="1">
      <c r="A42" s="116"/>
      <c r="B42" s="53" t="s">
        <v>157</v>
      </c>
      <c r="C42" s="106">
        <f t="shared" si="27"/>
        <v>9</v>
      </c>
      <c r="D42" s="119">
        <f t="shared" si="28"/>
        <v>4</v>
      </c>
      <c r="E42" s="119">
        <f t="shared" si="29"/>
        <v>5</v>
      </c>
      <c r="F42" s="118" t="s">
        <v>30</v>
      </c>
      <c r="G42" s="118" t="s">
        <v>30</v>
      </c>
      <c r="H42" s="36">
        <v>1</v>
      </c>
      <c r="I42" s="118" t="s">
        <v>30</v>
      </c>
      <c r="J42" s="117">
        <v>3</v>
      </c>
      <c r="K42" s="117">
        <v>4</v>
      </c>
      <c r="L42" s="36">
        <v>1</v>
      </c>
      <c r="M42" s="118" t="s">
        <v>30</v>
      </c>
      <c r="N42" s="118" t="s">
        <v>30</v>
      </c>
      <c r="O42" s="118">
        <v>1</v>
      </c>
      <c r="P42" s="118">
        <v>1</v>
      </c>
      <c r="Q42" s="106">
        <f t="shared" si="30"/>
        <v>3</v>
      </c>
      <c r="R42" s="118" t="s">
        <v>30</v>
      </c>
      <c r="S42" s="117">
        <v>3</v>
      </c>
      <c r="V42" s="116"/>
      <c r="W42" s="53" t="s">
        <v>154</v>
      </c>
      <c r="X42" s="106">
        <f t="shared" si="20"/>
        <v>1</v>
      </c>
      <c r="Y42" s="106">
        <v>1</v>
      </c>
      <c r="Z42" s="35" t="s">
        <v>30</v>
      </c>
      <c r="AA42" s="106">
        <v>3</v>
      </c>
      <c r="AB42" s="106">
        <f t="shared" si="21"/>
        <v>39</v>
      </c>
      <c r="AC42" s="106">
        <f t="shared" si="22"/>
        <v>19</v>
      </c>
      <c r="AD42" s="106">
        <f t="shared" si="22"/>
        <v>20</v>
      </c>
      <c r="AE42" s="106">
        <f t="shared" si="23"/>
        <v>14</v>
      </c>
      <c r="AF42" s="106">
        <v>6</v>
      </c>
      <c r="AG42" s="106">
        <v>8</v>
      </c>
      <c r="AH42" s="106">
        <f t="shared" si="24"/>
        <v>15</v>
      </c>
      <c r="AI42" s="106">
        <v>8</v>
      </c>
      <c r="AJ42" s="106">
        <v>7</v>
      </c>
      <c r="AK42" s="106">
        <f t="shared" si="25"/>
        <v>10</v>
      </c>
      <c r="AL42" s="106">
        <v>5</v>
      </c>
      <c r="AM42" s="106">
        <v>5</v>
      </c>
    </row>
    <row r="43" spans="1:39" ht="17.25" customHeight="1">
      <c r="A43" s="116"/>
      <c r="B43" s="53" t="s">
        <v>156</v>
      </c>
      <c r="C43" s="106">
        <f t="shared" si="27"/>
        <v>13</v>
      </c>
      <c r="D43" s="119">
        <f t="shared" si="28"/>
        <v>4</v>
      </c>
      <c r="E43" s="119">
        <f t="shared" si="29"/>
        <v>9</v>
      </c>
      <c r="F43" s="117">
        <v>1</v>
      </c>
      <c r="G43" s="118" t="s">
        <v>30</v>
      </c>
      <c r="H43" s="118" t="s">
        <v>30</v>
      </c>
      <c r="I43" s="118">
        <v>1</v>
      </c>
      <c r="J43" s="117">
        <v>3</v>
      </c>
      <c r="K43" s="117">
        <v>7</v>
      </c>
      <c r="L43" s="117">
        <v>1</v>
      </c>
      <c r="M43" s="118" t="s">
        <v>30</v>
      </c>
      <c r="N43" s="118" t="s">
        <v>30</v>
      </c>
      <c r="O43" s="118">
        <v>1</v>
      </c>
      <c r="P43" s="118" t="s">
        <v>30</v>
      </c>
      <c r="Q43" s="106">
        <f t="shared" si="30"/>
        <v>7</v>
      </c>
      <c r="R43" s="118" t="s">
        <v>30</v>
      </c>
      <c r="S43" s="117">
        <v>7</v>
      </c>
      <c r="V43" s="116"/>
      <c r="W43" s="53"/>
      <c r="X43" s="103"/>
      <c r="Y43" s="115"/>
      <c r="Z43" s="115"/>
      <c r="AA43" s="115"/>
      <c r="AB43" s="103"/>
      <c r="AC43" s="103"/>
      <c r="AD43" s="103"/>
      <c r="AE43" s="103"/>
      <c r="AF43" s="115"/>
      <c r="AG43" s="115"/>
      <c r="AH43" s="103"/>
      <c r="AI43" s="115"/>
      <c r="AJ43" s="115"/>
      <c r="AK43" s="103"/>
      <c r="AL43" s="115"/>
      <c r="AM43" s="115"/>
    </row>
    <row r="44" spans="1:39" ht="17.25" customHeight="1">
      <c r="A44" s="116"/>
      <c r="B44" s="53" t="s">
        <v>155</v>
      </c>
      <c r="C44" s="106">
        <f t="shared" si="27"/>
        <v>8</v>
      </c>
      <c r="D44" s="119">
        <f t="shared" si="28"/>
        <v>5</v>
      </c>
      <c r="E44" s="119">
        <f t="shared" si="29"/>
        <v>3</v>
      </c>
      <c r="F44" s="118" t="s">
        <v>30</v>
      </c>
      <c r="G44" s="118" t="s">
        <v>30</v>
      </c>
      <c r="H44" s="117">
        <v>1</v>
      </c>
      <c r="I44" s="118" t="s">
        <v>30</v>
      </c>
      <c r="J44" s="117">
        <v>3</v>
      </c>
      <c r="K44" s="117">
        <v>2</v>
      </c>
      <c r="L44" s="36">
        <v>1</v>
      </c>
      <c r="M44" s="118">
        <v>1</v>
      </c>
      <c r="N44" s="118" t="s">
        <v>30</v>
      </c>
      <c r="O44" s="117">
        <v>1</v>
      </c>
      <c r="P44" s="118" t="s">
        <v>30</v>
      </c>
      <c r="Q44" s="106">
        <f t="shared" si="30"/>
        <v>3</v>
      </c>
      <c r="R44" s="118" t="s">
        <v>30</v>
      </c>
      <c r="S44" s="117">
        <v>3</v>
      </c>
      <c r="V44" s="496" t="s">
        <v>153</v>
      </c>
      <c r="W44" s="497"/>
      <c r="X44" s="73">
        <f aca="true" t="shared" si="31" ref="X44:AM44">SUM(X45:X49)</f>
        <v>7</v>
      </c>
      <c r="Y44" s="73">
        <f t="shared" si="31"/>
        <v>6</v>
      </c>
      <c r="Z44" s="73">
        <f t="shared" si="31"/>
        <v>1</v>
      </c>
      <c r="AA44" s="73">
        <f t="shared" si="31"/>
        <v>102</v>
      </c>
      <c r="AB44" s="73">
        <f t="shared" si="31"/>
        <v>3467</v>
      </c>
      <c r="AC44" s="73">
        <f t="shared" si="31"/>
        <v>1733</v>
      </c>
      <c r="AD44" s="73">
        <f t="shared" si="31"/>
        <v>1734</v>
      </c>
      <c r="AE44" s="73">
        <f t="shared" si="31"/>
        <v>1158</v>
      </c>
      <c r="AF44" s="73">
        <f t="shared" si="31"/>
        <v>578</v>
      </c>
      <c r="AG44" s="73">
        <f t="shared" si="31"/>
        <v>580</v>
      </c>
      <c r="AH44" s="73">
        <f t="shared" si="31"/>
        <v>1149</v>
      </c>
      <c r="AI44" s="73">
        <f t="shared" si="31"/>
        <v>569</v>
      </c>
      <c r="AJ44" s="73">
        <f t="shared" si="31"/>
        <v>580</v>
      </c>
      <c r="AK44" s="73">
        <f t="shared" si="31"/>
        <v>1160</v>
      </c>
      <c r="AL44" s="73">
        <f t="shared" si="31"/>
        <v>586</v>
      </c>
      <c r="AM44" s="73">
        <f t="shared" si="31"/>
        <v>574</v>
      </c>
    </row>
    <row r="45" spans="1:39" ht="17.25" customHeight="1">
      <c r="A45" s="116"/>
      <c r="B45" s="53" t="s">
        <v>154</v>
      </c>
      <c r="C45" s="106">
        <f t="shared" si="27"/>
        <v>12</v>
      </c>
      <c r="D45" s="119">
        <f t="shared" si="28"/>
        <v>7</v>
      </c>
      <c r="E45" s="119">
        <f t="shared" si="29"/>
        <v>5</v>
      </c>
      <c r="F45" s="118">
        <v>1</v>
      </c>
      <c r="G45" s="118" t="s">
        <v>30</v>
      </c>
      <c r="H45" s="118">
        <v>1</v>
      </c>
      <c r="I45" s="118" t="s">
        <v>30</v>
      </c>
      <c r="J45" s="117">
        <v>5</v>
      </c>
      <c r="K45" s="117">
        <v>4</v>
      </c>
      <c r="L45" s="117">
        <v>1</v>
      </c>
      <c r="M45" s="118" t="s">
        <v>30</v>
      </c>
      <c r="N45" s="118" t="s">
        <v>30</v>
      </c>
      <c r="O45" s="118" t="s">
        <v>30</v>
      </c>
      <c r="P45" s="118" t="s">
        <v>30</v>
      </c>
      <c r="Q45" s="106">
        <f t="shared" si="30"/>
        <v>3</v>
      </c>
      <c r="R45" s="118" t="s">
        <v>30</v>
      </c>
      <c r="S45" s="117">
        <v>3</v>
      </c>
      <c r="V45" s="116"/>
      <c r="W45" s="53" t="s">
        <v>152</v>
      </c>
      <c r="X45" s="106">
        <f>SUM(Y45:Z45)</f>
        <v>2</v>
      </c>
      <c r="Y45" s="106">
        <v>2</v>
      </c>
      <c r="Z45" s="35" t="s">
        <v>30</v>
      </c>
      <c r="AA45" s="106">
        <v>39</v>
      </c>
      <c r="AB45" s="106">
        <f>SUM(AC45:AD45)</f>
        <v>1390</v>
      </c>
      <c r="AC45" s="106">
        <f aca="true" t="shared" si="32" ref="AC45:AD49">SUM(AF45,AI45,AL45)</f>
        <v>706</v>
      </c>
      <c r="AD45" s="106">
        <f t="shared" si="32"/>
        <v>684</v>
      </c>
      <c r="AE45" s="106">
        <f>SUM(AF45:AG45)</f>
        <v>472</v>
      </c>
      <c r="AF45" s="106">
        <v>234</v>
      </c>
      <c r="AG45" s="106">
        <v>238</v>
      </c>
      <c r="AH45" s="106">
        <f>SUM(AI45:AJ45)</f>
        <v>436</v>
      </c>
      <c r="AI45" s="106">
        <v>235</v>
      </c>
      <c r="AJ45" s="106">
        <v>201</v>
      </c>
      <c r="AK45" s="106">
        <f>SUM(AL45:AM45)</f>
        <v>482</v>
      </c>
      <c r="AL45" s="106">
        <v>237</v>
      </c>
      <c r="AM45" s="106">
        <v>245</v>
      </c>
    </row>
    <row r="46" spans="1:39" ht="17.25" customHeight="1">
      <c r="A46" s="116"/>
      <c r="B46" s="53"/>
      <c r="C46" s="103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03"/>
      <c r="R46" s="115"/>
      <c r="S46" s="115"/>
      <c r="V46" s="116"/>
      <c r="W46" s="53" t="s">
        <v>151</v>
      </c>
      <c r="X46" s="106">
        <f>SUM(Y46:Z46)</f>
        <v>1</v>
      </c>
      <c r="Y46" s="106">
        <v>1</v>
      </c>
      <c r="Z46" s="35" t="s">
        <v>30</v>
      </c>
      <c r="AA46" s="106">
        <v>10</v>
      </c>
      <c r="AB46" s="106">
        <f>SUM(AC46:AD46)</f>
        <v>303</v>
      </c>
      <c r="AC46" s="106">
        <f t="shared" si="32"/>
        <v>157</v>
      </c>
      <c r="AD46" s="106">
        <f t="shared" si="32"/>
        <v>146</v>
      </c>
      <c r="AE46" s="106">
        <f>SUM(AF46:AG46)</f>
        <v>97</v>
      </c>
      <c r="AF46" s="106">
        <v>51</v>
      </c>
      <c r="AG46" s="106">
        <v>46</v>
      </c>
      <c r="AH46" s="106">
        <f>SUM(AI46:AJ46)</f>
        <v>101</v>
      </c>
      <c r="AI46" s="106">
        <v>52</v>
      </c>
      <c r="AJ46" s="106">
        <v>49</v>
      </c>
      <c r="AK46" s="106">
        <f>SUM(AL46:AM46)</f>
        <v>105</v>
      </c>
      <c r="AL46" s="106">
        <v>54</v>
      </c>
      <c r="AM46" s="106">
        <v>51</v>
      </c>
    </row>
    <row r="47" spans="1:39" ht="17.25" customHeight="1">
      <c r="A47" s="496" t="s">
        <v>153</v>
      </c>
      <c r="B47" s="497"/>
      <c r="C47" s="73">
        <f aca="true" t="shared" si="33" ref="C47:S47">SUM(C48:C52)</f>
        <v>375</v>
      </c>
      <c r="D47" s="73">
        <f t="shared" si="33"/>
        <v>121</v>
      </c>
      <c r="E47" s="73">
        <f t="shared" si="33"/>
        <v>254</v>
      </c>
      <c r="F47" s="73">
        <f t="shared" si="33"/>
        <v>16</v>
      </c>
      <c r="G47" s="73">
        <f t="shared" si="33"/>
        <v>5</v>
      </c>
      <c r="H47" s="73">
        <f t="shared" si="33"/>
        <v>12</v>
      </c>
      <c r="I47" s="73">
        <f t="shared" si="33"/>
        <v>8</v>
      </c>
      <c r="J47" s="73">
        <f t="shared" si="33"/>
        <v>91</v>
      </c>
      <c r="K47" s="73">
        <f t="shared" si="33"/>
        <v>199</v>
      </c>
      <c r="L47" s="73">
        <f t="shared" si="33"/>
        <v>22</v>
      </c>
      <c r="M47" s="73">
        <f t="shared" si="33"/>
        <v>2</v>
      </c>
      <c r="N47" s="73">
        <f t="shared" si="33"/>
        <v>20</v>
      </c>
      <c r="O47" s="73">
        <f t="shared" si="33"/>
        <v>1</v>
      </c>
      <c r="P47" s="73">
        <f t="shared" si="33"/>
        <v>8</v>
      </c>
      <c r="Q47" s="73">
        <f t="shared" si="33"/>
        <v>87</v>
      </c>
      <c r="R47" s="73">
        <f t="shared" si="33"/>
        <v>11</v>
      </c>
      <c r="S47" s="73">
        <f t="shared" si="33"/>
        <v>76</v>
      </c>
      <c r="V47" s="116"/>
      <c r="W47" s="53" t="s">
        <v>150</v>
      </c>
      <c r="X47" s="106">
        <f>SUM(Y47:Z47)</f>
        <v>1</v>
      </c>
      <c r="Y47" s="106">
        <v>1</v>
      </c>
      <c r="Z47" s="35" t="s">
        <v>30</v>
      </c>
      <c r="AA47" s="106">
        <v>11</v>
      </c>
      <c r="AB47" s="106">
        <f>SUM(AC47:AD47)</f>
        <v>355</v>
      </c>
      <c r="AC47" s="106">
        <f t="shared" si="32"/>
        <v>168</v>
      </c>
      <c r="AD47" s="106">
        <f t="shared" si="32"/>
        <v>187</v>
      </c>
      <c r="AE47" s="106">
        <f>SUM(AF47:AG47)</f>
        <v>122</v>
      </c>
      <c r="AF47" s="106">
        <v>56</v>
      </c>
      <c r="AG47" s="106">
        <v>66</v>
      </c>
      <c r="AH47" s="106">
        <f>SUM(AI47:AJ47)</f>
        <v>116</v>
      </c>
      <c r="AI47" s="106">
        <v>59</v>
      </c>
      <c r="AJ47" s="106">
        <v>57</v>
      </c>
      <c r="AK47" s="106">
        <f>SUM(AL47:AM47)</f>
        <v>117</v>
      </c>
      <c r="AL47" s="106">
        <v>53</v>
      </c>
      <c r="AM47" s="106">
        <v>64</v>
      </c>
    </row>
    <row r="48" spans="1:39" ht="17.25" customHeight="1">
      <c r="A48" s="116"/>
      <c r="B48" s="53" t="s">
        <v>152</v>
      </c>
      <c r="C48" s="106">
        <f>SUM(D48:E48)</f>
        <v>155</v>
      </c>
      <c r="D48" s="119">
        <f>SUM(F48,H48,J48,M48)</f>
        <v>50</v>
      </c>
      <c r="E48" s="119">
        <f>SUM(G48,I48,K48,L48,N48)</f>
        <v>105</v>
      </c>
      <c r="F48" s="117">
        <v>7</v>
      </c>
      <c r="G48" s="118">
        <v>3</v>
      </c>
      <c r="H48" s="106">
        <v>5</v>
      </c>
      <c r="I48" s="36">
        <v>4</v>
      </c>
      <c r="J48" s="117">
        <v>37</v>
      </c>
      <c r="K48" s="117">
        <v>81</v>
      </c>
      <c r="L48" s="117">
        <v>10</v>
      </c>
      <c r="M48" s="118">
        <v>1</v>
      </c>
      <c r="N48" s="36">
        <v>7</v>
      </c>
      <c r="O48" s="118">
        <v>1</v>
      </c>
      <c r="P48" s="120">
        <v>2</v>
      </c>
      <c r="Q48" s="106">
        <f>SUM(R48:S48)</f>
        <v>57</v>
      </c>
      <c r="R48" s="117">
        <v>6</v>
      </c>
      <c r="S48" s="117">
        <v>51</v>
      </c>
      <c r="V48" s="116"/>
      <c r="W48" s="53" t="s">
        <v>149</v>
      </c>
      <c r="X48" s="106">
        <f>SUM(Y48:Z48)</f>
        <v>1</v>
      </c>
      <c r="Y48" s="106">
        <v>1</v>
      </c>
      <c r="Z48" s="35" t="s">
        <v>30</v>
      </c>
      <c r="AA48" s="106">
        <v>14</v>
      </c>
      <c r="AB48" s="106">
        <f>SUM(AC48:AD48)</f>
        <v>425</v>
      </c>
      <c r="AC48" s="106">
        <f t="shared" si="32"/>
        <v>214</v>
      </c>
      <c r="AD48" s="106">
        <f t="shared" si="32"/>
        <v>211</v>
      </c>
      <c r="AE48" s="106">
        <f>SUM(AF48:AG48)</f>
        <v>138</v>
      </c>
      <c r="AF48" s="106">
        <v>72</v>
      </c>
      <c r="AG48" s="106">
        <v>66</v>
      </c>
      <c r="AH48" s="106">
        <f>SUM(AI48:AJ48)</f>
        <v>143</v>
      </c>
      <c r="AI48" s="106">
        <v>63</v>
      </c>
      <c r="AJ48" s="106">
        <v>80</v>
      </c>
      <c r="AK48" s="106">
        <f>SUM(AL48:AM48)</f>
        <v>144</v>
      </c>
      <c r="AL48" s="106">
        <v>79</v>
      </c>
      <c r="AM48" s="106">
        <v>65</v>
      </c>
    </row>
    <row r="49" spans="1:39" ht="17.25" customHeight="1">
      <c r="A49" s="116"/>
      <c r="B49" s="53" t="s">
        <v>151</v>
      </c>
      <c r="C49" s="106">
        <f>SUM(D49:E49)</f>
        <v>34</v>
      </c>
      <c r="D49" s="119">
        <f>SUM(F49,H49,J49,M49)</f>
        <v>14</v>
      </c>
      <c r="E49" s="119">
        <f>SUM(G49,I49,K49,L49,N49)</f>
        <v>20</v>
      </c>
      <c r="F49" s="117">
        <v>2</v>
      </c>
      <c r="G49" s="118" t="s">
        <v>30</v>
      </c>
      <c r="H49" s="118">
        <v>1</v>
      </c>
      <c r="I49" s="36">
        <v>1</v>
      </c>
      <c r="J49" s="117">
        <v>10</v>
      </c>
      <c r="K49" s="117">
        <v>16</v>
      </c>
      <c r="L49" s="117">
        <v>3</v>
      </c>
      <c r="M49" s="118">
        <v>1</v>
      </c>
      <c r="N49" s="118" t="s">
        <v>30</v>
      </c>
      <c r="O49" s="118" t="s">
        <v>30</v>
      </c>
      <c r="P49" s="118">
        <v>2</v>
      </c>
      <c r="Q49" s="106">
        <f>SUM(R49:S49)</f>
        <v>5</v>
      </c>
      <c r="R49" s="117">
        <v>1</v>
      </c>
      <c r="S49" s="117">
        <v>4</v>
      </c>
      <c r="V49" s="116"/>
      <c r="W49" s="53" t="s">
        <v>148</v>
      </c>
      <c r="X49" s="106">
        <f>SUM(Y49:Z49)</f>
        <v>2</v>
      </c>
      <c r="Y49" s="106">
        <v>1</v>
      </c>
      <c r="Z49" s="106">
        <v>1</v>
      </c>
      <c r="AA49" s="106">
        <v>28</v>
      </c>
      <c r="AB49" s="106">
        <f>SUM(AC49:AD49)</f>
        <v>994</v>
      </c>
      <c r="AC49" s="106">
        <f t="shared" si="32"/>
        <v>488</v>
      </c>
      <c r="AD49" s="106">
        <f t="shared" si="32"/>
        <v>506</v>
      </c>
      <c r="AE49" s="106">
        <f>SUM(AF49:AG49)</f>
        <v>329</v>
      </c>
      <c r="AF49" s="106">
        <v>165</v>
      </c>
      <c r="AG49" s="106">
        <v>164</v>
      </c>
      <c r="AH49" s="106">
        <f>SUM(AI49:AJ49)</f>
        <v>353</v>
      </c>
      <c r="AI49" s="106">
        <v>160</v>
      </c>
      <c r="AJ49" s="106">
        <v>193</v>
      </c>
      <c r="AK49" s="106">
        <f>SUM(AL49:AM49)</f>
        <v>312</v>
      </c>
      <c r="AL49" s="106">
        <v>163</v>
      </c>
      <c r="AM49" s="106">
        <v>149</v>
      </c>
    </row>
    <row r="50" spans="1:39" ht="17.25" customHeight="1">
      <c r="A50" s="116"/>
      <c r="B50" s="53" t="s">
        <v>150</v>
      </c>
      <c r="C50" s="106">
        <f>SUM(D50:E50)</f>
        <v>40</v>
      </c>
      <c r="D50" s="119">
        <f>SUM(F50,H50,J50,M50)</f>
        <v>12</v>
      </c>
      <c r="E50" s="119">
        <f>SUM(G50,I50,K50,L50,N50)</f>
        <v>28</v>
      </c>
      <c r="F50" s="117">
        <v>1</v>
      </c>
      <c r="G50" s="118">
        <v>1</v>
      </c>
      <c r="H50" s="106">
        <v>2</v>
      </c>
      <c r="I50" s="118" t="s">
        <v>30</v>
      </c>
      <c r="J50" s="117">
        <v>9</v>
      </c>
      <c r="K50" s="117">
        <v>23</v>
      </c>
      <c r="L50" s="117">
        <v>2</v>
      </c>
      <c r="M50" s="118" t="s">
        <v>30</v>
      </c>
      <c r="N50" s="36">
        <v>2</v>
      </c>
      <c r="O50" s="118" t="s">
        <v>30</v>
      </c>
      <c r="P50" s="118" t="s">
        <v>30</v>
      </c>
      <c r="Q50" s="106">
        <f>SUM(R50:S50)</f>
        <v>3</v>
      </c>
      <c r="R50" s="117">
        <v>1</v>
      </c>
      <c r="S50" s="117">
        <v>2</v>
      </c>
      <c r="V50" s="116"/>
      <c r="W50" s="53"/>
      <c r="X50" s="103"/>
      <c r="Y50" s="115"/>
      <c r="Z50" s="115"/>
      <c r="AA50" s="115"/>
      <c r="AB50" s="103"/>
      <c r="AC50" s="103"/>
      <c r="AD50" s="103"/>
      <c r="AE50" s="103"/>
      <c r="AF50" s="115"/>
      <c r="AG50" s="115"/>
      <c r="AH50" s="103"/>
      <c r="AI50" s="115"/>
      <c r="AJ50" s="115"/>
      <c r="AK50" s="103"/>
      <c r="AL50" s="115"/>
      <c r="AM50" s="115"/>
    </row>
    <row r="51" spans="1:39" ht="17.25" customHeight="1">
      <c r="A51" s="116"/>
      <c r="B51" s="53" t="s">
        <v>149</v>
      </c>
      <c r="C51" s="106">
        <f>SUM(D51:E51)</f>
        <v>48</v>
      </c>
      <c r="D51" s="119">
        <f>SUM(F51,H51,J51,M51)</f>
        <v>15</v>
      </c>
      <c r="E51" s="119">
        <f>SUM(G51,I51,K51,L51,N51)</f>
        <v>33</v>
      </c>
      <c r="F51" s="117">
        <v>2</v>
      </c>
      <c r="G51" s="118" t="s">
        <v>30</v>
      </c>
      <c r="H51" s="106">
        <v>1</v>
      </c>
      <c r="I51" s="118">
        <v>1</v>
      </c>
      <c r="J51" s="117">
        <v>12</v>
      </c>
      <c r="K51" s="117">
        <v>26</v>
      </c>
      <c r="L51" s="117">
        <v>2</v>
      </c>
      <c r="M51" s="118" t="s">
        <v>30</v>
      </c>
      <c r="N51" s="118">
        <v>4</v>
      </c>
      <c r="O51" s="118" t="s">
        <v>30</v>
      </c>
      <c r="P51" s="117">
        <v>1</v>
      </c>
      <c r="Q51" s="106">
        <f>SUM(R51:S51)</f>
        <v>7</v>
      </c>
      <c r="R51" s="117">
        <v>2</v>
      </c>
      <c r="S51" s="117">
        <v>5</v>
      </c>
      <c r="V51" s="496" t="s">
        <v>147</v>
      </c>
      <c r="W51" s="497"/>
      <c r="X51" s="73">
        <f>SUM(X52:X55)</f>
        <v>5</v>
      </c>
      <c r="Y51" s="73">
        <f>SUM(Y52:Y55)</f>
        <v>5</v>
      </c>
      <c r="Z51" s="37" t="s">
        <v>30</v>
      </c>
      <c r="AA51" s="73">
        <f aca="true" t="shared" si="34" ref="AA51:AM51">SUM(AA52:AA55)</f>
        <v>44</v>
      </c>
      <c r="AB51" s="73">
        <f t="shared" si="34"/>
        <v>1335</v>
      </c>
      <c r="AC51" s="73">
        <f t="shared" si="34"/>
        <v>668</v>
      </c>
      <c r="AD51" s="73">
        <f t="shared" si="34"/>
        <v>667</v>
      </c>
      <c r="AE51" s="73">
        <f t="shared" si="34"/>
        <v>435</v>
      </c>
      <c r="AF51" s="73">
        <f t="shared" si="34"/>
        <v>213</v>
      </c>
      <c r="AG51" s="73">
        <f t="shared" si="34"/>
        <v>222</v>
      </c>
      <c r="AH51" s="73">
        <f t="shared" si="34"/>
        <v>472</v>
      </c>
      <c r="AI51" s="73">
        <f t="shared" si="34"/>
        <v>224</v>
      </c>
      <c r="AJ51" s="73">
        <f t="shared" si="34"/>
        <v>248</v>
      </c>
      <c r="AK51" s="73">
        <f t="shared" si="34"/>
        <v>428</v>
      </c>
      <c r="AL51" s="73">
        <f t="shared" si="34"/>
        <v>231</v>
      </c>
      <c r="AM51" s="73">
        <f t="shared" si="34"/>
        <v>197</v>
      </c>
    </row>
    <row r="52" spans="1:39" ht="17.25" customHeight="1">
      <c r="A52" s="116"/>
      <c r="B52" s="53" t="s">
        <v>148</v>
      </c>
      <c r="C52" s="106">
        <f>SUM(D52:E52)</f>
        <v>98</v>
      </c>
      <c r="D52" s="119">
        <f>SUM(F52,H52,J52,M52)</f>
        <v>30</v>
      </c>
      <c r="E52" s="119">
        <f>SUM(G52,I52,K52,L52,N52)</f>
        <v>68</v>
      </c>
      <c r="F52" s="117">
        <v>4</v>
      </c>
      <c r="G52" s="36">
        <v>1</v>
      </c>
      <c r="H52" s="106">
        <v>3</v>
      </c>
      <c r="I52" s="118">
        <v>2</v>
      </c>
      <c r="J52" s="117">
        <v>23</v>
      </c>
      <c r="K52" s="117">
        <v>53</v>
      </c>
      <c r="L52" s="117">
        <v>5</v>
      </c>
      <c r="M52" s="118" t="s">
        <v>30</v>
      </c>
      <c r="N52" s="117">
        <v>7</v>
      </c>
      <c r="O52" s="118" t="s">
        <v>30</v>
      </c>
      <c r="P52" s="118">
        <v>3</v>
      </c>
      <c r="Q52" s="106">
        <f>SUM(R52:S52)</f>
        <v>15</v>
      </c>
      <c r="R52" s="117">
        <v>1</v>
      </c>
      <c r="S52" s="117">
        <v>14</v>
      </c>
      <c r="V52" s="137"/>
      <c r="W52" s="53" t="s">
        <v>146</v>
      </c>
      <c r="X52" s="106">
        <f>SUM(Y52:Z52)</f>
        <v>1</v>
      </c>
      <c r="Y52" s="106">
        <v>1</v>
      </c>
      <c r="Z52" s="35" t="s">
        <v>30</v>
      </c>
      <c r="AA52" s="106">
        <v>9</v>
      </c>
      <c r="AB52" s="106">
        <f>SUM(AC52:AD52)</f>
        <v>275</v>
      </c>
      <c r="AC52" s="106">
        <f aca="true" t="shared" si="35" ref="AC52:AD55">SUM(AF52,AI52,AL52)</f>
        <v>136</v>
      </c>
      <c r="AD52" s="106">
        <f t="shared" si="35"/>
        <v>139</v>
      </c>
      <c r="AE52" s="106">
        <f>SUM(AF52:AG52)</f>
        <v>91</v>
      </c>
      <c r="AF52" s="106">
        <v>42</v>
      </c>
      <c r="AG52" s="106">
        <v>49</v>
      </c>
      <c r="AH52" s="106">
        <f>SUM(AI52:AJ52)</f>
        <v>98</v>
      </c>
      <c r="AI52" s="106">
        <v>43</v>
      </c>
      <c r="AJ52" s="106">
        <v>55</v>
      </c>
      <c r="AK52" s="106">
        <f>SUM(AL52:AM52)</f>
        <v>86</v>
      </c>
      <c r="AL52" s="106">
        <v>51</v>
      </c>
      <c r="AM52" s="106">
        <v>35</v>
      </c>
    </row>
    <row r="53" spans="1:39" ht="17.25" customHeight="1">
      <c r="A53" s="116"/>
      <c r="B53" s="53"/>
      <c r="C53" s="103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03"/>
      <c r="R53" s="115"/>
      <c r="S53" s="115"/>
      <c r="V53" s="137"/>
      <c r="W53" s="53" t="s">
        <v>145</v>
      </c>
      <c r="X53" s="106">
        <f>SUM(Y53:Z53)</f>
        <v>1</v>
      </c>
      <c r="Y53" s="106">
        <v>1</v>
      </c>
      <c r="Z53" s="35" t="s">
        <v>30</v>
      </c>
      <c r="AA53" s="106">
        <v>8</v>
      </c>
      <c r="AB53" s="106">
        <f>SUM(AC53:AD53)</f>
        <v>254</v>
      </c>
      <c r="AC53" s="106">
        <f t="shared" si="35"/>
        <v>131</v>
      </c>
      <c r="AD53" s="106">
        <f t="shared" si="35"/>
        <v>123</v>
      </c>
      <c r="AE53" s="106">
        <f>SUM(AF53:AG53)</f>
        <v>76</v>
      </c>
      <c r="AF53" s="106">
        <v>35</v>
      </c>
      <c r="AG53" s="106">
        <v>41</v>
      </c>
      <c r="AH53" s="106">
        <f>SUM(AI53:AJ53)</f>
        <v>96</v>
      </c>
      <c r="AI53" s="106">
        <v>49</v>
      </c>
      <c r="AJ53" s="106">
        <v>47</v>
      </c>
      <c r="AK53" s="106">
        <f>SUM(AL53:AM53)</f>
        <v>82</v>
      </c>
      <c r="AL53" s="106">
        <v>47</v>
      </c>
      <c r="AM53" s="106">
        <v>35</v>
      </c>
    </row>
    <row r="54" spans="1:39" ht="17.25" customHeight="1">
      <c r="A54" s="496" t="s">
        <v>147</v>
      </c>
      <c r="B54" s="497"/>
      <c r="C54" s="73">
        <f aca="true" t="shared" si="36" ref="C54:N54">SUM(C55:C58)</f>
        <v>209</v>
      </c>
      <c r="D54" s="73">
        <f t="shared" si="36"/>
        <v>72</v>
      </c>
      <c r="E54" s="73">
        <f t="shared" si="36"/>
        <v>137</v>
      </c>
      <c r="F54" s="73">
        <f t="shared" si="36"/>
        <v>18</v>
      </c>
      <c r="G54" s="73">
        <f t="shared" si="36"/>
        <v>1</v>
      </c>
      <c r="H54" s="73">
        <f t="shared" si="36"/>
        <v>11</v>
      </c>
      <c r="I54" s="73">
        <f t="shared" si="36"/>
        <v>7</v>
      </c>
      <c r="J54" s="73">
        <f t="shared" si="36"/>
        <v>40</v>
      </c>
      <c r="K54" s="73">
        <f t="shared" si="36"/>
        <v>101</v>
      </c>
      <c r="L54" s="73">
        <f t="shared" si="36"/>
        <v>20</v>
      </c>
      <c r="M54" s="73">
        <f t="shared" si="36"/>
        <v>3</v>
      </c>
      <c r="N54" s="73">
        <f t="shared" si="36"/>
        <v>8</v>
      </c>
      <c r="O54" s="114" t="s">
        <v>30</v>
      </c>
      <c r="P54" s="73">
        <f>SUM(P55:P58)</f>
        <v>5</v>
      </c>
      <c r="Q54" s="73">
        <f>SUM(Q55:Q58)</f>
        <v>47</v>
      </c>
      <c r="R54" s="73">
        <f>SUM(R55:R58)</f>
        <v>2</v>
      </c>
      <c r="S54" s="73">
        <f>SUM(S55:S58)</f>
        <v>45</v>
      </c>
      <c r="V54" s="137"/>
      <c r="W54" s="53" t="s">
        <v>144</v>
      </c>
      <c r="X54" s="106">
        <f>SUM(Y54:Z54)</f>
        <v>2</v>
      </c>
      <c r="Y54" s="106">
        <v>2</v>
      </c>
      <c r="Z54" s="35" t="s">
        <v>30</v>
      </c>
      <c r="AA54" s="106">
        <v>18</v>
      </c>
      <c r="AB54" s="106">
        <f>SUM(AC54:AD54)</f>
        <v>538</v>
      </c>
      <c r="AC54" s="106">
        <f t="shared" si="35"/>
        <v>262</v>
      </c>
      <c r="AD54" s="106">
        <f t="shared" si="35"/>
        <v>276</v>
      </c>
      <c r="AE54" s="106">
        <f>SUM(AF54:AG54)</f>
        <v>183</v>
      </c>
      <c r="AF54" s="106">
        <v>98</v>
      </c>
      <c r="AG54" s="106">
        <v>85</v>
      </c>
      <c r="AH54" s="106">
        <f>SUM(AI54:AJ54)</f>
        <v>184</v>
      </c>
      <c r="AI54" s="106">
        <v>83</v>
      </c>
      <c r="AJ54" s="106">
        <v>101</v>
      </c>
      <c r="AK54" s="106">
        <f>SUM(AL54:AM54)</f>
        <v>171</v>
      </c>
      <c r="AL54" s="106">
        <v>81</v>
      </c>
      <c r="AM54" s="106">
        <v>90</v>
      </c>
    </row>
    <row r="55" spans="1:39" ht="17.25" customHeight="1">
      <c r="A55" s="40"/>
      <c r="B55" s="53" t="s">
        <v>146</v>
      </c>
      <c r="C55" s="106">
        <f>SUM(D55:E55)</f>
        <v>61</v>
      </c>
      <c r="D55" s="119">
        <f>SUM(F55,H55,J55,M55)</f>
        <v>26</v>
      </c>
      <c r="E55" s="119">
        <f>SUM(G55,I55,K55,L55,N55)</f>
        <v>35</v>
      </c>
      <c r="F55" s="117">
        <v>7</v>
      </c>
      <c r="G55" s="118" t="s">
        <v>30</v>
      </c>
      <c r="H55" s="117">
        <v>4</v>
      </c>
      <c r="I55" s="36">
        <v>2</v>
      </c>
      <c r="J55" s="117">
        <v>13</v>
      </c>
      <c r="K55" s="117">
        <v>24</v>
      </c>
      <c r="L55" s="117">
        <v>7</v>
      </c>
      <c r="M55" s="118">
        <v>2</v>
      </c>
      <c r="N55" s="117">
        <v>2</v>
      </c>
      <c r="O55" s="118" t="s">
        <v>30</v>
      </c>
      <c r="P55" s="118" t="s">
        <v>30</v>
      </c>
      <c r="Q55" s="106">
        <f>SUM(R55:S55)</f>
        <v>13</v>
      </c>
      <c r="R55" s="117">
        <v>1</v>
      </c>
      <c r="S55" s="117">
        <v>12</v>
      </c>
      <c r="V55" s="137"/>
      <c r="W55" s="53" t="s">
        <v>143</v>
      </c>
      <c r="X55" s="106">
        <f>SUM(Y55:Z55)</f>
        <v>1</v>
      </c>
      <c r="Y55" s="106">
        <v>1</v>
      </c>
      <c r="Z55" s="35" t="s">
        <v>30</v>
      </c>
      <c r="AA55" s="106">
        <v>9</v>
      </c>
      <c r="AB55" s="106">
        <f>SUM(AC55:AD55)</f>
        <v>268</v>
      </c>
      <c r="AC55" s="106">
        <f t="shared" si="35"/>
        <v>139</v>
      </c>
      <c r="AD55" s="106">
        <f t="shared" si="35"/>
        <v>129</v>
      </c>
      <c r="AE55" s="106">
        <f>SUM(AF55:AG55)</f>
        <v>85</v>
      </c>
      <c r="AF55" s="106">
        <v>38</v>
      </c>
      <c r="AG55" s="106">
        <v>47</v>
      </c>
      <c r="AH55" s="106">
        <f>SUM(AI55:AJ55)</f>
        <v>94</v>
      </c>
      <c r="AI55" s="106">
        <v>49</v>
      </c>
      <c r="AJ55" s="106">
        <v>45</v>
      </c>
      <c r="AK55" s="106">
        <f>SUM(AL55:AM55)</f>
        <v>89</v>
      </c>
      <c r="AL55" s="106">
        <v>52</v>
      </c>
      <c r="AM55" s="106">
        <v>37</v>
      </c>
    </row>
    <row r="56" spans="1:39" ht="17.25" customHeight="1">
      <c r="A56" s="40"/>
      <c r="B56" s="53" t="s">
        <v>145</v>
      </c>
      <c r="C56" s="106">
        <f>SUM(D56:E56)</f>
        <v>29</v>
      </c>
      <c r="D56" s="119">
        <f>SUM(F56,H56,J56,M56)</f>
        <v>8</v>
      </c>
      <c r="E56" s="119">
        <f>SUM(G56,I56,K56,L56,N56)</f>
        <v>21</v>
      </c>
      <c r="F56" s="117">
        <v>2</v>
      </c>
      <c r="G56" s="118" t="s">
        <v>30</v>
      </c>
      <c r="H56" s="117">
        <v>1</v>
      </c>
      <c r="I56" s="118">
        <v>1</v>
      </c>
      <c r="J56" s="117">
        <v>5</v>
      </c>
      <c r="K56" s="117">
        <v>16</v>
      </c>
      <c r="L56" s="117">
        <v>2</v>
      </c>
      <c r="M56" s="118" t="s">
        <v>30</v>
      </c>
      <c r="N56" s="118">
        <v>2</v>
      </c>
      <c r="O56" s="118" t="s">
        <v>30</v>
      </c>
      <c r="P56" s="118">
        <v>1</v>
      </c>
      <c r="Q56" s="106">
        <f>SUM(R56:S56)</f>
        <v>5</v>
      </c>
      <c r="R56" s="118" t="s">
        <v>30</v>
      </c>
      <c r="S56" s="117">
        <v>5</v>
      </c>
      <c r="V56" s="137"/>
      <c r="W56" s="53"/>
      <c r="X56" s="103"/>
      <c r="Y56" s="115"/>
      <c r="Z56" s="115"/>
      <c r="AA56" s="115"/>
      <c r="AB56" s="103"/>
      <c r="AC56" s="103"/>
      <c r="AD56" s="103"/>
      <c r="AE56" s="103"/>
      <c r="AF56" s="115"/>
      <c r="AG56" s="115"/>
      <c r="AH56" s="103"/>
      <c r="AI56" s="115"/>
      <c r="AJ56" s="115"/>
      <c r="AK56" s="103"/>
      <c r="AL56" s="115"/>
      <c r="AM56" s="115"/>
    </row>
    <row r="57" spans="1:39" ht="17.25" customHeight="1">
      <c r="A57" s="40"/>
      <c r="B57" s="53" t="s">
        <v>144</v>
      </c>
      <c r="C57" s="106">
        <f>SUM(D57:E57)</f>
        <v>84</v>
      </c>
      <c r="D57" s="119">
        <f>SUM(F57,H57,J57,M57)</f>
        <v>27</v>
      </c>
      <c r="E57" s="119">
        <f>SUM(G57,I57,K57,L57,N57)</f>
        <v>57</v>
      </c>
      <c r="F57" s="117">
        <v>6</v>
      </c>
      <c r="G57" s="118">
        <v>1</v>
      </c>
      <c r="H57" s="117">
        <v>5</v>
      </c>
      <c r="I57" s="36">
        <v>2</v>
      </c>
      <c r="J57" s="117">
        <v>15</v>
      </c>
      <c r="K57" s="117">
        <v>43</v>
      </c>
      <c r="L57" s="117">
        <v>8</v>
      </c>
      <c r="M57" s="118">
        <v>1</v>
      </c>
      <c r="N57" s="118">
        <v>3</v>
      </c>
      <c r="O57" s="118" t="s">
        <v>30</v>
      </c>
      <c r="P57" s="118">
        <v>2</v>
      </c>
      <c r="Q57" s="106">
        <f>SUM(R57:S57)</f>
        <v>16</v>
      </c>
      <c r="R57" s="117">
        <v>1</v>
      </c>
      <c r="S57" s="117">
        <v>15</v>
      </c>
      <c r="V57" s="496" t="s">
        <v>142</v>
      </c>
      <c r="W57" s="497"/>
      <c r="X57" s="73">
        <f>SUM(X58:X63)</f>
        <v>6</v>
      </c>
      <c r="Y57" s="73">
        <f>SUM(Y58:Y63)</f>
        <v>6</v>
      </c>
      <c r="Z57" s="37" t="s">
        <v>30</v>
      </c>
      <c r="AA57" s="73">
        <f aca="true" t="shared" si="37" ref="AA57:AM57">SUM(AA58:AA63)</f>
        <v>41</v>
      </c>
      <c r="AB57" s="73">
        <f t="shared" si="37"/>
        <v>1161</v>
      </c>
      <c r="AC57" s="73">
        <f t="shared" si="37"/>
        <v>586</v>
      </c>
      <c r="AD57" s="73">
        <f t="shared" si="37"/>
        <v>575</v>
      </c>
      <c r="AE57" s="73">
        <f t="shared" si="37"/>
        <v>372</v>
      </c>
      <c r="AF57" s="73">
        <f t="shared" si="37"/>
        <v>184</v>
      </c>
      <c r="AG57" s="73">
        <f t="shared" si="37"/>
        <v>188</v>
      </c>
      <c r="AH57" s="73">
        <f t="shared" si="37"/>
        <v>365</v>
      </c>
      <c r="AI57" s="73">
        <f t="shared" si="37"/>
        <v>183</v>
      </c>
      <c r="AJ57" s="73">
        <f t="shared" si="37"/>
        <v>182</v>
      </c>
      <c r="AK57" s="73">
        <f t="shared" si="37"/>
        <v>424</v>
      </c>
      <c r="AL57" s="73">
        <f t="shared" si="37"/>
        <v>219</v>
      </c>
      <c r="AM57" s="73">
        <f t="shared" si="37"/>
        <v>205</v>
      </c>
    </row>
    <row r="58" spans="1:39" ht="17.25" customHeight="1">
      <c r="A58" s="40"/>
      <c r="B58" s="53" t="s">
        <v>143</v>
      </c>
      <c r="C58" s="106">
        <f>SUM(D58:E58)</f>
        <v>35</v>
      </c>
      <c r="D58" s="119">
        <f>SUM(F58,H58,J58,M58)</f>
        <v>11</v>
      </c>
      <c r="E58" s="119">
        <f>SUM(G58,I58,K58,L58,N58)</f>
        <v>24</v>
      </c>
      <c r="F58" s="117">
        <v>3</v>
      </c>
      <c r="G58" s="118" t="s">
        <v>30</v>
      </c>
      <c r="H58" s="117">
        <v>1</v>
      </c>
      <c r="I58" s="36">
        <v>2</v>
      </c>
      <c r="J58" s="117">
        <v>7</v>
      </c>
      <c r="K58" s="117">
        <v>18</v>
      </c>
      <c r="L58" s="117">
        <v>3</v>
      </c>
      <c r="M58" s="118" t="s">
        <v>30</v>
      </c>
      <c r="N58" s="118">
        <v>1</v>
      </c>
      <c r="O58" s="118" t="s">
        <v>30</v>
      </c>
      <c r="P58" s="118">
        <v>2</v>
      </c>
      <c r="Q58" s="106">
        <f>SUM(R58:S58)</f>
        <v>13</v>
      </c>
      <c r="R58" s="118" t="s">
        <v>30</v>
      </c>
      <c r="S58" s="117">
        <v>13</v>
      </c>
      <c r="V58" s="116"/>
      <c r="W58" s="53" t="s">
        <v>141</v>
      </c>
      <c r="X58" s="106">
        <f aca="true" t="shared" si="38" ref="X58:X63">SUM(Y58:Z58)</f>
        <v>1</v>
      </c>
      <c r="Y58" s="106">
        <v>1</v>
      </c>
      <c r="Z58" s="35" t="s">
        <v>30</v>
      </c>
      <c r="AA58" s="106">
        <v>7</v>
      </c>
      <c r="AB58" s="106">
        <f aca="true" t="shared" si="39" ref="AB58:AB63">SUM(AC58:AD58)</f>
        <v>176</v>
      </c>
      <c r="AC58" s="106">
        <f aca="true" t="shared" si="40" ref="AC58:AD63">SUM(AF58,AI58,AL58)</f>
        <v>87</v>
      </c>
      <c r="AD58" s="106">
        <f t="shared" si="40"/>
        <v>89</v>
      </c>
      <c r="AE58" s="106">
        <f aca="true" t="shared" si="41" ref="AE58:AE63">SUM(AF58:AG58)</f>
        <v>54</v>
      </c>
      <c r="AF58" s="106">
        <v>29</v>
      </c>
      <c r="AG58" s="106">
        <v>25</v>
      </c>
      <c r="AH58" s="106">
        <f aca="true" t="shared" si="42" ref="AH58:AH63">SUM(AI58:AJ58)</f>
        <v>61</v>
      </c>
      <c r="AI58" s="106">
        <v>26</v>
      </c>
      <c r="AJ58" s="106">
        <v>35</v>
      </c>
      <c r="AK58" s="106">
        <f aca="true" t="shared" si="43" ref="AK58:AK63">SUM(AL58:AM58)</f>
        <v>61</v>
      </c>
      <c r="AL58" s="106">
        <v>32</v>
      </c>
      <c r="AM58" s="106">
        <v>29</v>
      </c>
    </row>
    <row r="59" spans="1:39" ht="17.25" customHeight="1">
      <c r="A59" s="40"/>
      <c r="B59" s="53"/>
      <c r="C59" s="103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03"/>
      <c r="R59" s="115"/>
      <c r="S59" s="115"/>
      <c r="V59" s="116"/>
      <c r="W59" s="53" t="s">
        <v>140</v>
      </c>
      <c r="X59" s="106">
        <f t="shared" si="38"/>
        <v>1</v>
      </c>
      <c r="Y59" s="106">
        <v>1</v>
      </c>
      <c r="Z59" s="35" t="s">
        <v>30</v>
      </c>
      <c r="AA59" s="106">
        <v>7</v>
      </c>
      <c r="AB59" s="106">
        <f t="shared" si="39"/>
        <v>199</v>
      </c>
      <c r="AC59" s="106">
        <f t="shared" si="40"/>
        <v>103</v>
      </c>
      <c r="AD59" s="106">
        <f t="shared" si="40"/>
        <v>96</v>
      </c>
      <c r="AE59" s="106">
        <f t="shared" si="41"/>
        <v>53</v>
      </c>
      <c r="AF59" s="106">
        <v>31</v>
      </c>
      <c r="AG59" s="106">
        <v>22</v>
      </c>
      <c r="AH59" s="106">
        <f t="shared" si="42"/>
        <v>62</v>
      </c>
      <c r="AI59" s="106">
        <v>33</v>
      </c>
      <c r="AJ59" s="106">
        <v>29</v>
      </c>
      <c r="AK59" s="106">
        <f t="shared" si="43"/>
        <v>84</v>
      </c>
      <c r="AL59" s="106">
        <v>39</v>
      </c>
      <c r="AM59" s="106">
        <v>45</v>
      </c>
    </row>
    <row r="60" spans="1:39" ht="17.25" customHeight="1">
      <c r="A60" s="496" t="s">
        <v>142</v>
      </c>
      <c r="B60" s="497"/>
      <c r="C60" s="73">
        <f aca="true" t="shared" si="44" ref="C60:L60">SUM(C61:C66)</f>
        <v>179</v>
      </c>
      <c r="D60" s="73">
        <f t="shared" si="44"/>
        <v>77</v>
      </c>
      <c r="E60" s="73">
        <f t="shared" si="44"/>
        <v>102</v>
      </c>
      <c r="F60" s="73">
        <f t="shared" si="44"/>
        <v>15</v>
      </c>
      <c r="G60" s="73">
        <f t="shared" si="44"/>
        <v>1</v>
      </c>
      <c r="H60" s="73">
        <f t="shared" si="44"/>
        <v>10</v>
      </c>
      <c r="I60" s="73">
        <f t="shared" si="44"/>
        <v>6</v>
      </c>
      <c r="J60" s="73">
        <f t="shared" si="44"/>
        <v>52</v>
      </c>
      <c r="K60" s="73">
        <f t="shared" si="44"/>
        <v>75</v>
      </c>
      <c r="L60" s="73">
        <f t="shared" si="44"/>
        <v>17</v>
      </c>
      <c r="M60" s="114" t="s">
        <v>30</v>
      </c>
      <c r="N60" s="73">
        <f aca="true" t="shared" si="45" ref="N60:S60">SUM(N61:N66)</f>
        <v>3</v>
      </c>
      <c r="O60" s="73">
        <f t="shared" si="45"/>
        <v>2</v>
      </c>
      <c r="P60" s="73">
        <f t="shared" si="45"/>
        <v>5</v>
      </c>
      <c r="Q60" s="73">
        <f t="shared" si="45"/>
        <v>67</v>
      </c>
      <c r="R60" s="73">
        <f t="shared" si="45"/>
        <v>9</v>
      </c>
      <c r="S60" s="73">
        <f t="shared" si="45"/>
        <v>58</v>
      </c>
      <c r="V60" s="116"/>
      <c r="W60" s="53" t="s">
        <v>139</v>
      </c>
      <c r="X60" s="106">
        <f t="shared" si="38"/>
        <v>1</v>
      </c>
      <c r="Y60" s="106">
        <v>1</v>
      </c>
      <c r="Z60" s="35" t="s">
        <v>30</v>
      </c>
      <c r="AA60" s="106">
        <v>7</v>
      </c>
      <c r="AB60" s="106">
        <f t="shared" si="39"/>
        <v>225</v>
      </c>
      <c r="AC60" s="106">
        <f t="shared" si="40"/>
        <v>118</v>
      </c>
      <c r="AD60" s="106">
        <f t="shared" si="40"/>
        <v>107</v>
      </c>
      <c r="AE60" s="106">
        <f t="shared" si="41"/>
        <v>71</v>
      </c>
      <c r="AF60" s="106">
        <v>30</v>
      </c>
      <c r="AG60" s="106">
        <v>41</v>
      </c>
      <c r="AH60" s="106">
        <f t="shared" si="42"/>
        <v>76</v>
      </c>
      <c r="AI60" s="106">
        <v>44</v>
      </c>
      <c r="AJ60" s="106">
        <v>32</v>
      </c>
      <c r="AK60" s="106">
        <f t="shared" si="43"/>
        <v>78</v>
      </c>
      <c r="AL60" s="106">
        <v>44</v>
      </c>
      <c r="AM60" s="106">
        <v>34</v>
      </c>
    </row>
    <row r="61" spans="1:39" ht="17.25" customHeight="1">
      <c r="A61" s="116"/>
      <c r="B61" s="53" t="s">
        <v>141</v>
      </c>
      <c r="C61" s="106">
        <f aca="true" t="shared" si="46" ref="C61:C66">SUM(D61:E61)</f>
        <v>32</v>
      </c>
      <c r="D61" s="119">
        <f aca="true" t="shared" si="47" ref="D61:D66">SUM(F61,H61,J61,M61)</f>
        <v>15</v>
      </c>
      <c r="E61" s="119">
        <f aca="true" t="shared" si="48" ref="E61:E66">SUM(G61,I61,K61,L61,N61)</f>
        <v>17</v>
      </c>
      <c r="F61" s="117">
        <v>3</v>
      </c>
      <c r="G61" s="118" t="s">
        <v>30</v>
      </c>
      <c r="H61" s="117">
        <v>2</v>
      </c>
      <c r="I61" s="36">
        <v>1</v>
      </c>
      <c r="J61" s="117">
        <v>10</v>
      </c>
      <c r="K61" s="117">
        <v>13</v>
      </c>
      <c r="L61" s="117">
        <v>3</v>
      </c>
      <c r="M61" s="118" t="s">
        <v>30</v>
      </c>
      <c r="N61" s="118" t="s">
        <v>30</v>
      </c>
      <c r="O61" s="118" t="s">
        <v>30</v>
      </c>
      <c r="P61" s="118">
        <v>1</v>
      </c>
      <c r="Q61" s="106">
        <f aca="true" t="shared" si="49" ref="Q61:Q66">SUM(R61:S61)</f>
        <v>14</v>
      </c>
      <c r="R61" s="36">
        <v>4</v>
      </c>
      <c r="S61" s="117">
        <v>10</v>
      </c>
      <c r="V61" s="116"/>
      <c r="W61" s="53" t="s">
        <v>138</v>
      </c>
      <c r="X61" s="106">
        <f t="shared" si="38"/>
        <v>1</v>
      </c>
      <c r="Y61" s="106">
        <v>1</v>
      </c>
      <c r="Z61" s="35" t="s">
        <v>30</v>
      </c>
      <c r="AA61" s="106">
        <v>9</v>
      </c>
      <c r="AB61" s="106">
        <f t="shared" si="39"/>
        <v>288</v>
      </c>
      <c r="AC61" s="106">
        <f t="shared" si="40"/>
        <v>146</v>
      </c>
      <c r="AD61" s="106">
        <f t="shared" si="40"/>
        <v>142</v>
      </c>
      <c r="AE61" s="106">
        <f t="shared" si="41"/>
        <v>106</v>
      </c>
      <c r="AF61" s="106">
        <v>53</v>
      </c>
      <c r="AG61" s="106">
        <v>53</v>
      </c>
      <c r="AH61" s="106">
        <f t="shared" si="42"/>
        <v>84</v>
      </c>
      <c r="AI61" s="106">
        <v>42</v>
      </c>
      <c r="AJ61" s="106">
        <v>42</v>
      </c>
      <c r="AK61" s="106">
        <f t="shared" si="43"/>
        <v>98</v>
      </c>
      <c r="AL61" s="106">
        <v>51</v>
      </c>
      <c r="AM61" s="106">
        <v>47</v>
      </c>
    </row>
    <row r="62" spans="1:39" ht="17.25" customHeight="1">
      <c r="A62" s="116"/>
      <c r="B62" s="53" t="s">
        <v>140</v>
      </c>
      <c r="C62" s="106">
        <f t="shared" si="46"/>
        <v>20</v>
      </c>
      <c r="D62" s="119">
        <f t="shared" si="47"/>
        <v>7</v>
      </c>
      <c r="E62" s="119">
        <f t="shared" si="48"/>
        <v>13</v>
      </c>
      <c r="F62" s="117">
        <v>1</v>
      </c>
      <c r="G62" s="118" t="s">
        <v>30</v>
      </c>
      <c r="H62" s="117">
        <v>1</v>
      </c>
      <c r="I62" s="118" t="s">
        <v>30</v>
      </c>
      <c r="J62" s="117">
        <v>5</v>
      </c>
      <c r="K62" s="117">
        <v>11</v>
      </c>
      <c r="L62" s="117">
        <v>1</v>
      </c>
      <c r="M62" s="118" t="s">
        <v>30</v>
      </c>
      <c r="N62" s="118">
        <v>1</v>
      </c>
      <c r="O62" s="118" t="s">
        <v>30</v>
      </c>
      <c r="P62" s="118" t="s">
        <v>30</v>
      </c>
      <c r="Q62" s="106">
        <f t="shared" si="49"/>
        <v>9</v>
      </c>
      <c r="R62" s="117">
        <v>1</v>
      </c>
      <c r="S62" s="117">
        <v>8</v>
      </c>
      <c r="V62" s="116"/>
      <c r="W62" s="53" t="s">
        <v>137</v>
      </c>
      <c r="X62" s="106">
        <f t="shared" si="38"/>
        <v>1</v>
      </c>
      <c r="Y62" s="106">
        <v>1</v>
      </c>
      <c r="Z62" s="35" t="s">
        <v>30</v>
      </c>
      <c r="AA62" s="106">
        <v>4</v>
      </c>
      <c r="AB62" s="106">
        <f t="shared" si="39"/>
        <v>122</v>
      </c>
      <c r="AC62" s="106">
        <f t="shared" si="40"/>
        <v>58</v>
      </c>
      <c r="AD62" s="106">
        <f t="shared" si="40"/>
        <v>64</v>
      </c>
      <c r="AE62" s="106">
        <f t="shared" si="41"/>
        <v>31</v>
      </c>
      <c r="AF62" s="106">
        <v>15</v>
      </c>
      <c r="AG62" s="106">
        <v>16</v>
      </c>
      <c r="AH62" s="106">
        <f t="shared" si="42"/>
        <v>37</v>
      </c>
      <c r="AI62" s="106">
        <v>14</v>
      </c>
      <c r="AJ62" s="106">
        <v>23</v>
      </c>
      <c r="AK62" s="106">
        <f t="shared" si="43"/>
        <v>54</v>
      </c>
      <c r="AL62" s="106">
        <v>29</v>
      </c>
      <c r="AM62" s="106">
        <v>25</v>
      </c>
    </row>
    <row r="63" spans="1:39" ht="17.25" customHeight="1">
      <c r="A63" s="116"/>
      <c r="B63" s="53" t="s">
        <v>139</v>
      </c>
      <c r="C63" s="106">
        <f t="shared" si="46"/>
        <v>50</v>
      </c>
      <c r="D63" s="119">
        <f t="shared" si="47"/>
        <v>19</v>
      </c>
      <c r="E63" s="119">
        <f t="shared" si="48"/>
        <v>31</v>
      </c>
      <c r="F63" s="117">
        <v>4</v>
      </c>
      <c r="G63" s="36">
        <v>1</v>
      </c>
      <c r="H63" s="117">
        <v>3</v>
      </c>
      <c r="I63" s="36">
        <v>2</v>
      </c>
      <c r="J63" s="117">
        <v>12</v>
      </c>
      <c r="K63" s="117">
        <v>21</v>
      </c>
      <c r="L63" s="117">
        <v>5</v>
      </c>
      <c r="M63" s="118" t="s">
        <v>30</v>
      </c>
      <c r="N63" s="118">
        <v>2</v>
      </c>
      <c r="O63" s="118" t="s">
        <v>30</v>
      </c>
      <c r="P63" s="118">
        <v>2</v>
      </c>
      <c r="Q63" s="106">
        <f t="shared" si="49"/>
        <v>22</v>
      </c>
      <c r="R63" s="118">
        <v>1</v>
      </c>
      <c r="S63" s="117">
        <v>21</v>
      </c>
      <c r="V63" s="116"/>
      <c r="W63" s="53" t="s">
        <v>136</v>
      </c>
      <c r="X63" s="106">
        <f t="shared" si="38"/>
        <v>1</v>
      </c>
      <c r="Y63" s="106">
        <v>1</v>
      </c>
      <c r="Z63" s="35" t="s">
        <v>30</v>
      </c>
      <c r="AA63" s="106">
        <v>7</v>
      </c>
      <c r="AB63" s="106">
        <f t="shared" si="39"/>
        <v>151</v>
      </c>
      <c r="AC63" s="106">
        <f t="shared" si="40"/>
        <v>74</v>
      </c>
      <c r="AD63" s="106">
        <f t="shared" si="40"/>
        <v>77</v>
      </c>
      <c r="AE63" s="106">
        <f t="shared" si="41"/>
        <v>57</v>
      </c>
      <c r="AF63" s="106">
        <v>26</v>
      </c>
      <c r="AG63" s="106">
        <v>31</v>
      </c>
      <c r="AH63" s="106">
        <f t="shared" si="42"/>
        <v>45</v>
      </c>
      <c r="AI63" s="106">
        <v>24</v>
      </c>
      <c r="AJ63" s="106">
        <v>21</v>
      </c>
      <c r="AK63" s="106">
        <f t="shared" si="43"/>
        <v>49</v>
      </c>
      <c r="AL63" s="106">
        <v>24</v>
      </c>
      <c r="AM63" s="106">
        <v>25</v>
      </c>
    </row>
    <row r="64" spans="1:39" ht="17.25" customHeight="1">
      <c r="A64" s="116"/>
      <c r="B64" s="53" t="s">
        <v>138</v>
      </c>
      <c r="C64" s="106">
        <f t="shared" si="46"/>
        <v>45</v>
      </c>
      <c r="D64" s="119">
        <f t="shared" si="47"/>
        <v>21</v>
      </c>
      <c r="E64" s="119">
        <f t="shared" si="48"/>
        <v>24</v>
      </c>
      <c r="F64" s="117">
        <v>4</v>
      </c>
      <c r="G64" s="118" t="s">
        <v>30</v>
      </c>
      <c r="H64" s="117">
        <v>2</v>
      </c>
      <c r="I64" s="36">
        <v>2</v>
      </c>
      <c r="J64" s="117">
        <v>15</v>
      </c>
      <c r="K64" s="117">
        <v>18</v>
      </c>
      <c r="L64" s="117">
        <v>4</v>
      </c>
      <c r="M64" s="118" t="s">
        <v>30</v>
      </c>
      <c r="N64" s="118" t="s">
        <v>30</v>
      </c>
      <c r="O64" s="118">
        <v>1</v>
      </c>
      <c r="P64" s="118">
        <v>1</v>
      </c>
      <c r="Q64" s="106">
        <f t="shared" si="49"/>
        <v>16</v>
      </c>
      <c r="R64" s="118">
        <v>1</v>
      </c>
      <c r="S64" s="117">
        <v>15</v>
      </c>
      <c r="V64" s="116"/>
      <c r="W64" s="53"/>
      <c r="X64" s="103"/>
      <c r="Y64" s="115"/>
      <c r="Z64" s="115"/>
      <c r="AA64" s="115"/>
      <c r="AB64" s="103"/>
      <c r="AC64" s="103"/>
      <c r="AD64" s="103"/>
      <c r="AE64" s="103"/>
      <c r="AF64" s="115"/>
      <c r="AG64" s="115"/>
      <c r="AH64" s="103"/>
      <c r="AI64" s="115"/>
      <c r="AJ64" s="115"/>
      <c r="AK64" s="103"/>
      <c r="AL64" s="115"/>
      <c r="AM64" s="115"/>
    </row>
    <row r="65" spans="1:39" ht="17.25" customHeight="1">
      <c r="A65" s="116"/>
      <c r="B65" s="53" t="s">
        <v>137</v>
      </c>
      <c r="C65" s="106">
        <f t="shared" si="46"/>
        <v>11</v>
      </c>
      <c r="D65" s="119">
        <f t="shared" si="47"/>
        <v>5</v>
      </c>
      <c r="E65" s="119">
        <f t="shared" si="48"/>
        <v>6</v>
      </c>
      <c r="F65" s="117">
        <v>1</v>
      </c>
      <c r="G65" s="118" t="s">
        <v>30</v>
      </c>
      <c r="H65" s="118" t="s">
        <v>30</v>
      </c>
      <c r="I65" s="36">
        <v>1</v>
      </c>
      <c r="J65" s="117">
        <v>4</v>
      </c>
      <c r="K65" s="117">
        <v>4</v>
      </c>
      <c r="L65" s="117">
        <v>1</v>
      </c>
      <c r="M65" s="118" t="s">
        <v>30</v>
      </c>
      <c r="N65" s="118" t="s">
        <v>30</v>
      </c>
      <c r="O65" s="118">
        <v>1</v>
      </c>
      <c r="P65" s="118" t="s">
        <v>30</v>
      </c>
      <c r="Q65" s="106">
        <f t="shared" si="49"/>
        <v>2</v>
      </c>
      <c r="R65" s="36">
        <v>1</v>
      </c>
      <c r="S65" s="117">
        <v>1</v>
      </c>
      <c r="V65" s="496" t="s">
        <v>135</v>
      </c>
      <c r="W65" s="497"/>
      <c r="X65" s="73">
        <f>SUM(X66:X69)</f>
        <v>8</v>
      </c>
      <c r="Y65" s="73">
        <f>SUM(Y66:Y69)</f>
        <v>8</v>
      </c>
      <c r="Z65" s="37" t="s">
        <v>30</v>
      </c>
      <c r="AA65" s="73">
        <f aca="true" t="shared" si="50" ref="AA65:AM65">SUM(AA66:AA69)</f>
        <v>38</v>
      </c>
      <c r="AB65" s="73">
        <f t="shared" si="50"/>
        <v>967</v>
      </c>
      <c r="AC65" s="73">
        <f t="shared" si="50"/>
        <v>518</v>
      </c>
      <c r="AD65" s="73">
        <f t="shared" si="50"/>
        <v>449</v>
      </c>
      <c r="AE65" s="73">
        <f t="shared" si="50"/>
        <v>287</v>
      </c>
      <c r="AF65" s="73">
        <f t="shared" si="50"/>
        <v>149</v>
      </c>
      <c r="AG65" s="73">
        <f t="shared" si="50"/>
        <v>138</v>
      </c>
      <c r="AH65" s="73">
        <f t="shared" si="50"/>
        <v>355</v>
      </c>
      <c r="AI65" s="73">
        <f t="shared" si="50"/>
        <v>192</v>
      </c>
      <c r="AJ65" s="73">
        <f t="shared" si="50"/>
        <v>163</v>
      </c>
      <c r="AK65" s="73">
        <f t="shared" si="50"/>
        <v>325</v>
      </c>
      <c r="AL65" s="73">
        <f t="shared" si="50"/>
        <v>177</v>
      </c>
      <c r="AM65" s="73">
        <f t="shared" si="50"/>
        <v>148</v>
      </c>
    </row>
    <row r="66" spans="1:39" ht="17.25" customHeight="1">
      <c r="A66" s="116"/>
      <c r="B66" s="53" t="s">
        <v>136</v>
      </c>
      <c r="C66" s="106">
        <f t="shared" si="46"/>
        <v>21</v>
      </c>
      <c r="D66" s="119">
        <f t="shared" si="47"/>
        <v>10</v>
      </c>
      <c r="E66" s="119">
        <f t="shared" si="48"/>
        <v>11</v>
      </c>
      <c r="F66" s="117">
        <v>2</v>
      </c>
      <c r="G66" s="118" t="s">
        <v>30</v>
      </c>
      <c r="H66" s="117">
        <v>2</v>
      </c>
      <c r="I66" s="118" t="s">
        <v>30</v>
      </c>
      <c r="J66" s="117">
        <v>6</v>
      </c>
      <c r="K66" s="117">
        <v>8</v>
      </c>
      <c r="L66" s="117">
        <v>3</v>
      </c>
      <c r="M66" s="118" t="s">
        <v>30</v>
      </c>
      <c r="N66" s="118" t="s">
        <v>30</v>
      </c>
      <c r="O66" s="118" t="s">
        <v>30</v>
      </c>
      <c r="P66" s="118">
        <v>1</v>
      </c>
      <c r="Q66" s="106">
        <f t="shared" si="49"/>
        <v>4</v>
      </c>
      <c r="R66" s="117">
        <v>1</v>
      </c>
      <c r="S66" s="117">
        <v>3</v>
      </c>
      <c r="V66" s="116"/>
      <c r="W66" s="53" t="s">
        <v>134</v>
      </c>
      <c r="X66" s="106">
        <f>SUM(Y66:Z66)</f>
        <v>2</v>
      </c>
      <c r="Y66" s="106">
        <v>2</v>
      </c>
      <c r="Z66" s="35" t="s">
        <v>30</v>
      </c>
      <c r="AA66" s="106">
        <v>12</v>
      </c>
      <c r="AB66" s="106">
        <f>SUM(AC66:AD66)</f>
        <v>327</v>
      </c>
      <c r="AC66" s="106">
        <f aca="true" t="shared" si="51" ref="AC66:AD69">SUM(AF66,AI66,AL66)</f>
        <v>175</v>
      </c>
      <c r="AD66" s="106">
        <f t="shared" si="51"/>
        <v>152</v>
      </c>
      <c r="AE66" s="106">
        <f>SUM(AF66:AG66)</f>
        <v>100</v>
      </c>
      <c r="AF66" s="106">
        <v>56</v>
      </c>
      <c r="AG66" s="106">
        <v>44</v>
      </c>
      <c r="AH66" s="106">
        <f>SUM(AI66:AJ66)</f>
        <v>117</v>
      </c>
      <c r="AI66" s="106">
        <v>60</v>
      </c>
      <c r="AJ66" s="106">
        <v>57</v>
      </c>
      <c r="AK66" s="106">
        <f>SUM(AL66:AM66)</f>
        <v>110</v>
      </c>
      <c r="AL66" s="106">
        <v>59</v>
      </c>
      <c r="AM66" s="106">
        <v>51</v>
      </c>
    </row>
    <row r="67" spans="1:39" ht="17.25" customHeight="1">
      <c r="A67" s="116"/>
      <c r="B67" s="53"/>
      <c r="C67" s="103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03"/>
      <c r="R67" s="115"/>
      <c r="S67" s="115"/>
      <c r="V67" s="116"/>
      <c r="W67" s="53" t="s">
        <v>133</v>
      </c>
      <c r="X67" s="106">
        <f>SUM(Y67:Z67)</f>
        <v>2</v>
      </c>
      <c r="Y67" s="106">
        <v>2</v>
      </c>
      <c r="Z67" s="35" t="s">
        <v>30</v>
      </c>
      <c r="AA67" s="106">
        <v>7</v>
      </c>
      <c r="AB67" s="106">
        <f>SUM(AC67:AD67)</f>
        <v>141</v>
      </c>
      <c r="AC67" s="106">
        <f t="shared" si="51"/>
        <v>76</v>
      </c>
      <c r="AD67" s="106">
        <f t="shared" si="51"/>
        <v>65</v>
      </c>
      <c r="AE67" s="106">
        <f>SUM(AF67:AG67)</f>
        <v>37</v>
      </c>
      <c r="AF67" s="106">
        <v>22</v>
      </c>
      <c r="AG67" s="106">
        <v>15</v>
      </c>
      <c r="AH67" s="106">
        <f>SUM(AI67:AJ67)</f>
        <v>51</v>
      </c>
      <c r="AI67" s="106">
        <v>26</v>
      </c>
      <c r="AJ67" s="106">
        <v>25</v>
      </c>
      <c r="AK67" s="106">
        <f>SUM(AL67:AM67)</f>
        <v>53</v>
      </c>
      <c r="AL67" s="106">
        <v>28</v>
      </c>
      <c r="AM67" s="106">
        <v>25</v>
      </c>
    </row>
    <row r="68" spans="1:39" ht="17.25" customHeight="1">
      <c r="A68" s="496" t="s">
        <v>135</v>
      </c>
      <c r="B68" s="497"/>
      <c r="C68" s="73">
        <f aca="true" t="shared" si="52" ref="C68:S68">SUM(C69:C72)</f>
        <v>200</v>
      </c>
      <c r="D68" s="73">
        <f t="shared" si="52"/>
        <v>82</v>
      </c>
      <c r="E68" s="73">
        <f t="shared" si="52"/>
        <v>118</v>
      </c>
      <c r="F68" s="73">
        <f t="shared" si="52"/>
        <v>20</v>
      </c>
      <c r="G68" s="73">
        <f t="shared" si="52"/>
        <v>3</v>
      </c>
      <c r="H68" s="73">
        <f t="shared" si="52"/>
        <v>16</v>
      </c>
      <c r="I68" s="73">
        <f t="shared" si="52"/>
        <v>4</v>
      </c>
      <c r="J68" s="73">
        <f t="shared" si="52"/>
        <v>37</v>
      </c>
      <c r="K68" s="73">
        <f t="shared" si="52"/>
        <v>82</v>
      </c>
      <c r="L68" s="73">
        <f t="shared" si="52"/>
        <v>22</v>
      </c>
      <c r="M68" s="73">
        <f t="shared" si="52"/>
        <v>9</v>
      </c>
      <c r="N68" s="73">
        <f t="shared" si="52"/>
        <v>7</v>
      </c>
      <c r="O68" s="73">
        <f t="shared" si="52"/>
        <v>3</v>
      </c>
      <c r="P68" s="73">
        <f t="shared" si="52"/>
        <v>9</v>
      </c>
      <c r="Q68" s="73">
        <f t="shared" si="52"/>
        <v>58</v>
      </c>
      <c r="R68" s="73">
        <f t="shared" si="52"/>
        <v>10</v>
      </c>
      <c r="S68" s="73">
        <f t="shared" si="52"/>
        <v>48</v>
      </c>
      <c r="V68" s="116"/>
      <c r="W68" s="53" t="s">
        <v>132</v>
      </c>
      <c r="X68" s="106">
        <f>SUM(Y68:Z68)</f>
        <v>3</v>
      </c>
      <c r="Y68" s="106">
        <v>3</v>
      </c>
      <c r="Z68" s="35" t="s">
        <v>30</v>
      </c>
      <c r="AA68" s="106">
        <v>15</v>
      </c>
      <c r="AB68" s="106">
        <f>SUM(AC68:AD68)</f>
        <v>366</v>
      </c>
      <c r="AC68" s="106">
        <f t="shared" si="51"/>
        <v>198</v>
      </c>
      <c r="AD68" s="106">
        <f t="shared" si="51"/>
        <v>168</v>
      </c>
      <c r="AE68" s="106">
        <f>SUM(AF68:AG68)</f>
        <v>117</v>
      </c>
      <c r="AF68" s="106">
        <v>59</v>
      </c>
      <c r="AG68" s="106">
        <v>58</v>
      </c>
      <c r="AH68" s="106">
        <f>SUM(AI68:AJ68)</f>
        <v>126</v>
      </c>
      <c r="AI68" s="106">
        <v>70</v>
      </c>
      <c r="AJ68" s="106">
        <v>56</v>
      </c>
      <c r="AK68" s="106">
        <f>SUM(AL68:AM68)</f>
        <v>123</v>
      </c>
      <c r="AL68" s="106">
        <v>69</v>
      </c>
      <c r="AM68" s="106">
        <v>54</v>
      </c>
    </row>
    <row r="69" spans="1:39" ht="17.25" customHeight="1">
      <c r="A69" s="116"/>
      <c r="B69" s="53" t="s">
        <v>134</v>
      </c>
      <c r="C69" s="106">
        <f>SUM(D69:E69)</f>
        <v>50</v>
      </c>
      <c r="D69" s="119">
        <f>SUM(F69,H69,J69,M69)</f>
        <v>21</v>
      </c>
      <c r="E69" s="119">
        <f>SUM(G69,I69,K69,L69,N69)</f>
        <v>29</v>
      </c>
      <c r="F69" s="117">
        <v>5</v>
      </c>
      <c r="G69" s="118" t="s">
        <v>30</v>
      </c>
      <c r="H69" s="117">
        <v>4</v>
      </c>
      <c r="I69" s="36">
        <v>1</v>
      </c>
      <c r="J69" s="117">
        <v>10</v>
      </c>
      <c r="K69" s="117">
        <v>23</v>
      </c>
      <c r="L69" s="117">
        <v>5</v>
      </c>
      <c r="M69" s="118">
        <v>2</v>
      </c>
      <c r="N69" s="118" t="s">
        <v>30</v>
      </c>
      <c r="O69" s="118" t="s">
        <v>30</v>
      </c>
      <c r="P69" s="118">
        <v>4</v>
      </c>
      <c r="Q69" s="106">
        <f>SUM(R69:S69)</f>
        <v>11</v>
      </c>
      <c r="R69" s="117">
        <v>1</v>
      </c>
      <c r="S69" s="117">
        <v>10</v>
      </c>
      <c r="V69" s="116"/>
      <c r="W69" s="53" t="s">
        <v>131</v>
      </c>
      <c r="X69" s="106">
        <f>SUM(Y69:Z69)</f>
        <v>1</v>
      </c>
      <c r="Y69" s="106">
        <v>1</v>
      </c>
      <c r="Z69" s="35" t="s">
        <v>30</v>
      </c>
      <c r="AA69" s="106">
        <v>4</v>
      </c>
      <c r="AB69" s="106">
        <f>SUM(AC69:AD69)</f>
        <v>133</v>
      </c>
      <c r="AC69" s="106">
        <f t="shared" si="51"/>
        <v>69</v>
      </c>
      <c r="AD69" s="106">
        <f t="shared" si="51"/>
        <v>64</v>
      </c>
      <c r="AE69" s="106">
        <f>SUM(AF69:AG69)</f>
        <v>33</v>
      </c>
      <c r="AF69" s="106">
        <v>12</v>
      </c>
      <c r="AG69" s="106">
        <v>21</v>
      </c>
      <c r="AH69" s="106">
        <f>SUM(AI69:AJ69)</f>
        <v>61</v>
      </c>
      <c r="AI69" s="106">
        <v>36</v>
      </c>
      <c r="AJ69" s="106">
        <v>25</v>
      </c>
      <c r="AK69" s="106">
        <f>SUM(AL69:AM69)</f>
        <v>39</v>
      </c>
      <c r="AL69" s="106">
        <v>21</v>
      </c>
      <c r="AM69" s="106">
        <v>18</v>
      </c>
    </row>
    <row r="70" spans="1:39" ht="17.25" customHeight="1">
      <c r="A70" s="116"/>
      <c r="B70" s="53" t="s">
        <v>133</v>
      </c>
      <c r="C70" s="106">
        <f>SUM(D70:E70)</f>
        <v>43</v>
      </c>
      <c r="D70" s="119">
        <f>SUM(F70,H70,J70,M70)</f>
        <v>18</v>
      </c>
      <c r="E70" s="119">
        <f>SUM(G70,I70,K70,L70,N70)</f>
        <v>25</v>
      </c>
      <c r="F70" s="117">
        <v>4</v>
      </c>
      <c r="G70" s="118">
        <v>1</v>
      </c>
      <c r="H70" s="117">
        <v>5</v>
      </c>
      <c r="I70" s="118" t="s">
        <v>30</v>
      </c>
      <c r="J70" s="117">
        <v>9</v>
      </c>
      <c r="K70" s="117">
        <v>19</v>
      </c>
      <c r="L70" s="117">
        <v>5</v>
      </c>
      <c r="M70" s="118" t="s">
        <v>30</v>
      </c>
      <c r="N70" s="118" t="s">
        <v>30</v>
      </c>
      <c r="O70" s="118" t="s">
        <v>30</v>
      </c>
      <c r="P70" s="118" t="s">
        <v>30</v>
      </c>
      <c r="Q70" s="106">
        <f>SUM(R70:S70)</f>
        <v>16</v>
      </c>
      <c r="R70" s="118" t="s">
        <v>30</v>
      </c>
      <c r="S70" s="117">
        <v>16</v>
      </c>
      <c r="V70" s="116"/>
      <c r="W70" s="53"/>
      <c r="X70" s="103"/>
      <c r="Y70" s="115"/>
      <c r="Z70" s="115"/>
      <c r="AA70" s="115"/>
      <c r="AB70" s="103"/>
      <c r="AC70" s="103"/>
      <c r="AD70" s="103"/>
      <c r="AE70" s="103"/>
      <c r="AF70" s="115"/>
      <c r="AG70" s="115"/>
      <c r="AH70" s="103"/>
      <c r="AI70" s="115"/>
      <c r="AJ70" s="115"/>
      <c r="AK70" s="103"/>
      <c r="AL70" s="115"/>
      <c r="AM70" s="115"/>
    </row>
    <row r="71" spans="1:39" ht="17.25" customHeight="1">
      <c r="A71" s="116"/>
      <c r="B71" s="53" t="s">
        <v>132</v>
      </c>
      <c r="C71" s="106">
        <f>SUM(D71:E71)</f>
        <v>62</v>
      </c>
      <c r="D71" s="119">
        <f>SUM(F71,H71,J71,M71)</f>
        <v>25</v>
      </c>
      <c r="E71" s="119">
        <f>SUM(G71,I71,K71,L71,N71)</f>
        <v>37</v>
      </c>
      <c r="F71" s="117">
        <v>4</v>
      </c>
      <c r="G71" s="118">
        <v>2</v>
      </c>
      <c r="H71" s="117">
        <v>5</v>
      </c>
      <c r="I71" s="36">
        <v>1</v>
      </c>
      <c r="J71" s="117">
        <v>12</v>
      </c>
      <c r="K71" s="117">
        <v>25</v>
      </c>
      <c r="L71" s="117">
        <v>6</v>
      </c>
      <c r="M71" s="36">
        <v>4</v>
      </c>
      <c r="N71" s="36">
        <v>3</v>
      </c>
      <c r="O71" s="117">
        <v>3</v>
      </c>
      <c r="P71" s="118">
        <v>5</v>
      </c>
      <c r="Q71" s="106">
        <f>SUM(R71:S71)</f>
        <v>13</v>
      </c>
      <c r="R71" s="117">
        <v>6</v>
      </c>
      <c r="S71" s="117">
        <v>7</v>
      </c>
      <c r="V71" s="496" t="s">
        <v>130</v>
      </c>
      <c r="W71" s="497"/>
      <c r="X71" s="73">
        <f>SUM(X72)</f>
        <v>2</v>
      </c>
      <c r="Y71" s="73">
        <f>SUM(Y72)</f>
        <v>2</v>
      </c>
      <c r="Z71" s="37" t="s">
        <v>30</v>
      </c>
      <c r="AA71" s="73">
        <f aca="true" t="shared" si="53" ref="AA71:AM71">SUM(AA72)</f>
        <v>10</v>
      </c>
      <c r="AB71" s="73">
        <f t="shared" si="53"/>
        <v>256</v>
      </c>
      <c r="AC71" s="73">
        <f t="shared" si="53"/>
        <v>140</v>
      </c>
      <c r="AD71" s="73">
        <f t="shared" si="53"/>
        <v>116</v>
      </c>
      <c r="AE71" s="73">
        <f t="shared" si="53"/>
        <v>97</v>
      </c>
      <c r="AF71" s="73">
        <f t="shared" si="53"/>
        <v>54</v>
      </c>
      <c r="AG71" s="73">
        <f t="shared" si="53"/>
        <v>43</v>
      </c>
      <c r="AH71" s="73">
        <f t="shared" si="53"/>
        <v>79</v>
      </c>
      <c r="AI71" s="73">
        <f t="shared" si="53"/>
        <v>40</v>
      </c>
      <c r="AJ71" s="73">
        <f t="shared" si="53"/>
        <v>39</v>
      </c>
      <c r="AK71" s="73">
        <f t="shared" si="53"/>
        <v>80</v>
      </c>
      <c r="AL71" s="73">
        <f t="shared" si="53"/>
        <v>46</v>
      </c>
      <c r="AM71" s="73">
        <f t="shared" si="53"/>
        <v>34</v>
      </c>
    </row>
    <row r="72" spans="1:39" ht="17.25" customHeight="1">
      <c r="A72" s="116"/>
      <c r="B72" s="53" t="s">
        <v>131</v>
      </c>
      <c r="C72" s="106">
        <f>SUM(D72:E72)</f>
        <v>45</v>
      </c>
      <c r="D72" s="119">
        <f>SUM(F72,H72,J72,M72)</f>
        <v>18</v>
      </c>
      <c r="E72" s="119">
        <f>SUM(G72,I72,K72,L72,N72)</f>
        <v>27</v>
      </c>
      <c r="F72" s="117">
        <v>7</v>
      </c>
      <c r="G72" s="118" t="s">
        <v>30</v>
      </c>
      <c r="H72" s="117">
        <v>2</v>
      </c>
      <c r="I72" s="36">
        <v>2</v>
      </c>
      <c r="J72" s="117">
        <v>6</v>
      </c>
      <c r="K72" s="117">
        <v>15</v>
      </c>
      <c r="L72" s="117">
        <v>6</v>
      </c>
      <c r="M72" s="36">
        <v>3</v>
      </c>
      <c r="N72" s="36">
        <v>4</v>
      </c>
      <c r="O72" s="118" t="s">
        <v>30</v>
      </c>
      <c r="P72" s="118" t="s">
        <v>30</v>
      </c>
      <c r="Q72" s="106">
        <f>SUM(R72:S72)</f>
        <v>18</v>
      </c>
      <c r="R72" s="117">
        <v>3</v>
      </c>
      <c r="S72" s="117">
        <v>15</v>
      </c>
      <c r="V72" s="113"/>
      <c r="W72" s="47" t="s">
        <v>129</v>
      </c>
      <c r="X72" s="140">
        <f>SUM(Y72:Z72)</f>
        <v>2</v>
      </c>
      <c r="Y72" s="140">
        <v>2</v>
      </c>
      <c r="Z72" s="101" t="s">
        <v>30</v>
      </c>
      <c r="AA72" s="140">
        <v>10</v>
      </c>
      <c r="AB72" s="140">
        <f>SUM(AC72:AD72)</f>
        <v>256</v>
      </c>
      <c r="AC72" s="140">
        <f>SUM(AF72,AI72,AL72)</f>
        <v>140</v>
      </c>
      <c r="AD72" s="140">
        <f>SUM(AG72,AJ72,AM72)</f>
        <v>116</v>
      </c>
      <c r="AE72" s="140">
        <f>SUM(AF72:AG72)</f>
        <v>97</v>
      </c>
      <c r="AF72" s="140">
        <v>54</v>
      </c>
      <c r="AG72" s="140">
        <v>43</v>
      </c>
      <c r="AH72" s="140">
        <f>SUM(AI72:AJ72)</f>
        <v>79</v>
      </c>
      <c r="AI72" s="140">
        <v>40</v>
      </c>
      <c r="AJ72" s="140">
        <v>39</v>
      </c>
      <c r="AK72" s="140">
        <f>SUM(AL72:AM72)</f>
        <v>80</v>
      </c>
      <c r="AL72" s="140">
        <v>46</v>
      </c>
      <c r="AM72" s="140">
        <v>34</v>
      </c>
    </row>
    <row r="73" spans="1:39" ht="17.25" customHeight="1">
      <c r="A73" s="116"/>
      <c r="B73" s="53"/>
      <c r="C73" s="103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03"/>
      <c r="R73" s="115"/>
      <c r="S73" s="115"/>
      <c r="V73" s="139" t="s">
        <v>32</v>
      </c>
      <c r="W73" s="4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</row>
    <row r="74" spans="1:19" ht="17.25" customHeight="1">
      <c r="A74" s="496" t="s">
        <v>130</v>
      </c>
      <c r="B74" s="497"/>
      <c r="C74" s="73">
        <f>SUM(C75)</f>
        <v>35</v>
      </c>
      <c r="D74" s="73">
        <f>SUM(D75)</f>
        <v>17</v>
      </c>
      <c r="E74" s="73">
        <f>SUM(E75)</f>
        <v>18</v>
      </c>
      <c r="F74" s="73">
        <f>SUM(F75)</f>
        <v>3</v>
      </c>
      <c r="G74" s="114" t="s">
        <v>30</v>
      </c>
      <c r="H74" s="73">
        <f aca="true" t="shared" si="54" ref="H74:M74">SUM(H75)</f>
        <v>2</v>
      </c>
      <c r="I74" s="73">
        <f t="shared" si="54"/>
        <v>1</v>
      </c>
      <c r="J74" s="73">
        <f t="shared" si="54"/>
        <v>10</v>
      </c>
      <c r="K74" s="73">
        <f t="shared" si="54"/>
        <v>14</v>
      </c>
      <c r="L74" s="73">
        <f t="shared" si="54"/>
        <v>3</v>
      </c>
      <c r="M74" s="73">
        <f t="shared" si="54"/>
        <v>2</v>
      </c>
      <c r="N74" s="114" t="s">
        <v>30</v>
      </c>
      <c r="O74" s="114" t="s">
        <v>30</v>
      </c>
      <c r="P74" s="73">
        <f>SUM(P75)</f>
        <v>1</v>
      </c>
      <c r="Q74" s="73">
        <f>SUM(Q75)</f>
        <v>13</v>
      </c>
      <c r="R74" s="73">
        <f>SUM(R75)</f>
        <v>1</v>
      </c>
      <c r="S74" s="73">
        <f>SUM(S75)</f>
        <v>12</v>
      </c>
    </row>
    <row r="75" spans="1:19" ht="17.25" customHeight="1">
      <c r="A75" s="113"/>
      <c r="B75" s="47" t="s">
        <v>129</v>
      </c>
      <c r="C75" s="100">
        <f>SUM(D75:E75)</f>
        <v>35</v>
      </c>
      <c r="D75" s="100">
        <f>SUM(F75,H75,J75,M75)</f>
        <v>17</v>
      </c>
      <c r="E75" s="100">
        <f>SUM(G75,I75,K75,L75,N75)</f>
        <v>18</v>
      </c>
      <c r="F75" s="111">
        <v>3</v>
      </c>
      <c r="G75" s="112" t="s">
        <v>30</v>
      </c>
      <c r="H75" s="112">
        <v>2</v>
      </c>
      <c r="I75" s="101">
        <v>1</v>
      </c>
      <c r="J75" s="111">
        <v>10</v>
      </c>
      <c r="K75" s="111">
        <v>14</v>
      </c>
      <c r="L75" s="111">
        <v>3</v>
      </c>
      <c r="M75" s="112">
        <v>2</v>
      </c>
      <c r="N75" s="112" t="s">
        <v>13</v>
      </c>
      <c r="O75" s="112" t="s">
        <v>13</v>
      </c>
      <c r="P75" s="112">
        <v>1</v>
      </c>
      <c r="Q75" s="100">
        <f>SUM(R75:S75)</f>
        <v>13</v>
      </c>
      <c r="R75" s="111">
        <v>1</v>
      </c>
      <c r="S75" s="111">
        <v>12</v>
      </c>
    </row>
    <row r="76" spans="1:19" ht="17.25" customHeight="1">
      <c r="A76" s="40" t="s">
        <v>32</v>
      </c>
      <c r="B76" s="4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</sheetData>
  <sheetProtection/>
  <mergeCells count="71">
    <mergeCell ref="A25:B25"/>
    <mergeCell ref="A54:B54"/>
    <mergeCell ref="A60:B60"/>
    <mergeCell ref="A68:B68"/>
    <mergeCell ref="A74:B74"/>
    <mergeCell ref="A28:B28"/>
    <mergeCell ref="A31:B31"/>
    <mergeCell ref="A37:B37"/>
    <mergeCell ref="A27:B27"/>
    <mergeCell ref="A47:B47"/>
    <mergeCell ref="C4:P4"/>
    <mergeCell ref="C5:N5"/>
    <mergeCell ref="L6:L7"/>
    <mergeCell ref="O6:P6"/>
    <mergeCell ref="A12:B12"/>
    <mergeCell ref="A20:B20"/>
    <mergeCell ref="A17:B17"/>
    <mergeCell ref="A4:B8"/>
    <mergeCell ref="A26:B26"/>
    <mergeCell ref="M6:N7"/>
    <mergeCell ref="A19:B19"/>
    <mergeCell ref="A21:B21"/>
    <mergeCell ref="A13:B13"/>
    <mergeCell ref="A10:B10"/>
    <mergeCell ref="A11:B11"/>
    <mergeCell ref="A23:B23"/>
    <mergeCell ref="A24:B24"/>
    <mergeCell ref="A22:B22"/>
    <mergeCell ref="Q4:S7"/>
    <mergeCell ref="A1:S1"/>
    <mergeCell ref="A2:S2"/>
    <mergeCell ref="A16:B16"/>
    <mergeCell ref="A15:B15"/>
    <mergeCell ref="C6:E7"/>
    <mergeCell ref="F6:G7"/>
    <mergeCell ref="H6:I7"/>
    <mergeCell ref="J6:K7"/>
    <mergeCell ref="A9:B9"/>
    <mergeCell ref="V10:W10"/>
    <mergeCell ref="AK4:AM4"/>
    <mergeCell ref="V4:W5"/>
    <mergeCell ref="V6:W6"/>
    <mergeCell ref="V7:W7"/>
    <mergeCell ref="V8:W8"/>
    <mergeCell ref="V9:W9"/>
    <mergeCell ref="V51:W51"/>
    <mergeCell ref="V57:W57"/>
    <mergeCell ref="AA4:AA5"/>
    <mergeCell ref="V16:W16"/>
    <mergeCell ref="V1:AM1"/>
    <mergeCell ref="V2:AM2"/>
    <mergeCell ref="X4:Z4"/>
    <mergeCell ref="AB4:AD4"/>
    <mergeCell ref="AE4:AG4"/>
    <mergeCell ref="AH4:AJ4"/>
    <mergeCell ref="V20:W20"/>
    <mergeCell ref="V21:W21"/>
    <mergeCell ref="V23:W23"/>
    <mergeCell ref="V28:W28"/>
    <mergeCell ref="V34:W34"/>
    <mergeCell ref="V44:W44"/>
    <mergeCell ref="V71:W71"/>
    <mergeCell ref="V12:W12"/>
    <mergeCell ref="V13:W13"/>
    <mergeCell ref="V14:W14"/>
    <mergeCell ref="V17:W17"/>
    <mergeCell ref="V18:W18"/>
    <mergeCell ref="V22:W22"/>
    <mergeCell ref="V25:W25"/>
    <mergeCell ref="V65:W65"/>
    <mergeCell ref="V19:W19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zoomScalePageLayoutView="0" workbookViewId="0" topLeftCell="Q1">
      <selection activeCell="T3" sqref="T3"/>
    </sheetView>
  </sheetViews>
  <sheetFormatPr defaultColWidth="8.09765625" defaultRowHeight="15" customHeight="1"/>
  <cols>
    <col min="1" max="1" width="2.5" style="0" customWidth="1"/>
    <col min="2" max="2" width="9.3984375" style="0" customWidth="1"/>
    <col min="3" max="11" width="8.09765625" style="0" customWidth="1"/>
    <col min="12" max="12" width="9.3984375" style="0" customWidth="1"/>
    <col min="13" max="19" width="8.09765625" style="0" customWidth="1"/>
    <col min="20" max="21" width="6.19921875" style="0" customWidth="1"/>
    <col min="22" max="23" width="2.5" style="0" customWidth="1"/>
    <col min="24" max="24" width="9.3984375" style="0" customWidth="1"/>
    <col min="25" max="26" width="5" style="0" customWidth="1"/>
  </cols>
  <sheetData>
    <row r="1" spans="1:38" ht="15" customHeight="1">
      <c r="A1" s="515" t="s">
        <v>237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V1" s="498" t="s">
        <v>253</v>
      </c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</row>
    <row r="2" spans="1:38" ht="15" customHeight="1">
      <c r="A2" s="499" t="s">
        <v>236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V2" s="499" t="s">
        <v>252</v>
      </c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</row>
    <row r="3" spans="1:38" ht="15" customHeight="1" thickBot="1">
      <c r="A3" s="1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38" t="s">
        <v>213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52" t="s">
        <v>251</v>
      </c>
    </row>
    <row r="4" spans="1:38" ht="15" customHeight="1">
      <c r="A4" s="503" t="s">
        <v>235</v>
      </c>
      <c r="B4" s="504"/>
      <c r="C4" s="500" t="s">
        <v>234</v>
      </c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519"/>
      <c r="Q4" s="559" t="s">
        <v>233</v>
      </c>
      <c r="R4" s="560"/>
      <c r="S4" s="560"/>
      <c r="V4" s="440" t="s">
        <v>250</v>
      </c>
      <c r="W4" s="440"/>
      <c r="X4" s="527"/>
      <c r="Y4" s="536" t="s">
        <v>249</v>
      </c>
      <c r="Z4" s="537"/>
      <c r="AA4" s="545" t="s">
        <v>248</v>
      </c>
      <c r="AB4" s="546"/>
      <c r="AC4" s="546"/>
      <c r="AD4" s="546"/>
      <c r="AE4" s="546"/>
      <c r="AF4" s="546"/>
      <c r="AG4" s="546"/>
      <c r="AH4" s="546"/>
      <c r="AI4" s="547"/>
      <c r="AJ4" s="545" t="s">
        <v>247</v>
      </c>
      <c r="AK4" s="546"/>
      <c r="AL4" s="546"/>
    </row>
    <row r="5" spans="1:38" ht="15" customHeight="1">
      <c r="A5" s="563"/>
      <c r="B5" s="564"/>
      <c r="C5" s="520" t="s">
        <v>232</v>
      </c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2"/>
      <c r="O5" s="137"/>
      <c r="P5" s="136"/>
      <c r="Q5" s="561"/>
      <c r="R5" s="562"/>
      <c r="S5" s="562"/>
      <c r="V5" s="528"/>
      <c r="W5" s="528"/>
      <c r="X5" s="529"/>
      <c r="Y5" s="538"/>
      <c r="Z5" s="466"/>
      <c r="AA5" s="533" t="s">
        <v>246</v>
      </c>
      <c r="AB5" s="534"/>
      <c r="AC5" s="535"/>
      <c r="AD5" s="533" t="s">
        <v>245</v>
      </c>
      <c r="AE5" s="534"/>
      <c r="AF5" s="535"/>
      <c r="AG5" s="533" t="s">
        <v>244</v>
      </c>
      <c r="AH5" s="534"/>
      <c r="AI5" s="535"/>
      <c r="AJ5" s="548" t="s">
        <v>64</v>
      </c>
      <c r="AK5" s="548" t="s">
        <v>63</v>
      </c>
      <c r="AL5" s="550" t="s">
        <v>62</v>
      </c>
    </row>
    <row r="6" spans="1:38" ht="15" customHeight="1">
      <c r="A6" s="563"/>
      <c r="B6" s="564"/>
      <c r="C6" s="516" t="s">
        <v>209</v>
      </c>
      <c r="D6" s="507"/>
      <c r="E6" s="508"/>
      <c r="F6" s="516" t="s">
        <v>208</v>
      </c>
      <c r="G6" s="508"/>
      <c r="H6" s="516" t="s">
        <v>207</v>
      </c>
      <c r="I6" s="508"/>
      <c r="J6" s="516" t="s">
        <v>231</v>
      </c>
      <c r="K6" s="508"/>
      <c r="L6" s="143" t="s">
        <v>230</v>
      </c>
      <c r="M6" s="516" t="s">
        <v>204</v>
      </c>
      <c r="N6" s="508"/>
      <c r="O6" s="525" t="s">
        <v>7</v>
      </c>
      <c r="P6" s="526"/>
      <c r="Q6" s="555" t="s">
        <v>229</v>
      </c>
      <c r="R6" s="556"/>
      <c r="S6" s="556"/>
      <c r="V6" s="442"/>
      <c r="W6" s="442"/>
      <c r="X6" s="530"/>
      <c r="Y6" s="539"/>
      <c r="Z6" s="540"/>
      <c r="AA6" s="166" t="s">
        <v>64</v>
      </c>
      <c r="AB6" s="165" t="s">
        <v>63</v>
      </c>
      <c r="AC6" s="165" t="s">
        <v>62</v>
      </c>
      <c r="AD6" s="165" t="s">
        <v>64</v>
      </c>
      <c r="AE6" s="165" t="s">
        <v>63</v>
      </c>
      <c r="AF6" s="165" t="s">
        <v>62</v>
      </c>
      <c r="AG6" s="165" t="s">
        <v>64</v>
      </c>
      <c r="AH6" s="165" t="s">
        <v>63</v>
      </c>
      <c r="AI6" s="164" t="s">
        <v>62</v>
      </c>
      <c r="AJ6" s="549"/>
      <c r="AK6" s="549"/>
      <c r="AL6" s="539"/>
    </row>
    <row r="7" spans="1:38" ht="15" customHeight="1">
      <c r="A7" s="563"/>
      <c r="B7" s="564"/>
      <c r="C7" s="452"/>
      <c r="D7" s="453"/>
      <c r="E7" s="454"/>
      <c r="F7" s="452"/>
      <c r="G7" s="454"/>
      <c r="H7" s="452"/>
      <c r="I7" s="454"/>
      <c r="J7" s="452" t="s">
        <v>228</v>
      </c>
      <c r="K7" s="454"/>
      <c r="L7" s="142" t="s">
        <v>227</v>
      </c>
      <c r="M7" s="452"/>
      <c r="N7" s="454"/>
      <c r="O7" s="135"/>
      <c r="P7" s="134"/>
      <c r="Q7" s="557"/>
      <c r="R7" s="558"/>
      <c r="S7" s="558"/>
      <c r="V7" s="507" t="s">
        <v>243</v>
      </c>
      <c r="W7" s="507"/>
      <c r="X7" s="508"/>
      <c r="Y7" s="60">
        <v>66</v>
      </c>
      <c r="Z7" s="155">
        <v>3</v>
      </c>
      <c r="AA7" s="80">
        <f>SUM(AB7:AC7)</f>
        <v>3511</v>
      </c>
      <c r="AB7" s="60">
        <f aca="true" t="shared" si="0" ref="AB7:AC10">SUM(AE7,AH7)</f>
        <v>2540</v>
      </c>
      <c r="AC7" s="60">
        <f t="shared" si="0"/>
        <v>971</v>
      </c>
      <c r="AD7" s="80">
        <f>SUM(AE7:AF7)</f>
        <v>2937</v>
      </c>
      <c r="AE7" s="60">
        <v>2229</v>
      </c>
      <c r="AF7" s="60">
        <v>708</v>
      </c>
      <c r="AG7" s="80">
        <f>SUM(AH7:AI7)</f>
        <v>574</v>
      </c>
      <c r="AH7" s="60">
        <v>311</v>
      </c>
      <c r="AI7" s="60">
        <v>263</v>
      </c>
      <c r="AJ7" s="80">
        <f>SUM(AK7:AL7)</f>
        <v>687</v>
      </c>
      <c r="AK7" s="60">
        <v>343</v>
      </c>
      <c r="AL7" s="60">
        <v>344</v>
      </c>
    </row>
    <row r="8" spans="1:38" ht="15" customHeight="1">
      <c r="A8" s="505"/>
      <c r="B8" s="506"/>
      <c r="C8" s="89" t="s">
        <v>3</v>
      </c>
      <c r="D8" s="89" t="s">
        <v>4</v>
      </c>
      <c r="E8" s="89" t="s">
        <v>5</v>
      </c>
      <c r="F8" s="89" t="s">
        <v>4</v>
      </c>
      <c r="G8" s="89" t="s">
        <v>5</v>
      </c>
      <c r="H8" s="89" t="s">
        <v>4</v>
      </c>
      <c r="I8" s="89" t="s">
        <v>5</v>
      </c>
      <c r="J8" s="89" t="s">
        <v>4</v>
      </c>
      <c r="K8" s="89" t="s">
        <v>5</v>
      </c>
      <c r="L8" s="89" t="s">
        <v>5</v>
      </c>
      <c r="M8" s="89" t="s">
        <v>4</v>
      </c>
      <c r="N8" s="89" t="s">
        <v>5</v>
      </c>
      <c r="O8" s="89" t="s">
        <v>4</v>
      </c>
      <c r="P8" s="133" t="s">
        <v>5</v>
      </c>
      <c r="Q8" s="89" t="s">
        <v>3</v>
      </c>
      <c r="R8" s="89" t="s">
        <v>4</v>
      </c>
      <c r="S8" s="90" t="s">
        <v>5</v>
      </c>
      <c r="V8" s="541" t="s">
        <v>60</v>
      </c>
      <c r="W8" s="542"/>
      <c r="X8" s="510"/>
      <c r="Y8" s="60">
        <v>66</v>
      </c>
      <c r="Z8" s="155">
        <v>3</v>
      </c>
      <c r="AA8" s="80">
        <f>SUM(AB8:AC8)</f>
        <v>3519</v>
      </c>
      <c r="AB8" s="60">
        <f t="shared" si="0"/>
        <v>2503</v>
      </c>
      <c r="AC8" s="60">
        <f t="shared" si="0"/>
        <v>1016</v>
      </c>
      <c r="AD8" s="80">
        <f>SUM(AE8:AF8)</f>
        <v>2911</v>
      </c>
      <c r="AE8" s="60">
        <v>2178</v>
      </c>
      <c r="AF8" s="60">
        <v>733</v>
      </c>
      <c r="AG8" s="80">
        <f>SUM(AH8:AI8)</f>
        <v>608</v>
      </c>
      <c r="AH8" s="60">
        <v>325</v>
      </c>
      <c r="AI8" s="60">
        <v>283</v>
      </c>
      <c r="AJ8" s="80">
        <f>SUM(AK8:AL8)</f>
        <v>684</v>
      </c>
      <c r="AK8" s="60">
        <v>339</v>
      </c>
      <c r="AL8" s="60">
        <v>345</v>
      </c>
    </row>
    <row r="9" spans="1:38" ht="15" customHeight="1">
      <c r="A9" s="507" t="s">
        <v>186</v>
      </c>
      <c r="B9" s="508"/>
      <c r="C9" s="106">
        <f>SUM(D9:E9)</f>
        <v>2534</v>
      </c>
      <c r="D9" s="119">
        <f>SUM(F9,H9,J9,M9)</f>
        <v>1431</v>
      </c>
      <c r="E9" s="119">
        <f>SUM(G9,I9,K9,L9,N9)</f>
        <v>1103</v>
      </c>
      <c r="F9" s="106">
        <v>102</v>
      </c>
      <c r="G9" s="106">
        <v>2</v>
      </c>
      <c r="H9" s="106">
        <v>107</v>
      </c>
      <c r="I9" s="106">
        <v>4</v>
      </c>
      <c r="J9" s="106">
        <v>1182</v>
      </c>
      <c r="K9" s="106">
        <v>919</v>
      </c>
      <c r="L9" s="106">
        <v>104</v>
      </c>
      <c r="M9" s="106">
        <v>40</v>
      </c>
      <c r="N9" s="106">
        <v>74</v>
      </c>
      <c r="O9" s="106">
        <v>48</v>
      </c>
      <c r="P9" s="106">
        <v>50</v>
      </c>
      <c r="Q9" s="106">
        <f>SUM(R9:S9)</f>
        <v>502</v>
      </c>
      <c r="R9" s="106">
        <v>90</v>
      </c>
      <c r="S9" s="106">
        <v>412</v>
      </c>
      <c r="V9" s="541" t="s">
        <v>183</v>
      </c>
      <c r="W9" s="542"/>
      <c r="X9" s="510"/>
      <c r="Y9" s="60">
        <v>66</v>
      </c>
      <c r="Z9" s="155">
        <v>3</v>
      </c>
      <c r="AA9" s="80">
        <f>SUM(AB9:AC9)</f>
        <v>3499</v>
      </c>
      <c r="AB9" s="60">
        <f t="shared" si="0"/>
        <v>2472</v>
      </c>
      <c r="AC9" s="60">
        <f t="shared" si="0"/>
        <v>1027</v>
      </c>
      <c r="AD9" s="80">
        <f>SUM(AE9:AF9)</f>
        <v>2886</v>
      </c>
      <c r="AE9" s="60">
        <v>2148</v>
      </c>
      <c r="AF9" s="60">
        <v>738</v>
      </c>
      <c r="AG9" s="80">
        <f>SUM(AH9:AI9)</f>
        <v>613</v>
      </c>
      <c r="AH9" s="60">
        <v>324</v>
      </c>
      <c r="AI9" s="60">
        <v>289</v>
      </c>
      <c r="AJ9" s="80">
        <f>SUM(AK9:AL9)</f>
        <v>681</v>
      </c>
      <c r="AK9" s="60">
        <v>336</v>
      </c>
      <c r="AL9" s="60">
        <v>345</v>
      </c>
    </row>
    <row r="10" spans="1:38" ht="15" customHeight="1">
      <c r="A10" s="509" t="s">
        <v>60</v>
      </c>
      <c r="B10" s="510"/>
      <c r="C10" s="106">
        <f>SUM(D10:E10)</f>
        <v>2484</v>
      </c>
      <c r="D10" s="119">
        <f>SUM(F10,H10,J10,M10)</f>
        <v>1406</v>
      </c>
      <c r="E10" s="119">
        <f>SUM(G10,I10,K10,L10,N10)</f>
        <v>1078</v>
      </c>
      <c r="F10" s="106">
        <v>103</v>
      </c>
      <c r="G10" s="106">
        <v>2</v>
      </c>
      <c r="H10" s="106">
        <v>104</v>
      </c>
      <c r="I10" s="106">
        <v>7</v>
      </c>
      <c r="J10" s="106">
        <v>1165</v>
      </c>
      <c r="K10" s="106">
        <v>910</v>
      </c>
      <c r="L10" s="106">
        <v>105</v>
      </c>
      <c r="M10" s="106">
        <v>34</v>
      </c>
      <c r="N10" s="106">
        <v>54</v>
      </c>
      <c r="O10" s="106">
        <v>48</v>
      </c>
      <c r="P10" s="106">
        <v>51</v>
      </c>
      <c r="Q10" s="106">
        <f>SUM(R10:S10)</f>
        <v>497</v>
      </c>
      <c r="R10" s="106">
        <v>91</v>
      </c>
      <c r="S10" s="106">
        <v>406</v>
      </c>
      <c r="V10" s="541" t="s">
        <v>202</v>
      </c>
      <c r="W10" s="541"/>
      <c r="X10" s="510"/>
      <c r="Y10" s="60">
        <v>65</v>
      </c>
      <c r="Z10" s="155">
        <v>3</v>
      </c>
      <c r="AA10" s="80">
        <f>SUM(AB10:AC10)</f>
        <v>3470</v>
      </c>
      <c r="AB10" s="60">
        <f t="shared" si="0"/>
        <v>2435</v>
      </c>
      <c r="AC10" s="60">
        <f t="shared" si="0"/>
        <v>1035</v>
      </c>
      <c r="AD10" s="80">
        <f>SUM(AE10:AF10)</f>
        <v>2874</v>
      </c>
      <c r="AE10" s="60">
        <v>2121</v>
      </c>
      <c r="AF10" s="60">
        <v>753</v>
      </c>
      <c r="AG10" s="80">
        <f>SUM(AH10:AI10)</f>
        <v>596</v>
      </c>
      <c r="AH10" s="60">
        <v>314</v>
      </c>
      <c r="AI10" s="60">
        <v>282</v>
      </c>
      <c r="AJ10" s="80">
        <f>SUM(AK10:AL10)</f>
        <v>669</v>
      </c>
      <c r="AK10" s="60">
        <v>332</v>
      </c>
      <c r="AL10" s="60">
        <v>337</v>
      </c>
    </row>
    <row r="11" spans="1:38" ht="15" customHeight="1">
      <c r="A11" s="509" t="s">
        <v>183</v>
      </c>
      <c r="B11" s="510"/>
      <c r="C11" s="106">
        <f>SUM(D11:E11)</f>
        <v>2456</v>
      </c>
      <c r="D11" s="119">
        <f>SUM(F11,H11,J11,M11)</f>
        <v>1379</v>
      </c>
      <c r="E11" s="119">
        <f>SUM(G11,I11,K11,L11,N11)</f>
        <v>1077</v>
      </c>
      <c r="F11" s="106">
        <v>105</v>
      </c>
      <c r="G11" s="36" t="s">
        <v>13</v>
      </c>
      <c r="H11" s="106">
        <v>102</v>
      </c>
      <c r="I11" s="106">
        <v>9</v>
      </c>
      <c r="J11" s="106">
        <v>1129</v>
      </c>
      <c r="K11" s="106">
        <v>893</v>
      </c>
      <c r="L11" s="106">
        <v>104</v>
      </c>
      <c r="M11" s="106">
        <v>43</v>
      </c>
      <c r="N11" s="106">
        <v>71</v>
      </c>
      <c r="O11" s="106">
        <v>46</v>
      </c>
      <c r="P11" s="106">
        <v>57</v>
      </c>
      <c r="Q11" s="106">
        <f>SUM(R11:S11)</f>
        <v>491</v>
      </c>
      <c r="R11" s="106">
        <v>88</v>
      </c>
      <c r="S11" s="106">
        <v>403</v>
      </c>
      <c r="V11" s="501" t="s">
        <v>57</v>
      </c>
      <c r="W11" s="501"/>
      <c r="X11" s="502"/>
      <c r="Y11" s="67">
        <f aca="true" t="shared" si="1" ref="Y11:AL11">SUM(Y12:Y14)</f>
        <v>65</v>
      </c>
      <c r="Z11" s="163">
        <f t="shared" si="1"/>
        <v>3</v>
      </c>
      <c r="AA11" s="67">
        <f t="shared" si="1"/>
        <v>3505</v>
      </c>
      <c r="AB11" s="67">
        <f t="shared" si="1"/>
        <v>2425</v>
      </c>
      <c r="AC11" s="67">
        <f t="shared" si="1"/>
        <v>1080</v>
      </c>
      <c r="AD11" s="67">
        <f t="shared" si="1"/>
        <v>2846</v>
      </c>
      <c r="AE11" s="67">
        <f t="shared" si="1"/>
        <v>2078</v>
      </c>
      <c r="AF11" s="67">
        <f t="shared" si="1"/>
        <v>768</v>
      </c>
      <c r="AG11" s="67">
        <f t="shared" si="1"/>
        <v>659</v>
      </c>
      <c r="AH11" s="67">
        <f t="shared" si="1"/>
        <v>347</v>
      </c>
      <c r="AI11" s="67">
        <f t="shared" si="1"/>
        <v>312</v>
      </c>
      <c r="AJ11" s="67">
        <f t="shared" si="1"/>
        <v>665</v>
      </c>
      <c r="AK11" s="67">
        <f t="shared" si="1"/>
        <v>330</v>
      </c>
      <c r="AL11" s="67">
        <f t="shared" si="1"/>
        <v>335</v>
      </c>
    </row>
    <row r="12" spans="1:38" ht="15" customHeight="1">
      <c r="A12" s="509" t="s">
        <v>202</v>
      </c>
      <c r="B12" s="510"/>
      <c r="C12" s="106">
        <f>SUM(D12:E12)</f>
        <v>2423</v>
      </c>
      <c r="D12" s="119">
        <f>SUM(F12,H12,J12,M12)</f>
        <v>1364</v>
      </c>
      <c r="E12" s="119">
        <f>SUM(G12,I12,K12,L12,N12)</f>
        <v>1059</v>
      </c>
      <c r="F12" s="106">
        <v>105</v>
      </c>
      <c r="G12" s="36" t="s">
        <v>13</v>
      </c>
      <c r="H12" s="106">
        <v>101</v>
      </c>
      <c r="I12" s="106">
        <v>10</v>
      </c>
      <c r="J12" s="106">
        <v>1108</v>
      </c>
      <c r="K12" s="106">
        <v>864</v>
      </c>
      <c r="L12" s="106">
        <v>101</v>
      </c>
      <c r="M12" s="106">
        <v>50</v>
      </c>
      <c r="N12" s="106">
        <v>84</v>
      </c>
      <c r="O12" s="106">
        <v>29</v>
      </c>
      <c r="P12" s="106">
        <v>59</v>
      </c>
      <c r="Q12" s="106">
        <f>SUM(R12:S12)</f>
        <v>485</v>
      </c>
      <c r="R12" s="106">
        <v>88</v>
      </c>
      <c r="S12" s="106">
        <v>397</v>
      </c>
      <c r="V12" s="543" t="s">
        <v>56</v>
      </c>
      <c r="W12" s="543"/>
      <c r="X12" s="544"/>
      <c r="Y12" s="67">
        <v>1</v>
      </c>
      <c r="Z12" s="160" t="s">
        <v>30</v>
      </c>
      <c r="AA12" s="73">
        <f>SUM(AB12:AC12)</f>
        <v>33</v>
      </c>
      <c r="AB12" s="67">
        <f aca="true" t="shared" si="2" ref="AB12:AC14">SUM(AE12,AH12)</f>
        <v>23</v>
      </c>
      <c r="AC12" s="67">
        <f t="shared" si="2"/>
        <v>10</v>
      </c>
      <c r="AD12" s="73">
        <f>SUM(AE12:AF12)</f>
        <v>25</v>
      </c>
      <c r="AE12" s="67">
        <v>18</v>
      </c>
      <c r="AF12" s="67">
        <v>7</v>
      </c>
      <c r="AG12" s="73">
        <f>SUM(AH12:AI12)</f>
        <v>8</v>
      </c>
      <c r="AH12" s="67">
        <v>5</v>
      </c>
      <c r="AI12" s="67">
        <v>3</v>
      </c>
      <c r="AJ12" s="73">
        <f>SUM(AK12:AL12)</f>
        <v>3</v>
      </c>
      <c r="AK12" s="67">
        <v>1</v>
      </c>
      <c r="AL12" s="67">
        <v>2</v>
      </c>
    </row>
    <row r="13" spans="1:38" ht="15" customHeight="1">
      <c r="A13" s="501" t="s">
        <v>57</v>
      </c>
      <c r="B13" s="502"/>
      <c r="C13" s="73">
        <f>SUM(C15:C17)</f>
        <v>2429</v>
      </c>
      <c r="D13" s="73">
        <f>SUM(D15:D17)</f>
        <v>1359</v>
      </c>
      <c r="E13" s="73">
        <f>SUM(E15:E17)</f>
        <v>1070</v>
      </c>
      <c r="F13" s="73">
        <f>SUM(F15:F17)</f>
        <v>105</v>
      </c>
      <c r="G13" s="34" t="s">
        <v>30</v>
      </c>
      <c r="H13" s="73">
        <f aca="true" t="shared" si="3" ref="H13:S13">SUM(H15:H17)</f>
        <v>98</v>
      </c>
      <c r="I13" s="73">
        <f t="shared" si="3"/>
        <v>13</v>
      </c>
      <c r="J13" s="73">
        <f t="shared" si="3"/>
        <v>1091</v>
      </c>
      <c r="K13" s="73">
        <f t="shared" si="3"/>
        <v>859</v>
      </c>
      <c r="L13" s="73">
        <f t="shared" si="3"/>
        <v>103</v>
      </c>
      <c r="M13" s="73">
        <f t="shared" si="3"/>
        <v>65</v>
      </c>
      <c r="N13" s="73">
        <f t="shared" si="3"/>
        <v>95</v>
      </c>
      <c r="O13" s="73">
        <f t="shared" si="3"/>
        <v>33</v>
      </c>
      <c r="P13" s="73">
        <f t="shared" si="3"/>
        <v>68</v>
      </c>
      <c r="Q13" s="73">
        <f t="shared" si="3"/>
        <v>489</v>
      </c>
      <c r="R13" s="73">
        <f t="shared" si="3"/>
        <v>84</v>
      </c>
      <c r="S13" s="73">
        <f t="shared" si="3"/>
        <v>405</v>
      </c>
      <c r="V13" s="543" t="s">
        <v>55</v>
      </c>
      <c r="W13" s="543"/>
      <c r="X13" s="544"/>
      <c r="Y13" s="67">
        <v>55</v>
      </c>
      <c r="Z13" s="157">
        <v>3</v>
      </c>
      <c r="AA13" s="73">
        <f>SUM(AB13:AC13)</f>
        <v>2862</v>
      </c>
      <c r="AB13" s="67">
        <f t="shared" si="2"/>
        <v>1980</v>
      </c>
      <c r="AC13" s="67">
        <f t="shared" si="2"/>
        <v>882</v>
      </c>
      <c r="AD13" s="73">
        <f>SUM(AE13:AF13)</f>
        <v>2434</v>
      </c>
      <c r="AE13" s="67">
        <v>1764</v>
      </c>
      <c r="AF13" s="67">
        <v>670</v>
      </c>
      <c r="AG13" s="73">
        <f>SUM(AH13:AI13)</f>
        <v>428</v>
      </c>
      <c r="AH13" s="67">
        <v>216</v>
      </c>
      <c r="AI13" s="67">
        <v>212</v>
      </c>
      <c r="AJ13" s="73">
        <f>SUM(AK13:AL13)</f>
        <v>593</v>
      </c>
      <c r="AK13" s="67">
        <v>303</v>
      </c>
      <c r="AL13" s="67">
        <v>290</v>
      </c>
    </row>
    <row r="14" spans="1:38" ht="15" customHeight="1">
      <c r="A14" s="130"/>
      <c r="B14" s="129"/>
      <c r="C14" s="107"/>
      <c r="D14" s="74"/>
      <c r="E14" s="74"/>
      <c r="F14" s="74"/>
      <c r="G14" s="114"/>
      <c r="H14" s="74"/>
      <c r="I14" s="74"/>
      <c r="J14" s="74"/>
      <c r="K14" s="74"/>
      <c r="L14" s="74"/>
      <c r="M14" s="74"/>
      <c r="N14" s="74"/>
      <c r="O14" s="74"/>
      <c r="P14" s="74"/>
      <c r="Q14" s="107"/>
      <c r="R14" s="74"/>
      <c r="S14" s="74"/>
      <c r="V14" s="543" t="s">
        <v>48</v>
      </c>
      <c r="W14" s="543"/>
      <c r="X14" s="544"/>
      <c r="Y14" s="67">
        <v>9</v>
      </c>
      <c r="Z14" s="160" t="s">
        <v>30</v>
      </c>
      <c r="AA14" s="73">
        <f>SUM(AB14:AC14)</f>
        <v>610</v>
      </c>
      <c r="AB14" s="67">
        <f t="shared" si="2"/>
        <v>422</v>
      </c>
      <c r="AC14" s="67">
        <f t="shared" si="2"/>
        <v>188</v>
      </c>
      <c r="AD14" s="73">
        <f>SUM(AE14:AF14)</f>
        <v>387</v>
      </c>
      <c r="AE14" s="67">
        <v>296</v>
      </c>
      <c r="AF14" s="67">
        <v>91</v>
      </c>
      <c r="AG14" s="73">
        <f>SUM(AH14:AI14)</f>
        <v>223</v>
      </c>
      <c r="AH14" s="67">
        <v>126</v>
      </c>
      <c r="AI14" s="67">
        <v>97</v>
      </c>
      <c r="AJ14" s="73">
        <f>SUM(AK14:AL14)</f>
        <v>69</v>
      </c>
      <c r="AK14" s="67">
        <v>26</v>
      </c>
      <c r="AL14" s="67">
        <v>43</v>
      </c>
    </row>
    <row r="15" spans="1:38" ht="15" customHeight="1">
      <c r="A15" s="543" t="s">
        <v>56</v>
      </c>
      <c r="B15" s="544"/>
      <c r="C15" s="73">
        <f>SUM(D15:E15)</f>
        <v>23</v>
      </c>
      <c r="D15" s="74">
        <f>SUM(F15,H15,J15,M15)</f>
        <v>15</v>
      </c>
      <c r="E15" s="74">
        <f>SUM(G15,I15,K15,L15,N15)</f>
        <v>8</v>
      </c>
      <c r="F15" s="114" t="s">
        <v>30</v>
      </c>
      <c r="G15" s="114" t="s">
        <v>30</v>
      </c>
      <c r="H15" s="114" t="s">
        <v>30</v>
      </c>
      <c r="I15" s="114">
        <v>1</v>
      </c>
      <c r="J15" s="128">
        <v>15</v>
      </c>
      <c r="K15" s="128">
        <v>6</v>
      </c>
      <c r="L15" s="128">
        <v>1</v>
      </c>
      <c r="M15" s="114" t="s">
        <v>30</v>
      </c>
      <c r="N15" s="114" t="s">
        <v>30</v>
      </c>
      <c r="O15" s="128">
        <v>5</v>
      </c>
      <c r="P15" s="128">
        <v>4</v>
      </c>
      <c r="Q15" s="73">
        <f>SUM(R15:S15)</f>
        <v>2</v>
      </c>
      <c r="R15" s="114" t="s">
        <v>30</v>
      </c>
      <c r="S15" s="128">
        <v>2</v>
      </c>
      <c r="V15" s="125"/>
      <c r="W15" s="125"/>
      <c r="X15" s="127"/>
      <c r="Y15" s="67"/>
      <c r="Z15" s="160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1:38" ht="15" customHeight="1">
      <c r="A16" s="543" t="s">
        <v>55</v>
      </c>
      <c r="B16" s="544"/>
      <c r="C16" s="73">
        <f>SUM(D16:E16)</f>
        <v>2391</v>
      </c>
      <c r="D16" s="74">
        <f>SUM(F16,H16,J16,M16)</f>
        <v>1336</v>
      </c>
      <c r="E16" s="74">
        <f>SUM(G16,I16,K16,L16,N16)</f>
        <v>1055</v>
      </c>
      <c r="F16" s="67">
        <v>105</v>
      </c>
      <c r="G16" s="114" t="s">
        <v>30</v>
      </c>
      <c r="H16" s="67">
        <v>96</v>
      </c>
      <c r="I16" s="67">
        <v>12</v>
      </c>
      <c r="J16" s="67">
        <v>1070</v>
      </c>
      <c r="K16" s="67">
        <v>846</v>
      </c>
      <c r="L16" s="67">
        <v>102</v>
      </c>
      <c r="M16" s="67">
        <v>65</v>
      </c>
      <c r="N16" s="67">
        <v>95</v>
      </c>
      <c r="O16" s="67">
        <v>17</v>
      </c>
      <c r="P16" s="67">
        <v>45</v>
      </c>
      <c r="Q16" s="73">
        <f>SUM(R16:S16)</f>
        <v>486</v>
      </c>
      <c r="R16" s="67">
        <v>84</v>
      </c>
      <c r="S16" s="67">
        <v>402</v>
      </c>
      <c r="V16" s="496" t="s">
        <v>242</v>
      </c>
      <c r="W16" s="496"/>
      <c r="X16" s="497"/>
      <c r="Y16" s="67">
        <f aca="true" t="shared" si="4" ref="Y16:AL16">SUM(Y17:Y26,Y29,Y35,Y45,Y52,Y58,Y66,Y72)</f>
        <v>50</v>
      </c>
      <c r="Z16" s="163">
        <f t="shared" si="4"/>
        <v>3</v>
      </c>
      <c r="AA16" s="67">
        <f t="shared" si="4"/>
        <v>2612</v>
      </c>
      <c r="AB16" s="67">
        <f t="shared" si="4"/>
        <v>1791</v>
      </c>
      <c r="AC16" s="67">
        <f t="shared" si="4"/>
        <v>821</v>
      </c>
      <c r="AD16" s="67">
        <f t="shared" si="4"/>
        <v>2265</v>
      </c>
      <c r="AE16" s="67">
        <f t="shared" si="4"/>
        <v>1630</v>
      </c>
      <c r="AF16" s="67">
        <f t="shared" si="4"/>
        <v>635</v>
      </c>
      <c r="AG16" s="67">
        <f t="shared" si="4"/>
        <v>347</v>
      </c>
      <c r="AH16" s="67">
        <f t="shared" si="4"/>
        <v>161</v>
      </c>
      <c r="AI16" s="67">
        <f t="shared" si="4"/>
        <v>186</v>
      </c>
      <c r="AJ16" s="67">
        <f t="shared" si="4"/>
        <v>546</v>
      </c>
      <c r="AK16" s="67">
        <f t="shared" si="4"/>
        <v>283</v>
      </c>
      <c r="AL16" s="67">
        <f t="shared" si="4"/>
        <v>263</v>
      </c>
    </row>
    <row r="17" spans="1:38" ht="15" customHeight="1">
      <c r="A17" s="543" t="s">
        <v>48</v>
      </c>
      <c r="B17" s="544"/>
      <c r="C17" s="73">
        <f>SUM(D17:E17)</f>
        <v>15</v>
      </c>
      <c r="D17" s="74">
        <f>SUM(F17,H17,J17,M17)</f>
        <v>8</v>
      </c>
      <c r="E17" s="74">
        <f>SUM(G17,I17,K17,L17,N17)</f>
        <v>7</v>
      </c>
      <c r="F17" s="114" t="s">
        <v>30</v>
      </c>
      <c r="G17" s="114" t="s">
        <v>30</v>
      </c>
      <c r="H17" s="114">
        <v>2</v>
      </c>
      <c r="I17" s="34" t="s">
        <v>30</v>
      </c>
      <c r="J17" s="67">
        <v>6</v>
      </c>
      <c r="K17" s="67">
        <v>7</v>
      </c>
      <c r="L17" s="114" t="s">
        <v>30</v>
      </c>
      <c r="M17" s="114" t="s">
        <v>30</v>
      </c>
      <c r="N17" s="114" t="s">
        <v>30</v>
      </c>
      <c r="O17" s="67">
        <v>11</v>
      </c>
      <c r="P17" s="67">
        <v>19</v>
      </c>
      <c r="Q17" s="73">
        <f>SUM(R17:S17)</f>
        <v>1</v>
      </c>
      <c r="R17" s="114" t="s">
        <v>30</v>
      </c>
      <c r="S17" s="67">
        <v>1</v>
      </c>
      <c r="V17" s="125"/>
      <c r="W17" s="496" t="s">
        <v>177</v>
      </c>
      <c r="X17" s="497"/>
      <c r="Y17" s="67">
        <v>12</v>
      </c>
      <c r="Z17" s="157">
        <v>2</v>
      </c>
      <c r="AA17" s="73">
        <f aca="true" t="shared" si="5" ref="AA17:AA24">SUM(AB17:AC17)</f>
        <v>894</v>
      </c>
      <c r="AB17" s="67">
        <f aca="true" t="shared" si="6" ref="AB17:AC24">SUM(AE17,AH17)</f>
        <v>612</v>
      </c>
      <c r="AC17" s="67">
        <f t="shared" si="6"/>
        <v>282</v>
      </c>
      <c r="AD17" s="73">
        <f aca="true" t="shared" si="7" ref="AD17:AD24">SUM(AE17:AF17)</f>
        <v>804</v>
      </c>
      <c r="AE17" s="67">
        <v>580</v>
      </c>
      <c r="AF17" s="67">
        <v>224</v>
      </c>
      <c r="AG17" s="73">
        <f aca="true" t="shared" si="8" ref="AG17:AG24">SUM(AH17:AI17)</f>
        <v>90</v>
      </c>
      <c r="AH17" s="67">
        <v>32</v>
      </c>
      <c r="AI17" s="67">
        <v>58</v>
      </c>
      <c r="AJ17" s="73">
        <f aca="true" t="shared" si="9" ref="AJ17:AJ24">SUM(AK17:AL17)</f>
        <v>139</v>
      </c>
      <c r="AK17" s="67">
        <v>72</v>
      </c>
      <c r="AL17" s="67">
        <v>67</v>
      </c>
    </row>
    <row r="18" spans="1:38" ht="15" customHeight="1">
      <c r="A18" s="125"/>
      <c r="B18" s="127"/>
      <c r="C18" s="107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107"/>
      <c r="R18" s="32"/>
      <c r="S18" s="32"/>
      <c r="V18" s="125"/>
      <c r="W18" s="496" t="s">
        <v>54</v>
      </c>
      <c r="X18" s="497"/>
      <c r="Y18" s="67">
        <v>4</v>
      </c>
      <c r="Z18" s="160" t="s">
        <v>30</v>
      </c>
      <c r="AA18" s="73">
        <f t="shared" si="5"/>
        <v>156</v>
      </c>
      <c r="AB18" s="67">
        <f t="shared" si="6"/>
        <v>115</v>
      </c>
      <c r="AC18" s="67">
        <f t="shared" si="6"/>
        <v>41</v>
      </c>
      <c r="AD18" s="73">
        <f t="shared" si="7"/>
        <v>136</v>
      </c>
      <c r="AE18" s="67">
        <v>106</v>
      </c>
      <c r="AF18" s="67">
        <v>30</v>
      </c>
      <c r="AG18" s="73">
        <f t="shared" si="8"/>
        <v>20</v>
      </c>
      <c r="AH18" s="67">
        <v>9</v>
      </c>
      <c r="AI18" s="67">
        <v>11</v>
      </c>
      <c r="AJ18" s="73">
        <f t="shared" si="9"/>
        <v>49</v>
      </c>
      <c r="AK18" s="67">
        <v>29</v>
      </c>
      <c r="AL18" s="67">
        <v>20</v>
      </c>
    </row>
    <row r="19" spans="1:38" ht="15" customHeight="1">
      <c r="A19" s="496" t="s">
        <v>177</v>
      </c>
      <c r="B19" s="497"/>
      <c r="C19" s="73">
        <f aca="true" t="shared" si="10" ref="C19:C26">SUM(D19:E19)</f>
        <v>766</v>
      </c>
      <c r="D19" s="74">
        <f aca="true" t="shared" si="11" ref="D19:D26">SUM(F19,H19,J19,M19)</f>
        <v>393</v>
      </c>
      <c r="E19" s="74">
        <f aca="true" t="shared" si="12" ref="E19:E26">SUM(G19,I19,K19,L19,N19)</f>
        <v>373</v>
      </c>
      <c r="F19" s="74">
        <v>24</v>
      </c>
      <c r="G19" s="114" t="s">
        <v>30</v>
      </c>
      <c r="H19" s="74">
        <v>22</v>
      </c>
      <c r="I19" s="74">
        <v>6</v>
      </c>
      <c r="J19" s="74">
        <v>330</v>
      </c>
      <c r="K19" s="74">
        <v>311</v>
      </c>
      <c r="L19" s="74">
        <v>26</v>
      </c>
      <c r="M19" s="74">
        <v>17</v>
      </c>
      <c r="N19" s="74">
        <v>30</v>
      </c>
      <c r="O19" s="74">
        <v>16</v>
      </c>
      <c r="P19" s="74">
        <v>29</v>
      </c>
      <c r="Q19" s="73">
        <f aca="true" t="shared" si="13" ref="Q19:Q26">SUM(R19:S19)</f>
        <v>90</v>
      </c>
      <c r="R19" s="74">
        <v>31</v>
      </c>
      <c r="S19" s="74">
        <v>59</v>
      </c>
      <c r="V19" s="125"/>
      <c r="W19" s="496" t="s">
        <v>175</v>
      </c>
      <c r="X19" s="497"/>
      <c r="Y19" s="67">
        <v>5</v>
      </c>
      <c r="Z19" s="160" t="s">
        <v>30</v>
      </c>
      <c r="AA19" s="73">
        <f t="shared" si="5"/>
        <v>299</v>
      </c>
      <c r="AB19" s="67">
        <f t="shared" si="6"/>
        <v>200</v>
      </c>
      <c r="AC19" s="67">
        <f t="shared" si="6"/>
        <v>99</v>
      </c>
      <c r="AD19" s="73">
        <f t="shared" si="7"/>
        <v>253</v>
      </c>
      <c r="AE19" s="67">
        <v>190</v>
      </c>
      <c r="AF19" s="67">
        <v>63</v>
      </c>
      <c r="AG19" s="73">
        <f t="shared" si="8"/>
        <v>46</v>
      </c>
      <c r="AH19" s="67">
        <v>10</v>
      </c>
      <c r="AI19" s="67">
        <v>36</v>
      </c>
      <c r="AJ19" s="73">
        <f t="shared" si="9"/>
        <v>53</v>
      </c>
      <c r="AK19" s="67">
        <v>23</v>
      </c>
      <c r="AL19" s="67">
        <v>30</v>
      </c>
    </row>
    <row r="20" spans="1:38" ht="15" customHeight="1">
      <c r="A20" s="496" t="s">
        <v>54</v>
      </c>
      <c r="B20" s="497"/>
      <c r="C20" s="73">
        <f t="shared" si="10"/>
        <v>107</v>
      </c>
      <c r="D20" s="74">
        <f t="shared" si="11"/>
        <v>63</v>
      </c>
      <c r="E20" s="74">
        <f t="shared" si="12"/>
        <v>44</v>
      </c>
      <c r="F20" s="74">
        <v>6</v>
      </c>
      <c r="G20" s="114" t="s">
        <v>30</v>
      </c>
      <c r="H20" s="74">
        <v>5</v>
      </c>
      <c r="I20" s="34">
        <v>1</v>
      </c>
      <c r="J20" s="74">
        <v>50</v>
      </c>
      <c r="K20" s="74">
        <v>36</v>
      </c>
      <c r="L20" s="74">
        <v>6</v>
      </c>
      <c r="M20" s="34">
        <v>2</v>
      </c>
      <c r="N20" s="34">
        <v>1</v>
      </c>
      <c r="O20" s="125">
        <v>1</v>
      </c>
      <c r="P20" s="70">
        <v>1</v>
      </c>
      <c r="Q20" s="73">
        <f t="shared" si="13"/>
        <v>36</v>
      </c>
      <c r="R20" s="74">
        <v>4</v>
      </c>
      <c r="S20" s="74">
        <v>32</v>
      </c>
      <c r="V20" s="125"/>
      <c r="W20" s="496" t="s">
        <v>174</v>
      </c>
      <c r="X20" s="497"/>
      <c r="Y20" s="67">
        <v>3</v>
      </c>
      <c r="Z20" s="157">
        <v>1</v>
      </c>
      <c r="AA20" s="73">
        <f t="shared" si="5"/>
        <v>110</v>
      </c>
      <c r="AB20" s="67">
        <f t="shared" si="6"/>
        <v>84</v>
      </c>
      <c r="AC20" s="67">
        <f t="shared" si="6"/>
        <v>26</v>
      </c>
      <c r="AD20" s="73">
        <f t="shared" si="7"/>
        <v>90</v>
      </c>
      <c r="AE20" s="67">
        <v>72</v>
      </c>
      <c r="AF20" s="67">
        <v>18</v>
      </c>
      <c r="AG20" s="73">
        <f t="shared" si="8"/>
        <v>20</v>
      </c>
      <c r="AH20" s="67">
        <v>12</v>
      </c>
      <c r="AI20" s="67">
        <v>8</v>
      </c>
      <c r="AJ20" s="73">
        <f t="shared" si="9"/>
        <v>25</v>
      </c>
      <c r="AK20" s="67">
        <v>13</v>
      </c>
      <c r="AL20" s="67">
        <v>12</v>
      </c>
    </row>
    <row r="21" spans="1:38" ht="15" customHeight="1">
      <c r="A21" s="496" t="s">
        <v>175</v>
      </c>
      <c r="B21" s="497"/>
      <c r="C21" s="73">
        <f t="shared" si="10"/>
        <v>233</v>
      </c>
      <c r="D21" s="74">
        <f t="shared" si="11"/>
        <v>124</v>
      </c>
      <c r="E21" s="74">
        <f t="shared" si="12"/>
        <v>109</v>
      </c>
      <c r="F21" s="125">
        <v>10</v>
      </c>
      <c r="G21" s="114" t="s">
        <v>30</v>
      </c>
      <c r="H21" s="125">
        <v>9</v>
      </c>
      <c r="I21" s="34">
        <v>1</v>
      </c>
      <c r="J21" s="125">
        <v>97</v>
      </c>
      <c r="K21" s="125">
        <v>90</v>
      </c>
      <c r="L21" s="125">
        <v>10</v>
      </c>
      <c r="M21" s="114">
        <v>8</v>
      </c>
      <c r="N21" s="125">
        <v>8</v>
      </c>
      <c r="O21" s="125">
        <v>2</v>
      </c>
      <c r="P21" s="114" t="s">
        <v>30</v>
      </c>
      <c r="Q21" s="73">
        <f t="shared" si="13"/>
        <v>45</v>
      </c>
      <c r="R21" s="125">
        <v>6</v>
      </c>
      <c r="S21" s="125">
        <v>39</v>
      </c>
      <c r="V21" s="125"/>
      <c r="W21" s="496" t="s">
        <v>173</v>
      </c>
      <c r="X21" s="497"/>
      <c r="Y21" s="67">
        <v>2</v>
      </c>
      <c r="Z21" s="160" t="s">
        <v>13</v>
      </c>
      <c r="AA21" s="73">
        <f t="shared" si="5"/>
        <v>79</v>
      </c>
      <c r="AB21" s="67">
        <f t="shared" si="6"/>
        <v>56</v>
      </c>
      <c r="AC21" s="67">
        <f t="shared" si="6"/>
        <v>23</v>
      </c>
      <c r="AD21" s="73">
        <f t="shared" si="7"/>
        <v>68</v>
      </c>
      <c r="AE21" s="67">
        <v>51</v>
      </c>
      <c r="AF21" s="67">
        <v>17</v>
      </c>
      <c r="AG21" s="73">
        <f t="shared" si="8"/>
        <v>11</v>
      </c>
      <c r="AH21" s="67">
        <v>5</v>
      </c>
      <c r="AI21" s="67">
        <v>6</v>
      </c>
      <c r="AJ21" s="73">
        <f t="shared" si="9"/>
        <v>15</v>
      </c>
      <c r="AK21" s="67">
        <v>9</v>
      </c>
      <c r="AL21" s="67">
        <v>6</v>
      </c>
    </row>
    <row r="22" spans="1:38" ht="15" customHeight="1">
      <c r="A22" s="496" t="s">
        <v>174</v>
      </c>
      <c r="B22" s="497"/>
      <c r="C22" s="73">
        <f t="shared" si="10"/>
        <v>85</v>
      </c>
      <c r="D22" s="74">
        <f t="shared" si="11"/>
        <v>54</v>
      </c>
      <c r="E22" s="74">
        <f t="shared" si="12"/>
        <v>31</v>
      </c>
      <c r="F22" s="125">
        <v>6</v>
      </c>
      <c r="G22" s="34" t="s">
        <v>30</v>
      </c>
      <c r="H22" s="125">
        <v>7</v>
      </c>
      <c r="I22" s="114" t="s">
        <v>30</v>
      </c>
      <c r="J22" s="125">
        <v>39</v>
      </c>
      <c r="K22" s="125">
        <v>23</v>
      </c>
      <c r="L22" s="125">
        <v>6</v>
      </c>
      <c r="M22" s="34">
        <v>2</v>
      </c>
      <c r="N22" s="70">
        <v>2</v>
      </c>
      <c r="O22" s="34">
        <v>1</v>
      </c>
      <c r="P22" s="125">
        <v>6</v>
      </c>
      <c r="Q22" s="73">
        <f t="shared" si="13"/>
        <v>27</v>
      </c>
      <c r="R22" s="125">
        <v>3</v>
      </c>
      <c r="S22" s="125">
        <v>24</v>
      </c>
      <c r="V22" s="125"/>
      <c r="W22" s="496" t="s">
        <v>172</v>
      </c>
      <c r="X22" s="497"/>
      <c r="Y22" s="67">
        <v>3</v>
      </c>
      <c r="Z22" s="160" t="s">
        <v>13</v>
      </c>
      <c r="AA22" s="73">
        <f t="shared" si="5"/>
        <v>168</v>
      </c>
      <c r="AB22" s="67">
        <f t="shared" si="6"/>
        <v>112</v>
      </c>
      <c r="AC22" s="67">
        <f t="shared" si="6"/>
        <v>56</v>
      </c>
      <c r="AD22" s="73">
        <f t="shared" si="7"/>
        <v>145</v>
      </c>
      <c r="AE22" s="67">
        <v>97</v>
      </c>
      <c r="AF22" s="67">
        <v>48</v>
      </c>
      <c r="AG22" s="73">
        <f t="shared" si="8"/>
        <v>23</v>
      </c>
      <c r="AH22" s="67">
        <v>15</v>
      </c>
      <c r="AI22" s="67">
        <v>8</v>
      </c>
      <c r="AJ22" s="73">
        <f t="shared" si="9"/>
        <v>26</v>
      </c>
      <c r="AK22" s="67">
        <v>12</v>
      </c>
      <c r="AL22" s="67">
        <v>14</v>
      </c>
    </row>
    <row r="23" spans="1:38" ht="15" customHeight="1">
      <c r="A23" s="496" t="s">
        <v>173</v>
      </c>
      <c r="B23" s="497"/>
      <c r="C23" s="73">
        <f t="shared" si="10"/>
        <v>67</v>
      </c>
      <c r="D23" s="74">
        <f t="shared" si="11"/>
        <v>44</v>
      </c>
      <c r="E23" s="74">
        <f t="shared" si="12"/>
        <v>23</v>
      </c>
      <c r="F23" s="125">
        <v>6</v>
      </c>
      <c r="G23" s="34" t="s">
        <v>30</v>
      </c>
      <c r="H23" s="125">
        <v>4</v>
      </c>
      <c r="I23" s="114">
        <v>1</v>
      </c>
      <c r="J23" s="125">
        <v>32</v>
      </c>
      <c r="K23" s="125">
        <v>13</v>
      </c>
      <c r="L23" s="125">
        <v>5</v>
      </c>
      <c r="M23" s="125">
        <v>2</v>
      </c>
      <c r="N23" s="70">
        <v>4</v>
      </c>
      <c r="O23" s="125">
        <v>5</v>
      </c>
      <c r="P23" s="70">
        <v>7</v>
      </c>
      <c r="Q23" s="73">
        <f t="shared" si="13"/>
        <v>21</v>
      </c>
      <c r="R23" s="125">
        <v>6</v>
      </c>
      <c r="S23" s="125">
        <v>15</v>
      </c>
      <c r="V23" s="125"/>
      <c r="W23" s="496" t="s">
        <v>171</v>
      </c>
      <c r="X23" s="497"/>
      <c r="Y23" s="67">
        <v>2</v>
      </c>
      <c r="Z23" s="160" t="s">
        <v>13</v>
      </c>
      <c r="AA23" s="73">
        <f t="shared" si="5"/>
        <v>93</v>
      </c>
      <c r="AB23" s="67">
        <f t="shared" si="6"/>
        <v>69</v>
      </c>
      <c r="AC23" s="67">
        <f t="shared" si="6"/>
        <v>24</v>
      </c>
      <c r="AD23" s="73">
        <f t="shared" si="7"/>
        <v>83</v>
      </c>
      <c r="AE23" s="67">
        <v>63</v>
      </c>
      <c r="AF23" s="67">
        <v>20</v>
      </c>
      <c r="AG23" s="73">
        <f t="shared" si="8"/>
        <v>10</v>
      </c>
      <c r="AH23" s="67">
        <v>6</v>
      </c>
      <c r="AI23" s="67">
        <v>4</v>
      </c>
      <c r="AJ23" s="73">
        <f t="shared" si="9"/>
        <v>25</v>
      </c>
      <c r="AK23" s="67">
        <v>14</v>
      </c>
      <c r="AL23" s="67">
        <v>11</v>
      </c>
    </row>
    <row r="24" spans="1:38" ht="15" customHeight="1">
      <c r="A24" s="496" t="s">
        <v>172</v>
      </c>
      <c r="B24" s="497"/>
      <c r="C24" s="73">
        <f t="shared" si="10"/>
        <v>138</v>
      </c>
      <c r="D24" s="74">
        <f t="shared" si="11"/>
        <v>83</v>
      </c>
      <c r="E24" s="74">
        <f t="shared" si="12"/>
        <v>55</v>
      </c>
      <c r="F24" s="125">
        <v>5</v>
      </c>
      <c r="G24" s="34" t="s">
        <v>30</v>
      </c>
      <c r="H24" s="125">
        <v>4</v>
      </c>
      <c r="I24" s="34">
        <v>1</v>
      </c>
      <c r="J24" s="125">
        <v>65</v>
      </c>
      <c r="K24" s="125">
        <v>38</v>
      </c>
      <c r="L24" s="125">
        <v>5</v>
      </c>
      <c r="M24" s="125">
        <v>9</v>
      </c>
      <c r="N24" s="125">
        <v>11</v>
      </c>
      <c r="O24" s="70">
        <v>1</v>
      </c>
      <c r="P24" s="114">
        <v>1</v>
      </c>
      <c r="Q24" s="73">
        <f t="shared" si="13"/>
        <v>33</v>
      </c>
      <c r="R24" s="114" t="s">
        <v>30</v>
      </c>
      <c r="S24" s="125">
        <v>33</v>
      </c>
      <c r="V24" s="125"/>
      <c r="W24" s="496" t="s">
        <v>170</v>
      </c>
      <c r="X24" s="497"/>
      <c r="Y24" s="67">
        <v>2</v>
      </c>
      <c r="Z24" s="160" t="s">
        <v>13</v>
      </c>
      <c r="AA24" s="73">
        <f t="shared" si="5"/>
        <v>116</v>
      </c>
      <c r="AB24" s="67">
        <f t="shared" si="6"/>
        <v>75</v>
      </c>
      <c r="AC24" s="67">
        <f t="shared" si="6"/>
        <v>41</v>
      </c>
      <c r="AD24" s="73">
        <f t="shared" si="7"/>
        <v>110</v>
      </c>
      <c r="AE24" s="67">
        <v>75</v>
      </c>
      <c r="AF24" s="67">
        <v>35</v>
      </c>
      <c r="AG24" s="73">
        <f t="shared" si="8"/>
        <v>6</v>
      </c>
      <c r="AH24" s="156" t="s">
        <v>13</v>
      </c>
      <c r="AI24" s="67">
        <v>6</v>
      </c>
      <c r="AJ24" s="73">
        <f t="shared" si="9"/>
        <v>30</v>
      </c>
      <c r="AK24" s="67">
        <v>18</v>
      </c>
      <c r="AL24" s="67">
        <v>12</v>
      </c>
    </row>
    <row r="25" spans="1:38" ht="15" customHeight="1">
      <c r="A25" s="496" t="s">
        <v>171</v>
      </c>
      <c r="B25" s="497"/>
      <c r="C25" s="73">
        <f t="shared" si="10"/>
        <v>52</v>
      </c>
      <c r="D25" s="74">
        <f t="shared" si="11"/>
        <v>31</v>
      </c>
      <c r="E25" s="74">
        <f t="shared" si="12"/>
        <v>21</v>
      </c>
      <c r="F25" s="125">
        <v>2</v>
      </c>
      <c r="G25" s="34" t="s">
        <v>30</v>
      </c>
      <c r="H25" s="125">
        <v>2</v>
      </c>
      <c r="I25" s="34" t="s">
        <v>30</v>
      </c>
      <c r="J25" s="125">
        <v>26</v>
      </c>
      <c r="K25" s="125">
        <v>17</v>
      </c>
      <c r="L25" s="125">
        <v>2</v>
      </c>
      <c r="M25" s="114">
        <v>1</v>
      </c>
      <c r="N25" s="70">
        <v>2</v>
      </c>
      <c r="O25" s="114">
        <v>1</v>
      </c>
      <c r="P25" s="114" t="s">
        <v>30</v>
      </c>
      <c r="Q25" s="73">
        <f t="shared" si="13"/>
        <v>6</v>
      </c>
      <c r="R25" s="125">
        <v>2</v>
      </c>
      <c r="S25" s="125">
        <v>4</v>
      </c>
      <c r="V25" s="496"/>
      <c r="W25" s="496"/>
      <c r="X25" s="497"/>
      <c r="Y25" s="156"/>
      <c r="Z25" s="160"/>
      <c r="AA25" s="67"/>
      <c r="AB25" s="67"/>
      <c r="AC25" s="67"/>
      <c r="AD25" s="107"/>
      <c r="AE25" s="156"/>
      <c r="AF25" s="156"/>
      <c r="AG25" s="107"/>
      <c r="AH25" s="156"/>
      <c r="AI25" s="156"/>
      <c r="AJ25" s="107"/>
      <c r="AK25" s="156"/>
      <c r="AL25" s="156"/>
    </row>
    <row r="26" spans="1:38" ht="15" customHeight="1">
      <c r="A26" s="496" t="s">
        <v>170</v>
      </c>
      <c r="B26" s="497"/>
      <c r="C26" s="73">
        <f t="shared" si="10"/>
        <v>137</v>
      </c>
      <c r="D26" s="74">
        <f t="shared" si="11"/>
        <v>72</v>
      </c>
      <c r="E26" s="74">
        <f t="shared" si="12"/>
        <v>65</v>
      </c>
      <c r="F26" s="125">
        <v>4</v>
      </c>
      <c r="G26" s="34" t="s">
        <v>30</v>
      </c>
      <c r="H26" s="125">
        <v>3</v>
      </c>
      <c r="I26" s="34">
        <v>1</v>
      </c>
      <c r="J26" s="125">
        <v>61</v>
      </c>
      <c r="K26" s="125">
        <v>52</v>
      </c>
      <c r="L26" s="125">
        <v>4</v>
      </c>
      <c r="M26" s="125">
        <v>4</v>
      </c>
      <c r="N26" s="125">
        <v>8</v>
      </c>
      <c r="O26" s="125">
        <v>1</v>
      </c>
      <c r="P26" s="114">
        <v>1</v>
      </c>
      <c r="Q26" s="73">
        <f t="shared" si="13"/>
        <v>20</v>
      </c>
      <c r="R26" s="125">
        <v>5</v>
      </c>
      <c r="S26" s="125">
        <v>15</v>
      </c>
      <c r="V26" s="125"/>
      <c r="W26" s="496" t="s">
        <v>169</v>
      </c>
      <c r="X26" s="497"/>
      <c r="Y26" s="160" t="s">
        <v>30</v>
      </c>
      <c r="Z26" s="160" t="s">
        <v>30</v>
      </c>
      <c r="AA26" s="160" t="s">
        <v>30</v>
      </c>
      <c r="AB26" s="160" t="s">
        <v>30</v>
      </c>
      <c r="AC26" s="160" t="s">
        <v>30</v>
      </c>
      <c r="AD26" s="160" t="s">
        <v>30</v>
      </c>
      <c r="AE26" s="160" t="s">
        <v>30</v>
      </c>
      <c r="AF26" s="160" t="s">
        <v>30</v>
      </c>
      <c r="AG26" s="160" t="s">
        <v>30</v>
      </c>
      <c r="AH26" s="160" t="s">
        <v>30</v>
      </c>
      <c r="AI26" s="160" t="s">
        <v>30</v>
      </c>
      <c r="AJ26" s="160" t="s">
        <v>30</v>
      </c>
      <c r="AK26" s="160" t="s">
        <v>30</v>
      </c>
      <c r="AL26" s="160" t="s">
        <v>30</v>
      </c>
    </row>
    <row r="27" spans="1:38" ht="15" customHeight="1">
      <c r="A27" s="531"/>
      <c r="B27" s="532"/>
      <c r="C27" s="107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07"/>
      <c r="R27" s="122"/>
      <c r="S27" s="122"/>
      <c r="V27" s="116"/>
      <c r="W27" s="116"/>
      <c r="X27" s="53" t="s">
        <v>168</v>
      </c>
      <c r="Y27" s="152" t="s">
        <v>13</v>
      </c>
      <c r="Z27" s="153" t="s">
        <v>30</v>
      </c>
      <c r="AA27" s="153" t="s">
        <v>30</v>
      </c>
      <c r="AB27" s="153" t="s">
        <v>30</v>
      </c>
      <c r="AC27" s="153" t="s">
        <v>30</v>
      </c>
      <c r="AD27" s="153" t="s">
        <v>30</v>
      </c>
      <c r="AE27" s="152" t="s">
        <v>13</v>
      </c>
      <c r="AF27" s="152" t="s">
        <v>13</v>
      </c>
      <c r="AG27" s="153" t="s">
        <v>30</v>
      </c>
      <c r="AH27" s="152" t="s">
        <v>13</v>
      </c>
      <c r="AI27" s="152" t="s">
        <v>13</v>
      </c>
      <c r="AJ27" s="153" t="s">
        <v>30</v>
      </c>
      <c r="AK27" s="152" t="s">
        <v>13</v>
      </c>
      <c r="AL27" s="152" t="s">
        <v>13</v>
      </c>
    </row>
    <row r="28" spans="1:38" ht="15" customHeight="1">
      <c r="A28" s="496" t="s">
        <v>169</v>
      </c>
      <c r="B28" s="497"/>
      <c r="C28" s="73">
        <f>SUM(C29)</f>
        <v>23</v>
      </c>
      <c r="D28" s="73">
        <f>SUM(D29)</f>
        <v>14</v>
      </c>
      <c r="E28" s="73">
        <f>SUM(E29)</f>
        <v>9</v>
      </c>
      <c r="F28" s="73">
        <f>SUM(F29)</f>
        <v>1</v>
      </c>
      <c r="G28" s="34" t="s">
        <v>30</v>
      </c>
      <c r="H28" s="73">
        <f>SUM(H29)</f>
        <v>2</v>
      </c>
      <c r="I28" s="34" t="s">
        <v>30</v>
      </c>
      <c r="J28" s="73">
        <f>SUM(J29)</f>
        <v>10</v>
      </c>
      <c r="K28" s="73">
        <f>SUM(K29)</f>
        <v>5</v>
      </c>
      <c r="L28" s="73">
        <f>SUM(L29)</f>
        <v>1</v>
      </c>
      <c r="M28" s="73">
        <f>SUM(M29)</f>
        <v>1</v>
      </c>
      <c r="N28" s="73">
        <f>SUM(N29)</f>
        <v>3</v>
      </c>
      <c r="O28" s="34" t="s">
        <v>30</v>
      </c>
      <c r="P28" s="73">
        <f>SUM(P29)</f>
        <v>2</v>
      </c>
      <c r="Q28" s="73">
        <f>SUM(Q29)</f>
        <v>4</v>
      </c>
      <c r="R28" s="34" t="s">
        <v>30</v>
      </c>
      <c r="S28" s="73">
        <f>SUM(S29)</f>
        <v>4</v>
      </c>
      <c r="V28" s="54"/>
      <c r="W28" s="162"/>
      <c r="X28" s="161"/>
      <c r="Y28" s="60"/>
      <c r="Z28" s="158"/>
      <c r="AA28" s="60"/>
      <c r="AB28" s="60"/>
      <c r="AC28" s="60"/>
      <c r="AD28" s="91"/>
      <c r="AE28" s="60"/>
      <c r="AF28" s="60"/>
      <c r="AG28" s="91"/>
      <c r="AH28" s="60"/>
      <c r="AI28" s="60"/>
      <c r="AJ28" s="91"/>
      <c r="AK28" s="60"/>
      <c r="AL28" s="60"/>
    </row>
    <row r="29" spans="1:38" ht="15" customHeight="1">
      <c r="A29" s="116"/>
      <c r="B29" s="53" t="s">
        <v>168</v>
      </c>
      <c r="C29" s="106">
        <f>SUM(D29:E29)</f>
        <v>23</v>
      </c>
      <c r="D29" s="119">
        <f>SUM(F29,H29,J29,M29)</f>
        <v>14</v>
      </c>
      <c r="E29" s="119">
        <f>SUM(G29,I29,K29,L29,N29)</f>
        <v>9</v>
      </c>
      <c r="F29" s="117">
        <v>1</v>
      </c>
      <c r="G29" s="36" t="s">
        <v>30</v>
      </c>
      <c r="H29" s="117">
        <v>2</v>
      </c>
      <c r="I29" s="36" t="s">
        <v>30</v>
      </c>
      <c r="J29" s="117">
        <v>10</v>
      </c>
      <c r="K29" s="117">
        <v>5</v>
      </c>
      <c r="L29" s="117">
        <v>1</v>
      </c>
      <c r="M29" s="36">
        <v>1</v>
      </c>
      <c r="N29" s="117">
        <v>3</v>
      </c>
      <c r="O29" s="36" t="s">
        <v>30</v>
      </c>
      <c r="P29" s="36">
        <v>2</v>
      </c>
      <c r="Q29" s="106">
        <f>SUM(R29:S29)</f>
        <v>4</v>
      </c>
      <c r="R29" s="36" t="s">
        <v>30</v>
      </c>
      <c r="S29" s="117">
        <v>4</v>
      </c>
      <c r="V29" s="124"/>
      <c r="W29" s="496" t="s">
        <v>167</v>
      </c>
      <c r="X29" s="497"/>
      <c r="Y29" s="73">
        <f>SUM(Y30:Y33)</f>
        <v>1</v>
      </c>
      <c r="Z29" s="160" t="s">
        <v>30</v>
      </c>
      <c r="AA29" s="73">
        <f aca="true" t="shared" si="14" ref="AA29:AL29">SUM(AA30:AA33)</f>
        <v>58</v>
      </c>
      <c r="AB29" s="73">
        <f t="shared" si="14"/>
        <v>37</v>
      </c>
      <c r="AC29" s="73">
        <f t="shared" si="14"/>
        <v>21</v>
      </c>
      <c r="AD29" s="73">
        <f t="shared" si="14"/>
        <v>52</v>
      </c>
      <c r="AE29" s="73">
        <f t="shared" si="14"/>
        <v>35</v>
      </c>
      <c r="AF29" s="73">
        <f t="shared" si="14"/>
        <v>17</v>
      </c>
      <c r="AG29" s="73">
        <f t="shared" si="14"/>
        <v>6</v>
      </c>
      <c r="AH29" s="73">
        <f t="shared" si="14"/>
        <v>2</v>
      </c>
      <c r="AI29" s="73">
        <f t="shared" si="14"/>
        <v>4</v>
      </c>
      <c r="AJ29" s="73">
        <f t="shared" si="14"/>
        <v>8</v>
      </c>
      <c r="AK29" s="73">
        <f t="shared" si="14"/>
        <v>1</v>
      </c>
      <c r="AL29" s="73">
        <f t="shared" si="14"/>
        <v>7</v>
      </c>
    </row>
    <row r="30" spans="1:38" ht="15" customHeight="1">
      <c r="A30" s="116"/>
      <c r="B30" s="53"/>
      <c r="C30" s="103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03"/>
      <c r="R30" s="115"/>
      <c r="S30" s="115"/>
      <c r="V30" s="116"/>
      <c r="W30" s="116"/>
      <c r="X30" s="53" t="s">
        <v>166</v>
      </c>
      <c r="Y30" s="152" t="s">
        <v>13</v>
      </c>
      <c r="Z30" s="153" t="s">
        <v>30</v>
      </c>
      <c r="AA30" s="153" t="s">
        <v>30</v>
      </c>
      <c r="AB30" s="153" t="s">
        <v>30</v>
      </c>
      <c r="AC30" s="153" t="s">
        <v>30</v>
      </c>
      <c r="AD30" s="153" t="s">
        <v>30</v>
      </c>
      <c r="AE30" s="152" t="s">
        <v>13</v>
      </c>
      <c r="AF30" s="152" t="s">
        <v>13</v>
      </c>
      <c r="AG30" s="153" t="s">
        <v>30</v>
      </c>
      <c r="AH30" s="152" t="s">
        <v>13</v>
      </c>
      <c r="AI30" s="152" t="s">
        <v>13</v>
      </c>
      <c r="AJ30" s="153" t="s">
        <v>30</v>
      </c>
      <c r="AK30" s="152" t="s">
        <v>13</v>
      </c>
      <c r="AL30" s="152" t="s">
        <v>13</v>
      </c>
    </row>
    <row r="31" spans="1:38" ht="15" customHeight="1">
      <c r="A31" s="496" t="s">
        <v>167</v>
      </c>
      <c r="B31" s="497"/>
      <c r="C31" s="73">
        <f>SUM(C32:C35)</f>
        <v>106</v>
      </c>
      <c r="D31" s="73">
        <f>SUM(D32:D35)</f>
        <v>53</v>
      </c>
      <c r="E31" s="73">
        <f>SUM(E32:E35)</f>
        <v>53</v>
      </c>
      <c r="F31" s="73">
        <f>SUM(F32:F35)</f>
        <v>4</v>
      </c>
      <c r="G31" s="34" t="s">
        <v>30</v>
      </c>
      <c r="H31" s="73">
        <f>SUM(H32:H35)</f>
        <v>4</v>
      </c>
      <c r="I31" s="34" t="s">
        <v>30</v>
      </c>
      <c r="J31" s="73">
        <f>SUM(J32:J35)</f>
        <v>39</v>
      </c>
      <c r="K31" s="73">
        <f>SUM(K32:K35)</f>
        <v>45</v>
      </c>
      <c r="L31" s="73">
        <f>SUM(L32:L35)</f>
        <v>4</v>
      </c>
      <c r="M31" s="73">
        <f>SUM(M32:M35)</f>
        <v>6</v>
      </c>
      <c r="N31" s="73">
        <f>SUM(N32:N35)</f>
        <v>4</v>
      </c>
      <c r="O31" s="34" t="s">
        <v>30</v>
      </c>
      <c r="P31" s="73">
        <f>SUM(P32:P35)</f>
        <v>1</v>
      </c>
      <c r="Q31" s="73">
        <f>SUM(Q32:Q35)</f>
        <v>24</v>
      </c>
      <c r="R31" s="73">
        <f>SUM(R32:R35)</f>
        <v>1</v>
      </c>
      <c r="S31" s="73">
        <f>SUM(S32:S35)</f>
        <v>23</v>
      </c>
      <c r="V31" s="116"/>
      <c r="W31" s="116"/>
      <c r="X31" s="53" t="s">
        <v>165</v>
      </c>
      <c r="Y31" s="152">
        <v>1</v>
      </c>
      <c r="Z31" s="153" t="s">
        <v>30</v>
      </c>
      <c r="AA31" s="80">
        <f>SUM(AB31:AC31)</f>
        <v>58</v>
      </c>
      <c r="AB31" s="60">
        <f>SUM(AE31,AH31)</f>
        <v>37</v>
      </c>
      <c r="AC31" s="60">
        <f>SUM(AF31,AI31)</f>
        <v>21</v>
      </c>
      <c r="AD31" s="80">
        <f>SUM(AE31:AF31)</f>
        <v>52</v>
      </c>
      <c r="AE31" s="152">
        <v>35</v>
      </c>
      <c r="AF31" s="152">
        <v>17</v>
      </c>
      <c r="AG31" s="80">
        <f>SUM(AH31:AI31)</f>
        <v>6</v>
      </c>
      <c r="AH31" s="152">
        <v>2</v>
      </c>
      <c r="AI31" s="152">
        <v>4</v>
      </c>
      <c r="AJ31" s="80">
        <f>SUM(AK31:AL31)</f>
        <v>8</v>
      </c>
      <c r="AK31" s="152">
        <v>1</v>
      </c>
      <c r="AL31" s="152">
        <v>7</v>
      </c>
    </row>
    <row r="32" spans="1:38" ht="15" customHeight="1">
      <c r="A32" s="116"/>
      <c r="B32" s="53" t="s">
        <v>166</v>
      </c>
      <c r="C32" s="106">
        <f>SUM(D32:E32)</f>
        <v>31</v>
      </c>
      <c r="D32" s="119">
        <f>SUM(F32,H32,J32,M32)</f>
        <v>14</v>
      </c>
      <c r="E32" s="119">
        <f>SUM(G32,I32,K32,L32,N32)</f>
        <v>17</v>
      </c>
      <c r="F32" s="117">
        <v>1</v>
      </c>
      <c r="G32" s="36" t="s">
        <v>30</v>
      </c>
      <c r="H32" s="117">
        <v>1</v>
      </c>
      <c r="I32" s="36" t="s">
        <v>30</v>
      </c>
      <c r="J32" s="117">
        <v>10</v>
      </c>
      <c r="K32" s="117">
        <v>15</v>
      </c>
      <c r="L32" s="117">
        <v>1</v>
      </c>
      <c r="M32" s="117">
        <v>2</v>
      </c>
      <c r="N32" s="120">
        <v>1</v>
      </c>
      <c r="O32" s="36" t="s">
        <v>30</v>
      </c>
      <c r="P32" s="36" t="s">
        <v>30</v>
      </c>
      <c r="Q32" s="106">
        <f>SUM(R32:S32)</f>
        <v>10</v>
      </c>
      <c r="R32" s="117">
        <v>1</v>
      </c>
      <c r="S32" s="117">
        <v>9</v>
      </c>
      <c r="V32" s="116"/>
      <c r="W32" s="116"/>
      <c r="X32" s="53" t="s">
        <v>164</v>
      </c>
      <c r="Y32" s="152" t="s">
        <v>13</v>
      </c>
      <c r="Z32" s="153" t="s">
        <v>30</v>
      </c>
      <c r="AA32" s="153" t="s">
        <v>30</v>
      </c>
      <c r="AB32" s="153" t="s">
        <v>30</v>
      </c>
      <c r="AC32" s="153" t="s">
        <v>30</v>
      </c>
      <c r="AD32" s="153" t="s">
        <v>30</v>
      </c>
      <c r="AE32" s="152" t="s">
        <v>13</v>
      </c>
      <c r="AF32" s="152" t="s">
        <v>13</v>
      </c>
      <c r="AG32" s="153" t="s">
        <v>30</v>
      </c>
      <c r="AH32" s="152" t="s">
        <v>13</v>
      </c>
      <c r="AI32" s="152" t="s">
        <v>13</v>
      </c>
      <c r="AJ32" s="153" t="s">
        <v>30</v>
      </c>
      <c r="AK32" s="152" t="s">
        <v>13</v>
      </c>
      <c r="AL32" s="152" t="s">
        <v>13</v>
      </c>
    </row>
    <row r="33" spans="1:38" ht="15" customHeight="1">
      <c r="A33" s="116"/>
      <c r="B33" s="53" t="s">
        <v>165</v>
      </c>
      <c r="C33" s="106">
        <f>SUM(D33:E33)</f>
        <v>28</v>
      </c>
      <c r="D33" s="119">
        <f>SUM(F33,H33,J33,M33)</f>
        <v>13</v>
      </c>
      <c r="E33" s="119">
        <f>SUM(G33,I33,K33,L33,N33)</f>
        <v>15</v>
      </c>
      <c r="F33" s="117">
        <v>1</v>
      </c>
      <c r="G33" s="36" t="s">
        <v>30</v>
      </c>
      <c r="H33" s="117">
        <v>1</v>
      </c>
      <c r="I33" s="36" t="s">
        <v>30</v>
      </c>
      <c r="J33" s="117">
        <v>10</v>
      </c>
      <c r="K33" s="117">
        <v>12</v>
      </c>
      <c r="L33" s="117">
        <v>1</v>
      </c>
      <c r="M33" s="36">
        <v>1</v>
      </c>
      <c r="N33" s="141">
        <v>2</v>
      </c>
      <c r="O33" s="36" t="s">
        <v>30</v>
      </c>
      <c r="P33" s="36" t="s">
        <v>30</v>
      </c>
      <c r="Q33" s="106">
        <f>SUM(R33:S33)</f>
        <v>8</v>
      </c>
      <c r="R33" s="36" t="s">
        <v>30</v>
      </c>
      <c r="S33" s="117">
        <v>8</v>
      </c>
      <c r="V33" s="116"/>
      <c r="W33" s="116"/>
      <c r="X33" s="53" t="s">
        <v>163</v>
      </c>
      <c r="Y33" s="152" t="s">
        <v>13</v>
      </c>
      <c r="Z33" s="153" t="s">
        <v>30</v>
      </c>
      <c r="AA33" s="153" t="s">
        <v>30</v>
      </c>
      <c r="AB33" s="153" t="s">
        <v>30</v>
      </c>
      <c r="AC33" s="153" t="s">
        <v>30</v>
      </c>
      <c r="AD33" s="153" t="s">
        <v>30</v>
      </c>
      <c r="AE33" s="152" t="s">
        <v>13</v>
      </c>
      <c r="AF33" s="152" t="s">
        <v>13</v>
      </c>
      <c r="AG33" s="153" t="s">
        <v>30</v>
      </c>
      <c r="AH33" s="152" t="s">
        <v>13</v>
      </c>
      <c r="AI33" s="152" t="s">
        <v>13</v>
      </c>
      <c r="AJ33" s="153" t="s">
        <v>30</v>
      </c>
      <c r="AK33" s="152" t="s">
        <v>13</v>
      </c>
      <c r="AL33" s="152" t="s">
        <v>13</v>
      </c>
    </row>
    <row r="34" spans="1:38" ht="15" customHeight="1">
      <c r="A34" s="116"/>
      <c r="B34" s="53" t="s">
        <v>164</v>
      </c>
      <c r="C34" s="106">
        <f>SUM(D34:E34)</f>
        <v>29</v>
      </c>
      <c r="D34" s="119">
        <f>SUM(F34,H34,J34,M34)</f>
        <v>15</v>
      </c>
      <c r="E34" s="119">
        <f>SUM(G34,I34,K34,L34,N34)</f>
        <v>14</v>
      </c>
      <c r="F34" s="117">
        <v>1</v>
      </c>
      <c r="G34" s="36" t="s">
        <v>30</v>
      </c>
      <c r="H34" s="117">
        <v>1</v>
      </c>
      <c r="I34" s="36" t="s">
        <v>30</v>
      </c>
      <c r="J34" s="117">
        <v>11</v>
      </c>
      <c r="K34" s="117">
        <v>13</v>
      </c>
      <c r="L34" s="117">
        <v>1</v>
      </c>
      <c r="M34" s="120">
        <v>2</v>
      </c>
      <c r="N34" s="36" t="s">
        <v>30</v>
      </c>
      <c r="O34" s="36" t="s">
        <v>30</v>
      </c>
      <c r="P34" s="36">
        <v>1</v>
      </c>
      <c r="Q34" s="106">
        <f>SUM(R34:S34)</f>
        <v>4</v>
      </c>
      <c r="R34" s="36" t="s">
        <v>30</v>
      </c>
      <c r="S34" s="117">
        <v>4</v>
      </c>
      <c r="V34" s="54"/>
      <c r="W34" s="162"/>
      <c r="X34" s="161"/>
      <c r="Y34" s="60"/>
      <c r="Z34" s="158"/>
      <c r="AA34" s="60"/>
      <c r="AB34" s="60"/>
      <c r="AC34" s="60"/>
      <c r="AD34" s="91"/>
      <c r="AE34" s="60"/>
      <c r="AF34" s="60"/>
      <c r="AG34" s="91"/>
      <c r="AH34" s="60"/>
      <c r="AI34" s="60"/>
      <c r="AJ34" s="91"/>
      <c r="AK34" s="60"/>
      <c r="AL34" s="60"/>
    </row>
    <row r="35" spans="1:38" ht="15" customHeight="1">
      <c r="A35" s="116"/>
      <c r="B35" s="53" t="s">
        <v>163</v>
      </c>
      <c r="C35" s="106">
        <f>SUM(D35:E35)</f>
        <v>18</v>
      </c>
      <c r="D35" s="119">
        <f>SUM(F35,H35,J35,M35)</f>
        <v>11</v>
      </c>
      <c r="E35" s="119">
        <f>SUM(G35,I35,K35,L35,N35)</f>
        <v>7</v>
      </c>
      <c r="F35" s="117">
        <v>1</v>
      </c>
      <c r="G35" s="36" t="s">
        <v>30</v>
      </c>
      <c r="H35" s="117">
        <v>1</v>
      </c>
      <c r="I35" s="36" t="s">
        <v>30</v>
      </c>
      <c r="J35" s="117">
        <v>8</v>
      </c>
      <c r="K35" s="117">
        <v>5</v>
      </c>
      <c r="L35" s="117">
        <v>1</v>
      </c>
      <c r="M35" s="36">
        <v>1</v>
      </c>
      <c r="N35" s="36">
        <v>1</v>
      </c>
      <c r="O35" s="36" t="s">
        <v>30</v>
      </c>
      <c r="P35" s="36" t="s">
        <v>30</v>
      </c>
      <c r="Q35" s="106">
        <f>SUM(R35:S35)</f>
        <v>2</v>
      </c>
      <c r="R35" s="36" t="s">
        <v>30</v>
      </c>
      <c r="S35" s="117">
        <v>2</v>
      </c>
      <c r="V35" s="124"/>
      <c r="W35" s="496" t="s">
        <v>162</v>
      </c>
      <c r="X35" s="497"/>
      <c r="Y35" s="73">
        <f>SUM(Y36:Y43)</f>
        <v>2</v>
      </c>
      <c r="Z35" s="160" t="s">
        <v>30</v>
      </c>
      <c r="AA35" s="73">
        <f aca="true" t="shared" si="15" ref="AA35:AL35">SUM(AA36:AA43)</f>
        <v>116</v>
      </c>
      <c r="AB35" s="73">
        <f t="shared" si="15"/>
        <v>69</v>
      </c>
      <c r="AC35" s="73">
        <f t="shared" si="15"/>
        <v>47</v>
      </c>
      <c r="AD35" s="73">
        <f t="shared" si="15"/>
        <v>105</v>
      </c>
      <c r="AE35" s="73">
        <f t="shared" si="15"/>
        <v>64</v>
      </c>
      <c r="AF35" s="73">
        <f t="shared" si="15"/>
        <v>41</v>
      </c>
      <c r="AG35" s="73">
        <f t="shared" si="15"/>
        <v>11</v>
      </c>
      <c r="AH35" s="73">
        <f t="shared" si="15"/>
        <v>5</v>
      </c>
      <c r="AI35" s="73">
        <f t="shared" si="15"/>
        <v>6</v>
      </c>
      <c r="AJ35" s="73">
        <f t="shared" si="15"/>
        <v>17</v>
      </c>
      <c r="AK35" s="73">
        <f t="shared" si="15"/>
        <v>7</v>
      </c>
      <c r="AL35" s="73">
        <f t="shared" si="15"/>
        <v>10</v>
      </c>
    </row>
    <row r="36" spans="1:38" ht="15" customHeight="1">
      <c r="A36" s="116"/>
      <c r="B36" s="53"/>
      <c r="C36" s="103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03"/>
      <c r="R36" s="115"/>
      <c r="S36" s="115"/>
      <c r="V36" s="116"/>
      <c r="W36" s="116"/>
      <c r="X36" s="53" t="s">
        <v>161</v>
      </c>
      <c r="Y36" s="152" t="s">
        <v>13</v>
      </c>
      <c r="Z36" s="153" t="s">
        <v>30</v>
      </c>
      <c r="AA36" s="153" t="s">
        <v>30</v>
      </c>
      <c r="AB36" s="153" t="s">
        <v>30</v>
      </c>
      <c r="AC36" s="153" t="s">
        <v>30</v>
      </c>
      <c r="AD36" s="153" t="s">
        <v>30</v>
      </c>
      <c r="AE36" s="152" t="s">
        <v>13</v>
      </c>
      <c r="AF36" s="152" t="s">
        <v>13</v>
      </c>
      <c r="AG36" s="153" t="s">
        <v>30</v>
      </c>
      <c r="AH36" s="152" t="s">
        <v>13</v>
      </c>
      <c r="AI36" s="152" t="s">
        <v>13</v>
      </c>
      <c r="AJ36" s="153" t="s">
        <v>30</v>
      </c>
      <c r="AK36" s="152" t="s">
        <v>13</v>
      </c>
      <c r="AL36" s="152" t="s">
        <v>13</v>
      </c>
    </row>
    <row r="37" spans="1:38" ht="15" customHeight="1">
      <c r="A37" s="496" t="s">
        <v>162</v>
      </c>
      <c r="B37" s="497"/>
      <c r="C37" s="73">
        <f>SUM(C38:C45)</f>
        <v>197</v>
      </c>
      <c r="D37" s="73">
        <f>SUM(D38:D45)</f>
        <v>122</v>
      </c>
      <c r="E37" s="73">
        <f>SUM(E38:E45)</f>
        <v>75</v>
      </c>
      <c r="F37" s="73">
        <f>SUM(F38:F45)</f>
        <v>10</v>
      </c>
      <c r="G37" s="34" t="s">
        <v>30</v>
      </c>
      <c r="H37" s="73">
        <f>SUM(H38:H45)</f>
        <v>10</v>
      </c>
      <c r="I37" s="34" t="s">
        <v>30</v>
      </c>
      <c r="J37" s="73">
        <f aca="true" t="shared" si="16" ref="J37:S37">SUM(J38:J45)</f>
        <v>100</v>
      </c>
      <c r="K37" s="73">
        <f t="shared" si="16"/>
        <v>64</v>
      </c>
      <c r="L37" s="73">
        <f t="shared" si="16"/>
        <v>7</v>
      </c>
      <c r="M37" s="73">
        <f t="shared" si="16"/>
        <v>2</v>
      </c>
      <c r="N37" s="73">
        <f t="shared" si="16"/>
        <v>4</v>
      </c>
      <c r="O37" s="73">
        <f t="shared" si="16"/>
        <v>1</v>
      </c>
      <c r="P37" s="73">
        <f t="shared" si="16"/>
        <v>8</v>
      </c>
      <c r="Q37" s="73">
        <f t="shared" si="16"/>
        <v>50</v>
      </c>
      <c r="R37" s="73">
        <f t="shared" si="16"/>
        <v>3</v>
      </c>
      <c r="S37" s="73">
        <f t="shared" si="16"/>
        <v>47</v>
      </c>
      <c r="V37" s="116"/>
      <c r="W37" s="116"/>
      <c r="X37" s="53" t="s">
        <v>160</v>
      </c>
      <c r="Y37" s="60">
        <v>1</v>
      </c>
      <c r="Z37" s="153" t="s">
        <v>30</v>
      </c>
      <c r="AA37" s="80">
        <f>SUM(AB37:AC37)</f>
        <v>48</v>
      </c>
      <c r="AB37" s="60">
        <f>SUM(AE37,AH37)</f>
        <v>31</v>
      </c>
      <c r="AC37" s="60">
        <f>SUM(AF37,AI37)</f>
        <v>17</v>
      </c>
      <c r="AD37" s="80">
        <f>SUM(AE37:AF37)</f>
        <v>42</v>
      </c>
      <c r="AE37" s="60">
        <v>28</v>
      </c>
      <c r="AF37" s="60">
        <v>14</v>
      </c>
      <c r="AG37" s="80">
        <f>SUM(AH37:AI37)</f>
        <v>6</v>
      </c>
      <c r="AH37" s="60">
        <v>3</v>
      </c>
      <c r="AI37" s="60">
        <v>3</v>
      </c>
      <c r="AJ37" s="80">
        <f>SUM(AK37:AL37)</f>
        <v>8</v>
      </c>
      <c r="AK37" s="60">
        <v>3</v>
      </c>
      <c r="AL37" s="60">
        <v>5</v>
      </c>
    </row>
    <row r="38" spans="1:38" ht="15" customHeight="1">
      <c r="A38" s="116"/>
      <c r="B38" s="53" t="s">
        <v>161</v>
      </c>
      <c r="C38" s="106">
        <f aca="true" t="shared" si="17" ref="C38:C45">SUM(D38:E38)</f>
        <v>25</v>
      </c>
      <c r="D38" s="119">
        <f aca="true" t="shared" si="18" ref="D38:D45">SUM(F38,H38,J38,M38)</f>
        <v>16</v>
      </c>
      <c r="E38" s="119">
        <f aca="true" t="shared" si="19" ref="E38:E45">SUM(G38,I38,K38,L38,N38)</f>
        <v>9</v>
      </c>
      <c r="F38" s="117">
        <v>1</v>
      </c>
      <c r="G38" s="36" t="s">
        <v>30</v>
      </c>
      <c r="H38" s="117">
        <v>1</v>
      </c>
      <c r="I38" s="36" t="s">
        <v>30</v>
      </c>
      <c r="J38" s="117">
        <v>14</v>
      </c>
      <c r="K38" s="117">
        <v>8</v>
      </c>
      <c r="L38" s="117">
        <v>1</v>
      </c>
      <c r="M38" s="36" t="s">
        <v>30</v>
      </c>
      <c r="N38" s="36" t="s">
        <v>30</v>
      </c>
      <c r="O38" s="36" t="s">
        <v>30</v>
      </c>
      <c r="P38" s="141">
        <v>1</v>
      </c>
      <c r="Q38" s="106">
        <f aca="true" t="shared" si="20" ref="Q38:Q45">SUM(R38:S38)</f>
        <v>10</v>
      </c>
      <c r="R38" s="141" t="s">
        <v>30</v>
      </c>
      <c r="S38" s="117">
        <v>10</v>
      </c>
      <c r="V38" s="116"/>
      <c r="W38" s="116"/>
      <c r="X38" s="53" t="s">
        <v>159</v>
      </c>
      <c r="Y38" s="152">
        <v>1</v>
      </c>
      <c r="Z38" s="153" t="s">
        <v>30</v>
      </c>
      <c r="AA38" s="80">
        <f>SUM(AB38:AC38)</f>
        <v>68</v>
      </c>
      <c r="AB38" s="60">
        <f>SUM(AE38,AH38)</f>
        <v>38</v>
      </c>
      <c r="AC38" s="60">
        <f>SUM(AF38,AI38)</f>
        <v>30</v>
      </c>
      <c r="AD38" s="80">
        <f>SUM(AE38:AF38)</f>
        <v>63</v>
      </c>
      <c r="AE38" s="152">
        <v>36</v>
      </c>
      <c r="AF38" s="152">
        <v>27</v>
      </c>
      <c r="AG38" s="80">
        <f>SUM(AH38:AI38)</f>
        <v>5</v>
      </c>
      <c r="AH38" s="152">
        <v>2</v>
      </c>
      <c r="AI38" s="152">
        <v>3</v>
      </c>
      <c r="AJ38" s="80">
        <f>SUM(AK38:AL38)</f>
        <v>9</v>
      </c>
      <c r="AK38" s="152">
        <v>4</v>
      </c>
      <c r="AL38" s="152">
        <v>5</v>
      </c>
    </row>
    <row r="39" spans="1:38" ht="15" customHeight="1">
      <c r="A39" s="116"/>
      <c r="B39" s="53" t="s">
        <v>160</v>
      </c>
      <c r="C39" s="106">
        <f t="shared" si="17"/>
        <v>52</v>
      </c>
      <c r="D39" s="119">
        <f t="shared" si="18"/>
        <v>30</v>
      </c>
      <c r="E39" s="119">
        <f t="shared" si="19"/>
        <v>22</v>
      </c>
      <c r="F39" s="117">
        <v>2</v>
      </c>
      <c r="G39" s="36" t="s">
        <v>30</v>
      </c>
      <c r="H39" s="117">
        <v>2</v>
      </c>
      <c r="I39" s="36" t="s">
        <v>30</v>
      </c>
      <c r="J39" s="117">
        <v>25</v>
      </c>
      <c r="K39" s="117">
        <v>19</v>
      </c>
      <c r="L39" s="117">
        <v>2</v>
      </c>
      <c r="M39" s="36">
        <v>1</v>
      </c>
      <c r="N39" s="141">
        <v>1</v>
      </c>
      <c r="O39" s="36" t="s">
        <v>30</v>
      </c>
      <c r="P39" s="36" t="s">
        <v>30</v>
      </c>
      <c r="Q39" s="106">
        <f t="shared" si="20"/>
        <v>17</v>
      </c>
      <c r="R39" s="36" t="s">
        <v>30</v>
      </c>
      <c r="S39" s="117">
        <v>17</v>
      </c>
      <c r="V39" s="116"/>
      <c r="W39" s="116"/>
      <c r="X39" s="53" t="s">
        <v>158</v>
      </c>
      <c r="Y39" s="152" t="s">
        <v>13</v>
      </c>
      <c r="Z39" s="153" t="s">
        <v>30</v>
      </c>
      <c r="AA39" s="153" t="s">
        <v>30</v>
      </c>
      <c r="AB39" s="153" t="s">
        <v>30</v>
      </c>
      <c r="AC39" s="153" t="s">
        <v>30</v>
      </c>
      <c r="AD39" s="153" t="s">
        <v>30</v>
      </c>
      <c r="AE39" s="153" t="s">
        <v>30</v>
      </c>
      <c r="AF39" s="153" t="s">
        <v>30</v>
      </c>
      <c r="AG39" s="153" t="s">
        <v>30</v>
      </c>
      <c r="AH39" s="153" t="s">
        <v>30</v>
      </c>
      <c r="AI39" s="153" t="s">
        <v>30</v>
      </c>
      <c r="AJ39" s="153" t="s">
        <v>30</v>
      </c>
      <c r="AK39" s="152" t="s">
        <v>13</v>
      </c>
      <c r="AL39" s="152" t="s">
        <v>13</v>
      </c>
    </row>
    <row r="40" spans="1:38" ht="15" customHeight="1">
      <c r="A40" s="116"/>
      <c r="B40" s="53" t="s">
        <v>159</v>
      </c>
      <c r="C40" s="106">
        <f t="shared" si="17"/>
        <v>66</v>
      </c>
      <c r="D40" s="119">
        <f t="shared" si="18"/>
        <v>36</v>
      </c>
      <c r="E40" s="119">
        <f t="shared" si="19"/>
        <v>30</v>
      </c>
      <c r="F40" s="117">
        <v>2</v>
      </c>
      <c r="G40" s="36" t="s">
        <v>30</v>
      </c>
      <c r="H40" s="117">
        <v>2</v>
      </c>
      <c r="I40" s="36" t="s">
        <v>30</v>
      </c>
      <c r="J40" s="117">
        <v>31</v>
      </c>
      <c r="K40" s="117">
        <v>26</v>
      </c>
      <c r="L40" s="117">
        <v>2</v>
      </c>
      <c r="M40" s="36">
        <v>1</v>
      </c>
      <c r="N40" s="117">
        <v>2</v>
      </c>
      <c r="O40" s="36">
        <v>1</v>
      </c>
      <c r="P40" s="36" t="s">
        <v>30</v>
      </c>
      <c r="Q40" s="106">
        <f t="shared" si="20"/>
        <v>7</v>
      </c>
      <c r="R40" s="117">
        <v>2</v>
      </c>
      <c r="S40" s="117">
        <v>5</v>
      </c>
      <c r="V40" s="116"/>
      <c r="W40" s="116"/>
      <c r="X40" s="53" t="s">
        <v>157</v>
      </c>
      <c r="Y40" s="152" t="s">
        <v>13</v>
      </c>
      <c r="Z40" s="153" t="s">
        <v>30</v>
      </c>
      <c r="AA40" s="153" t="s">
        <v>30</v>
      </c>
      <c r="AB40" s="153" t="s">
        <v>30</v>
      </c>
      <c r="AC40" s="153" t="s">
        <v>30</v>
      </c>
      <c r="AD40" s="153" t="s">
        <v>30</v>
      </c>
      <c r="AE40" s="153" t="s">
        <v>30</v>
      </c>
      <c r="AF40" s="153" t="s">
        <v>30</v>
      </c>
      <c r="AG40" s="153" t="s">
        <v>30</v>
      </c>
      <c r="AH40" s="153" t="s">
        <v>30</v>
      </c>
      <c r="AI40" s="153" t="s">
        <v>30</v>
      </c>
      <c r="AJ40" s="153" t="s">
        <v>30</v>
      </c>
      <c r="AK40" s="152" t="s">
        <v>13</v>
      </c>
      <c r="AL40" s="152" t="s">
        <v>13</v>
      </c>
    </row>
    <row r="41" spans="1:38" ht="15" customHeight="1">
      <c r="A41" s="116"/>
      <c r="B41" s="53" t="s">
        <v>158</v>
      </c>
      <c r="C41" s="106">
        <f t="shared" si="17"/>
        <v>10</v>
      </c>
      <c r="D41" s="119">
        <f t="shared" si="18"/>
        <v>7</v>
      </c>
      <c r="E41" s="119">
        <f t="shared" si="19"/>
        <v>3</v>
      </c>
      <c r="F41" s="120">
        <v>1</v>
      </c>
      <c r="G41" s="36" t="s">
        <v>30</v>
      </c>
      <c r="H41" s="36">
        <v>1</v>
      </c>
      <c r="I41" s="36" t="s">
        <v>30</v>
      </c>
      <c r="J41" s="117">
        <v>5</v>
      </c>
      <c r="K41" s="117">
        <v>2</v>
      </c>
      <c r="L41" s="36" t="s">
        <v>30</v>
      </c>
      <c r="M41" s="36" t="s">
        <v>30</v>
      </c>
      <c r="N41" s="36">
        <v>1</v>
      </c>
      <c r="O41" s="36" t="s">
        <v>30</v>
      </c>
      <c r="P41" s="120">
        <v>2</v>
      </c>
      <c r="Q41" s="106">
        <f t="shared" si="20"/>
        <v>2</v>
      </c>
      <c r="R41" s="36" t="s">
        <v>30</v>
      </c>
      <c r="S41" s="117">
        <v>2</v>
      </c>
      <c r="V41" s="116"/>
      <c r="W41" s="116"/>
      <c r="X41" s="53" t="s">
        <v>156</v>
      </c>
      <c r="Y41" s="152" t="s">
        <v>13</v>
      </c>
      <c r="Z41" s="153" t="s">
        <v>30</v>
      </c>
      <c r="AA41" s="153" t="s">
        <v>30</v>
      </c>
      <c r="AB41" s="153" t="s">
        <v>30</v>
      </c>
      <c r="AC41" s="153" t="s">
        <v>30</v>
      </c>
      <c r="AD41" s="153" t="s">
        <v>30</v>
      </c>
      <c r="AE41" s="153" t="s">
        <v>30</v>
      </c>
      <c r="AF41" s="153" t="s">
        <v>30</v>
      </c>
      <c r="AG41" s="153" t="s">
        <v>30</v>
      </c>
      <c r="AH41" s="153" t="s">
        <v>30</v>
      </c>
      <c r="AI41" s="153" t="s">
        <v>30</v>
      </c>
      <c r="AJ41" s="153" t="s">
        <v>30</v>
      </c>
      <c r="AK41" s="152" t="s">
        <v>13</v>
      </c>
      <c r="AL41" s="152" t="s">
        <v>13</v>
      </c>
    </row>
    <row r="42" spans="1:38" ht="15" customHeight="1">
      <c r="A42" s="116"/>
      <c r="B42" s="53" t="s">
        <v>157</v>
      </c>
      <c r="C42" s="106">
        <f t="shared" si="17"/>
        <v>8</v>
      </c>
      <c r="D42" s="119">
        <f t="shared" si="18"/>
        <v>6</v>
      </c>
      <c r="E42" s="119">
        <f t="shared" si="19"/>
        <v>2</v>
      </c>
      <c r="F42" s="120">
        <v>1</v>
      </c>
      <c r="G42" s="36" t="s">
        <v>30</v>
      </c>
      <c r="H42" s="36">
        <v>1</v>
      </c>
      <c r="I42" s="141" t="s">
        <v>30</v>
      </c>
      <c r="J42" s="117">
        <v>4</v>
      </c>
      <c r="K42" s="117">
        <v>2</v>
      </c>
      <c r="L42" s="36" t="s">
        <v>30</v>
      </c>
      <c r="M42" s="36" t="s">
        <v>30</v>
      </c>
      <c r="N42" s="36" t="s">
        <v>30</v>
      </c>
      <c r="O42" s="36" t="s">
        <v>30</v>
      </c>
      <c r="P42" s="120">
        <v>2</v>
      </c>
      <c r="Q42" s="106">
        <f t="shared" si="20"/>
        <v>3</v>
      </c>
      <c r="R42" s="36" t="s">
        <v>30</v>
      </c>
      <c r="S42" s="117">
        <v>3</v>
      </c>
      <c r="V42" s="116"/>
      <c r="W42" s="116"/>
      <c r="X42" s="53" t="s">
        <v>155</v>
      </c>
      <c r="Y42" s="152" t="s">
        <v>13</v>
      </c>
      <c r="Z42" s="153" t="s">
        <v>30</v>
      </c>
      <c r="AA42" s="153" t="s">
        <v>30</v>
      </c>
      <c r="AB42" s="153" t="s">
        <v>30</v>
      </c>
      <c r="AC42" s="153" t="s">
        <v>30</v>
      </c>
      <c r="AD42" s="153" t="s">
        <v>30</v>
      </c>
      <c r="AE42" s="153" t="s">
        <v>30</v>
      </c>
      <c r="AF42" s="153" t="s">
        <v>30</v>
      </c>
      <c r="AG42" s="153" t="s">
        <v>30</v>
      </c>
      <c r="AH42" s="153" t="s">
        <v>30</v>
      </c>
      <c r="AI42" s="153" t="s">
        <v>30</v>
      </c>
      <c r="AJ42" s="153" t="s">
        <v>30</v>
      </c>
      <c r="AK42" s="152" t="s">
        <v>13</v>
      </c>
      <c r="AL42" s="152" t="s">
        <v>13</v>
      </c>
    </row>
    <row r="43" spans="1:38" ht="15" customHeight="1">
      <c r="A43" s="116"/>
      <c r="B43" s="53" t="s">
        <v>156</v>
      </c>
      <c r="C43" s="106">
        <f t="shared" si="17"/>
        <v>12</v>
      </c>
      <c r="D43" s="119">
        <f t="shared" si="18"/>
        <v>8</v>
      </c>
      <c r="E43" s="119">
        <f t="shared" si="19"/>
        <v>4</v>
      </c>
      <c r="F43" s="117">
        <v>1</v>
      </c>
      <c r="G43" s="36" t="s">
        <v>30</v>
      </c>
      <c r="H43" s="117">
        <v>1</v>
      </c>
      <c r="I43" s="36" t="s">
        <v>30</v>
      </c>
      <c r="J43" s="117">
        <v>6</v>
      </c>
      <c r="K43" s="117">
        <v>3</v>
      </c>
      <c r="L43" s="117">
        <v>1</v>
      </c>
      <c r="M43" s="36" t="s">
        <v>30</v>
      </c>
      <c r="N43" s="36" t="s">
        <v>30</v>
      </c>
      <c r="O43" s="36" t="s">
        <v>30</v>
      </c>
      <c r="P43" s="120">
        <v>1</v>
      </c>
      <c r="Q43" s="106">
        <f t="shared" si="20"/>
        <v>6</v>
      </c>
      <c r="R43" s="36" t="s">
        <v>30</v>
      </c>
      <c r="S43" s="117">
        <v>6</v>
      </c>
      <c r="V43" s="116"/>
      <c r="W43" s="116"/>
      <c r="X43" s="53" t="s">
        <v>154</v>
      </c>
      <c r="Y43" s="152" t="s">
        <v>13</v>
      </c>
      <c r="Z43" s="153" t="s">
        <v>30</v>
      </c>
      <c r="AA43" s="153" t="s">
        <v>30</v>
      </c>
      <c r="AB43" s="153" t="s">
        <v>30</v>
      </c>
      <c r="AC43" s="153" t="s">
        <v>30</v>
      </c>
      <c r="AD43" s="153" t="s">
        <v>30</v>
      </c>
      <c r="AE43" s="153" t="s">
        <v>30</v>
      </c>
      <c r="AF43" s="153" t="s">
        <v>30</v>
      </c>
      <c r="AG43" s="153" t="s">
        <v>30</v>
      </c>
      <c r="AH43" s="153" t="s">
        <v>30</v>
      </c>
      <c r="AI43" s="153" t="s">
        <v>30</v>
      </c>
      <c r="AJ43" s="153" t="s">
        <v>30</v>
      </c>
      <c r="AK43" s="152" t="s">
        <v>13</v>
      </c>
      <c r="AL43" s="152" t="s">
        <v>13</v>
      </c>
    </row>
    <row r="44" spans="1:38" ht="15" customHeight="1">
      <c r="A44" s="116"/>
      <c r="B44" s="53" t="s">
        <v>155</v>
      </c>
      <c r="C44" s="106">
        <f t="shared" si="17"/>
        <v>13</v>
      </c>
      <c r="D44" s="119">
        <f t="shared" si="18"/>
        <v>11</v>
      </c>
      <c r="E44" s="119">
        <f t="shared" si="19"/>
        <v>2</v>
      </c>
      <c r="F44" s="120">
        <v>1</v>
      </c>
      <c r="G44" s="36" t="s">
        <v>30</v>
      </c>
      <c r="H44" s="117">
        <v>1</v>
      </c>
      <c r="I44" s="36" t="s">
        <v>30</v>
      </c>
      <c r="J44" s="117">
        <v>9</v>
      </c>
      <c r="K44" s="117">
        <v>2</v>
      </c>
      <c r="L44" s="36" t="s">
        <v>30</v>
      </c>
      <c r="M44" s="36" t="s">
        <v>30</v>
      </c>
      <c r="N44" s="36" t="s">
        <v>30</v>
      </c>
      <c r="O44" s="36" t="s">
        <v>30</v>
      </c>
      <c r="P44" s="120">
        <v>2</v>
      </c>
      <c r="Q44" s="106">
        <f t="shared" si="20"/>
        <v>2</v>
      </c>
      <c r="R44" s="36" t="s">
        <v>30</v>
      </c>
      <c r="S44" s="117">
        <v>2</v>
      </c>
      <c r="V44" s="54"/>
      <c r="W44" s="162"/>
      <c r="X44" s="161"/>
      <c r="Y44" s="60"/>
      <c r="Z44" s="158"/>
      <c r="AA44" s="60"/>
      <c r="AB44" s="60"/>
      <c r="AC44" s="60"/>
      <c r="AD44" s="91"/>
      <c r="AE44" s="60"/>
      <c r="AF44" s="60"/>
      <c r="AG44" s="91"/>
      <c r="AH44" s="60"/>
      <c r="AI44" s="60"/>
      <c r="AJ44" s="91"/>
      <c r="AK44" s="60"/>
      <c r="AL44" s="60"/>
    </row>
    <row r="45" spans="1:38" ht="15" customHeight="1">
      <c r="A45" s="116"/>
      <c r="B45" s="53" t="s">
        <v>154</v>
      </c>
      <c r="C45" s="106">
        <f t="shared" si="17"/>
        <v>11</v>
      </c>
      <c r="D45" s="119">
        <f t="shared" si="18"/>
        <v>8</v>
      </c>
      <c r="E45" s="119">
        <f t="shared" si="19"/>
        <v>3</v>
      </c>
      <c r="F45" s="117">
        <v>1</v>
      </c>
      <c r="G45" s="36" t="s">
        <v>30</v>
      </c>
      <c r="H45" s="36">
        <v>1</v>
      </c>
      <c r="I45" s="36" t="s">
        <v>30</v>
      </c>
      <c r="J45" s="117">
        <v>6</v>
      </c>
      <c r="K45" s="117">
        <v>2</v>
      </c>
      <c r="L45" s="117">
        <v>1</v>
      </c>
      <c r="M45" s="141" t="s">
        <v>30</v>
      </c>
      <c r="N45" s="36" t="s">
        <v>30</v>
      </c>
      <c r="O45" s="36" t="s">
        <v>30</v>
      </c>
      <c r="P45" s="36" t="s">
        <v>30</v>
      </c>
      <c r="Q45" s="106">
        <f t="shared" si="20"/>
        <v>3</v>
      </c>
      <c r="R45" s="36">
        <v>1</v>
      </c>
      <c r="S45" s="117">
        <v>2</v>
      </c>
      <c r="V45" s="124"/>
      <c r="W45" s="496" t="s">
        <v>153</v>
      </c>
      <c r="X45" s="497"/>
      <c r="Y45" s="73">
        <f>SUM(Y46:Y50)</f>
        <v>3</v>
      </c>
      <c r="Z45" s="160" t="s">
        <v>30</v>
      </c>
      <c r="AA45" s="73">
        <f aca="true" t="shared" si="21" ref="AA45:AL45">SUM(AA46:AA50)</f>
        <v>141</v>
      </c>
      <c r="AB45" s="73">
        <f t="shared" si="21"/>
        <v>103</v>
      </c>
      <c r="AC45" s="73">
        <f t="shared" si="21"/>
        <v>38</v>
      </c>
      <c r="AD45" s="73">
        <f t="shared" si="21"/>
        <v>129</v>
      </c>
      <c r="AE45" s="73">
        <f t="shared" si="21"/>
        <v>98</v>
      </c>
      <c r="AF45" s="73">
        <f t="shared" si="21"/>
        <v>31</v>
      </c>
      <c r="AG45" s="73">
        <f t="shared" si="21"/>
        <v>12</v>
      </c>
      <c r="AH45" s="73">
        <f t="shared" si="21"/>
        <v>5</v>
      </c>
      <c r="AI45" s="73">
        <f t="shared" si="21"/>
        <v>7</v>
      </c>
      <c r="AJ45" s="73">
        <f t="shared" si="21"/>
        <v>26</v>
      </c>
      <c r="AK45" s="73">
        <f t="shared" si="21"/>
        <v>14</v>
      </c>
      <c r="AL45" s="73">
        <f t="shared" si="21"/>
        <v>12</v>
      </c>
    </row>
    <row r="46" spans="1:38" ht="15" customHeight="1">
      <c r="A46" s="116"/>
      <c r="B46" s="53"/>
      <c r="C46" s="103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03"/>
      <c r="R46" s="115"/>
      <c r="S46" s="115"/>
      <c r="V46" s="116"/>
      <c r="W46" s="116"/>
      <c r="X46" s="53" t="s">
        <v>152</v>
      </c>
      <c r="Y46" s="152">
        <v>1</v>
      </c>
      <c r="Z46" s="153" t="s">
        <v>30</v>
      </c>
      <c r="AA46" s="80">
        <f>SUM(AB46:AC46)</f>
        <v>66</v>
      </c>
      <c r="AB46" s="60">
        <f>SUM(AE46,AH46)</f>
        <v>48</v>
      </c>
      <c r="AC46" s="60">
        <f>SUM(AF46,AI46)</f>
        <v>18</v>
      </c>
      <c r="AD46" s="80">
        <f>SUM(AE46:AF46)</f>
        <v>62</v>
      </c>
      <c r="AE46" s="152">
        <v>46</v>
      </c>
      <c r="AF46" s="152">
        <v>16</v>
      </c>
      <c r="AG46" s="80">
        <f>SUM(AH46:AI46)</f>
        <v>4</v>
      </c>
      <c r="AH46" s="152">
        <v>2</v>
      </c>
      <c r="AI46" s="152">
        <v>2</v>
      </c>
      <c r="AJ46" s="80">
        <f>SUM(AK46:AL46)</f>
        <v>13</v>
      </c>
      <c r="AK46" s="152">
        <v>7</v>
      </c>
      <c r="AL46" s="152">
        <v>6</v>
      </c>
    </row>
    <row r="47" spans="1:38" ht="15" customHeight="1">
      <c r="A47" s="496" t="s">
        <v>153</v>
      </c>
      <c r="B47" s="497"/>
      <c r="C47" s="73">
        <f>SUM(C48:C52)</f>
        <v>201</v>
      </c>
      <c r="D47" s="73">
        <f>SUM(D48:D52)</f>
        <v>112</v>
      </c>
      <c r="E47" s="73">
        <f>SUM(E48:E52)</f>
        <v>89</v>
      </c>
      <c r="F47" s="73">
        <f>SUM(F48:F52)</f>
        <v>6</v>
      </c>
      <c r="G47" s="34" t="s">
        <v>30</v>
      </c>
      <c r="H47" s="73">
        <f aca="true" t="shared" si="22" ref="H47:S47">SUM(H48:H52)</f>
        <v>7</v>
      </c>
      <c r="I47" s="73">
        <f t="shared" si="22"/>
        <v>1</v>
      </c>
      <c r="J47" s="73">
        <f t="shared" si="22"/>
        <v>95</v>
      </c>
      <c r="K47" s="73">
        <f t="shared" si="22"/>
        <v>70</v>
      </c>
      <c r="L47" s="73">
        <f t="shared" si="22"/>
        <v>7</v>
      </c>
      <c r="M47" s="73">
        <f t="shared" si="22"/>
        <v>4</v>
      </c>
      <c r="N47" s="73">
        <f t="shared" si="22"/>
        <v>11</v>
      </c>
      <c r="O47" s="73">
        <f t="shared" si="22"/>
        <v>3</v>
      </c>
      <c r="P47" s="73">
        <f t="shared" si="22"/>
        <v>1</v>
      </c>
      <c r="Q47" s="73">
        <f t="shared" si="22"/>
        <v>41</v>
      </c>
      <c r="R47" s="73">
        <f t="shared" si="22"/>
        <v>9</v>
      </c>
      <c r="S47" s="73">
        <f t="shared" si="22"/>
        <v>32</v>
      </c>
      <c r="V47" s="116"/>
      <c r="W47" s="116"/>
      <c r="X47" s="53" t="s">
        <v>151</v>
      </c>
      <c r="Y47" s="152" t="s">
        <v>13</v>
      </c>
      <c r="Z47" s="153" t="s">
        <v>30</v>
      </c>
      <c r="AA47" s="153" t="s">
        <v>30</v>
      </c>
      <c r="AB47" s="153" t="s">
        <v>30</v>
      </c>
      <c r="AC47" s="153" t="s">
        <v>30</v>
      </c>
      <c r="AD47" s="153" t="s">
        <v>30</v>
      </c>
      <c r="AE47" s="153" t="s">
        <v>30</v>
      </c>
      <c r="AF47" s="153" t="s">
        <v>30</v>
      </c>
      <c r="AG47" s="153" t="s">
        <v>30</v>
      </c>
      <c r="AH47" s="153" t="s">
        <v>30</v>
      </c>
      <c r="AI47" s="153" t="s">
        <v>30</v>
      </c>
      <c r="AJ47" s="153" t="s">
        <v>30</v>
      </c>
      <c r="AK47" s="152" t="s">
        <v>13</v>
      </c>
      <c r="AL47" s="152" t="s">
        <v>13</v>
      </c>
    </row>
    <row r="48" spans="1:38" ht="15" customHeight="1">
      <c r="A48" s="116"/>
      <c r="B48" s="53" t="s">
        <v>152</v>
      </c>
      <c r="C48" s="106">
        <f>SUM(D48:E48)</f>
        <v>70</v>
      </c>
      <c r="D48" s="119">
        <f>SUM(F48,H48,J48,M48)</f>
        <v>38</v>
      </c>
      <c r="E48" s="119">
        <f>SUM(G48,I48,K48,L48,N48)</f>
        <v>32</v>
      </c>
      <c r="F48" s="117">
        <v>2</v>
      </c>
      <c r="G48" s="36" t="s">
        <v>30</v>
      </c>
      <c r="H48" s="106">
        <v>2</v>
      </c>
      <c r="I48" s="36" t="s">
        <v>30</v>
      </c>
      <c r="J48" s="117">
        <v>33</v>
      </c>
      <c r="K48" s="117">
        <v>27</v>
      </c>
      <c r="L48" s="117">
        <v>2</v>
      </c>
      <c r="M48" s="36">
        <v>1</v>
      </c>
      <c r="N48" s="36">
        <v>3</v>
      </c>
      <c r="O48" s="141">
        <v>1</v>
      </c>
      <c r="P48" s="36" t="s">
        <v>30</v>
      </c>
      <c r="Q48" s="106">
        <f>SUM(R48:S48)</f>
        <v>19</v>
      </c>
      <c r="R48" s="117">
        <v>2</v>
      </c>
      <c r="S48" s="117">
        <v>17</v>
      </c>
      <c r="V48" s="116"/>
      <c r="W48" s="116"/>
      <c r="X48" s="53" t="s">
        <v>150</v>
      </c>
      <c r="Y48" s="152" t="s">
        <v>13</v>
      </c>
      <c r="Z48" s="153" t="s">
        <v>30</v>
      </c>
      <c r="AA48" s="153" t="s">
        <v>30</v>
      </c>
      <c r="AB48" s="153" t="s">
        <v>30</v>
      </c>
      <c r="AC48" s="153" t="s">
        <v>30</v>
      </c>
      <c r="AD48" s="153" t="s">
        <v>30</v>
      </c>
      <c r="AE48" s="153" t="s">
        <v>30</v>
      </c>
      <c r="AF48" s="153" t="s">
        <v>30</v>
      </c>
      <c r="AG48" s="153" t="s">
        <v>30</v>
      </c>
      <c r="AH48" s="153" t="s">
        <v>30</v>
      </c>
      <c r="AI48" s="153" t="s">
        <v>30</v>
      </c>
      <c r="AJ48" s="153" t="s">
        <v>30</v>
      </c>
      <c r="AK48" s="152" t="s">
        <v>13</v>
      </c>
      <c r="AL48" s="152" t="s">
        <v>13</v>
      </c>
    </row>
    <row r="49" spans="1:38" ht="15" customHeight="1">
      <c r="A49" s="116"/>
      <c r="B49" s="53" t="s">
        <v>151</v>
      </c>
      <c r="C49" s="106">
        <f>SUM(D49:E49)</f>
        <v>21</v>
      </c>
      <c r="D49" s="119">
        <f>SUM(F49,H49,J49,M49)</f>
        <v>12</v>
      </c>
      <c r="E49" s="119">
        <f>SUM(G49,I49,K49,L49,N49)</f>
        <v>9</v>
      </c>
      <c r="F49" s="117">
        <v>1</v>
      </c>
      <c r="G49" s="36" t="s">
        <v>30</v>
      </c>
      <c r="H49" s="36">
        <v>1</v>
      </c>
      <c r="I49" s="36" t="s">
        <v>30</v>
      </c>
      <c r="J49" s="117">
        <v>10</v>
      </c>
      <c r="K49" s="117">
        <v>7</v>
      </c>
      <c r="L49" s="117">
        <v>1</v>
      </c>
      <c r="M49" s="36" t="s">
        <v>30</v>
      </c>
      <c r="N49" s="141">
        <v>1</v>
      </c>
      <c r="O49" s="36" t="s">
        <v>30</v>
      </c>
      <c r="P49" s="36" t="s">
        <v>30</v>
      </c>
      <c r="Q49" s="106">
        <f>SUM(R49:S49)</f>
        <v>3</v>
      </c>
      <c r="R49" s="117">
        <v>1</v>
      </c>
      <c r="S49" s="117">
        <v>2</v>
      </c>
      <c r="V49" s="116"/>
      <c r="W49" s="116"/>
      <c r="X49" s="53" t="s">
        <v>149</v>
      </c>
      <c r="Y49" s="60">
        <v>1</v>
      </c>
      <c r="Z49" s="153" t="s">
        <v>30</v>
      </c>
      <c r="AA49" s="80">
        <f>SUM(AB49:AC49)</f>
        <v>28</v>
      </c>
      <c r="AB49" s="60">
        <f>SUM(AE49,AH49)</f>
        <v>20</v>
      </c>
      <c r="AC49" s="60">
        <f>SUM(AF49,AI49)</f>
        <v>8</v>
      </c>
      <c r="AD49" s="80">
        <f>SUM(AE49:AF49)</f>
        <v>25</v>
      </c>
      <c r="AE49" s="60">
        <v>18</v>
      </c>
      <c r="AF49" s="60">
        <v>7</v>
      </c>
      <c r="AG49" s="80">
        <f>SUM(AH49:AI49)</f>
        <v>3</v>
      </c>
      <c r="AH49" s="60">
        <v>2</v>
      </c>
      <c r="AI49" s="60">
        <v>1</v>
      </c>
      <c r="AJ49" s="80">
        <f>SUM(AK49:AL49)</f>
        <v>7</v>
      </c>
      <c r="AK49" s="60">
        <v>4</v>
      </c>
      <c r="AL49" s="60">
        <v>3</v>
      </c>
    </row>
    <row r="50" spans="1:38" ht="15" customHeight="1">
      <c r="A50" s="116"/>
      <c r="B50" s="53" t="s">
        <v>150</v>
      </c>
      <c r="C50" s="106">
        <f>SUM(D50:E50)</f>
        <v>24</v>
      </c>
      <c r="D50" s="119">
        <f>SUM(F50,H50,J50,M50)</f>
        <v>13</v>
      </c>
      <c r="E50" s="119">
        <f>SUM(G50,I50,K50,L50,N50)</f>
        <v>11</v>
      </c>
      <c r="F50" s="117">
        <v>1</v>
      </c>
      <c r="G50" s="36" t="s">
        <v>30</v>
      </c>
      <c r="H50" s="106">
        <v>1</v>
      </c>
      <c r="I50" s="36" t="s">
        <v>30</v>
      </c>
      <c r="J50" s="117">
        <v>11</v>
      </c>
      <c r="K50" s="117">
        <v>8</v>
      </c>
      <c r="L50" s="117">
        <v>1</v>
      </c>
      <c r="M50" s="141" t="s">
        <v>30</v>
      </c>
      <c r="N50" s="36">
        <v>2</v>
      </c>
      <c r="O50" s="36" t="s">
        <v>30</v>
      </c>
      <c r="P50" s="36" t="s">
        <v>30</v>
      </c>
      <c r="Q50" s="106">
        <f>SUM(R50:S50)</f>
        <v>6</v>
      </c>
      <c r="R50" s="117">
        <v>3</v>
      </c>
      <c r="S50" s="117">
        <v>3</v>
      </c>
      <c r="V50" s="116"/>
      <c r="W50" s="116"/>
      <c r="X50" s="53" t="s">
        <v>148</v>
      </c>
      <c r="Y50" s="60">
        <v>1</v>
      </c>
      <c r="Z50" s="153" t="s">
        <v>30</v>
      </c>
      <c r="AA50" s="80">
        <f>SUM(AB50:AC50)</f>
        <v>47</v>
      </c>
      <c r="AB50" s="60">
        <f>SUM(AE50,AH50)</f>
        <v>35</v>
      </c>
      <c r="AC50" s="60">
        <f>SUM(AF50,AI50)</f>
        <v>12</v>
      </c>
      <c r="AD50" s="80">
        <f>SUM(AE50:AF50)</f>
        <v>42</v>
      </c>
      <c r="AE50" s="60">
        <v>34</v>
      </c>
      <c r="AF50" s="60">
        <v>8</v>
      </c>
      <c r="AG50" s="80">
        <f>SUM(AH50:AI50)</f>
        <v>5</v>
      </c>
      <c r="AH50" s="60">
        <v>1</v>
      </c>
      <c r="AI50" s="60">
        <v>4</v>
      </c>
      <c r="AJ50" s="80">
        <f>SUM(AK50:AL50)</f>
        <v>6</v>
      </c>
      <c r="AK50" s="60">
        <v>3</v>
      </c>
      <c r="AL50" s="60">
        <v>3</v>
      </c>
    </row>
    <row r="51" spans="1:38" ht="15" customHeight="1">
      <c r="A51" s="116"/>
      <c r="B51" s="53" t="s">
        <v>149</v>
      </c>
      <c r="C51" s="106">
        <f>SUM(D51:E51)</f>
        <v>27</v>
      </c>
      <c r="D51" s="119">
        <f>SUM(F51,H51,J51,M51)</f>
        <v>16</v>
      </c>
      <c r="E51" s="119">
        <f>SUM(G51,I51,K51,L51,N51)</f>
        <v>11</v>
      </c>
      <c r="F51" s="117">
        <v>1</v>
      </c>
      <c r="G51" s="36" t="s">
        <v>30</v>
      </c>
      <c r="H51" s="106">
        <v>1</v>
      </c>
      <c r="I51" s="36" t="s">
        <v>30</v>
      </c>
      <c r="J51" s="117">
        <v>14</v>
      </c>
      <c r="K51" s="117">
        <v>8</v>
      </c>
      <c r="L51" s="117">
        <v>1</v>
      </c>
      <c r="M51" s="36" t="s">
        <v>30</v>
      </c>
      <c r="N51" s="36">
        <v>2</v>
      </c>
      <c r="O51" s="36" t="s">
        <v>30</v>
      </c>
      <c r="P51" s="36">
        <v>1</v>
      </c>
      <c r="Q51" s="106">
        <f>SUM(R51:S51)</f>
        <v>4</v>
      </c>
      <c r="R51" s="117">
        <v>2</v>
      </c>
      <c r="S51" s="117">
        <v>2</v>
      </c>
      <c r="V51" s="54"/>
      <c r="W51" s="162"/>
      <c r="X51" s="161"/>
      <c r="Y51" s="60"/>
      <c r="Z51" s="158"/>
      <c r="AA51" s="60"/>
      <c r="AB51" s="60"/>
      <c r="AC51" s="60"/>
      <c r="AD51" s="91"/>
      <c r="AE51" s="60"/>
      <c r="AF51" s="60"/>
      <c r="AG51" s="91"/>
      <c r="AH51" s="60"/>
      <c r="AI51" s="60"/>
      <c r="AJ51" s="91"/>
      <c r="AK51" s="60"/>
      <c r="AL51" s="60"/>
    </row>
    <row r="52" spans="1:38" ht="15" customHeight="1">
      <c r="A52" s="116"/>
      <c r="B52" s="53" t="s">
        <v>148</v>
      </c>
      <c r="C52" s="106">
        <f>SUM(D52:E52)</f>
        <v>59</v>
      </c>
      <c r="D52" s="119">
        <f>SUM(F52,H52,J52,M52)</f>
        <v>33</v>
      </c>
      <c r="E52" s="119">
        <f>SUM(G52,I52,K52,L52,N52)</f>
        <v>26</v>
      </c>
      <c r="F52" s="117">
        <v>1</v>
      </c>
      <c r="G52" s="36" t="s">
        <v>30</v>
      </c>
      <c r="H52" s="106">
        <v>2</v>
      </c>
      <c r="I52" s="36">
        <v>1</v>
      </c>
      <c r="J52" s="117">
        <v>27</v>
      </c>
      <c r="K52" s="117">
        <v>20</v>
      </c>
      <c r="L52" s="117">
        <v>2</v>
      </c>
      <c r="M52" s="36">
        <v>3</v>
      </c>
      <c r="N52" s="117">
        <v>3</v>
      </c>
      <c r="O52" s="36">
        <v>2</v>
      </c>
      <c r="P52" s="36" t="s">
        <v>30</v>
      </c>
      <c r="Q52" s="106">
        <f>SUM(R52:S52)</f>
        <v>9</v>
      </c>
      <c r="R52" s="117">
        <v>1</v>
      </c>
      <c r="S52" s="117">
        <v>8</v>
      </c>
      <c r="V52" s="124"/>
      <c r="W52" s="496" t="s">
        <v>147</v>
      </c>
      <c r="X52" s="497"/>
      <c r="Y52" s="73">
        <f>SUM(Y53:Y56)</f>
        <v>3</v>
      </c>
      <c r="Z52" s="160" t="s">
        <v>30</v>
      </c>
      <c r="AA52" s="73">
        <f aca="true" t="shared" si="23" ref="AA52:AL52">SUM(AA53:AA56)</f>
        <v>93</v>
      </c>
      <c r="AB52" s="73">
        <f t="shared" si="23"/>
        <v>62</v>
      </c>
      <c r="AC52" s="73">
        <f t="shared" si="23"/>
        <v>31</v>
      </c>
      <c r="AD52" s="73">
        <f t="shared" si="23"/>
        <v>80</v>
      </c>
      <c r="AE52" s="73">
        <f t="shared" si="23"/>
        <v>55</v>
      </c>
      <c r="AF52" s="73">
        <f t="shared" si="23"/>
        <v>25</v>
      </c>
      <c r="AG52" s="73">
        <f t="shared" si="23"/>
        <v>13</v>
      </c>
      <c r="AH52" s="73">
        <f t="shared" si="23"/>
        <v>7</v>
      </c>
      <c r="AI52" s="73">
        <f t="shared" si="23"/>
        <v>6</v>
      </c>
      <c r="AJ52" s="73">
        <f t="shared" si="23"/>
        <v>23</v>
      </c>
      <c r="AK52" s="73">
        <f t="shared" si="23"/>
        <v>9</v>
      </c>
      <c r="AL52" s="73">
        <f t="shared" si="23"/>
        <v>14</v>
      </c>
    </row>
    <row r="53" spans="1:38" ht="15" customHeight="1">
      <c r="A53" s="116"/>
      <c r="B53" s="53"/>
      <c r="C53" s="103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03"/>
      <c r="R53" s="115"/>
      <c r="S53" s="115"/>
      <c r="V53" s="137"/>
      <c r="W53" s="137"/>
      <c r="X53" s="53" t="s">
        <v>146</v>
      </c>
      <c r="Y53" s="152">
        <v>1</v>
      </c>
      <c r="Z53" s="153" t="s">
        <v>30</v>
      </c>
      <c r="AA53" s="80">
        <f>SUM(AB53:AC53)</f>
        <v>33</v>
      </c>
      <c r="AB53" s="60">
        <f>SUM(AE53,AH53)</f>
        <v>24</v>
      </c>
      <c r="AC53" s="60">
        <f>SUM(AF53,AI53)</f>
        <v>9</v>
      </c>
      <c r="AD53" s="80">
        <f>SUM(AE53:AF53)</f>
        <v>28</v>
      </c>
      <c r="AE53" s="152">
        <v>20</v>
      </c>
      <c r="AF53" s="152">
        <v>8</v>
      </c>
      <c r="AG53" s="80">
        <f>SUM(AH53:AI53)</f>
        <v>5</v>
      </c>
      <c r="AH53" s="152">
        <v>4</v>
      </c>
      <c r="AI53" s="152">
        <v>1</v>
      </c>
      <c r="AJ53" s="80">
        <f>SUM(AK53:AL53)</f>
        <v>7</v>
      </c>
      <c r="AK53" s="152">
        <v>2</v>
      </c>
      <c r="AL53" s="152">
        <v>5</v>
      </c>
    </row>
    <row r="54" spans="1:38" ht="15" customHeight="1">
      <c r="A54" s="496" t="s">
        <v>147</v>
      </c>
      <c r="B54" s="497"/>
      <c r="C54" s="73">
        <f>SUM(C55:C58)</f>
        <v>92</v>
      </c>
      <c r="D54" s="73">
        <f>SUM(D55:D58)</f>
        <v>50</v>
      </c>
      <c r="E54" s="73">
        <f>SUM(E55:E58)</f>
        <v>42</v>
      </c>
      <c r="F54" s="73">
        <f>SUM(F55:F58)</f>
        <v>5</v>
      </c>
      <c r="G54" s="34" t="s">
        <v>30</v>
      </c>
      <c r="H54" s="73">
        <f>SUM(H55:H58)</f>
        <v>5</v>
      </c>
      <c r="I54" s="34" t="s">
        <v>30</v>
      </c>
      <c r="J54" s="73">
        <f>SUM(J55:J58)</f>
        <v>40</v>
      </c>
      <c r="K54" s="73">
        <f>SUM(K55:K58)</f>
        <v>35</v>
      </c>
      <c r="L54" s="73">
        <f>SUM(L55:L58)</f>
        <v>5</v>
      </c>
      <c r="M54" s="34" t="s">
        <v>30</v>
      </c>
      <c r="N54" s="73">
        <f>SUM(N55:N58)</f>
        <v>2</v>
      </c>
      <c r="O54" s="73">
        <f>SUM(O55:O58)</f>
        <v>1</v>
      </c>
      <c r="P54" s="34" t="s">
        <v>30</v>
      </c>
      <c r="Q54" s="73">
        <f>SUM(Q55:Q58)</f>
        <v>20</v>
      </c>
      <c r="R54" s="73">
        <f>SUM(R55:R58)</f>
        <v>3</v>
      </c>
      <c r="S54" s="73">
        <f>SUM(S55:S58)</f>
        <v>17</v>
      </c>
      <c r="V54" s="137"/>
      <c r="W54" s="137"/>
      <c r="X54" s="53" t="s">
        <v>145</v>
      </c>
      <c r="Y54" s="152" t="s">
        <v>13</v>
      </c>
      <c r="Z54" s="153" t="s">
        <v>30</v>
      </c>
      <c r="AA54" s="153" t="s">
        <v>30</v>
      </c>
      <c r="AB54" s="153" t="s">
        <v>30</v>
      </c>
      <c r="AC54" s="153" t="s">
        <v>30</v>
      </c>
      <c r="AD54" s="153" t="s">
        <v>30</v>
      </c>
      <c r="AE54" s="153" t="s">
        <v>30</v>
      </c>
      <c r="AF54" s="153" t="s">
        <v>30</v>
      </c>
      <c r="AG54" s="153" t="s">
        <v>30</v>
      </c>
      <c r="AH54" s="153" t="s">
        <v>30</v>
      </c>
      <c r="AI54" s="153" t="s">
        <v>30</v>
      </c>
      <c r="AJ54" s="153" t="s">
        <v>30</v>
      </c>
      <c r="AK54" s="152" t="s">
        <v>13</v>
      </c>
      <c r="AL54" s="152" t="s">
        <v>13</v>
      </c>
    </row>
    <row r="55" spans="1:38" ht="15" customHeight="1">
      <c r="A55" s="40"/>
      <c r="B55" s="53" t="s">
        <v>146</v>
      </c>
      <c r="C55" s="106">
        <f>SUM(D55:E55)</f>
        <v>18</v>
      </c>
      <c r="D55" s="119">
        <f>SUM(F55,H55,J55,M55)</f>
        <v>10</v>
      </c>
      <c r="E55" s="119">
        <f>SUM(G55,I55,K55,L55,N55)</f>
        <v>8</v>
      </c>
      <c r="F55" s="117">
        <v>1</v>
      </c>
      <c r="G55" s="36" t="s">
        <v>30</v>
      </c>
      <c r="H55" s="117">
        <v>1</v>
      </c>
      <c r="I55" s="36" t="s">
        <v>30</v>
      </c>
      <c r="J55" s="117">
        <v>8</v>
      </c>
      <c r="K55" s="117">
        <v>6</v>
      </c>
      <c r="L55" s="117">
        <v>1</v>
      </c>
      <c r="M55" s="141" t="s">
        <v>30</v>
      </c>
      <c r="N55" s="141">
        <v>1</v>
      </c>
      <c r="O55" s="36" t="s">
        <v>30</v>
      </c>
      <c r="P55" s="36" t="s">
        <v>30</v>
      </c>
      <c r="Q55" s="106">
        <f>SUM(R55:S55)</f>
        <v>4</v>
      </c>
      <c r="R55" s="117">
        <v>1</v>
      </c>
      <c r="S55" s="117">
        <v>3</v>
      </c>
      <c r="V55" s="137"/>
      <c r="W55" s="137"/>
      <c r="X55" s="53" t="s">
        <v>144</v>
      </c>
      <c r="Y55" s="60">
        <v>1</v>
      </c>
      <c r="Z55" s="153" t="s">
        <v>30</v>
      </c>
      <c r="AA55" s="80">
        <f>SUM(AB55:AC55)</f>
        <v>34</v>
      </c>
      <c r="AB55" s="60">
        <f>SUM(AE55,AH55)</f>
        <v>22</v>
      </c>
      <c r="AC55" s="60">
        <f>SUM(AF55,AI55)</f>
        <v>12</v>
      </c>
      <c r="AD55" s="80">
        <f>SUM(AE55:AF55)</f>
        <v>31</v>
      </c>
      <c r="AE55" s="60">
        <v>21</v>
      </c>
      <c r="AF55" s="60">
        <v>10</v>
      </c>
      <c r="AG55" s="80">
        <f>SUM(AH55:AI55)</f>
        <v>3</v>
      </c>
      <c r="AH55" s="152">
        <v>1</v>
      </c>
      <c r="AI55" s="60">
        <v>2</v>
      </c>
      <c r="AJ55" s="80">
        <f>SUM(AK55:AL55)</f>
        <v>9</v>
      </c>
      <c r="AK55" s="60">
        <v>5</v>
      </c>
      <c r="AL55" s="60">
        <v>4</v>
      </c>
    </row>
    <row r="56" spans="1:38" ht="15" customHeight="1">
      <c r="A56" s="40"/>
      <c r="B56" s="53" t="s">
        <v>145</v>
      </c>
      <c r="C56" s="106">
        <f>SUM(D56:E56)</f>
        <v>18</v>
      </c>
      <c r="D56" s="119">
        <f>SUM(F56,H56,J56,M56)</f>
        <v>8</v>
      </c>
      <c r="E56" s="119">
        <f>SUM(G56,I56,K56,L56,N56)</f>
        <v>10</v>
      </c>
      <c r="F56" s="117">
        <v>1</v>
      </c>
      <c r="G56" s="36" t="s">
        <v>30</v>
      </c>
      <c r="H56" s="117">
        <v>1</v>
      </c>
      <c r="I56" s="36" t="s">
        <v>30</v>
      </c>
      <c r="J56" s="117">
        <v>6</v>
      </c>
      <c r="K56" s="117">
        <v>9</v>
      </c>
      <c r="L56" s="117">
        <v>1</v>
      </c>
      <c r="M56" s="36" t="s">
        <v>30</v>
      </c>
      <c r="N56" s="36" t="s">
        <v>30</v>
      </c>
      <c r="O56" s="36" t="s">
        <v>30</v>
      </c>
      <c r="P56" s="36" t="s">
        <v>30</v>
      </c>
      <c r="Q56" s="106">
        <f>SUM(R56:S56)</f>
        <v>2</v>
      </c>
      <c r="R56" s="36" t="s">
        <v>30</v>
      </c>
      <c r="S56" s="117">
        <v>2</v>
      </c>
      <c r="V56" s="137"/>
      <c r="W56" s="137"/>
      <c r="X56" s="53" t="s">
        <v>143</v>
      </c>
      <c r="Y56" s="60">
        <v>1</v>
      </c>
      <c r="Z56" s="153" t="s">
        <v>30</v>
      </c>
      <c r="AA56" s="80">
        <f>SUM(AB56:AC56)</f>
        <v>26</v>
      </c>
      <c r="AB56" s="60">
        <f>SUM(AE56,AH56)</f>
        <v>16</v>
      </c>
      <c r="AC56" s="60">
        <f>SUM(AF56,AI56)</f>
        <v>10</v>
      </c>
      <c r="AD56" s="80">
        <f>SUM(AE56:AF56)</f>
        <v>21</v>
      </c>
      <c r="AE56" s="60">
        <v>14</v>
      </c>
      <c r="AF56" s="60">
        <v>7</v>
      </c>
      <c r="AG56" s="80">
        <f>SUM(AH56:AI56)</f>
        <v>5</v>
      </c>
      <c r="AH56" s="60">
        <v>2</v>
      </c>
      <c r="AI56" s="60">
        <v>3</v>
      </c>
      <c r="AJ56" s="80">
        <f>SUM(AK56:AL56)</f>
        <v>7</v>
      </c>
      <c r="AK56" s="60">
        <v>2</v>
      </c>
      <c r="AL56" s="60">
        <v>5</v>
      </c>
    </row>
    <row r="57" spans="1:38" ht="15" customHeight="1">
      <c r="A57" s="40"/>
      <c r="B57" s="53" t="s">
        <v>144</v>
      </c>
      <c r="C57" s="106">
        <f>SUM(D57:E57)</f>
        <v>38</v>
      </c>
      <c r="D57" s="119">
        <f>SUM(F57,H57,J57,M57)</f>
        <v>24</v>
      </c>
      <c r="E57" s="119">
        <f>SUM(G57,I57,K57,L57,N57)</f>
        <v>14</v>
      </c>
      <c r="F57" s="117">
        <v>2</v>
      </c>
      <c r="G57" s="36" t="s">
        <v>30</v>
      </c>
      <c r="H57" s="117">
        <v>2</v>
      </c>
      <c r="I57" s="36" t="s">
        <v>30</v>
      </c>
      <c r="J57" s="117">
        <v>20</v>
      </c>
      <c r="K57" s="117">
        <v>12</v>
      </c>
      <c r="L57" s="117">
        <v>2</v>
      </c>
      <c r="M57" s="36" t="s">
        <v>30</v>
      </c>
      <c r="N57" s="36" t="s">
        <v>30</v>
      </c>
      <c r="O57" s="36">
        <v>1</v>
      </c>
      <c r="P57" s="36" t="s">
        <v>30</v>
      </c>
      <c r="Q57" s="106">
        <f>SUM(R57:S57)</f>
        <v>7</v>
      </c>
      <c r="R57" s="117">
        <v>2</v>
      </c>
      <c r="S57" s="117">
        <v>5</v>
      </c>
      <c r="V57" s="54"/>
      <c r="W57" s="162"/>
      <c r="X57" s="161"/>
      <c r="Y57" s="60"/>
      <c r="Z57" s="158"/>
      <c r="AA57" s="60"/>
      <c r="AB57" s="60"/>
      <c r="AC57" s="60"/>
      <c r="AD57" s="91"/>
      <c r="AE57" s="60"/>
      <c r="AF57" s="60"/>
      <c r="AG57" s="91"/>
      <c r="AH57" s="60"/>
      <c r="AI57" s="60"/>
      <c r="AJ57" s="91"/>
      <c r="AK57" s="60"/>
      <c r="AL57" s="60"/>
    </row>
    <row r="58" spans="1:38" ht="15" customHeight="1">
      <c r="A58" s="40"/>
      <c r="B58" s="53" t="s">
        <v>143</v>
      </c>
      <c r="C58" s="106">
        <f>SUM(D58:E58)</f>
        <v>18</v>
      </c>
      <c r="D58" s="119">
        <f>SUM(F58,H58,J58,M58)</f>
        <v>8</v>
      </c>
      <c r="E58" s="119">
        <f>SUM(G58,I58,K58,L58,N58)</f>
        <v>10</v>
      </c>
      <c r="F58" s="117">
        <v>1</v>
      </c>
      <c r="G58" s="36" t="s">
        <v>30</v>
      </c>
      <c r="H58" s="117">
        <v>1</v>
      </c>
      <c r="I58" s="36" t="s">
        <v>30</v>
      </c>
      <c r="J58" s="117">
        <v>6</v>
      </c>
      <c r="K58" s="117">
        <v>8</v>
      </c>
      <c r="L58" s="117">
        <v>1</v>
      </c>
      <c r="M58" s="36" t="s">
        <v>30</v>
      </c>
      <c r="N58" s="36">
        <v>1</v>
      </c>
      <c r="O58" s="36" t="s">
        <v>30</v>
      </c>
      <c r="P58" s="36" t="s">
        <v>30</v>
      </c>
      <c r="Q58" s="106">
        <f>SUM(R58:S58)</f>
        <v>7</v>
      </c>
      <c r="R58" s="36" t="s">
        <v>30</v>
      </c>
      <c r="S58" s="117">
        <v>7</v>
      </c>
      <c r="V58" s="124"/>
      <c r="W58" s="496" t="s">
        <v>142</v>
      </c>
      <c r="X58" s="497"/>
      <c r="Y58" s="73">
        <f>SUM(Y59:Y64)</f>
        <v>3</v>
      </c>
      <c r="Z58" s="160" t="s">
        <v>30</v>
      </c>
      <c r="AA58" s="73">
        <f aca="true" t="shared" si="24" ref="AA58:AL58">SUM(AA59:AA64)</f>
        <v>137</v>
      </c>
      <c r="AB58" s="73">
        <f t="shared" si="24"/>
        <v>79</v>
      </c>
      <c r="AC58" s="73">
        <f t="shared" si="24"/>
        <v>58</v>
      </c>
      <c r="AD58" s="73">
        <f t="shared" si="24"/>
        <v>84</v>
      </c>
      <c r="AE58" s="73">
        <f t="shared" si="24"/>
        <v>46</v>
      </c>
      <c r="AF58" s="73">
        <f t="shared" si="24"/>
        <v>38</v>
      </c>
      <c r="AG58" s="73">
        <f t="shared" si="24"/>
        <v>53</v>
      </c>
      <c r="AH58" s="73">
        <f t="shared" si="24"/>
        <v>33</v>
      </c>
      <c r="AI58" s="73">
        <f t="shared" si="24"/>
        <v>20</v>
      </c>
      <c r="AJ58" s="73">
        <f t="shared" si="24"/>
        <v>27</v>
      </c>
      <c r="AK58" s="73">
        <f t="shared" si="24"/>
        <v>6</v>
      </c>
      <c r="AL58" s="73">
        <f t="shared" si="24"/>
        <v>21</v>
      </c>
    </row>
    <row r="59" spans="1:38" ht="15" customHeight="1">
      <c r="A59" s="40"/>
      <c r="B59" s="53"/>
      <c r="C59" s="103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03"/>
      <c r="R59" s="115"/>
      <c r="S59" s="115"/>
      <c r="V59" s="116"/>
      <c r="W59" s="116"/>
      <c r="X59" s="53" t="s">
        <v>141</v>
      </c>
      <c r="Y59" s="152">
        <v>1</v>
      </c>
      <c r="Z59" s="153" t="s">
        <v>30</v>
      </c>
      <c r="AA59" s="80">
        <f>SUM(AB59:AC59)</f>
        <v>70</v>
      </c>
      <c r="AB59" s="60">
        <f>SUM(AE59,AH59)</f>
        <v>34</v>
      </c>
      <c r="AC59" s="60">
        <f>SUM(AF59,AI59)</f>
        <v>36</v>
      </c>
      <c r="AD59" s="80">
        <f>SUM(AE59:AF59)</f>
        <v>30</v>
      </c>
      <c r="AE59" s="152">
        <v>10</v>
      </c>
      <c r="AF59" s="152">
        <v>20</v>
      </c>
      <c r="AG59" s="80">
        <f>SUM(AH59:AI59)</f>
        <v>40</v>
      </c>
      <c r="AH59" s="152">
        <v>24</v>
      </c>
      <c r="AI59" s="152">
        <v>16</v>
      </c>
      <c r="AJ59" s="80">
        <f>SUM(AK59:AL59)</f>
        <v>13</v>
      </c>
      <c r="AK59" s="152">
        <v>2</v>
      </c>
      <c r="AL59" s="152">
        <v>11</v>
      </c>
    </row>
    <row r="60" spans="1:38" ht="15" customHeight="1">
      <c r="A60" s="496" t="s">
        <v>142</v>
      </c>
      <c r="B60" s="497"/>
      <c r="C60" s="73">
        <f>SUM(C61:C66)</f>
        <v>95</v>
      </c>
      <c r="D60" s="73">
        <f>SUM(D61:D66)</f>
        <v>57</v>
      </c>
      <c r="E60" s="73">
        <f>SUM(E61:E66)</f>
        <v>38</v>
      </c>
      <c r="F60" s="73">
        <f>SUM(F61:F66)</f>
        <v>6</v>
      </c>
      <c r="G60" s="34" t="s">
        <v>30</v>
      </c>
      <c r="H60" s="73">
        <f aca="true" t="shared" si="25" ref="H60:N60">SUM(H61:H66)</f>
        <v>5</v>
      </c>
      <c r="I60" s="73">
        <f t="shared" si="25"/>
        <v>1</v>
      </c>
      <c r="J60" s="73">
        <f t="shared" si="25"/>
        <v>45</v>
      </c>
      <c r="K60" s="73">
        <f t="shared" si="25"/>
        <v>29</v>
      </c>
      <c r="L60" s="73">
        <f t="shared" si="25"/>
        <v>6</v>
      </c>
      <c r="M60" s="73">
        <f t="shared" si="25"/>
        <v>1</v>
      </c>
      <c r="N60" s="73">
        <f t="shared" si="25"/>
        <v>2</v>
      </c>
      <c r="O60" s="34" t="s">
        <v>30</v>
      </c>
      <c r="P60" s="73">
        <f>SUM(P61:P66)</f>
        <v>1</v>
      </c>
      <c r="Q60" s="73">
        <f>SUM(Q61:Q66)</f>
        <v>30</v>
      </c>
      <c r="R60" s="73">
        <f>SUM(R61:R66)</f>
        <v>3</v>
      </c>
      <c r="S60" s="73">
        <f>SUM(S61:S66)</f>
        <v>27</v>
      </c>
      <c r="V60" s="116"/>
      <c r="W60" s="116"/>
      <c r="X60" s="53" t="s">
        <v>140</v>
      </c>
      <c r="Y60" s="152" t="s">
        <v>13</v>
      </c>
      <c r="Z60" s="153" t="s">
        <v>30</v>
      </c>
      <c r="AA60" s="153" t="s">
        <v>30</v>
      </c>
      <c r="AB60" s="153" t="s">
        <v>30</v>
      </c>
      <c r="AC60" s="153" t="s">
        <v>30</v>
      </c>
      <c r="AD60" s="153" t="s">
        <v>30</v>
      </c>
      <c r="AE60" s="153" t="s">
        <v>30</v>
      </c>
      <c r="AF60" s="153" t="s">
        <v>30</v>
      </c>
      <c r="AG60" s="153" t="s">
        <v>30</v>
      </c>
      <c r="AH60" s="153" t="s">
        <v>30</v>
      </c>
      <c r="AI60" s="153" t="s">
        <v>30</v>
      </c>
      <c r="AJ60" s="153" t="s">
        <v>30</v>
      </c>
      <c r="AK60" s="152" t="s">
        <v>13</v>
      </c>
      <c r="AL60" s="152" t="s">
        <v>13</v>
      </c>
    </row>
    <row r="61" spans="1:38" ht="15" customHeight="1">
      <c r="A61" s="116"/>
      <c r="B61" s="53" t="s">
        <v>141</v>
      </c>
      <c r="C61" s="106">
        <f aca="true" t="shared" si="26" ref="C61:C66">SUM(D61:E61)</f>
        <v>15</v>
      </c>
      <c r="D61" s="119">
        <f aca="true" t="shared" si="27" ref="D61:D66">SUM(F61,H61,J61,M61)</f>
        <v>8</v>
      </c>
      <c r="E61" s="119">
        <f aca="true" t="shared" si="28" ref="E61:E66">SUM(G61,I61,K61,L61,N61)</f>
        <v>7</v>
      </c>
      <c r="F61" s="117">
        <v>1</v>
      </c>
      <c r="G61" s="36" t="s">
        <v>30</v>
      </c>
      <c r="H61" s="36" t="s">
        <v>30</v>
      </c>
      <c r="I61" s="36">
        <v>1</v>
      </c>
      <c r="J61" s="117">
        <v>7</v>
      </c>
      <c r="K61" s="117">
        <v>5</v>
      </c>
      <c r="L61" s="117">
        <v>1</v>
      </c>
      <c r="M61" s="36" t="s">
        <v>30</v>
      </c>
      <c r="N61" s="36" t="s">
        <v>30</v>
      </c>
      <c r="O61" s="36" t="s">
        <v>30</v>
      </c>
      <c r="P61" s="36" t="s">
        <v>30</v>
      </c>
      <c r="Q61" s="106">
        <f aca="true" t="shared" si="29" ref="Q61:Q66">SUM(R61:S61)</f>
        <v>2</v>
      </c>
      <c r="R61" s="36" t="s">
        <v>30</v>
      </c>
      <c r="S61" s="117">
        <v>2</v>
      </c>
      <c r="V61" s="116"/>
      <c r="W61" s="116"/>
      <c r="X61" s="53" t="s">
        <v>139</v>
      </c>
      <c r="Y61" s="152">
        <v>1</v>
      </c>
      <c r="Z61" s="153" t="s">
        <v>30</v>
      </c>
      <c r="AA61" s="80">
        <f>SUM(AB61:AC61)</f>
        <v>28</v>
      </c>
      <c r="AB61" s="60">
        <f>SUM(AE61,AH61)</f>
        <v>18</v>
      </c>
      <c r="AC61" s="60">
        <f>SUM(AF61,AI61)</f>
        <v>10</v>
      </c>
      <c r="AD61" s="80">
        <f>SUM(AE61:AF61)</f>
        <v>20</v>
      </c>
      <c r="AE61" s="152">
        <v>12</v>
      </c>
      <c r="AF61" s="152">
        <v>8</v>
      </c>
      <c r="AG61" s="80">
        <f>SUM(AH61:AI61)</f>
        <v>8</v>
      </c>
      <c r="AH61" s="152">
        <v>6</v>
      </c>
      <c r="AI61" s="152">
        <v>2</v>
      </c>
      <c r="AJ61" s="80">
        <f>SUM(AK61:AL61)</f>
        <v>7</v>
      </c>
      <c r="AK61" s="152">
        <v>2</v>
      </c>
      <c r="AL61" s="152">
        <v>5</v>
      </c>
    </row>
    <row r="62" spans="1:38" ht="15" customHeight="1">
      <c r="A62" s="116"/>
      <c r="B62" s="53" t="s">
        <v>140</v>
      </c>
      <c r="C62" s="106">
        <f t="shared" si="26"/>
        <v>16</v>
      </c>
      <c r="D62" s="119">
        <f t="shared" si="27"/>
        <v>11</v>
      </c>
      <c r="E62" s="119">
        <f t="shared" si="28"/>
        <v>5</v>
      </c>
      <c r="F62" s="117">
        <v>1</v>
      </c>
      <c r="G62" s="36" t="s">
        <v>30</v>
      </c>
      <c r="H62" s="117">
        <v>1</v>
      </c>
      <c r="I62" s="36" t="s">
        <v>30</v>
      </c>
      <c r="J62" s="117">
        <v>9</v>
      </c>
      <c r="K62" s="117">
        <v>4</v>
      </c>
      <c r="L62" s="117">
        <v>1</v>
      </c>
      <c r="M62" s="36" t="s">
        <v>30</v>
      </c>
      <c r="N62" s="36" t="s">
        <v>30</v>
      </c>
      <c r="O62" s="36" t="s">
        <v>30</v>
      </c>
      <c r="P62" s="36" t="s">
        <v>30</v>
      </c>
      <c r="Q62" s="106">
        <f t="shared" si="29"/>
        <v>3</v>
      </c>
      <c r="R62" s="117">
        <v>2</v>
      </c>
      <c r="S62" s="117">
        <v>1</v>
      </c>
      <c r="V62" s="116"/>
      <c r="W62" s="116"/>
      <c r="X62" s="53" t="s">
        <v>138</v>
      </c>
      <c r="Y62" s="152" t="s">
        <v>13</v>
      </c>
      <c r="Z62" s="153" t="s">
        <v>30</v>
      </c>
      <c r="AA62" s="153" t="s">
        <v>30</v>
      </c>
      <c r="AB62" s="153" t="s">
        <v>30</v>
      </c>
      <c r="AC62" s="153" t="s">
        <v>30</v>
      </c>
      <c r="AD62" s="153" t="s">
        <v>30</v>
      </c>
      <c r="AE62" s="153" t="s">
        <v>30</v>
      </c>
      <c r="AF62" s="153" t="s">
        <v>30</v>
      </c>
      <c r="AG62" s="153" t="s">
        <v>30</v>
      </c>
      <c r="AH62" s="153" t="s">
        <v>30</v>
      </c>
      <c r="AI62" s="153" t="s">
        <v>30</v>
      </c>
      <c r="AJ62" s="153" t="s">
        <v>30</v>
      </c>
      <c r="AK62" s="152" t="s">
        <v>13</v>
      </c>
      <c r="AL62" s="152" t="s">
        <v>13</v>
      </c>
    </row>
    <row r="63" spans="1:38" ht="15" customHeight="1">
      <c r="A63" s="116"/>
      <c r="B63" s="53" t="s">
        <v>139</v>
      </c>
      <c r="C63" s="106">
        <f t="shared" si="26"/>
        <v>17</v>
      </c>
      <c r="D63" s="119">
        <f t="shared" si="27"/>
        <v>10</v>
      </c>
      <c r="E63" s="119">
        <f t="shared" si="28"/>
        <v>7</v>
      </c>
      <c r="F63" s="117">
        <v>1</v>
      </c>
      <c r="G63" s="36" t="s">
        <v>30</v>
      </c>
      <c r="H63" s="117">
        <v>1</v>
      </c>
      <c r="I63" s="36" t="s">
        <v>30</v>
      </c>
      <c r="J63" s="117">
        <v>8</v>
      </c>
      <c r="K63" s="117">
        <v>5</v>
      </c>
      <c r="L63" s="117">
        <v>1</v>
      </c>
      <c r="M63" s="36" t="s">
        <v>30</v>
      </c>
      <c r="N63" s="36">
        <v>1</v>
      </c>
      <c r="O63" s="36" t="s">
        <v>30</v>
      </c>
      <c r="P63" s="36" t="s">
        <v>30</v>
      </c>
      <c r="Q63" s="106">
        <f t="shared" si="29"/>
        <v>8</v>
      </c>
      <c r="R63" s="36" t="s">
        <v>30</v>
      </c>
      <c r="S63" s="117">
        <v>8</v>
      </c>
      <c r="V63" s="116"/>
      <c r="W63" s="116"/>
      <c r="X63" s="53" t="s">
        <v>137</v>
      </c>
      <c r="Y63" s="152" t="s">
        <v>13</v>
      </c>
      <c r="Z63" s="153" t="s">
        <v>30</v>
      </c>
      <c r="AA63" s="153" t="s">
        <v>30</v>
      </c>
      <c r="AB63" s="153" t="s">
        <v>30</v>
      </c>
      <c r="AC63" s="153" t="s">
        <v>30</v>
      </c>
      <c r="AD63" s="153" t="s">
        <v>30</v>
      </c>
      <c r="AE63" s="153" t="s">
        <v>30</v>
      </c>
      <c r="AF63" s="153" t="s">
        <v>30</v>
      </c>
      <c r="AG63" s="153" t="s">
        <v>30</v>
      </c>
      <c r="AH63" s="153" t="s">
        <v>30</v>
      </c>
      <c r="AI63" s="153" t="s">
        <v>30</v>
      </c>
      <c r="AJ63" s="153" t="s">
        <v>30</v>
      </c>
      <c r="AK63" s="152" t="s">
        <v>13</v>
      </c>
      <c r="AL63" s="152" t="s">
        <v>13</v>
      </c>
    </row>
    <row r="64" spans="1:38" ht="15" customHeight="1">
      <c r="A64" s="116"/>
      <c r="B64" s="53" t="s">
        <v>138</v>
      </c>
      <c r="C64" s="106">
        <f t="shared" si="26"/>
        <v>19</v>
      </c>
      <c r="D64" s="119">
        <f t="shared" si="27"/>
        <v>11</v>
      </c>
      <c r="E64" s="119">
        <f t="shared" si="28"/>
        <v>8</v>
      </c>
      <c r="F64" s="117">
        <v>1</v>
      </c>
      <c r="G64" s="36" t="s">
        <v>30</v>
      </c>
      <c r="H64" s="117">
        <v>1</v>
      </c>
      <c r="I64" s="36" t="s">
        <v>30</v>
      </c>
      <c r="J64" s="117">
        <v>9</v>
      </c>
      <c r="K64" s="117">
        <v>7</v>
      </c>
      <c r="L64" s="117">
        <v>1</v>
      </c>
      <c r="M64" s="36" t="s">
        <v>30</v>
      </c>
      <c r="N64" s="36" t="s">
        <v>30</v>
      </c>
      <c r="O64" s="36" t="s">
        <v>30</v>
      </c>
      <c r="P64" s="36" t="s">
        <v>30</v>
      </c>
      <c r="Q64" s="106">
        <f t="shared" si="29"/>
        <v>8</v>
      </c>
      <c r="R64" s="120">
        <v>1</v>
      </c>
      <c r="S64" s="117">
        <v>7</v>
      </c>
      <c r="V64" s="116"/>
      <c r="W64" s="116"/>
      <c r="X64" s="53" t="s">
        <v>136</v>
      </c>
      <c r="Y64" s="60">
        <v>1</v>
      </c>
      <c r="Z64" s="153" t="s">
        <v>30</v>
      </c>
      <c r="AA64" s="80">
        <f>SUM(AB64:AC64)</f>
        <v>39</v>
      </c>
      <c r="AB64" s="60">
        <f>SUM(AE64,AH64)</f>
        <v>27</v>
      </c>
      <c r="AC64" s="60">
        <f>SUM(AF64,AI64)</f>
        <v>12</v>
      </c>
      <c r="AD64" s="80">
        <f>SUM(AE64:AF64)</f>
        <v>34</v>
      </c>
      <c r="AE64" s="60">
        <v>24</v>
      </c>
      <c r="AF64" s="60">
        <v>10</v>
      </c>
      <c r="AG64" s="80">
        <f>SUM(AH64:AI64)</f>
        <v>5</v>
      </c>
      <c r="AH64" s="60">
        <v>3</v>
      </c>
      <c r="AI64" s="60">
        <v>2</v>
      </c>
      <c r="AJ64" s="80">
        <f>SUM(AK64:AL64)</f>
        <v>7</v>
      </c>
      <c r="AK64" s="60">
        <v>2</v>
      </c>
      <c r="AL64" s="60">
        <v>5</v>
      </c>
    </row>
    <row r="65" spans="1:38" ht="15" customHeight="1">
      <c r="A65" s="116"/>
      <c r="B65" s="53" t="s">
        <v>137</v>
      </c>
      <c r="C65" s="106">
        <f t="shared" si="26"/>
        <v>11</v>
      </c>
      <c r="D65" s="119">
        <f t="shared" si="27"/>
        <v>6</v>
      </c>
      <c r="E65" s="119">
        <f t="shared" si="28"/>
        <v>5</v>
      </c>
      <c r="F65" s="117">
        <v>1</v>
      </c>
      <c r="G65" s="36" t="s">
        <v>30</v>
      </c>
      <c r="H65" s="36">
        <v>1</v>
      </c>
      <c r="I65" s="36" t="s">
        <v>30</v>
      </c>
      <c r="J65" s="117">
        <v>4</v>
      </c>
      <c r="K65" s="117">
        <v>3</v>
      </c>
      <c r="L65" s="117">
        <v>1</v>
      </c>
      <c r="M65" s="36" t="s">
        <v>30</v>
      </c>
      <c r="N65" s="36">
        <v>1</v>
      </c>
      <c r="O65" s="36" t="s">
        <v>30</v>
      </c>
      <c r="P65" s="36" t="s">
        <v>30</v>
      </c>
      <c r="Q65" s="106">
        <f t="shared" si="29"/>
        <v>7</v>
      </c>
      <c r="R65" s="36" t="s">
        <v>30</v>
      </c>
      <c r="S65" s="117">
        <v>7</v>
      </c>
      <c r="V65" s="54"/>
      <c r="W65" s="162"/>
      <c r="X65" s="161"/>
      <c r="Y65" s="60"/>
      <c r="Z65" s="158"/>
      <c r="AA65" s="60"/>
      <c r="AB65" s="60"/>
      <c r="AC65" s="60"/>
      <c r="AD65" s="91"/>
      <c r="AE65" s="60"/>
      <c r="AF65" s="60"/>
      <c r="AG65" s="91"/>
      <c r="AH65" s="60"/>
      <c r="AI65" s="60"/>
      <c r="AJ65" s="91"/>
      <c r="AK65" s="60"/>
      <c r="AL65" s="60"/>
    </row>
    <row r="66" spans="1:38" ht="15" customHeight="1">
      <c r="A66" s="116"/>
      <c r="B66" s="53" t="s">
        <v>136</v>
      </c>
      <c r="C66" s="106">
        <f t="shared" si="26"/>
        <v>17</v>
      </c>
      <c r="D66" s="119">
        <f t="shared" si="27"/>
        <v>11</v>
      </c>
      <c r="E66" s="119">
        <f t="shared" si="28"/>
        <v>6</v>
      </c>
      <c r="F66" s="117">
        <v>1</v>
      </c>
      <c r="G66" s="36" t="s">
        <v>30</v>
      </c>
      <c r="H66" s="117">
        <v>1</v>
      </c>
      <c r="I66" s="36" t="s">
        <v>30</v>
      </c>
      <c r="J66" s="117">
        <v>8</v>
      </c>
      <c r="K66" s="117">
        <v>5</v>
      </c>
      <c r="L66" s="117">
        <v>1</v>
      </c>
      <c r="M66" s="36">
        <v>1</v>
      </c>
      <c r="N66" s="36" t="s">
        <v>30</v>
      </c>
      <c r="O66" s="36" t="s">
        <v>30</v>
      </c>
      <c r="P66" s="36">
        <v>1</v>
      </c>
      <c r="Q66" s="106">
        <f t="shared" si="29"/>
        <v>2</v>
      </c>
      <c r="R66" s="36" t="s">
        <v>30</v>
      </c>
      <c r="S66" s="117">
        <v>2</v>
      </c>
      <c r="V66" s="124"/>
      <c r="W66" s="496" t="s">
        <v>135</v>
      </c>
      <c r="X66" s="497"/>
      <c r="Y66" s="73">
        <f>SUM(Y67:Y70)</f>
        <v>4</v>
      </c>
      <c r="Z66" s="160" t="s">
        <v>30</v>
      </c>
      <c r="AA66" s="73">
        <f aca="true" t="shared" si="30" ref="AA66:AL66">SUM(AA67:AA70)</f>
        <v>133</v>
      </c>
      <c r="AB66" s="73">
        <f t="shared" si="30"/>
        <v>102</v>
      </c>
      <c r="AC66" s="73">
        <f t="shared" si="30"/>
        <v>31</v>
      </c>
      <c r="AD66" s="73">
        <f t="shared" si="30"/>
        <v>112</v>
      </c>
      <c r="AE66" s="73">
        <f t="shared" si="30"/>
        <v>85</v>
      </c>
      <c r="AF66" s="73">
        <f t="shared" si="30"/>
        <v>27</v>
      </c>
      <c r="AG66" s="73">
        <f t="shared" si="30"/>
        <v>21</v>
      </c>
      <c r="AH66" s="73">
        <f t="shared" si="30"/>
        <v>17</v>
      </c>
      <c r="AI66" s="73">
        <f t="shared" si="30"/>
        <v>4</v>
      </c>
      <c r="AJ66" s="73">
        <f t="shared" si="30"/>
        <v>80</v>
      </c>
      <c r="AK66" s="73">
        <f t="shared" si="30"/>
        <v>54</v>
      </c>
      <c r="AL66" s="73">
        <f t="shared" si="30"/>
        <v>26</v>
      </c>
    </row>
    <row r="67" spans="1:38" ht="15" customHeight="1">
      <c r="A67" s="116"/>
      <c r="B67" s="53"/>
      <c r="C67" s="103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03"/>
      <c r="R67" s="115"/>
      <c r="S67" s="115"/>
      <c r="V67" s="116"/>
      <c r="W67" s="116"/>
      <c r="X67" s="53" t="s">
        <v>134</v>
      </c>
      <c r="Y67" s="60">
        <v>1</v>
      </c>
      <c r="Z67" s="153" t="s">
        <v>30</v>
      </c>
      <c r="AA67" s="80">
        <f>SUM(AB67:AC67)</f>
        <v>27</v>
      </c>
      <c r="AB67" s="60">
        <f aca="true" t="shared" si="31" ref="AB67:AC70">SUM(AE67,AH67)</f>
        <v>19</v>
      </c>
      <c r="AC67" s="60">
        <f t="shared" si="31"/>
        <v>8</v>
      </c>
      <c r="AD67" s="80">
        <f>SUM(AE67:AF67)</f>
        <v>21</v>
      </c>
      <c r="AE67" s="60">
        <v>15</v>
      </c>
      <c r="AF67" s="60">
        <v>6</v>
      </c>
      <c r="AG67" s="80">
        <f>SUM(AH67:AI67)</f>
        <v>6</v>
      </c>
      <c r="AH67" s="60">
        <v>4</v>
      </c>
      <c r="AI67" s="60">
        <v>2</v>
      </c>
      <c r="AJ67" s="80">
        <f>SUM(AK67:AL67)</f>
        <v>7</v>
      </c>
      <c r="AK67" s="60">
        <v>2</v>
      </c>
      <c r="AL67" s="60">
        <v>5</v>
      </c>
    </row>
    <row r="68" spans="1:38" ht="15" customHeight="1">
      <c r="A68" s="496" t="s">
        <v>135</v>
      </c>
      <c r="B68" s="497"/>
      <c r="C68" s="73">
        <f>SUM(C69:C72)</f>
        <v>103</v>
      </c>
      <c r="D68" s="73">
        <f>SUM(D69:D72)</f>
        <v>70</v>
      </c>
      <c r="E68" s="73">
        <f>SUM(E69:E72)</f>
        <v>33</v>
      </c>
      <c r="F68" s="73">
        <f>SUM(F69:F72)</f>
        <v>8</v>
      </c>
      <c r="G68" s="34" t="s">
        <v>30</v>
      </c>
      <c r="H68" s="73">
        <f>SUM(H69:H72)</f>
        <v>7</v>
      </c>
      <c r="I68" s="34" t="s">
        <v>30</v>
      </c>
      <c r="J68" s="73">
        <f>SUM(J69:J72)</f>
        <v>50</v>
      </c>
      <c r="K68" s="73">
        <f>SUM(K69:K72)</f>
        <v>23</v>
      </c>
      <c r="L68" s="73">
        <f>SUM(L69:L72)</f>
        <v>7</v>
      </c>
      <c r="M68" s="73">
        <f>SUM(M69:M72)</f>
        <v>5</v>
      </c>
      <c r="N68" s="73">
        <f>SUM(N69:N72)</f>
        <v>3</v>
      </c>
      <c r="O68" s="34" t="s">
        <v>30</v>
      </c>
      <c r="P68" s="73">
        <f>SUM(P69:P72)</f>
        <v>9</v>
      </c>
      <c r="Q68" s="73">
        <f>SUM(Q69:Q72)</f>
        <v>32</v>
      </c>
      <c r="R68" s="73">
        <f>SUM(R69:R72)</f>
        <v>6</v>
      </c>
      <c r="S68" s="73">
        <f>SUM(S69:S72)</f>
        <v>26</v>
      </c>
      <c r="V68" s="116"/>
      <c r="W68" s="116"/>
      <c r="X68" s="53" t="s">
        <v>133</v>
      </c>
      <c r="Y68" s="60">
        <v>1</v>
      </c>
      <c r="Z68" s="153" t="s">
        <v>30</v>
      </c>
      <c r="AA68" s="80">
        <f>SUM(AB68:AC68)</f>
        <v>32</v>
      </c>
      <c r="AB68" s="60">
        <f t="shared" si="31"/>
        <v>24</v>
      </c>
      <c r="AC68" s="60">
        <f t="shared" si="31"/>
        <v>8</v>
      </c>
      <c r="AD68" s="80">
        <f>SUM(AE68:AF68)</f>
        <v>27</v>
      </c>
      <c r="AE68" s="60">
        <v>20</v>
      </c>
      <c r="AF68" s="60">
        <v>7</v>
      </c>
      <c r="AG68" s="80">
        <f>SUM(AH68:AI68)</f>
        <v>5</v>
      </c>
      <c r="AH68" s="60">
        <v>4</v>
      </c>
      <c r="AI68" s="60">
        <v>1</v>
      </c>
      <c r="AJ68" s="80">
        <f>SUM(AK68:AL68)</f>
        <v>7</v>
      </c>
      <c r="AK68" s="60">
        <v>4</v>
      </c>
      <c r="AL68" s="60">
        <v>3</v>
      </c>
    </row>
    <row r="69" spans="1:38" ht="15" customHeight="1">
      <c r="A69" s="116"/>
      <c r="B69" s="53" t="s">
        <v>134</v>
      </c>
      <c r="C69" s="106">
        <f>SUM(D69:E69)</f>
        <v>29</v>
      </c>
      <c r="D69" s="119">
        <f>SUM(F69,H69,J69,M69)</f>
        <v>16</v>
      </c>
      <c r="E69" s="119">
        <f>SUM(G69,I69,K69,L69,N69)</f>
        <v>13</v>
      </c>
      <c r="F69" s="117">
        <v>2</v>
      </c>
      <c r="G69" s="36" t="s">
        <v>30</v>
      </c>
      <c r="H69" s="117">
        <v>2</v>
      </c>
      <c r="I69" s="36" t="s">
        <v>30</v>
      </c>
      <c r="J69" s="117">
        <v>12</v>
      </c>
      <c r="K69" s="117">
        <v>9</v>
      </c>
      <c r="L69" s="117">
        <v>2</v>
      </c>
      <c r="M69" s="36" t="s">
        <v>30</v>
      </c>
      <c r="N69" s="120">
        <v>2</v>
      </c>
      <c r="O69" s="36" t="s">
        <v>30</v>
      </c>
      <c r="P69" s="36" t="s">
        <v>30</v>
      </c>
      <c r="Q69" s="106">
        <f>SUM(R69:S69)</f>
        <v>7</v>
      </c>
      <c r="R69" s="117">
        <v>2</v>
      </c>
      <c r="S69" s="117">
        <v>5</v>
      </c>
      <c r="V69" s="116"/>
      <c r="W69" s="116"/>
      <c r="X69" s="53" t="s">
        <v>132</v>
      </c>
      <c r="Y69" s="60">
        <v>1</v>
      </c>
      <c r="Z69" s="153" t="s">
        <v>30</v>
      </c>
      <c r="AA69" s="80">
        <f>SUM(AB69:AC69)</f>
        <v>44</v>
      </c>
      <c r="AB69" s="60">
        <f t="shared" si="31"/>
        <v>33</v>
      </c>
      <c r="AC69" s="60">
        <f t="shared" si="31"/>
        <v>11</v>
      </c>
      <c r="AD69" s="80">
        <f>SUM(AE69:AF69)</f>
        <v>39</v>
      </c>
      <c r="AE69" s="60">
        <v>29</v>
      </c>
      <c r="AF69" s="60">
        <v>10</v>
      </c>
      <c r="AG69" s="80">
        <f>SUM(AH69:AI69)</f>
        <v>5</v>
      </c>
      <c r="AH69" s="60">
        <v>4</v>
      </c>
      <c r="AI69" s="60">
        <v>1</v>
      </c>
      <c r="AJ69" s="80">
        <f>SUM(AK69:AL69)</f>
        <v>36</v>
      </c>
      <c r="AK69" s="60">
        <v>28</v>
      </c>
      <c r="AL69" s="60">
        <v>8</v>
      </c>
    </row>
    <row r="70" spans="1:38" ht="15" customHeight="1">
      <c r="A70" s="116"/>
      <c r="B70" s="53" t="s">
        <v>133</v>
      </c>
      <c r="C70" s="106">
        <f>SUM(D70:E70)</f>
        <v>21</v>
      </c>
      <c r="D70" s="119">
        <f>SUM(F70,H70,J70,M70)</f>
        <v>14</v>
      </c>
      <c r="E70" s="119">
        <f>SUM(G70,I70,K70,L70,N70)</f>
        <v>7</v>
      </c>
      <c r="F70" s="117">
        <v>2</v>
      </c>
      <c r="G70" s="36" t="s">
        <v>30</v>
      </c>
      <c r="H70" s="117">
        <v>1</v>
      </c>
      <c r="I70" s="36" t="s">
        <v>30</v>
      </c>
      <c r="J70" s="117">
        <v>9</v>
      </c>
      <c r="K70" s="117">
        <v>4</v>
      </c>
      <c r="L70" s="117">
        <v>2</v>
      </c>
      <c r="M70" s="36">
        <v>2</v>
      </c>
      <c r="N70" s="36">
        <v>1</v>
      </c>
      <c r="O70" s="36" t="s">
        <v>30</v>
      </c>
      <c r="P70" s="117">
        <v>1</v>
      </c>
      <c r="Q70" s="106">
        <f>SUM(R70:S70)</f>
        <v>10</v>
      </c>
      <c r="R70" s="117">
        <v>1</v>
      </c>
      <c r="S70" s="117">
        <v>9</v>
      </c>
      <c r="V70" s="116"/>
      <c r="W70" s="116"/>
      <c r="X70" s="53" t="s">
        <v>131</v>
      </c>
      <c r="Y70" s="60">
        <v>1</v>
      </c>
      <c r="Z70" s="153" t="s">
        <v>30</v>
      </c>
      <c r="AA70" s="80">
        <f>SUM(AB70:AC70)</f>
        <v>30</v>
      </c>
      <c r="AB70" s="60">
        <f t="shared" si="31"/>
        <v>26</v>
      </c>
      <c r="AC70" s="60">
        <f t="shared" si="31"/>
        <v>4</v>
      </c>
      <c r="AD70" s="80">
        <f>SUM(AE70:AF70)</f>
        <v>25</v>
      </c>
      <c r="AE70" s="60">
        <v>21</v>
      </c>
      <c r="AF70" s="60">
        <v>4</v>
      </c>
      <c r="AG70" s="80">
        <f>SUM(AH70:AI70)</f>
        <v>5</v>
      </c>
      <c r="AH70" s="60">
        <v>5</v>
      </c>
      <c r="AI70" s="152" t="s">
        <v>30</v>
      </c>
      <c r="AJ70" s="80">
        <f>SUM(AK70:AL70)</f>
        <v>30</v>
      </c>
      <c r="AK70" s="60">
        <v>20</v>
      </c>
      <c r="AL70" s="60">
        <v>10</v>
      </c>
    </row>
    <row r="71" spans="1:38" ht="15" customHeight="1">
      <c r="A71" s="116"/>
      <c r="B71" s="53" t="s">
        <v>132</v>
      </c>
      <c r="C71" s="106">
        <f>SUM(D71:E71)</f>
        <v>38</v>
      </c>
      <c r="D71" s="119">
        <f>SUM(F71,H71,J71,M71)</f>
        <v>28</v>
      </c>
      <c r="E71" s="119">
        <f>SUM(G71,I71,K71,L71,N71)</f>
        <v>10</v>
      </c>
      <c r="F71" s="117">
        <v>3</v>
      </c>
      <c r="G71" s="36" t="s">
        <v>30</v>
      </c>
      <c r="H71" s="117">
        <v>3</v>
      </c>
      <c r="I71" s="36" t="s">
        <v>30</v>
      </c>
      <c r="J71" s="117">
        <v>20</v>
      </c>
      <c r="K71" s="117">
        <v>8</v>
      </c>
      <c r="L71" s="117">
        <v>2</v>
      </c>
      <c r="M71" s="36">
        <v>2</v>
      </c>
      <c r="N71" s="36" t="s">
        <v>30</v>
      </c>
      <c r="O71" s="36" t="s">
        <v>30</v>
      </c>
      <c r="P71" s="120">
        <v>6</v>
      </c>
      <c r="Q71" s="106">
        <f>SUM(R71:S71)</f>
        <v>9</v>
      </c>
      <c r="R71" s="117">
        <v>2</v>
      </c>
      <c r="S71" s="117">
        <v>7</v>
      </c>
      <c r="V71" s="54"/>
      <c r="W71" s="162"/>
      <c r="X71" s="161"/>
      <c r="Y71" s="60"/>
      <c r="Z71" s="158"/>
      <c r="AA71" s="60"/>
      <c r="AB71" s="60"/>
      <c r="AC71" s="60"/>
      <c r="AD71" s="91"/>
      <c r="AE71" s="60"/>
      <c r="AF71" s="60"/>
      <c r="AG71" s="91"/>
      <c r="AH71" s="60"/>
      <c r="AI71" s="60"/>
      <c r="AJ71" s="91"/>
      <c r="AK71" s="60"/>
      <c r="AL71" s="60"/>
    </row>
    <row r="72" spans="1:38" ht="15" customHeight="1">
      <c r="A72" s="116"/>
      <c r="B72" s="53" t="s">
        <v>131</v>
      </c>
      <c r="C72" s="106">
        <f>SUM(D72:E72)</f>
        <v>15</v>
      </c>
      <c r="D72" s="119">
        <f>SUM(F72,H72,J72,M72)</f>
        <v>12</v>
      </c>
      <c r="E72" s="119">
        <f>SUM(G72,I72,K72,L72,N72)</f>
        <v>3</v>
      </c>
      <c r="F72" s="117">
        <v>1</v>
      </c>
      <c r="G72" s="36" t="s">
        <v>30</v>
      </c>
      <c r="H72" s="117">
        <v>1</v>
      </c>
      <c r="I72" s="36" t="s">
        <v>30</v>
      </c>
      <c r="J72" s="117">
        <v>9</v>
      </c>
      <c r="K72" s="117">
        <v>2</v>
      </c>
      <c r="L72" s="117">
        <v>1</v>
      </c>
      <c r="M72" s="36">
        <v>1</v>
      </c>
      <c r="N72" s="36" t="s">
        <v>30</v>
      </c>
      <c r="O72" s="36" t="s">
        <v>30</v>
      </c>
      <c r="P72" s="36">
        <v>2</v>
      </c>
      <c r="Q72" s="106">
        <f>SUM(R72:S72)</f>
        <v>6</v>
      </c>
      <c r="R72" s="117">
        <v>1</v>
      </c>
      <c r="S72" s="117">
        <v>5</v>
      </c>
      <c r="V72" s="124"/>
      <c r="W72" s="496" t="s">
        <v>130</v>
      </c>
      <c r="X72" s="497"/>
      <c r="Y72" s="73">
        <f>SUM(Y73)</f>
        <v>1</v>
      </c>
      <c r="Z72" s="160" t="s">
        <v>30</v>
      </c>
      <c r="AA72" s="73">
        <f aca="true" t="shared" si="32" ref="AA72:AL72">SUM(AA73)</f>
        <v>19</v>
      </c>
      <c r="AB72" s="73">
        <f t="shared" si="32"/>
        <v>16</v>
      </c>
      <c r="AC72" s="73">
        <f t="shared" si="32"/>
        <v>3</v>
      </c>
      <c r="AD72" s="73">
        <f t="shared" si="32"/>
        <v>14</v>
      </c>
      <c r="AE72" s="73">
        <f t="shared" si="32"/>
        <v>13</v>
      </c>
      <c r="AF72" s="73">
        <f t="shared" si="32"/>
        <v>1</v>
      </c>
      <c r="AG72" s="73">
        <f t="shared" si="32"/>
        <v>5</v>
      </c>
      <c r="AH72" s="73">
        <f t="shared" si="32"/>
        <v>3</v>
      </c>
      <c r="AI72" s="73">
        <f t="shared" si="32"/>
        <v>2</v>
      </c>
      <c r="AJ72" s="73">
        <f t="shared" si="32"/>
        <v>3</v>
      </c>
      <c r="AK72" s="73">
        <f t="shared" si="32"/>
        <v>2</v>
      </c>
      <c r="AL72" s="73">
        <f t="shared" si="32"/>
        <v>1</v>
      </c>
    </row>
    <row r="73" spans="1:38" ht="15" customHeight="1">
      <c r="A73" s="116"/>
      <c r="B73" s="53"/>
      <c r="C73" s="103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03"/>
      <c r="R73" s="115"/>
      <c r="S73" s="115"/>
      <c r="V73" s="54"/>
      <c r="W73" s="137"/>
      <c r="X73" s="53" t="s">
        <v>129</v>
      </c>
      <c r="Y73" s="60">
        <v>1</v>
      </c>
      <c r="Z73" s="153" t="s">
        <v>30</v>
      </c>
      <c r="AA73" s="56">
        <f>SUM(AB73:AC73)</f>
        <v>19</v>
      </c>
      <c r="AB73" s="60">
        <f>SUM(AE73,AH73)</f>
        <v>16</v>
      </c>
      <c r="AC73" s="60">
        <f>SUM(AF73,AI73)</f>
        <v>3</v>
      </c>
      <c r="AD73" s="56">
        <f>SUM(AE73:AF73)</f>
        <v>14</v>
      </c>
      <c r="AE73" s="60">
        <v>13</v>
      </c>
      <c r="AF73" s="60">
        <v>1</v>
      </c>
      <c r="AG73" s="56">
        <f>SUM(AH73:AI73)</f>
        <v>5</v>
      </c>
      <c r="AH73" s="60">
        <v>3</v>
      </c>
      <c r="AI73" s="60">
        <v>2</v>
      </c>
      <c r="AJ73" s="56">
        <f>SUM(AK73:AL73)</f>
        <v>3</v>
      </c>
      <c r="AK73" s="60">
        <v>2</v>
      </c>
      <c r="AL73" s="60">
        <v>1</v>
      </c>
    </row>
    <row r="74" spans="1:38" ht="15" customHeight="1">
      <c r="A74" s="496" t="s">
        <v>130</v>
      </c>
      <c r="B74" s="497"/>
      <c r="C74" s="73">
        <f>SUM(C75)</f>
        <v>27</v>
      </c>
      <c r="D74" s="73">
        <f>SUM(D75)</f>
        <v>17</v>
      </c>
      <c r="E74" s="73">
        <f>SUM(E75)</f>
        <v>10</v>
      </c>
      <c r="F74" s="73">
        <f>SUM(F75)</f>
        <v>2</v>
      </c>
      <c r="G74" s="34" t="s">
        <v>30</v>
      </c>
      <c r="H74" s="73">
        <f>SUM(H75)</f>
        <v>2</v>
      </c>
      <c r="I74" s="34" t="s">
        <v>30</v>
      </c>
      <c r="J74" s="73">
        <f>SUM(J75)</f>
        <v>12</v>
      </c>
      <c r="K74" s="73">
        <f>SUM(K75)</f>
        <v>8</v>
      </c>
      <c r="L74" s="73">
        <f>SUM(L75)</f>
        <v>2</v>
      </c>
      <c r="M74" s="73">
        <f>SUM(M75)</f>
        <v>1</v>
      </c>
      <c r="N74" s="34" t="s">
        <v>30</v>
      </c>
      <c r="O74" s="34" t="s">
        <v>30</v>
      </c>
      <c r="P74" s="73">
        <f>SUM(P75)</f>
        <v>1</v>
      </c>
      <c r="Q74" s="73">
        <f>SUM(Q75)</f>
        <v>10</v>
      </c>
      <c r="R74" s="73">
        <f>SUM(R75)</f>
        <v>2</v>
      </c>
      <c r="S74" s="73">
        <f>SUM(S75)</f>
        <v>8</v>
      </c>
      <c r="V74" s="54"/>
      <c r="W74" s="54"/>
      <c r="X74" s="159"/>
      <c r="Y74" s="60"/>
      <c r="Z74" s="158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</row>
    <row r="75" spans="1:38" ht="15" customHeight="1">
      <c r="A75" s="113"/>
      <c r="B75" s="47" t="s">
        <v>129</v>
      </c>
      <c r="C75" s="140">
        <f>SUM(D75:E75)</f>
        <v>27</v>
      </c>
      <c r="D75" s="140">
        <f>SUM(F75,H75,J75,M75)</f>
        <v>17</v>
      </c>
      <c r="E75" s="140">
        <f>SUM(G75,I75,K75,L75,N75)</f>
        <v>10</v>
      </c>
      <c r="F75" s="111">
        <v>2</v>
      </c>
      <c r="G75" s="101" t="s">
        <v>30</v>
      </c>
      <c r="H75" s="111">
        <v>2</v>
      </c>
      <c r="I75" s="101" t="s">
        <v>30</v>
      </c>
      <c r="J75" s="111">
        <v>12</v>
      </c>
      <c r="K75" s="111">
        <v>8</v>
      </c>
      <c r="L75" s="111">
        <v>2</v>
      </c>
      <c r="M75" s="101">
        <v>1</v>
      </c>
      <c r="N75" s="101" t="s">
        <v>30</v>
      </c>
      <c r="O75" s="101" t="s">
        <v>13</v>
      </c>
      <c r="P75" s="101">
        <v>1</v>
      </c>
      <c r="Q75" s="140">
        <f>SUM(R75:S75)</f>
        <v>10</v>
      </c>
      <c r="R75" s="111">
        <v>2</v>
      </c>
      <c r="S75" s="111">
        <v>8</v>
      </c>
      <c r="V75" s="496" t="s">
        <v>241</v>
      </c>
      <c r="W75" s="496"/>
      <c r="X75" s="497"/>
      <c r="Y75" s="156">
        <f aca="true" t="shared" si="33" ref="Y75:AL75">SUM(Y76:Y81)</f>
        <v>8</v>
      </c>
      <c r="Z75" s="157">
        <f t="shared" si="33"/>
        <v>3</v>
      </c>
      <c r="AA75" s="156">
        <f t="shared" si="33"/>
        <v>250</v>
      </c>
      <c r="AB75" s="156">
        <f t="shared" si="33"/>
        <v>189</v>
      </c>
      <c r="AC75" s="156">
        <f t="shared" si="33"/>
        <v>61</v>
      </c>
      <c r="AD75" s="156">
        <f t="shared" si="33"/>
        <v>169</v>
      </c>
      <c r="AE75" s="156">
        <f t="shared" si="33"/>
        <v>134</v>
      </c>
      <c r="AF75" s="156">
        <f t="shared" si="33"/>
        <v>35</v>
      </c>
      <c r="AG75" s="156">
        <f t="shared" si="33"/>
        <v>81</v>
      </c>
      <c r="AH75" s="156">
        <f t="shared" si="33"/>
        <v>55</v>
      </c>
      <c r="AI75" s="156">
        <f t="shared" si="33"/>
        <v>26</v>
      </c>
      <c r="AJ75" s="156">
        <f t="shared" si="33"/>
        <v>47</v>
      </c>
      <c r="AK75" s="156">
        <f t="shared" si="33"/>
        <v>20</v>
      </c>
      <c r="AL75" s="156">
        <f t="shared" si="33"/>
        <v>27</v>
      </c>
    </row>
    <row r="76" spans="1:38" ht="15" customHeight="1">
      <c r="A76" s="40" t="s">
        <v>32</v>
      </c>
      <c r="B76" s="4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V76" s="154"/>
      <c r="W76" s="551" t="s">
        <v>47</v>
      </c>
      <c r="X76" s="552"/>
      <c r="Y76" s="152">
        <v>3</v>
      </c>
      <c r="Z76" s="155">
        <v>2</v>
      </c>
      <c r="AA76" s="56">
        <f aca="true" t="shared" si="34" ref="AA76:AA81">SUM(AB76:AC76)</f>
        <v>152</v>
      </c>
      <c r="AB76" s="60">
        <f aca="true" t="shared" si="35" ref="AB76:AC81">SUM(AE76,AH76)</f>
        <v>121</v>
      </c>
      <c r="AC76" s="60">
        <f t="shared" si="35"/>
        <v>31</v>
      </c>
      <c r="AD76" s="56">
        <f aca="true" t="shared" si="36" ref="AD76:AD81">SUM(AE76:AF76)</f>
        <v>99</v>
      </c>
      <c r="AE76" s="152">
        <v>81</v>
      </c>
      <c r="AF76" s="152">
        <v>18</v>
      </c>
      <c r="AG76" s="56">
        <f aca="true" t="shared" si="37" ref="AG76:AG81">SUM(AH76:AI76)</f>
        <v>53</v>
      </c>
      <c r="AH76" s="152">
        <v>40</v>
      </c>
      <c r="AI76" s="152">
        <v>13</v>
      </c>
      <c r="AJ76" s="56">
        <f>SUM(AK76:AL76)</f>
        <v>21</v>
      </c>
      <c r="AK76" s="152">
        <v>9</v>
      </c>
      <c r="AL76" s="152">
        <v>12</v>
      </c>
    </row>
    <row r="77" spans="22:38" ht="15" customHeight="1">
      <c r="V77" s="154"/>
      <c r="W77" s="551" t="s">
        <v>46</v>
      </c>
      <c r="X77" s="552"/>
      <c r="Y77" s="152">
        <v>1</v>
      </c>
      <c r="Z77" s="153" t="s">
        <v>30</v>
      </c>
      <c r="AA77" s="56">
        <f t="shared" si="34"/>
        <v>13</v>
      </c>
      <c r="AB77" s="60">
        <f t="shared" si="35"/>
        <v>10</v>
      </c>
      <c r="AC77" s="60">
        <f t="shared" si="35"/>
        <v>3</v>
      </c>
      <c r="AD77" s="56">
        <f t="shared" si="36"/>
        <v>12</v>
      </c>
      <c r="AE77" s="152">
        <v>10</v>
      </c>
      <c r="AF77" s="152">
        <v>2</v>
      </c>
      <c r="AG77" s="56">
        <f t="shared" si="37"/>
        <v>1</v>
      </c>
      <c r="AH77" s="152" t="s">
        <v>30</v>
      </c>
      <c r="AI77" s="152">
        <v>1</v>
      </c>
      <c r="AJ77" s="56">
        <f>SUM(AK77:AL77)</f>
        <v>7</v>
      </c>
      <c r="AK77" s="152">
        <v>4</v>
      </c>
      <c r="AL77" s="152">
        <v>3</v>
      </c>
    </row>
    <row r="78" spans="22:38" ht="15" customHeight="1">
      <c r="V78" s="154"/>
      <c r="W78" s="551" t="s">
        <v>45</v>
      </c>
      <c r="X78" s="552"/>
      <c r="Y78" s="152">
        <v>1</v>
      </c>
      <c r="Z78" s="153" t="s">
        <v>30</v>
      </c>
      <c r="AA78" s="56">
        <f t="shared" si="34"/>
        <v>26</v>
      </c>
      <c r="AB78" s="60">
        <f t="shared" si="35"/>
        <v>17</v>
      </c>
      <c r="AC78" s="60">
        <f t="shared" si="35"/>
        <v>9</v>
      </c>
      <c r="AD78" s="56">
        <f t="shared" si="36"/>
        <v>19</v>
      </c>
      <c r="AE78" s="152">
        <v>14</v>
      </c>
      <c r="AF78" s="152">
        <v>5</v>
      </c>
      <c r="AG78" s="56">
        <f t="shared" si="37"/>
        <v>7</v>
      </c>
      <c r="AH78" s="152">
        <v>3</v>
      </c>
      <c r="AI78" s="152">
        <v>4</v>
      </c>
      <c r="AJ78" s="56">
        <f>SUM(AK78:AL78)</f>
        <v>8</v>
      </c>
      <c r="AK78" s="152">
        <v>3</v>
      </c>
      <c r="AL78" s="152">
        <v>5</v>
      </c>
    </row>
    <row r="79" spans="22:38" ht="15" customHeight="1">
      <c r="V79" s="154"/>
      <c r="W79" s="551" t="s">
        <v>44</v>
      </c>
      <c r="X79" s="552"/>
      <c r="Y79" s="152">
        <v>1</v>
      </c>
      <c r="Z79" s="155">
        <v>1</v>
      </c>
      <c r="AA79" s="56">
        <f t="shared" si="34"/>
        <v>12</v>
      </c>
      <c r="AB79" s="60">
        <f t="shared" si="35"/>
        <v>8</v>
      </c>
      <c r="AC79" s="60">
        <f t="shared" si="35"/>
        <v>4</v>
      </c>
      <c r="AD79" s="56">
        <f t="shared" si="36"/>
        <v>8</v>
      </c>
      <c r="AE79" s="152">
        <v>7</v>
      </c>
      <c r="AF79" s="152">
        <v>1</v>
      </c>
      <c r="AG79" s="56">
        <f t="shared" si="37"/>
        <v>4</v>
      </c>
      <c r="AH79" s="152">
        <v>1</v>
      </c>
      <c r="AI79" s="152">
        <v>3</v>
      </c>
      <c r="AJ79" s="152" t="s">
        <v>30</v>
      </c>
      <c r="AK79" s="152" t="s">
        <v>30</v>
      </c>
      <c r="AL79" s="152" t="s">
        <v>30</v>
      </c>
    </row>
    <row r="80" spans="22:38" ht="15" customHeight="1">
      <c r="V80" s="154"/>
      <c r="W80" s="551" t="s">
        <v>42</v>
      </c>
      <c r="X80" s="552"/>
      <c r="Y80" s="152">
        <v>1</v>
      </c>
      <c r="Z80" s="153" t="s">
        <v>30</v>
      </c>
      <c r="AA80" s="56">
        <f t="shared" si="34"/>
        <v>26</v>
      </c>
      <c r="AB80" s="60">
        <f t="shared" si="35"/>
        <v>20</v>
      </c>
      <c r="AC80" s="60">
        <f t="shared" si="35"/>
        <v>6</v>
      </c>
      <c r="AD80" s="56">
        <f t="shared" si="36"/>
        <v>19</v>
      </c>
      <c r="AE80" s="152">
        <v>16</v>
      </c>
      <c r="AF80" s="152">
        <v>3</v>
      </c>
      <c r="AG80" s="56">
        <f t="shared" si="37"/>
        <v>7</v>
      </c>
      <c r="AH80" s="152">
        <v>4</v>
      </c>
      <c r="AI80" s="152">
        <v>3</v>
      </c>
      <c r="AJ80" s="56">
        <f>SUM(AK80:AL80)</f>
        <v>5</v>
      </c>
      <c r="AK80" s="152">
        <v>2</v>
      </c>
      <c r="AL80" s="152">
        <v>3</v>
      </c>
    </row>
    <row r="81" spans="22:38" ht="15" customHeight="1">
      <c r="V81" s="151"/>
      <c r="W81" s="553" t="s">
        <v>41</v>
      </c>
      <c r="X81" s="554"/>
      <c r="Y81" s="147">
        <v>1</v>
      </c>
      <c r="Z81" s="150" t="s">
        <v>13</v>
      </c>
      <c r="AA81" s="148">
        <f t="shared" si="34"/>
        <v>21</v>
      </c>
      <c r="AB81" s="149">
        <f t="shared" si="35"/>
        <v>13</v>
      </c>
      <c r="AC81" s="149">
        <f t="shared" si="35"/>
        <v>8</v>
      </c>
      <c r="AD81" s="148">
        <f t="shared" si="36"/>
        <v>12</v>
      </c>
      <c r="AE81" s="147">
        <v>6</v>
      </c>
      <c r="AF81" s="147">
        <v>6</v>
      </c>
      <c r="AG81" s="148">
        <f t="shared" si="37"/>
        <v>9</v>
      </c>
      <c r="AH81" s="147">
        <v>7</v>
      </c>
      <c r="AI81" s="147">
        <v>2</v>
      </c>
      <c r="AJ81" s="148">
        <f>SUM(AK81:AL81)</f>
        <v>6</v>
      </c>
      <c r="AK81" s="147">
        <v>2</v>
      </c>
      <c r="AL81" s="147">
        <v>4</v>
      </c>
    </row>
    <row r="82" spans="22:38" ht="15" customHeight="1">
      <c r="V82" s="1" t="s">
        <v>240</v>
      </c>
      <c r="W82" s="1"/>
      <c r="X82" s="146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</row>
    <row r="83" spans="22:38" ht="15" customHeight="1">
      <c r="V83" s="1" t="s">
        <v>239</v>
      </c>
      <c r="W83" s="1"/>
      <c r="X83" s="38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</row>
    <row r="84" spans="22:38" ht="15" customHeight="1">
      <c r="V84" s="40" t="s">
        <v>32</v>
      </c>
      <c r="W84" s="1"/>
      <c r="X84" s="146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</row>
  </sheetData>
  <sheetProtection/>
  <mergeCells count="84">
    <mergeCell ref="A37:B37"/>
    <mergeCell ref="A47:B47"/>
    <mergeCell ref="A54:B54"/>
    <mergeCell ref="A60:B60"/>
    <mergeCell ref="A68:B68"/>
    <mergeCell ref="A74:B74"/>
    <mergeCell ref="A26:B26"/>
    <mergeCell ref="A27:B27"/>
    <mergeCell ref="A28:B28"/>
    <mergeCell ref="A31:B31"/>
    <mergeCell ref="A4:B8"/>
    <mergeCell ref="A16:B16"/>
    <mergeCell ref="A17:B17"/>
    <mergeCell ref="A25:B25"/>
    <mergeCell ref="A20:B20"/>
    <mergeCell ref="A22:B22"/>
    <mergeCell ref="A1:S1"/>
    <mergeCell ref="A10:B10"/>
    <mergeCell ref="A11:B11"/>
    <mergeCell ref="A2:S2"/>
    <mergeCell ref="Q4:S5"/>
    <mergeCell ref="H6:I7"/>
    <mergeCell ref="J6:K6"/>
    <mergeCell ref="M6:N7"/>
    <mergeCell ref="C6:E7"/>
    <mergeCell ref="C5:N5"/>
    <mergeCell ref="O6:P6"/>
    <mergeCell ref="C4:P4"/>
    <mergeCell ref="Q6:S7"/>
    <mergeCell ref="J7:K7"/>
    <mergeCell ref="A24:B24"/>
    <mergeCell ref="A12:B12"/>
    <mergeCell ref="A9:B9"/>
    <mergeCell ref="A15:B15"/>
    <mergeCell ref="F6:G7"/>
    <mergeCell ref="A21:B21"/>
    <mergeCell ref="A23:B23"/>
    <mergeCell ref="A13:B13"/>
    <mergeCell ref="A19:B19"/>
    <mergeCell ref="W80:X80"/>
    <mergeCell ref="W81:X81"/>
    <mergeCell ref="W76:X76"/>
    <mergeCell ref="W77:X77"/>
    <mergeCell ref="W78:X78"/>
    <mergeCell ref="W79:X79"/>
    <mergeCell ref="W26:X26"/>
    <mergeCell ref="W29:X29"/>
    <mergeCell ref="AA4:AI4"/>
    <mergeCell ref="AJ4:AL4"/>
    <mergeCell ref="AJ5:AJ6"/>
    <mergeCell ref="AK5:AK6"/>
    <mergeCell ref="AL5:AL6"/>
    <mergeCell ref="W22:X22"/>
    <mergeCell ref="W23:X23"/>
    <mergeCell ref="V25:X25"/>
    <mergeCell ref="V13:X13"/>
    <mergeCell ref="V14:X14"/>
    <mergeCell ref="W24:X24"/>
    <mergeCell ref="W19:X19"/>
    <mergeCell ref="V16:X16"/>
    <mergeCell ref="W20:X20"/>
    <mergeCell ref="W21:X21"/>
    <mergeCell ref="W17:X17"/>
    <mergeCell ref="W18:X18"/>
    <mergeCell ref="V7:X7"/>
    <mergeCell ref="V8:X8"/>
    <mergeCell ref="V9:X9"/>
    <mergeCell ref="V10:X10"/>
    <mergeCell ref="V11:X11"/>
    <mergeCell ref="V12:X12"/>
    <mergeCell ref="V1:AL1"/>
    <mergeCell ref="V2:AL2"/>
    <mergeCell ref="V4:X6"/>
    <mergeCell ref="AA5:AC5"/>
    <mergeCell ref="AD5:AF5"/>
    <mergeCell ref="AG5:AI5"/>
    <mergeCell ref="Y4:Z6"/>
    <mergeCell ref="W72:X72"/>
    <mergeCell ref="W66:X66"/>
    <mergeCell ref="V75:X75"/>
    <mergeCell ref="W35:X35"/>
    <mergeCell ref="W45:X45"/>
    <mergeCell ref="W52:X52"/>
    <mergeCell ref="W58:X58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9"/>
  <sheetViews>
    <sheetView zoomScalePageLayoutView="0" workbookViewId="0" topLeftCell="A1">
      <selection activeCell="A11" sqref="A11:C11"/>
    </sheetView>
  </sheetViews>
  <sheetFormatPr defaultColWidth="8.09765625" defaultRowHeight="15" customHeight="1"/>
  <cols>
    <col min="1" max="2" width="2.5" style="0" customWidth="1"/>
    <col min="3" max="3" width="9.3984375" style="0" customWidth="1"/>
  </cols>
  <sheetData>
    <row r="1" spans="1:30" ht="18.75" customHeight="1">
      <c r="A1" s="515" t="s">
        <v>291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</row>
    <row r="2" spans="1:30" ht="18.75" customHeight="1">
      <c r="A2" s="459" t="s">
        <v>290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</row>
    <row r="3" spans="1:30" ht="15" customHeight="1" thickBot="1">
      <c r="A3" s="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48" t="s">
        <v>213</v>
      </c>
    </row>
    <row r="4" spans="1:30" ht="15" customHeight="1">
      <c r="A4" s="446" t="s">
        <v>289</v>
      </c>
      <c r="B4" s="446"/>
      <c r="C4" s="504"/>
      <c r="D4" s="437" t="s">
        <v>288</v>
      </c>
      <c r="E4" s="437"/>
      <c r="F4" s="438"/>
      <c r="G4" s="436" t="s">
        <v>287</v>
      </c>
      <c r="H4" s="437"/>
      <c r="I4" s="437"/>
      <c r="J4" s="437"/>
      <c r="K4" s="437"/>
      <c r="L4" s="437"/>
      <c r="M4" s="437"/>
      <c r="N4" s="437"/>
      <c r="O4" s="437"/>
      <c r="P4" s="437"/>
      <c r="Q4" s="438"/>
      <c r="R4" s="436" t="s">
        <v>286</v>
      </c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</row>
    <row r="5" spans="1:30" ht="15" customHeight="1">
      <c r="A5" s="447"/>
      <c r="B5" s="447"/>
      <c r="C5" s="564"/>
      <c r="D5" s="464" t="s">
        <v>3</v>
      </c>
      <c r="E5" s="565" t="s">
        <v>4</v>
      </c>
      <c r="F5" s="565" t="s">
        <v>5</v>
      </c>
      <c r="G5" s="433" t="s">
        <v>3</v>
      </c>
      <c r="H5" s="434"/>
      <c r="I5" s="435"/>
      <c r="J5" s="433" t="s">
        <v>285</v>
      </c>
      <c r="K5" s="435"/>
      <c r="L5" s="433" t="s">
        <v>284</v>
      </c>
      <c r="M5" s="435"/>
      <c r="N5" s="433" t="s">
        <v>283</v>
      </c>
      <c r="O5" s="435"/>
      <c r="P5" s="433" t="s">
        <v>281</v>
      </c>
      <c r="Q5" s="435"/>
      <c r="R5" s="433" t="s">
        <v>3</v>
      </c>
      <c r="S5" s="434"/>
      <c r="T5" s="435"/>
      <c r="U5" s="433" t="s">
        <v>285</v>
      </c>
      <c r="V5" s="435"/>
      <c r="W5" s="433" t="s">
        <v>284</v>
      </c>
      <c r="X5" s="435"/>
      <c r="Y5" s="433" t="s">
        <v>283</v>
      </c>
      <c r="Z5" s="435"/>
      <c r="AA5" s="433" t="s">
        <v>282</v>
      </c>
      <c r="AB5" s="435"/>
      <c r="AC5" s="433" t="s">
        <v>281</v>
      </c>
      <c r="AD5" s="434"/>
    </row>
    <row r="6" spans="1:30" ht="15" customHeight="1">
      <c r="A6" s="448"/>
      <c r="B6" s="448"/>
      <c r="C6" s="506"/>
      <c r="D6" s="454"/>
      <c r="E6" s="474"/>
      <c r="F6" s="474"/>
      <c r="G6" s="86" t="s">
        <v>3</v>
      </c>
      <c r="H6" s="86" t="s">
        <v>4</v>
      </c>
      <c r="I6" s="86" t="s">
        <v>5</v>
      </c>
      <c r="J6" s="86" t="s">
        <v>4</v>
      </c>
      <c r="K6" s="86" t="s">
        <v>5</v>
      </c>
      <c r="L6" s="86" t="s">
        <v>4</v>
      </c>
      <c r="M6" s="86" t="s">
        <v>5</v>
      </c>
      <c r="N6" s="86" t="s">
        <v>4</v>
      </c>
      <c r="O6" s="86" t="s">
        <v>5</v>
      </c>
      <c r="P6" s="86" t="s">
        <v>4</v>
      </c>
      <c r="Q6" s="86" t="s">
        <v>5</v>
      </c>
      <c r="R6" s="86" t="s">
        <v>3</v>
      </c>
      <c r="S6" s="86" t="s">
        <v>4</v>
      </c>
      <c r="T6" s="86" t="s">
        <v>5</v>
      </c>
      <c r="U6" s="86" t="s">
        <v>4</v>
      </c>
      <c r="V6" s="86" t="s">
        <v>5</v>
      </c>
      <c r="W6" s="86" t="s">
        <v>4</v>
      </c>
      <c r="X6" s="86" t="s">
        <v>5</v>
      </c>
      <c r="Y6" s="86" t="s">
        <v>4</v>
      </c>
      <c r="Z6" s="86" t="s">
        <v>5</v>
      </c>
      <c r="AA6" s="86" t="s">
        <v>4</v>
      </c>
      <c r="AB6" s="85" t="s">
        <v>5</v>
      </c>
      <c r="AC6" s="84" t="s">
        <v>4</v>
      </c>
      <c r="AD6" s="82" t="s">
        <v>5</v>
      </c>
    </row>
    <row r="7" spans="1:30" ht="15" customHeight="1">
      <c r="A7" s="463" t="s">
        <v>243</v>
      </c>
      <c r="B7" s="463"/>
      <c r="C7" s="464"/>
      <c r="D7" s="106">
        <f>SUM(E7:F7)</f>
        <v>42462</v>
      </c>
      <c r="E7" s="119">
        <f aca="true" t="shared" si="0" ref="E7:F10">SUM(H7,S7)</f>
        <v>21184</v>
      </c>
      <c r="F7" s="119">
        <f t="shared" si="0"/>
        <v>21278</v>
      </c>
      <c r="G7" s="106">
        <f>SUM(H7:I7)</f>
        <v>41501</v>
      </c>
      <c r="H7" s="106">
        <f aca="true" t="shared" si="1" ref="H7:I10">SUM(J7,L7,N7,P7)</f>
        <v>20558</v>
      </c>
      <c r="I7" s="106">
        <f t="shared" si="1"/>
        <v>20943</v>
      </c>
      <c r="J7" s="106">
        <v>6778</v>
      </c>
      <c r="K7" s="106">
        <v>6758</v>
      </c>
      <c r="L7" s="106">
        <v>6762</v>
      </c>
      <c r="M7" s="106">
        <v>6896</v>
      </c>
      <c r="N7" s="106">
        <v>6992</v>
      </c>
      <c r="O7" s="106">
        <v>7286</v>
      </c>
      <c r="P7" s="106">
        <v>26</v>
      </c>
      <c r="Q7" s="36">
        <v>3</v>
      </c>
      <c r="R7" s="106">
        <f>SUM(S7:T7)</f>
        <v>961</v>
      </c>
      <c r="S7" s="106">
        <f aca="true" t="shared" si="2" ref="S7:T10">SUM(U7,W7,Y7,AA7,AC7)</f>
        <v>626</v>
      </c>
      <c r="T7" s="106">
        <f t="shared" si="2"/>
        <v>335</v>
      </c>
      <c r="U7" s="177">
        <v>174</v>
      </c>
      <c r="V7" s="177">
        <v>110</v>
      </c>
      <c r="W7" s="177">
        <v>142</v>
      </c>
      <c r="X7" s="177">
        <v>81</v>
      </c>
      <c r="Y7" s="177">
        <v>151</v>
      </c>
      <c r="Z7" s="177">
        <v>86</v>
      </c>
      <c r="AA7" s="177">
        <v>118</v>
      </c>
      <c r="AB7" s="177">
        <v>42</v>
      </c>
      <c r="AC7" s="178">
        <v>41</v>
      </c>
      <c r="AD7" s="178">
        <v>16</v>
      </c>
    </row>
    <row r="8" spans="1:30" ht="15" customHeight="1">
      <c r="A8" s="465" t="s">
        <v>60</v>
      </c>
      <c r="B8" s="467"/>
      <c r="C8" s="469"/>
      <c r="D8" s="106">
        <f>SUM(E8:F8)</f>
        <v>41212</v>
      </c>
      <c r="E8" s="119">
        <f t="shared" si="0"/>
        <v>20687</v>
      </c>
      <c r="F8" s="119">
        <f t="shared" si="0"/>
        <v>20525</v>
      </c>
      <c r="G8" s="106">
        <f>SUM(H8:I8)</f>
        <v>40232</v>
      </c>
      <c r="H8" s="106">
        <f t="shared" si="1"/>
        <v>20048</v>
      </c>
      <c r="I8" s="106">
        <f t="shared" si="1"/>
        <v>20184</v>
      </c>
      <c r="J8" s="106">
        <v>6945</v>
      </c>
      <c r="K8" s="106">
        <v>6788</v>
      </c>
      <c r="L8" s="106">
        <v>6564</v>
      </c>
      <c r="M8" s="106">
        <v>6629</v>
      </c>
      <c r="N8" s="106">
        <v>6524</v>
      </c>
      <c r="O8" s="106">
        <v>6762</v>
      </c>
      <c r="P8" s="106">
        <v>15</v>
      </c>
      <c r="Q8" s="106">
        <v>5</v>
      </c>
      <c r="R8" s="106">
        <f>SUM(S8:T8)</f>
        <v>980</v>
      </c>
      <c r="S8" s="106">
        <f t="shared" si="2"/>
        <v>639</v>
      </c>
      <c r="T8" s="106">
        <f t="shared" si="2"/>
        <v>341</v>
      </c>
      <c r="U8" s="177">
        <v>183</v>
      </c>
      <c r="V8" s="177">
        <v>105</v>
      </c>
      <c r="W8" s="177">
        <v>163</v>
      </c>
      <c r="X8" s="177">
        <v>84</v>
      </c>
      <c r="Y8" s="177">
        <v>146</v>
      </c>
      <c r="Z8" s="177">
        <v>78</v>
      </c>
      <c r="AA8" s="177">
        <v>101</v>
      </c>
      <c r="AB8" s="177">
        <v>59</v>
      </c>
      <c r="AC8" s="120">
        <v>46</v>
      </c>
      <c r="AD8" s="120">
        <v>15</v>
      </c>
    </row>
    <row r="9" spans="1:30" ht="15" customHeight="1">
      <c r="A9" s="465" t="s">
        <v>183</v>
      </c>
      <c r="B9" s="467"/>
      <c r="C9" s="469"/>
      <c r="D9" s="106">
        <f>SUM(E9:F9)</f>
        <v>40402</v>
      </c>
      <c r="E9" s="119">
        <f t="shared" si="0"/>
        <v>20277</v>
      </c>
      <c r="F9" s="119">
        <f t="shared" si="0"/>
        <v>20125</v>
      </c>
      <c r="G9" s="106">
        <f>SUM(H9:I9)</f>
        <v>39393</v>
      </c>
      <c r="H9" s="106">
        <f t="shared" si="1"/>
        <v>19613</v>
      </c>
      <c r="I9" s="106">
        <f t="shared" si="1"/>
        <v>19780</v>
      </c>
      <c r="J9" s="106">
        <v>6562</v>
      </c>
      <c r="K9" s="106">
        <v>6677</v>
      </c>
      <c r="L9" s="106">
        <v>6652</v>
      </c>
      <c r="M9" s="106">
        <v>6637</v>
      </c>
      <c r="N9" s="106">
        <v>6386</v>
      </c>
      <c r="O9" s="106">
        <v>6461</v>
      </c>
      <c r="P9" s="106">
        <v>13</v>
      </c>
      <c r="Q9" s="106">
        <v>5</v>
      </c>
      <c r="R9" s="106">
        <f>SUM(S9:T9)</f>
        <v>1009</v>
      </c>
      <c r="S9" s="106">
        <f t="shared" si="2"/>
        <v>664</v>
      </c>
      <c r="T9" s="106">
        <f t="shared" si="2"/>
        <v>345</v>
      </c>
      <c r="U9" s="106">
        <v>193</v>
      </c>
      <c r="V9" s="106">
        <v>95</v>
      </c>
      <c r="W9" s="106">
        <v>152</v>
      </c>
      <c r="X9" s="106">
        <v>101</v>
      </c>
      <c r="Y9" s="106">
        <v>167</v>
      </c>
      <c r="Z9" s="106">
        <v>81</v>
      </c>
      <c r="AA9" s="106">
        <v>107</v>
      </c>
      <c r="AB9" s="106">
        <v>56</v>
      </c>
      <c r="AC9" s="177">
        <v>45</v>
      </c>
      <c r="AD9" s="177">
        <v>12</v>
      </c>
    </row>
    <row r="10" spans="1:30" ht="15" customHeight="1">
      <c r="A10" s="465" t="s">
        <v>202</v>
      </c>
      <c r="B10" s="465"/>
      <c r="C10" s="566"/>
      <c r="D10" s="106">
        <f>SUM(E10:F10)</f>
        <v>39793</v>
      </c>
      <c r="E10" s="119">
        <f t="shared" si="0"/>
        <v>19826</v>
      </c>
      <c r="F10" s="119">
        <f t="shared" si="0"/>
        <v>19967</v>
      </c>
      <c r="G10" s="106">
        <f>SUM(H10:I10)</f>
        <v>38716</v>
      </c>
      <c r="H10" s="106">
        <f t="shared" si="1"/>
        <v>19119</v>
      </c>
      <c r="I10" s="106">
        <f t="shared" si="1"/>
        <v>19597</v>
      </c>
      <c r="J10" s="106">
        <v>6401</v>
      </c>
      <c r="K10" s="106">
        <v>6596</v>
      </c>
      <c r="L10" s="106">
        <v>6259</v>
      </c>
      <c r="M10" s="106">
        <v>6507</v>
      </c>
      <c r="N10" s="106">
        <v>6445</v>
      </c>
      <c r="O10" s="106">
        <v>6456</v>
      </c>
      <c r="P10" s="106">
        <v>14</v>
      </c>
      <c r="Q10" s="106">
        <v>38</v>
      </c>
      <c r="R10" s="106">
        <f>SUM(S10:T10)</f>
        <v>1077</v>
      </c>
      <c r="S10" s="106">
        <f t="shared" si="2"/>
        <v>707</v>
      </c>
      <c r="T10" s="106">
        <f t="shared" si="2"/>
        <v>370</v>
      </c>
      <c r="U10" s="106">
        <v>248</v>
      </c>
      <c r="V10" s="106">
        <v>134</v>
      </c>
      <c r="W10" s="106">
        <v>164</v>
      </c>
      <c r="X10" s="106">
        <v>85</v>
      </c>
      <c r="Y10" s="106">
        <v>149</v>
      </c>
      <c r="Z10" s="106">
        <v>91</v>
      </c>
      <c r="AA10" s="106">
        <v>104</v>
      </c>
      <c r="AB10" s="106">
        <v>49</v>
      </c>
      <c r="AC10" s="177">
        <v>42</v>
      </c>
      <c r="AD10" s="177">
        <v>11</v>
      </c>
    </row>
    <row r="11" spans="1:30" ht="15" customHeight="1">
      <c r="A11" s="470" t="s">
        <v>57</v>
      </c>
      <c r="B11" s="470"/>
      <c r="C11" s="471"/>
      <c r="D11" s="73">
        <f aca="true" t="shared" si="3" ref="D11:AD11">SUM(D13,D15,D74)</f>
        <v>38367</v>
      </c>
      <c r="E11" s="73">
        <f t="shared" si="3"/>
        <v>19157</v>
      </c>
      <c r="F11" s="73">
        <f t="shared" si="3"/>
        <v>19210</v>
      </c>
      <c r="G11" s="73">
        <f t="shared" si="3"/>
        <v>37279</v>
      </c>
      <c r="H11" s="73">
        <f t="shared" si="3"/>
        <v>18454</v>
      </c>
      <c r="I11" s="73">
        <f t="shared" si="3"/>
        <v>18825</v>
      </c>
      <c r="J11" s="73">
        <f t="shared" si="3"/>
        <v>6285</v>
      </c>
      <c r="K11" s="73">
        <f t="shared" si="3"/>
        <v>6082</v>
      </c>
      <c r="L11" s="73">
        <f t="shared" si="3"/>
        <v>6105</v>
      </c>
      <c r="M11" s="73">
        <f t="shared" si="3"/>
        <v>6386</v>
      </c>
      <c r="N11" s="73">
        <f t="shared" si="3"/>
        <v>6040</v>
      </c>
      <c r="O11" s="73">
        <f t="shared" si="3"/>
        <v>6286</v>
      </c>
      <c r="P11" s="73">
        <f t="shared" si="3"/>
        <v>24</v>
      </c>
      <c r="Q11" s="73">
        <f t="shared" si="3"/>
        <v>71</v>
      </c>
      <c r="R11" s="73">
        <f t="shared" si="3"/>
        <v>1088</v>
      </c>
      <c r="S11" s="73">
        <f t="shared" si="3"/>
        <v>703</v>
      </c>
      <c r="T11" s="73">
        <f t="shared" si="3"/>
        <v>385</v>
      </c>
      <c r="U11" s="73">
        <f t="shared" si="3"/>
        <v>218</v>
      </c>
      <c r="V11" s="73">
        <f t="shared" si="3"/>
        <v>121</v>
      </c>
      <c r="W11" s="73">
        <f t="shared" si="3"/>
        <v>173</v>
      </c>
      <c r="X11" s="73">
        <f t="shared" si="3"/>
        <v>111</v>
      </c>
      <c r="Y11" s="73">
        <f t="shared" si="3"/>
        <v>160</v>
      </c>
      <c r="Z11" s="73">
        <f t="shared" si="3"/>
        <v>78</v>
      </c>
      <c r="AA11" s="73">
        <f t="shared" si="3"/>
        <v>114</v>
      </c>
      <c r="AB11" s="73">
        <f t="shared" si="3"/>
        <v>65</v>
      </c>
      <c r="AC11" s="73">
        <f t="shared" si="3"/>
        <v>38</v>
      </c>
      <c r="AD11" s="73">
        <f t="shared" si="3"/>
        <v>10</v>
      </c>
    </row>
    <row r="12" spans="1:30" ht="15" customHeight="1">
      <c r="A12" s="109"/>
      <c r="B12" s="109"/>
      <c r="C12" s="108"/>
      <c r="D12" s="107"/>
      <c r="E12" s="74"/>
      <c r="F12" s="74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5" customHeight="1">
      <c r="A13" s="461" t="s">
        <v>280</v>
      </c>
      <c r="B13" s="461"/>
      <c r="C13" s="462"/>
      <c r="D13" s="73">
        <f>SUM(E13:F13)</f>
        <v>365</v>
      </c>
      <c r="E13" s="74">
        <f>SUM(H13,S13)</f>
        <v>201</v>
      </c>
      <c r="F13" s="74">
        <f>SUM(I13,T13)</f>
        <v>164</v>
      </c>
      <c r="G13" s="73">
        <f>SUM(H13:I13)</f>
        <v>365</v>
      </c>
      <c r="H13" s="73">
        <f>SUM(J13,L13,N13,P13)</f>
        <v>201</v>
      </c>
      <c r="I13" s="73">
        <f>SUM(K13,M13,O13,Q13)</f>
        <v>164</v>
      </c>
      <c r="J13" s="74">
        <v>73</v>
      </c>
      <c r="K13" s="74">
        <v>52</v>
      </c>
      <c r="L13" s="74">
        <v>64</v>
      </c>
      <c r="M13" s="74">
        <v>55</v>
      </c>
      <c r="N13" s="74">
        <v>64</v>
      </c>
      <c r="O13" s="74">
        <v>57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</row>
    <row r="14" spans="1:30" ht="15" customHeight="1">
      <c r="A14" s="109"/>
      <c r="B14" s="109"/>
      <c r="C14" s="108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5" customHeight="1">
      <c r="A15" s="461" t="s">
        <v>279</v>
      </c>
      <c r="B15" s="461"/>
      <c r="C15" s="462"/>
      <c r="D15" s="73">
        <f aca="true" t="shared" si="4" ref="D15:AD15">SUM(D16:D25,D28,D34,D44,D51,D57,D65,D71)</f>
        <v>30282</v>
      </c>
      <c r="E15" s="73">
        <f t="shared" si="4"/>
        <v>14742</v>
      </c>
      <c r="F15" s="73">
        <f t="shared" si="4"/>
        <v>15540</v>
      </c>
      <c r="G15" s="73">
        <f t="shared" si="4"/>
        <v>29194</v>
      </c>
      <c r="H15" s="73">
        <f t="shared" si="4"/>
        <v>14039</v>
      </c>
      <c r="I15" s="73">
        <f t="shared" si="4"/>
        <v>15155</v>
      </c>
      <c r="J15" s="73">
        <f t="shared" si="4"/>
        <v>4702</v>
      </c>
      <c r="K15" s="73">
        <f t="shared" si="4"/>
        <v>4834</v>
      </c>
      <c r="L15" s="73">
        <f t="shared" si="4"/>
        <v>4653</v>
      </c>
      <c r="M15" s="73">
        <f t="shared" si="4"/>
        <v>5199</v>
      </c>
      <c r="N15" s="73">
        <f t="shared" si="4"/>
        <v>4660</v>
      </c>
      <c r="O15" s="73">
        <f t="shared" si="4"/>
        <v>5051</v>
      </c>
      <c r="P15" s="73">
        <f t="shared" si="4"/>
        <v>24</v>
      </c>
      <c r="Q15" s="73">
        <f t="shared" si="4"/>
        <v>71</v>
      </c>
      <c r="R15" s="73">
        <f t="shared" si="4"/>
        <v>1088</v>
      </c>
      <c r="S15" s="73">
        <f t="shared" si="4"/>
        <v>703</v>
      </c>
      <c r="T15" s="73">
        <f t="shared" si="4"/>
        <v>385</v>
      </c>
      <c r="U15" s="73">
        <f t="shared" si="4"/>
        <v>218</v>
      </c>
      <c r="V15" s="73">
        <f t="shared" si="4"/>
        <v>121</v>
      </c>
      <c r="W15" s="73">
        <f t="shared" si="4"/>
        <v>173</v>
      </c>
      <c r="X15" s="73">
        <f t="shared" si="4"/>
        <v>111</v>
      </c>
      <c r="Y15" s="73">
        <f t="shared" si="4"/>
        <v>160</v>
      </c>
      <c r="Z15" s="73">
        <f t="shared" si="4"/>
        <v>78</v>
      </c>
      <c r="AA15" s="73">
        <f t="shared" si="4"/>
        <v>114</v>
      </c>
      <c r="AB15" s="73">
        <f t="shared" si="4"/>
        <v>65</v>
      </c>
      <c r="AC15" s="73">
        <f t="shared" si="4"/>
        <v>38</v>
      </c>
      <c r="AD15" s="73">
        <f t="shared" si="4"/>
        <v>10</v>
      </c>
    </row>
    <row r="16" spans="1:30" ht="15" customHeight="1">
      <c r="A16" s="125"/>
      <c r="B16" s="461" t="s">
        <v>177</v>
      </c>
      <c r="C16" s="462"/>
      <c r="D16" s="73">
        <f aca="true" t="shared" si="5" ref="D16:D23">SUM(E16:F16)</f>
        <v>11657</v>
      </c>
      <c r="E16" s="74">
        <f aca="true" t="shared" si="6" ref="E16:F23">SUM(H16,S16)</f>
        <v>5391</v>
      </c>
      <c r="F16" s="74">
        <f t="shared" si="6"/>
        <v>6266</v>
      </c>
      <c r="G16" s="73">
        <f aca="true" t="shared" si="7" ref="G16:G23">SUM(H16:I16)</f>
        <v>11077</v>
      </c>
      <c r="H16" s="73">
        <f aca="true" t="shared" si="8" ref="H16:I23">SUM(J16,L16,N16,P16)</f>
        <v>4987</v>
      </c>
      <c r="I16" s="73">
        <f t="shared" si="8"/>
        <v>6090</v>
      </c>
      <c r="J16" s="73">
        <v>1704</v>
      </c>
      <c r="K16" s="73">
        <v>1902</v>
      </c>
      <c r="L16" s="73">
        <v>1652</v>
      </c>
      <c r="M16" s="73">
        <v>2131</v>
      </c>
      <c r="N16" s="73">
        <v>1631</v>
      </c>
      <c r="O16" s="73">
        <v>2057</v>
      </c>
      <c r="P16" s="34" t="s">
        <v>13</v>
      </c>
      <c r="Q16" s="34" t="s">
        <v>13</v>
      </c>
      <c r="R16" s="73">
        <f>SUM(S16:T16)</f>
        <v>580</v>
      </c>
      <c r="S16" s="73">
        <f aca="true" t="shared" si="9" ref="S16:T19">SUM(U16,W16,Y16,AA16,AC16)</f>
        <v>404</v>
      </c>
      <c r="T16" s="73">
        <f t="shared" si="9"/>
        <v>176</v>
      </c>
      <c r="U16" s="73">
        <v>123</v>
      </c>
      <c r="V16" s="73">
        <v>65</v>
      </c>
      <c r="W16" s="73">
        <v>90</v>
      </c>
      <c r="X16" s="73">
        <v>43</v>
      </c>
      <c r="Y16" s="73">
        <v>84</v>
      </c>
      <c r="Z16" s="73">
        <v>37</v>
      </c>
      <c r="AA16" s="73">
        <v>69</v>
      </c>
      <c r="AB16" s="73">
        <v>21</v>
      </c>
      <c r="AC16" s="176">
        <v>38</v>
      </c>
      <c r="AD16" s="176">
        <v>10</v>
      </c>
    </row>
    <row r="17" spans="1:30" ht="15" customHeight="1">
      <c r="A17" s="125"/>
      <c r="B17" s="461" t="s">
        <v>54</v>
      </c>
      <c r="C17" s="462"/>
      <c r="D17" s="73">
        <f t="shared" si="5"/>
        <v>1743</v>
      </c>
      <c r="E17" s="74">
        <f t="shared" si="6"/>
        <v>915</v>
      </c>
      <c r="F17" s="74">
        <f t="shared" si="6"/>
        <v>828</v>
      </c>
      <c r="G17" s="73">
        <f t="shared" si="7"/>
        <v>1712</v>
      </c>
      <c r="H17" s="73">
        <f t="shared" si="8"/>
        <v>898</v>
      </c>
      <c r="I17" s="73">
        <f t="shared" si="8"/>
        <v>814</v>
      </c>
      <c r="J17" s="73">
        <v>284</v>
      </c>
      <c r="K17" s="73">
        <v>265</v>
      </c>
      <c r="L17" s="73">
        <v>311</v>
      </c>
      <c r="M17" s="73">
        <v>266</v>
      </c>
      <c r="N17" s="73">
        <v>303</v>
      </c>
      <c r="O17" s="73">
        <v>283</v>
      </c>
      <c r="P17" s="34" t="s">
        <v>13</v>
      </c>
      <c r="Q17" s="34" t="s">
        <v>13</v>
      </c>
      <c r="R17" s="73">
        <f>SUM(S17:T17)</f>
        <v>31</v>
      </c>
      <c r="S17" s="73">
        <f t="shared" si="9"/>
        <v>17</v>
      </c>
      <c r="T17" s="73">
        <f t="shared" si="9"/>
        <v>14</v>
      </c>
      <c r="U17" s="73">
        <v>4</v>
      </c>
      <c r="V17" s="73">
        <v>3</v>
      </c>
      <c r="W17" s="73">
        <v>3</v>
      </c>
      <c r="X17" s="73">
        <v>2</v>
      </c>
      <c r="Y17" s="73">
        <v>7</v>
      </c>
      <c r="Z17" s="73">
        <v>4</v>
      </c>
      <c r="AA17" s="73">
        <v>3</v>
      </c>
      <c r="AB17" s="34">
        <v>5</v>
      </c>
      <c r="AC17" s="34" t="s">
        <v>13</v>
      </c>
      <c r="AD17" s="34" t="s">
        <v>13</v>
      </c>
    </row>
    <row r="18" spans="1:30" ht="15" customHeight="1">
      <c r="A18" s="125"/>
      <c r="B18" s="461" t="s">
        <v>175</v>
      </c>
      <c r="C18" s="462"/>
      <c r="D18" s="73">
        <f t="shared" si="5"/>
        <v>3881</v>
      </c>
      <c r="E18" s="74">
        <f t="shared" si="6"/>
        <v>1888</v>
      </c>
      <c r="F18" s="74">
        <f t="shared" si="6"/>
        <v>1993</v>
      </c>
      <c r="G18" s="73">
        <f t="shared" si="7"/>
        <v>3714</v>
      </c>
      <c r="H18" s="73">
        <f t="shared" si="8"/>
        <v>1796</v>
      </c>
      <c r="I18" s="73">
        <f t="shared" si="8"/>
        <v>1918</v>
      </c>
      <c r="J18" s="73">
        <v>584</v>
      </c>
      <c r="K18" s="73">
        <v>619</v>
      </c>
      <c r="L18" s="73">
        <v>598</v>
      </c>
      <c r="M18" s="73">
        <v>675</v>
      </c>
      <c r="N18" s="73">
        <v>614</v>
      </c>
      <c r="O18" s="73">
        <v>624</v>
      </c>
      <c r="P18" s="34" t="s">
        <v>13</v>
      </c>
      <c r="Q18" s="34" t="s">
        <v>13</v>
      </c>
      <c r="R18" s="73">
        <f>SUM(S18:T18)</f>
        <v>167</v>
      </c>
      <c r="S18" s="73">
        <f t="shared" si="9"/>
        <v>92</v>
      </c>
      <c r="T18" s="73">
        <f t="shared" si="9"/>
        <v>75</v>
      </c>
      <c r="U18" s="73">
        <v>25</v>
      </c>
      <c r="V18" s="73">
        <v>31</v>
      </c>
      <c r="W18" s="73">
        <v>27</v>
      </c>
      <c r="X18" s="73">
        <v>20</v>
      </c>
      <c r="Y18" s="73">
        <v>26</v>
      </c>
      <c r="Z18" s="73">
        <v>15</v>
      </c>
      <c r="AA18" s="73">
        <v>14</v>
      </c>
      <c r="AB18" s="73">
        <v>9</v>
      </c>
      <c r="AC18" s="34" t="s">
        <v>13</v>
      </c>
      <c r="AD18" s="34" t="s">
        <v>13</v>
      </c>
    </row>
    <row r="19" spans="1:30" ht="15" customHeight="1">
      <c r="A19" s="125"/>
      <c r="B19" s="461" t="s">
        <v>174</v>
      </c>
      <c r="C19" s="462"/>
      <c r="D19" s="73">
        <f t="shared" si="5"/>
        <v>988</v>
      </c>
      <c r="E19" s="74">
        <f t="shared" si="6"/>
        <v>455</v>
      </c>
      <c r="F19" s="74">
        <f t="shared" si="6"/>
        <v>533</v>
      </c>
      <c r="G19" s="73">
        <f t="shared" si="7"/>
        <v>963</v>
      </c>
      <c r="H19" s="73">
        <f t="shared" si="8"/>
        <v>438</v>
      </c>
      <c r="I19" s="73">
        <f t="shared" si="8"/>
        <v>525</v>
      </c>
      <c r="J19" s="73">
        <v>145</v>
      </c>
      <c r="K19" s="73">
        <v>154</v>
      </c>
      <c r="L19" s="73">
        <v>155</v>
      </c>
      <c r="M19" s="73">
        <v>176</v>
      </c>
      <c r="N19" s="73">
        <v>138</v>
      </c>
      <c r="O19" s="73">
        <v>195</v>
      </c>
      <c r="P19" s="34" t="s">
        <v>13</v>
      </c>
      <c r="Q19" s="34" t="s">
        <v>13</v>
      </c>
      <c r="R19" s="73">
        <f>SUM(S19:T19)</f>
        <v>25</v>
      </c>
      <c r="S19" s="73">
        <f t="shared" si="9"/>
        <v>17</v>
      </c>
      <c r="T19" s="73">
        <f t="shared" si="9"/>
        <v>8</v>
      </c>
      <c r="U19" s="73">
        <v>2</v>
      </c>
      <c r="V19" s="34" t="s">
        <v>13</v>
      </c>
      <c r="W19" s="34">
        <v>2</v>
      </c>
      <c r="X19" s="73">
        <v>2</v>
      </c>
      <c r="Y19" s="34">
        <v>8</v>
      </c>
      <c r="Z19" s="73">
        <v>1</v>
      </c>
      <c r="AA19" s="34">
        <v>5</v>
      </c>
      <c r="AB19" s="73">
        <v>5</v>
      </c>
      <c r="AC19" s="34" t="s">
        <v>13</v>
      </c>
      <c r="AD19" s="34" t="s">
        <v>13</v>
      </c>
    </row>
    <row r="20" spans="1:30" ht="15" customHeight="1">
      <c r="A20" s="125"/>
      <c r="B20" s="461" t="s">
        <v>173</v>
      </c>
      <c r="C20" s="462"/>
      <c r="D20" s="73">
        <f t="shared" si="5"/>
        <v>827</v>
      </c>
      <c r="E20" s="74">
        <f t="shared" si="6"/>
        <v>403</v>
      </c>
      <c r="F20" s="74">
        <f t="shared" si="6"/>
        <v>424</v>
      </c>
      <c r="G20" s="73">
        <f t="shared" si="7"/>
        <v>827</v>
      </c>
      <c r="H20" s="73">
        <f t="shared" si="8"/>
        <v>403</v>
      </c>
      <c r="I20" s="73">
        <f t="shared" si="8"/>
        <v>424</v>
      </c>
      <c r="J20" s="73">
        <v>130</v>
      </c>
      <c r="K20" s="73">
        <v>150</v>
      </c>
      <c r="L20" s="73">
        <v>126</v>
      </c>
      <c r="M20" s="73">
        <v>150</v>
      </c>
      <c r="N20" s="73">
        <v>147</v>
      </c>
      <c r="O20" s="73">
        <v>124</v>
      </c>
      <c r="P20" s="34" t="s">
        <v>13</v>
      </c>
      <c r="Q20" s="34" t="s">
        <v>13</v>
      </c>
      <c r="R20" s="34" t="s">
        <v>13</v>
      </c>
      <c r="S20" s="34" t="s">
        <v>13</v>
      </c>
      <c r="T20" s="34" t="s">
        <v>13</v>
      </c>
      <c r="U20" s="34" t="s">
        <v>13</v>
      </c>
      <c r="V20" s="34" t="s">
        <v>13</v>
      </c>
      <c r="W20" s="34" t="s">
        <v>13</v>
      </c>
      <c r="X20" s="34" t="s">
        <v>13</v>
      </c>
      <c r="Y20" s="34" t="s">
        <v>13</v>
      </c>
      <c r="Z20" s="34" t="s">
        <v>13</v>
      </c>
      <c r="AA20" s="34" t="s">
        <v>13</v>
      </c>
      <c r="AB20" s="34" t="s">
        <v>13</v>
      </c>
      <c r="AC20" s="34" t="s">
        <v>13</v>
      </c>
      <c r="AD20" s="34" t="s">
        <v>13</v>
      </c>
    </row>
    <row r="21" spans="1:30" ht="15" customHeight="1">
      <c r="A21" s="125"/>
      <c r="B21" s="461" t="s">
        <v>172</v>
      </c>
      <c r="C21" s="462"/>
      <c r="D21" s="73">
        <f t="shared" si="5"/>
        <v>2110</v>
      </c>
      <c r="E21" s="74">
        <f t="shared" si="6"/>
        <v>1056</v>
      </c>
      <c r="F21" s="74">
        <f t="shared" si="6"/>
        <v>1054</v>
      </c>
      <c r="G21" s="73">
        <f t="shared" si="7"/>
        <v>1957</v>
      </c>
      <c r="H21" s="73">
        <f t="shared" si="8"/>
        <v>959</v>
      </c>
      <c r="I21" s="73">
        <f t="shared" si="8"/>
        <v>998</v>
      </c>
      <c r="J21" s="73">
        <v>321</v>
      </c>
      <c r="K21" s="73">
        <v>361</v>
      </c>
      <c r="L21" s="73">
        <v>328</v>
      </c>
      <c r="M21" s="73">
        <v>329</v>
      </c>
      <c r="N21" s="73">
        <v>310</v>
      </c>
      <c r="O21" s="73">
        <v>308</v>
      </c>
      <c r="P21" s="34" t="s">
        <v>13</v>
      </c>
      <c r="Q21" s="34" t="s">
        <v>13</v>
      </c>
      <c r="R21" s="73">
        <f>SUM(S21:T21)</f>
        <v>153</v>
      </c>
      <c r="S21" s="73">
        <f>SUM(U21,W21,Y21,AA21,AC21)</f>
        <v>97</v>
      </c>
      <c r="T21" s="73">
        <f>SUM(V21,X21,Z21,AB21,AD21)</f>
        <v>56</v>
      </c>
      <c r="U21" s="73">
        <v>37</v>
      </c>
      <c r="V21" s="73">
        <v>12</v>
      </c>
      <c r="W21" s="73">
        <v>32</v>
      </c>
      <c r="X21" s="73">
        <v>21</v>
      </c>
      <c r="Y21" s="73">
        <v>16</v>
      </c>
      <c r="Z21" s="73">
        <v>12</v>
      </c>
      <c r="AA21" s="73">
        <v>12</v>
      </c>
      <c r="AB21" s="73">
        <v>11</v>
      </c>
      <c r="AC21" s="34" t="s">
        <v>13</v>
      </c>
      <c r="AD21" s="34" t="s">
        <v>13</v>
      </c>
    </row>
    <row r="22" spans="1:30" ht="15" customHeight="1">
      <c r="A22" s="125"/>
      <c r="B22" s="461" t="s">
        <v>171</v>
      </c>
      <c r="C22" s="462"/>
      <c r="D22" s="73">
        <f t="shared" si="5"/>
        <v>1250</v>
      </c>
      <c r="E22" s="74">
        <f t="shared" si="6"/>
        <v>730</v>
      </c>
      <c r="F22" s="74">
        <f t="shared" si="6"/>
        <v>520</v>
      </c>
      <c r="G22" s="73">
        <f t="shared" si="7"/>
        <v>1118</v>
      </c>
      <c r="H22" s="73">
        <f t="shared" si="8"/>
        <v>654</v>
      </c>
      <c r="I22" s="73">
        <f t="shared" si="8"/>
        <v>464</v>
      </c>
      <c r="J22" s="73">
        <v>207</v>
      </c>
      <c r="K22" s="73">
        <v>153</v>
      </c>
      <c r="L22" s="73">
        <v>211</v>
      </c>
      <c r="M22" s="73">
        <v>146</v>
      </c>
      <c r="N22" s="73">
        <v>236</v>
      </c>
      <c r="O22" s="73">
        <v>165</v>
      </c>
      <c r="P22" s="34" t="s">
        <v>13</v>
      </c>
      <c r="Q22" s="34" t="s">
        <v>13</v>
      </c>
      <c r="R22" s="73">
        <f>SUM(S22:T22)</f>
        <v>132</v>
      </c>
      <c r="S22" s="73">
        <f>SUM(U22,W22,Y22,AA22,AC22)</f>
        <v>76</v>
      </c>
      <c r="T22" s="73">
        <f>SUM(V22,X22,Z22,AB22,AD22)</f>
        <v>56</v>
      </c>
      <c r="U22" s="73">
        <v>27</v>
      </c>
      <c r="V22" s="73">
        <v>10</v>
      </c>
      <c r="W22" s="73">
        <v>19</v>
      </c>
      <c r="X22" s="73">
        <v>23</v>
      </c>
      <c r="Y22" s="73">
        <v>19</v>
      </c>
      <c r="Z22" s="73">
        <v>9</v>
      </c>
      <c r="AA22" s="73">
        <v>11</v>
      </c>
      <c r="AB22" s="73">
        <v>14</v>
      </c>
      <c r="AC22" s="34" t="s">
        <v>13</v>
      </c>
      <c r="AD22" s="34" t="s">
        <v>13</v>
      </c>
    </row>
    <row r="23" spans="1:30" ht="15" customHeight="1">
      <c r="A23" s="125"/>
      <c r="B23" s="461" t="s">
        <v>170</v>
      </c>
      <c r="C23" s="462"/>
      <c r="D23" s="73">
        <f t="shared" si="5"/>
        <v>1205</v>
      </c>
      <c r="E23" s="74">
        <f t="shared" si="6"/>
        <v>590</v>
      </c>
      <c r="F23" s="74">
        <f t="shared" si="6"/>
        <v>615</v>
      </c>
      <c r="G23" s="73">
        <f t="shared" si="7"/>
        <v>1205</v>
      </c>
      <c r="H23" s="73">
        <f t="shared" si="8"/>
        <v>590</v>
      </c>
      <c r="I23" s="73">
        <f t="shared" si="8"/>
        <v>615</v>
      </c>
      <c r="J23" s="73">
        <v>217</v>
      </c>
      <c r="K23" s="73">
        <v>229</v>
      </c>
      <c r="L23" s="73">
        <v>191</v>
      </c>
      <c r="M23" s="73">
        <v>203</v>
      </c>
      <c r="N23" s="73">
        <v>182</v>
      </c>
      <c r="O23" s="73">
        <v>183</v>
      </c>
      <c r="P23" s="34" t="s">
        <v>13</v>
      </c>
      <c r="Q23" s="34" t="s">
        <v>13</v>
      </c>
      <c r="R23" s="34" t="s">
        <v>13</v>
      </c>
      <c r="S23" s="34" t="s">
        <v>13</v>
      </c>
      <c r="T23" s="34" t="s">
        <v>13</v>
      </c>
      <c r="U23" s="34" t="s">
        <v>13</v>
      </c>
      <c r="V23" s="34" t="s">
        <v>13</v>
      </c>
      <c r="W23" s="34" t="s">
        <v>13</v>
      </c>
      <c r="X23" s="34" t="s">
        <v>13</v>
      </c>
      <c r="Y23" s="34" t="s">
        <v>13</v>
      </c>
      <c r="Z23" s="34" t="s">
        <v>13</v>
      </c>
      <c r="AA23" s="34" t="s">
        <v>13</v>
      </c>
      <c r="AB23" s="34" t="s">
        <v>13</v>
      </c>
      <c r="AC23" s="34" t="s">
        <v>13</v>
      </c>
      <c r="AD23" s="34" t="s">
        <v>13</v>
      </c>
    </row>
    <row r="24" spans="1:30" ht="15" customHeight="1">
      <c r="A24" s="125"/>
      <c r="B24" s="72"/>
      <c r="C24" s="71"/>
      <c r="D24" s="107"/>
      <c r="E24" s="122"/>
      <c r="F24" s="122"/>
      <c r="G24" s="73"/>
      <c r="H24" s="73"/>
      <c r="I24" s="73"/>
      <c r="J24" s="73"/>
      <c r="K24" s="73"/>
      <c r="L24" s="73"/>
      <c r="M24" s="73"/>
      <c r="N24" s="73"/>
      <c r="O24" s="73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ht="15" customHeight="1">
      <c r="A25" s="109"/>
      <c r="B25" s="461" t="s">
        <v>278</v>
      </c>
      <c r="C25" s="462"/>
      <c r="D25" s="34" t="s">
        <v>30</v>
      </c>
      <c r="E25" s="34" t="s">
        <v>30</v>
      </c>
      <c r="F25" s="34" t="s">
        <v>30</v>
      </c>
      <c r="G25" s="34" t="s">
        <v>30</v>
      </c>
      <c r="H25" s="34" t="s">
        <v>30</v>
      </c>
      <c r="I25" s="34" t="s">
        <v>30</v>
      </c>
      <c r="J25" s="34" t="s">
        <v>30</v>
      </c>
      <c r="K25" s="34" t="s">
        <v>30</v>
      </c>
      <c r="L25" s="34" t="s">
        <v>30</v>
      </c>
      <c r="M25" s="34" t="s">
        <v>30</v>
      </c>
      <c r="N25" s="34" t="s">
        <v>30</v>
      </c>
      <c r="O25" s="34" t="s">
        <v>30</v>
      </c>
      <c r="P25" s="34" t="s">
        <v>30</v>
      </c>
      <c r="Q25" s="34" t="s">
        <v>30</v>
      </c>
      <c r="R25" s="34" t="s">
        <v>30</v>
      </c>
      <c r="S25" s="34" t="s">
        <v>30</v>
      </c>
      <c r="T25" s="34" t="s">
        <v>30</v>
      </c>
      <c r="U25" s="34" t="s">
        <v>30</v>
      </c>
      <c r="V25" s="34" t="s">
        <v>30</v>
      </c>
      <c r="W25" s="34" t="s">
        <v>30</v>
      </c>
      <c r="X25" s="34" t="s">
        <v>30</v>
      </c>
      <c r="Y25" s="34" t="s">
        <v>30</v>
      </c>
      <c r="Z25" s="34" t="s">
        <v>30</v>
      </c>
      <c r="AA25" s="34" t="s">
        <v>30</v>
      </c>
      <c r="AB25" s="34" t="s">
        <v>30</v>
      </c>
      <c r="AC25" s="34" t="s">
        <v>30</v>
      </c>
      <c r="AD25" s="34" t="s">
        <v>30</v>
      </c>
    </row>
    <row r="26" spans="1:30" ht="15" customHeight="1">
      <c r="A26" s="174"/>
      <c r="B26" s="175"/>
      <c r="C26" s="16" t="s">
        <v>53</v>
      </c>
      <c r="D26" s="36" t="s">
        <v>30</v>
      </c>
      <c r="E26" s="36" t="s">
        <v>30</v>
      </c>
      <c r="F26" s="36" t="s">
        <v>30</v>
      </c>
      <c r="G26" s="36" t="s">
        <v>30</v>
      </c>
      <c r="H26" s="36" t="s">
        <v>30</v>
      </c>
      <c r="I26" s="36" t="s">
        <v>30</v>
      </c>
      <c r="J26" s="36" t="s">
        <v>30</v>
      </c>
      <c r="K26" s="36" t="s">
        <v>30</v>
      </c>
      <c r="L26" s="36" t="s">
        <v>30</v>
      </c>
      <c r="M26" s="36" t="s">
        <v>30</v>
      </c>
      <c r="N26" s="36" t="s">
        <v>30</v>
      </c>
      <c r="O26" s="36" t="s">
        <v>30</v>
      </c>
      <c r="P26" s="36" t="s">
        <v>30</v>
      </c>
      <c r="Q26" s="36" t="s">
        <v>30</v>
      </c>
      <c r="R26" s="36" t="s">
        <v>30</v>
      </c>
      <c r="S26" s="36" t="s">
        <v>30</v>
      </c>
      <c r="T26" s="36" t="s">
        <v>30</v>
      </c>
      <c r="U26" s="36" t="s">
        <v>30</v>
      </c>
      <c r="V26" s="36" t="s">
        <v>30</v>
      </c>
      <c r="W26" s="36" t="s">
        <v>30</v>
      </c>
      <c r="X26" s="36" t="s">
        <v>30</v>
      </c>
      <c r="Y26" s="36" t="s">
        <v>30</v>
      </c>
      <c r="Z26" s="36" t="s">
        <v>30</v>
      </c>
      <c r="AA26" s="36" t="s">
        <v>30</v>
      </c>
      <c r="AB26" s="36" t="s">
        <v>30</v>
      </c>
      <c r="AC26" s="36" t="s">
        <v>30</v>
      </c>
      <c r="AD26" s="36" t="s">
        <v>30</v>
      </c>
    </row>
    <row r="27" spans="1:30" ht="15" customHeight="1">
      <c r="A27" s="174"/>
      <c r="B27" s="175"/>
      <c r="C27" s="16"/>
      <c r="D27" s="103"/>
      <c r="E27" s="115"/>
      <c r="F27" s="11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ht="15" customHeight="1">
      <c r="A28" s="109"/>
      <c r="B28" s="461" t="s">
        <v>167</v>
      </c>
      <c r="C28" s="462"/>
      <c r="D28" s="73">
        <f aca="true" t="shared" si="10" ref="D28:O28">SUM(D29:D32)</f>
        <v>638</v>
      </c>
      <c r="E28" s="73">
        <f t="shared" si="10"/>
        <v>310</v>
      </c>
      <c r="F28" s="73">
        <f t="shared" si="10"/>
        <v>328</v>
      </c>
      <c r="G28" s="73">
        <f t="shared" si="10"/>
        <v>638</v>
      </c>
      <c r="H28" s="73">
        <f t="shared" si="10"/>
        <v>310</v>
      </c>
      <c r="I28" s="73">
        <f t="shared" si="10"/>
        <v>328</v>
      </c>
      <c r="J28" s="73">
        <f t="shared" si="10"/>
        <v>96</v>
      </c>
      <c r="K28" s="73">
        <f t="shared" si="10"/>
        <v>105</v>
      </c>
      <c r="L28" s="73">
        <f t="shared" si="10"/>
        <v>108</v>
      </c>
      <c r="M28" s="73">
        <f t="shared" si="10"/>
        <v>113</v>
      </c>
      <c r="N28" s="73">
        <f t="shared" si="10"/>
        <v>106</v>
      </c>
      <c r="O28" s="73">
        <f t="shared" si="10"/>
        <v>110</v>
      </c>
      <c r="P28" s="34" t="s">
        <v>13</v>
      </c>
      <c r="Q28" s="34" t="s">
        <v>13</v>
      </c>
      <c r="R28" s="34" t="s">
        <v>13</v>
      </c>
      <c r="S28" s="34" t="s">
        <v>13</v>
      </c>
      <c r="T28" s="34" t="s">
        <v>13</v>
      </c>
      <c r="U28" s="34" t="s">
        <v>13</v>
      </c>
      <c r="V28" s="34" t="s">
        <v>13</v>
      </c>
      <c r="W28" s="34" t="s">
        <v>13</v>
      </c>
      <c r="X28" s="34" t="s">
        <v>13</v>
      </c>
      <c r="Y28" s="34" t="s">
        <v>13</v>
      </c>
      <c r="Z28" s="34" t="s">
        <v>13</v>
      </c>
      <c r="AA28" s="34" t="s">
        <v>13</v>
      </c>
      <c r="AB28" s="34" t="s">
        <v>13</v>
      </c>
      <c r="AC28" s="34" t="s">
        <v>13</v>
      </c>
      <c r="AD28" s="34" t="s">
        <v>13</v>
      </c>
    </row>
    <row r="29" spans="1:30" ht="15" customHeight="1">
      <c r="A29" s="174"/>
      <c r="B29" s="15"/>
      <c r="C29" s="16" t="s">
        <v>277</v>
      </c>
      <c r="D29" s="36" t="s">
        <v>30</v>
      </c>
      <c r="E29" s="36" t="s">
        <v>30</v>
      </c>
      <c r="F29" s="36" t="s">
        <v>30</v>
      </c>
      <c r="G29" s="36" t="s">
        <v>30</v>
      </c>
      <c r="H29" s="36" t="s">
        <v>30</v>
      </c>
      <c r="I29" s="36" t="s">
        <v>30</v>
      </c>
      <c r="J29" s="36" t="s">
        <v>30</v>
      </c>
      <c r="K29" s="36" t="s">
        <v>30</v>
      </c>
      <c r="L29" s="36" t="s">
        <v>30</v>
      </c>
      <c r="M29" s="36" t="s">
        <v>30</v>
      </c>
      <c r="N29" s="36" t="s">
        <v>30</v>
      </c>
      <c r="O29" s="36" t="s">
        <v>30</v>
      </c>
      <c r="P29" s="36" t="s">
        <v>13</v>
      </c>
      <c r="Q29" s="36" t="s">
        <v>13</v>
      </c>
      <c r="R29" s="36" t="s">
        <v>13</v>
      </c>
      <c r="S29" s="36" t="s">
        <v>13</v>
      </c>
      <c r="T29" s="36" t="s">
        <v>13</v>
      </c>
      <c r="U29" s="36" t="s">
        <v>13</v>
      </c>
      <c r="V29" s="36" t="s">
        <v>13</v>
      </c>
      <c r="W29" s="36" t="s">
        <v>13</v>
      </c>
      <c r="X29" s="36" t="s">
        <v>13</v>
      </c>
      <c r="Y29" s="36" t="s">
        <v>13</v>
      </c>
      <c r="Z29" s="36" t="s">
        <v>13</v>
      </c>
      <c r="AA29" s="36" t="s">
        <v>13</v>
      </c>
      <c r="AB29" s="36" t="s">
        <v>13</v>
      </c>
      <c r="AC29" s="36" t="s">
        <v>13</v>
      </c>
      <c r="AD29" s="36" t="s">
        <v>13</v>
      </c>
    </row>
    <row r="30" spans="1:30" ht="15" customHeight="1">
      <c r="A30" s="174"/>
      <c r="B30" s="15"/>
      <c r="C30" s="16" t="s">
        <v>276</v>
      </c>
      <c r="D30" s="106">
        <f>SUM(E30:F30)</f>
        <v>638</v>
      </c>
      <c r="E30" s="119">
        <f>SUM(H30,S30)</f>
        <v>310</v>
      </c>
      <c r="F30" s="119">
        <f>SUM(I30,T30)</f>
        <v>328</v>
      </c>
      <c r="G30" s="106">
        <f>SUM(H30:I30)</f>
        <v>638</v>
      </c>
      <c r="H30" s="106">
        <f>SUM(J30,L30,N30,P30)</f>
        <v>310</v>
      </c>
      <c r="I30" s="106">
        <f>SUM(K30,M30,O30,Q30)</f>
        <v>328</v>
      </c>
      <c r="J30" s="106">
        <v>96</v>
      </c>
      <c r="K30" s="106">
        <v>105</v>
      </c>
      <c r="L30" s="106">
        <v>108</v>
      </c>
      <c r="M30" s="106">
        <v>113</v>
      </c>
      <c r="N30" s="106">
        <v>106</v>
      </c>
      <c r="O30" s="106">
        <v>110</v>
      </c>
      <c r="P30" s="36" t="s">
        <v>13</v>
      </c>
      <c r="Q30" s="36" t="s">
        <v>13</v>
      </c>
      <c r="R30" s="36" t="s">
        <v>13</v>
      </c>
      <c r="S30" s="36" t="s">
        <v>13</v>
      </c>
      <c r="T30" s="36" t="s">
        <v>13</v>
      </c>
      <c r="U30" s="36" t="s">
        <v>13</v>
      </c>
      <c r="V30" s="36" t="s">
        <v>13</v>
      </c>
      <c r="W30" s="36" t="s">
        <v>13</v>
      </c>
      <c r="X30" s="36" t="s">
        <v>13</v>
      </c>
      <c r="Y30" s="36" t="s">
        <v>13</v>
      </c>
      <c r="Z30" s="36" t="s">
        <v>13</v>
      </c>
      <c r="AA30" s="36" t="s">
        <v>13</v>
      </c>
      <c r="AB30" s="36" t="s">
        <v>13</v>
      </c>
      <c r="AC30" s="36" t="s">
        <v>13</v>
      </c>
      <c r="AD30" s="36" t="s">
        <v>13</v>
      </c>
    </row>
    <row r="31" spans="1:30" ht="15" customHeight="1">
      <c r="A31" s="174"/>
      <c r="B31" s="15"/>
      <c r="C31" s="16" t="s">
        <v>275</v>
      </c>
      <c r="D31" s="36" t="s">
        <v>30</v>
      </c>
      <c r="E31" s="36" t="s">
        <v>30</v>
      </c>
      <c r="F31" s="36" t="s">
        <v>30</v>
      </c>
      <c r="G31" s="36" t="s">
        <v>30</v>
      </c>
      <c r="H31" s="36" t="s">
        <v>30</v>
      </c>
      <c r="I31" s="36" t="s">
        <v>30</v>
      </c>
      <c r="J31" s="36" t="s">
        <v>30</v>
      </c>
      <c r="K31" s="36" t="s">
        <v>30</v>
      </c>
      <c r="L31" s="36" t="s">
        <v>30</v>
      </c>
      <c r="M31" s="36" t="s">
        <v>30</v>
      </c>
      <c r="N31" s="36" t="s">
        <v>30</v>
      </c>
      <c r="O31" s="36" t="s">
        <v>30</v>
      </c>
      <c r="P31" s="36" t="s">
        <v>13</v>
      </c>
      <c r="Q31" s="36" t="s">
        <v>13</v>
      </c>
      <c r="R31" s="36" t="s">
        <v>13</v>
      </c>
      <c r="S31" s="36" t="s">
        <v>13</v>
      </c>
      <c r="T31" s="36" t="s">
        <v>13</v>
      </c>
      <c r="U31" s="36" t="s">
        <v>13</v>
      </c>
      <c r="V31" s="36" t="s">
        <v>13</v>
      </c>
      <c r="W31" s="36" t="s">
        <v>13</v>
      </c>
      <c r="X31" s="36" t="s">
        <v>13</v>
      </c>
      <c r="Y31" s="36" t="s">
        <v>13</v>
      </c>
      <c r="Z31" s="36" t="s">
        <v>13</v>
      </c>
      <c r="AA31" s="36" t="s">
        <v>13</v>
      </c>
      <c r="AB31" s="36" t="s">
        <v>13</v>
      </c>
      <c r="AC31" s="36" t="s">
        <v>13</v>
      </c>
      <c r="AD31" s="36" t="s">
        <v>13</v>
      </c>
    </row>
    <row r="32" spans="1:30" ht="15" customHeight="1">
      <c r="A32" s="174"/>
      <c r="B32" s="15"/>
      <c r="C32" s="16" t="s">
        <v>274</v>
      </c>
      <c r="D32" s="36" t="s">
        <v>30</v>
      </c>
      <c r="E32" s="36" t="s">
        <v>30</v>
      </c>
      <c r="F32" s="36" t="s">
        <v>30</v>
      </c>
      <c r="G32" s="36" t="s">
        <v>30</v>
      </c>
      <c r="H32" s="36" t="s">
        <v>30</v>
      </c>
      <c r="I32" s="36" t="s">
        <v>30</v>
      </c>
      <c r="J32" s="36" t="s">
        <v>30</v>
      </c>
      <c r="K32" s="36" t="s">
        <v>30</v>
      </c>
      <c r="L32" s="36" t="s">
        <v>30</v>
      </c>
      <c r="M32" s="36" t="s">
        <v>30</v>
      </c>
      <c r="N32" s="36" t="s">
        <v>30</v>
      </c>
      <c r="O32" s="36" t="s">
        <v>30</v>
      </c>
      <c r="P32" s="36" t="s">
        <v>13</v>
      </c>
      <c r="Q32" s="36" t="s">
        <v>13</v>
      </c>
      <c r="R32" s="36" t="s">
        <v>13</v>
      </c>
      <c r="S32" s="36" t="s">
        <v>13</v>
      </c>
      <c r="T32" s="36" t="s">
        <v>13</v>
      </c>
      <c r="U32" s="36" t="s">
        <v>13</v>
      </c>
      <c r="V32" s="36" t="s">
        <v>13</v>
      </c>
      <c r="W32" s="36" t="s">
        <v>13</v>
      </c>
      <c r="X32" s="36" t="s">
        <v>13</v>
      </c>
      <c r="Y32" s="36" t="s">
        <v>13</v>
      </c>
      <c r="Z32" s="36" t="s">
        <v>13</v>
      </c>
      <c r="AA32" s="36" t="s">
        <v>13</v>
      </c>
      <c r="AB32" s="36" t="s">
        <v>13</v>
      </c>
      <c r="AC32" s="36" t="s">
        <v>13</v>
      </c>
      <c r="AD32" s="36" t="s">
        <v>13</v>
      </c>
    </row>
    <row r="33" spans="1:30" ht="15" customHeight="1">
      <c r="A33" s="174"/>
      <c r="B33" s="15"/>
      <c r="C33" s="16"/>
      <c r="D33" s="103"/>
      <c r="E33" s="115"/>
      <c r="F33" s="11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ht="15" customHeight="1">
      <c r="A34" s="109"/>
      <c r="B34" s="461" t="s">
        <v>162</v>
      </c>
      <c r="C34" s="462"/>
      <c r="D34" s="73">
        <f aca="true" t="shared" si="11" ref="D34:O34">SUM(D35:D42)</f>
        <v>1694</v>
      </c>
      <c r="E34" s="73">
        <f t="shared" si="11"/>
        <v>910</v>
      </c>
      <c r="F34" s="73">
        <f t="shared" si="11"/>
        <v>784</v>
      </c>
      <c r="G34" s="73">
        <f t="shared" si="11"/>
        <v>1694</v>
      </c>
      <c r="H34" s="73">
        <f t="shared" si="11"/>
        <v>910</v>
      </c>
      <c r="I34" s="73">
        <f t="shared" si="11"/>
        <v>784</v>
      </c>
      <c r="J34" s="73">
        <f t="shared" si="11"/>
        <v>325</v>
      </c>
      <c r="K34" s="73">
        <f t="shared" si="11"/>
        <v>261</v>
      </c>
      <c r="L34" s="73">
        <f t="shared" si="11"/>
        <v>293</v>
      </c>
      <c r="M34" s="73">
        <f t="shared" si="11"/>
        <v>273</v>
      </c>
      <c r="N34" s="73">
        <f t="shared" si="11"/>
        <v>292</v>
      </c>
      <c r="O34" s="73">
        <f t="shared" si="11"/>
        <v>250</v>
      </c>
      <c r="P34" s="34" t="s">
        <v>13</v>
      </c>
      <c r="Q34" s="34" t="s">
        <v>13</v>
      </c>
      <c r="R34" s="34" t="s">
        <v>13</v>
      </c>
      <c r="S34" s="34" t="s">
        <v>13</v>
      </c>
      <c r="T34" s="34" t="s">
        <v>13</v>
      </c>
      <c r="U34" s="34" t="s">
        <v>13</v>
      </c>
      <c r="V34" s="34" t="s">
        <v>13</v>
      </c>
      <c r="W34" s="34" t="s">
        <v>13</v>
      </c>
      <c r="X34" s="34" t="s">
        <v>13</v>
      </c>
      <c r="Y34" s="34" t="s">
        <v>13</v>
      </c>
      <c r="Z34" s="34" t="s">
        <v>13</v>
      </c>
      <c r="AA34" s="34" t="s">
        <v>13</v>
      </c>
      <c r="AB34" s="34" t="s">
        <v>13</v>
      </c>
      <c r="AC34" s="34" t="s">
        <v>13</v>
      </c>
      <c r="AD34" s="34" t="s">
        <v>13</v>
      </c>
    </row>
    <row r="35" spans="1:30" ht="15" customHeight="1">
      <c r="A35" s="174"/>
      <c r="B35" s="15"/>
      <c r="C35" s="16" t="s">
        <v>52</v>
      </c>
      <c r="D35" s="36" t="s">
        <v>30</v>
      </c>
      <c r="E35" s="36" t="s">
        <v>30</v>
      </c>
      <c r="F35" s="36" t="s">
        <v>30</v>
      </c>
      <c r="G35" s="36" t="s">
        <v>30</v>
      </c>
      <c r="H35" s="36" t="s">
        <v>30</v>
      </c>
      <c r="I35" s="36" t="s">
        <v>30</v>
      </c>
      <c r="J35" s="36" t="s">
        <v>30</v>
      </c>
      <c r="K35" s="36" t="s">
        <v>30</v>
      </c>
      <c r="L35" s="36" t="s">
        <v>30</v>
      </c>
      <c r="M35" s="36" t="s">
        <v>30</v>
      </c>
      <c r="N35" s="36" t="s">
        <v>30</v>
      </c>
      <c r="O35" s="36" t="s">
        <v>30</v>
      </c>
      <c r="P35" s="36" t="s">
        <v>13</v>
      </c>
      <c r="Q35" s="36" t="s">
        <v>13</v>
      </c>
      <c r="R35" s="36" t="s">
        <v>13</v>
      </c>
      <c r="S35" s="36" t="s">
        <v>13</v>
      </c>
      <c r="T35" s="36" t="s">
        <v>13</v>
      </c>
      <c r="U35" s="36" t="s">
        <v>13</v>
      </c>
      <c r="V35" s="36" t="s">
        <v>13</v>
      </c>
      <c r="W35" s="36" t="s">
        <v>13</v>
      </c>
      <c r="X35" s="36" t="s">
        <v>13</v>
      </c>
      <c r="Y35" s="36" t="s">
        <v>13</v>
      </c>
      <c r="Z35" s="36" t="s">
        <v>13</v>
      </c>
      <c r="AA35" s="36" t="s">
        <v>13</v>
      </c>
      <c r="AB35" s="36" t="s">
        <v>13</v>
      </c>
      <c r="AC35" s="36" t="s">
        <v>13</v>
      </c>
      <c r="AD35" s="36" t="s">
        <v>13</v>
      </c>
    </row>
    <row r="36" spans="1:30" ht="15" customHeight="1">
      <c r="A36" s="174"/>
      <c r="B36" s="15"/>
      <c r="C36" s="16" t="s">
        <v>39</v>
      </c>
      <c r="D36" s="106">
        <f>SUM(E36:F36)</f>
        <v>625</v>
      </c>
      <c r="E36" s="119">
        <f>SUM(H36,S36)</f>
        <v>351</v>
      </c>
      <c r="F36" s="119">
        <f>SUM(I36,T36)</f>
        <v>274</v>
      </c>
      <c r="G36" s="106">
        <f>SUM(H36:I36)</f>
        <v>625</v>
      </c>
      <c r="H36" s="106">
        <f>SUM(J36,L36,N36,P36)</f>
        <v>351</v>
      </c>
      <c r="I36" s="106">
        <f>SUM(K36,M36,O36,Q36)</f>
        <v>274</v>
      </c>
      <c r="J36" s="106">
        <v>127</v>
      </c>
      <c r="K36" s="106">
        <v>98</v>
      </c>
      <c r="L36" s="106">
        <v>123</v>
      </c>
      <c r="M36" s="106">
        <v>87</v>
      </c>
      <c r="N36" s="106">
        <v>101</v>
      </c>
      <c r="O36" s="106">
        <v>89</v>
      </c>
      <c r="P36" s="36" t="s">
        <v>13</v>
      </c>
      <c r="Q36" s="36" t="s">
        <v>13</v>
      </c>
      <c r="R36" s="36" t="s">
        <v>13</v>
      </c>
      <c r="S36" s="36" t="s">
        <v>13</v>
      </c>
      <c r="T36" s="36" t="s">
        <v>13</v>
      </c>
      <c r="U36" s="36" t="s">
        <v>13</v>
      </c>
      <c r="V36" s="36" t="s">
        <v>13</v>
      </c>
      <c r="W36" s="36" t="s">
        <v>13</v>
      </c>
      <c r="X36" s="36" t="s">
        <v>13</v>
      </c>
      <c r="Y36" s="36" t="s">
        <v>13</v>
      </c>
      <c r="Z36" s="36" t="s">
        <v>13</v>
      </c>
      <c r="AA36" s="36" t="s">
        <v>13</v>
      </c>
      <c r="AB36" s="36" t="s">
        <v>13</v>
      </c>
      <c r="AC36" s="36" t="s">
        <v>13</v>
      </c>
      <c r="AD36" s="36" t="s">
        <v>13</v>
      </c>
    </row>
    <row r="37" spans="1:30" ht="15" customHeight="1">
      <c r="A37" s="174"/>
      <c r="B37" s="15"/>
      <c r="C37" s="16" t="s">
        <v>38</v>
      </c>
      <c r="D37" s="106">
        <f>SUM(E37:F37)</f>
        <v>1069</v>
      </c>
      <c r="E37" s="119">
        <f>SUM(H37,S37)</f>
        <v>559</v>
      </c>
      <c r="F37" s="119">
        <f>SUM(I37,T37)</f>
        <v>510</v>
      </c>
      <c r="G37" s="106">
        <f>SUM(H37:I37)</f>
        <v>1069</v>
      </c>
      <c r="H37" s="106">
        <f>SUM(J37,L37,N37,P37)</f>
        <v>559</v>
      </c>
      <c r="I37" s="106">
        <f>SUM(K37,M37,O37,Q37)</f>
        <v>510</v>
      </c>
      <c r="J37" s="106">
        <v>198</v>
      </c>
      <c r="K37" s="106">
        <v>163</v>
      </c>
      <c r="L37" s="106">
        <v>170</v>
      </c>
      <c r="M37" s="106">
        <v>186</v>
      </c>
      <c r="N37" s="106">
        <v>191</v>
      </c>
      <c r="O37" s="106">
        <v>161</v>
      </c>
      <c r="P37" s="36" t="s">
        <v>13</v>
      </c>
      <c r="Q37" s="36" t="s">
        <v>13</v>
      </c>
      <c r="R37" s="36" t="s">
        <v>13</v>
      </c>
      <c r="S37" s="36" t="s">
        <v>13</v>
      </c>
      <c r="T37" s="36" t="s">
        <v>13</v>
      </c>
      <c r="U37" s="36" t="s">
        <v>13</v>
      </c>
      <c r="V37" s="36" t="s">
        <v>13</v>
      </c>
      <c r="W37" s="36" t="s">
        <v>13</v>
      </c>
      <c r="X37" s="36" t="s">
        <v>13</v>
      </c>
      <c r="Y37" s="36" t="s">
        <v>13</v>
      </c>
      <c r="Z37" s="36" t="s">
        <v>13</v>
      </c>
      <c r="AA37" s="36" t="s">
        <v>13</v>
      </c>
      <c r="AB37" s="36" t="s">
        <v>13</v>
      </c>
      <c r="AC37" s="36" t="s">
        <v>13</v>
      </c>
      <c r="AD37" s="36" t="s">
        <v>13</v>
      </c>
    </row>
    <row r="38" spans="1:30" ht="15" customHeight="1">
      <c r="A38" s="174"/>
      <c r="B38" s="15"/>
      <c r="C38" s="16" t="s">
        <v>273</v>
      </c>
      <c r="D38" s="36" t="s">
        <v>30</v>
      </c>
      <c r="E38" s="36" t="s">
        <v>30</v>
      </c>
      <c r="F38" s="36" t="s">
        <v>30</v>
      </c>
      <c r="G38" s="36" t="s">
        <v>30</v>
      </c>
      <c r="H38" s="36" t="s">
        <v>30</v>
      </c>
      <c r="I38" s="36" t="s">
        <v>30</v>
      </c>
      <c r="J38" s="36" t="s">
        <v>30</v>
      </c>
      <c r="K38" s="36" t="s">
        <v>30</v>
      </c>
      <c r="L38" s="36" t="s">
        <v>30</v>
      </c>
      <c r="M38" s="36" t="s">
        <v>30</v>
      </c>
      <c r="N38" s="36" t="s">
        <v>30</v>
      </c>
      <c r="O38" s="36" t="s">
        <v>30</v>
      </c>
      <c r="P38" s="36" t="s">
        <v>13</v>
      </c>
      <c r="Q38" s="36" t="s">
        <v>13</v>
      </c>
      <c r="R38" s="36" t="s">
        <v>13</v>
      </c>
      <c r="S38" s="36" t="s">
        <v>13</v>
      </c>
      <c r="T38" s="36" t="s">
        <v>13</v>
      </c>
      <c r="U38" s="36" t="s">
        <v>13</v>
      </c>
      <c r="V38" s="36" t="s">
        <v>13</v>
      </c>
      <c r="W38" s="36" t="s">
        <v>13</v>
      </c>
      <c r="X38" s="36" t="s">
        <v>13</v>
      </c>
      <c r="Y38" s="36" t="s">
        <v>13</v>
      </c>
      <c r="Z38" s="36" t="s">
        <v>13</v>
      </c>
      <c r="AA38" s="36" t="s">
        <v>13</v>
      </c>
      <c r="AB38" s="36" t="s">
        <v>13</v>
      </c>
      <c r="AC38" s="36" t="s">
        <v>13</v>
      </c>
      <c r="AD38" s="36" t="s">
        <v>13</v>
      </c>
    </row>
    <row r="39" spans="1:30" ht="15" customHeight="1">
      <c r="A39" s="174"/>
      <c r="B39" s="15"/>
      <c r="C39" s="16" t="s">
        <v>272</v>
      </c>
      <c r="D39" s="36" t="s">
        <v>30</v>
      </c>
      <c r="E39" s="36" t="s">
        <v>30</v>
      </c>
      <c r="F39" s="36" t="s">
        <v>30</v>
      </c>
      <c r="G39" s="36" t="s">
        <v>30</v>
      </c>
      <c r="H39" s="36" t="s">
        <v>30</v>
      </c>
      <c r="I39" s="36" t="s">
        <v>30</v>
      </c>
      <c r="J39" s="36" t="s">
        <v>30</v>
      </c>
      <c r="K39" s="36" t="s">
        <v>30</v>
      </c>
      <c r="L39" s="36" t="s">
        <v>30</v>
      </c>
      <c r="M39" s="36" t="s">
        <v>30</v>
      </c>
      <c r="N39" s="36" t="s">
        <v>30</v>
      </c>
      <c r="O39" s="36" t="s">
        <v>30</v>
      </c>
      <c r="P39" s="36" t="s">
        <v>13</v>
      </c>
      <c r="Q39" s="36" t="s">
        <v>13</v>
      </c>
      <c r="R39" s="36" t="s">
        <v>13</v>
      </c>
      <c r="S39" s="36" t="s">
        <v>13</v>
      </c>
      <c r="T39" s="36" t="s">
        <v>13</v>
      </c>
      <c r="U39" s="36" t="s">
        <v>13</v>
      </c>
      <c r="V39" s="36" t="s">
        <v>13</v>
      </c>
      <c r="W39" s="36" t="s">
        <v>13</v>
      </c>
      <c r="X39" s="36" t="s">
        <v>13</v>
      </c>
      <c r="Y39" s="36" t="s">
        <v>13</v>
      </c>
      <c r="Z39" s="36" t="s">
        <v>13</v>
      </c>
      <c r="AA39" s="36" t="s">
        <v>13</v>
      </c>
      <c r="AB39" s="36" t="s">
        <v>13</v>
      </c>
      <c r="AC39" s="36" t="s">
        <v>13</v>
      </c>
      <c r="AD39" s="36" t="s">
        <v>13</v>
      </c>
    </row>
    <row r="40" spans="1:30" ht="15" customHeight="1">
      <c r="A40" s="174"/>
      <c r="B40" s="15"/>
      <c r="C40" s="16" t="s">
        <v>271</v>
      </c>
      <c r="D40" s="36" t="s">
        <v>30</v>
      </c>
      <c r="E40" s="36" t="s">
        <v>30</v>
      </c>
      <c r="F40" s="36" t="s">
        <v>30</v>
      </c>
      <c r="G40" s="36" t="s">
        <v>30</v>
      </c>
      <c r="H40" s="36" t="s">
        <v>30</v>
      </c>
      <c r="I40" s="36" t="s">
        <v>30</v>
      </c>
      <c r="J40" s="36" t="s">
        <v>30</v>
      </c>
      <c r="K40" s="36" t="s">
        <v>30</v>
      </c>
      <c r="L40" s="36" t="s">
        <v>30</v>
      </c>
      <c r="M40" s="36" t="s">
        <v>30</v>
      </c>
      <c r="N40" s="36" t="s">
        <v>30</v>
      </c>
      <c r="O40" s="36" t="s">
        <v>30</v>
      </c>
      <c r="P40" s="36" t="s">
        <v>13</v>
      </c>
      <c r="Q40" s="36" t="s">
        <v>13</v>
      </c>
      <c r="R40" s="36" t="s">
        <v>13</v>
      </c>
      <c r="S40" s="36" t="s">
        <v>13</v>
      </c>
      <c r="T40" s="36" t="s">
        <v>13</v>
      </c>
      <c r="U40" s="36" t="s">
        <v>13</v>
      </c>
      <c r="V40" s="36" t="s">
        <v>13</v>
      </c>
      <c r="W40" s="36" t="s">
        <v>13</v>
      </c>
      <c r="X40" s="36" t="s">
        <v>13</v>
      </c>
      <c r="Y40" s="36" t="s">
        <v>13</v>
      </c>
      <c r="Z40" s="36" t="s">
        <v>13</v>
      </c>
      <c r="AA40" s="36" t="s">
        <v>13</v>
      </c>
      <c r="AB40" s="36" t="s">
        <v>13</v>
      </c>
      <c r="AC40" s="36" t="s">
        <v>13</v>
      </c>
      <c r="AD40" s="36" t="s">
        <v>13</v>
      </c>
    </row>
    <row r="41" spans="1:30" ht="15" customHeight="1">
      <c r="A41" s="174"/>
      <c r="B41" s="15"/>
      <c r="C41" s="16" t="s">
        <v>270</v>
      </c>
      <c r="D41" s="36" t="s">
        <v>30</v>
      </c>
      <c r="E41" s="36" t="s">
        <v>30</v>
      </c>
      <c r="F41" s="36" t="s">
        <v>30</v>
      </c>
      <c r="G41" s="36" t="s">
        <v>30</v>
      </c>
      <c r="H41" s="36" t="s">
        <v>30</v>
      </c>
      <c r="I41" s="36" t="s">
        <v>30</v>
      </c>
      <c r="J41" s="36" t="s">
        <v>30</v>
      </c>
      <c r="K41" s="36" t="s">
        <v>30</v>
      </c>
      <c r="L41" s="36" t="s">
        <v>30</v>
      </c>
      <c r="M41" s="36" t="s">
        <v>30</v>
      </c>
      <c r="N41" s="36" t="s">
        <v>30</v>
      </c>
      <c r="O41" s="36" t="s">
        <v>30</v>
      </c>
      <c r="P41" s="36" t="s">
        <v>13</v>
      </c>
      <c r="Q41" s="36" t="s">
        <v>13</v>
      </c>
      <c r="R41" s="36" t="s">
        <v>13</v>
      </c>
      <c r="S41" s="36" t="s">
        <v>13</v>
      </c>
      <c r="T41" s="36" t="s">
        <v>13</v>
      </c>
      <c r="U41" s="36" t="s">
        <v>13</v>
      </c>
      <c r="V41" s="36" t="s">
        <v>13</v>
      </c>
      <c r="W41" s="36" t="s">
        <v>13</v>
      </c>
      <c r="X41" s="36" t="s">
        <v>13</v>
      </c>
      <c r="Y41" s="36" t="s">
        <v>13</v>
      </c>
      <c r="Z41" s="36" t="s">
        <v>13</v>
      </c>
      <c r="AA41" s="36" t="s">
        <v>13</v>
      </c>
      <c r="AB41" s="36" t="s">
        <v>13</v>
      </c>
      <c r="AC41" s="36" t="s">
        <v>13</v>
      </c>
      <c r="AD41" s="36" t="s">
        <v>13</v>
      </c>
    </row>
    <row r="42" spans="1:30" ht="15" customHeight="1">
      <c r="A42" s="174"/>
      <c r="B42" s="15"/>
      <c r="C42" s="16" t="s">
        <v>269</v>
      </c>
      <c r="D42" s="36" t="s">
        <v>30</v>
      </c>
      <c r="E42" s="36" t="s">
        <v>30</v>
      </c>
      <c r="F42" s="36" t="s">
        <v>30</v>
      </c>
      <c r="G42" s="36" t="s">
        <v>30</v>
      </c>
      <c r="H42" s="36" t="s">
        <v>30</v>
      </c>
      <c r="I42" s="36" t="s">
        <v>30</v>
      </c>
      <c r="J42" s="36" t="s">
        <v>30</v>
      </c>
      <c r="K42" s="36" t="s">
        <v>30</v>
      </c>
      <c r="L42" s="36" t="s">
        <v>30</v>
      </c>
      <c r="M42" s="36" t="s">
        <v>30</v>
      </c>
      <c r="N42" s="36" t="s">
        <v>30</v>
      </c>
      <c r="O42" s="36" t="s">
        <v>30</v>
      </c>
      <c r="P42" s="36" t="s">
        <v>13</v>
      </c>
      <c r="Q42" s="36" t="s">
        <v>13</v>
      </c>
      <c r="R42" s="36" t="s">
        <v>13</v>
      </c>
      <c r="S42" s="36" t="s">
        <v>13</v>
      </c>
      <c r="T42" s="36" t="s">
        <v>13</v>
      </c>
      <c r="U42" s="36" t="s">
        <v>13</v>
      </c>
      <c r="V42" s="36" t="s">
        <v>13</v>
      </c>
      <c r="W42" s="36" t="s">
        <v>13</v>
      </c>
      <c r="X42" s="36" t="s">
        <v>13</v>
      </c>
      <c r="Y42" s="36" t="s">
        <v>13</v>
      </c>
      <c r="Z42" s="36" t="s">
        <v>13</v>
      </c>
      <c r="AA42" s="36" t="s">
        <v>13</v>
      </c>
      <c r="AB42" s="36" t="s">
        <v>13</v>
      </c>
      <c r="AC42" s="36" t="s">
        <v>13</v>
      </c>
      <c r="AD42" s="36" t="s">
        <v>13</v>
      </c>
    </row>
    <row r="43" spans="1:30" ht="15" customHeight="1">
      <c r="A43" s="174"/>
      <c r="B43" s="15"/>
      <c r="C43" s="1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 t="s">
        <v>13</v>
      </c>
      <c r="Q43" s="36" t="s">
        <v>13</v>
      </c>
      <c r="R43" s="36" t="s">
        <v>13</v>
      </c>
      <c r="S43" s="36" t="s">
        <v>13</v>
      </c>
      <c r="T43" s="36" t="s">
        <v>13</v>
      </c>
      <c r="U43" s="36" t="s">
        <v>13</v>
      </c>
      <c r="V43" s="36" t="s">
        <v>13</v>
      </c>
      <c r="W43" s="36" t="s">
        <v>13</v>
      </c>
      <c r="X43" s="36" t="s">
        <v>13</v>
      </c>
      <c r="Y43" s="36" t="s">
        <v>13</v>
      </c>
      <c r="Z43" s="36" t="s">
        <v>13</v>
      </c>
      <c r="AA43" s="36" t="s">
        <v>13</v>
      </c>
      <c r="AB43" s="36" t="s">
        <v>13</v>
      </c>
      <c r="AC43" s="36" t="s">
        <v>13</v>
      </c>
      <c r="AD43" s="36" t="s">
        <v>13</v>
      </c>
    </row>
    <row r="44" spans="1:30" ht="15" customHeight="1">
      <c r="A44" s="109"/>
      <c r="B44" s="461" t="s">
        <v>153</v>
      </c>
      <c r="C44" s="462"/>
      <c r="D44" s="73">
        <f aca="true" t="shared" si="12" ref="D44:O44">SUM(D45:D49)</f>
        <v>1450</v>
      </c>
      <c r="E44" s="73">
        <f t="shared" si="12"/>
        <v>880</v>
      </c>
      <c r="F44" s="73">
        <f t="shared" si="12"/>
        <v>570</v>
      </c>
      <c r="G44" s="73">
        <f t="shared" si="12"/>
        <v>1450</v>
      </c>
      <c r="H44" s="73">
        <f t="shared" si="12"/>
        <v>880</v>
      </c>
      <c r="I44" s="73">
        <f t="shared" si="12"/>
        <v>570</v>
      </c>
      <c r="J44" s="73">
        <f t="shared" si="12"/>
        <v>295</v>
      </c>
      <c r="K44" s="73">
        <f t="shared" si="12"/>
        <v>151</v>
      </c>
      <c r="L44" s="73">
        <f t="shared" si="12"/>
        <v>308</v>
      </c>
      <c r="M44" s="73">
        <f t="shared" si="12"/>
        <v>220</v>
      </c>
      <c r="N44" s="73">
        <f t="shared" si="12"/>
        <v>277</v>
      </c>
      <c r="O44" s="73">
        <f t="shared" si="12"/>
        <v>199</v>
      </c>
      <c r="P44" s="34" t="s">
        <v>13</v>
      </c>
      <c r="Q44" s="34" t="s">
        <v>13</v>
      </c>
      <c r="R44" s="34" t="s">
        <v>13</v>
      </c>
      <c r="S44" s="34" t="s">
        <v>13</v>
      </c>
      <c r="T44" s="34" t="s">
        <v>13</v>
      </c>
      <c r="U44" s="34" t="s">
        <v>13</v>
      </c>
      <c r="V44" s="34" t="s">
        <v>13</v>
      </c>
      <c r="W44" s="34" t="s">
        <v>13</v>
      </c>
      <c r="X44" s="34" t="s">
        <v>13</v>
      </c>
      <c r="Y44" s="34" t="s">
        <v>13</v>
      </c>
      <c r="Z44" s="34" t="s">
        <v>13</v>
      </c>
      <c r="AA44" s="34" t="s">
        <v>13</v>
      </c>
      <c r="AB44" s="34" t="s">
        <v>13</v>
      </c>
      <c r="AC44" s="34" t="s">
        <v>13</v>
      </c>
      <c r="AD44" s="34" t="s">
        <v>13</v>
      </c>
    </row>
    <row r="45" spans="1:30" ht="15" customHeight="1">
      <c r="A45" s="174"/>
      <c r="B45" s="15"/>
      <c r="C45" s="16" t="s">
        <v>51</v>
      </c>
      <c r="D45" s="106">
        <f>SUM(E45:F45)</f>
        <v>736</v>
      </c>
      <c r="E45" s="119">
        <f>SUM(H45,S45)</f>
        <v>464</v>
      </c>
      <c r="F45" s="119">
        <f>SUM(I45,T45)</f>
        <v>272</v>
      </c>
      <c r="G45" s="106">
        <f>SUM(H45:I45)</f>
        <v>736</v>
      </c>
      <c r="H45" s="106">
        <f>SUM(J45,L45,N45,P45)</f>
        <v>464</v>
      </c>
      <c r="I45" s="106">
        <f>SUM(K45,M45,O45,Q45)</f>
        <v>272</v>
      </c>
      <c r="J45" s="106">
        <v>187</v>
      </c>
      <c r="K45" s="106">
        <v>91</v>
      </c>
      <c r="L45" s="106">
        <v>150</v>
      </c>
      <c r="M45" s="106">
        <v>98</v>
      </c>
      <c r="N45" s="106">
        <v>127</v>
      </c>
      <c r="O45" s="106">
        <v>83</v>
      </c>
      <c r="P45" s="36" t="s">
        <v>13</v>
      </c>
      <c r="Q45" s="36" t="s">
        <v>13</v>
      </c>
      <c r="R45" s="36" t="s">
        <v>13</v>
      </c>
      <c r="S45" s="36" t="s">
        <v>13</v>
      </c>
      <c r="T45" s="36" t="s">
        <v>13</v>
      </c>
      <c r="U45" s="36" t="s">
        <v>13</v>
      </c>
      <c r="V45" s="36" t="s">
        <v>13</v>
      </c>
      <c r="W45" s="36" t="s">
        <v>13</v>
      </c>
      <c r="X45" s="36" t="s">
        <v>13</v>
      </c>
      <c r="Y45" s="36" t="s">
        <v>13</v>
      </c>
      <c r="Z45" s="36" t="s">
        <v>13</v>
      </c>
      <c r="AA45" s="36" t="s">
        <v>13</v>
      </c>
      <c r="AB45" s="36" t="s">
        <v>13</v>
      </c>
      <c r="AC45" s="36" t="s">
        <v>13</v>
      </c>
      <c r="AD45" s="36" t="s">
        <v>13</v>
      </c>
    </row>
    <row r="46" spans="1:30" ht="15" customHeight="1">
      <c r="A46" s="174"/>
      <c r="B46" s="15"/>
      <c r="C46" s="16" t="s">
        <v>268</v>
      </c>
      <c r="D46" s="36" t="s">
        <v>30</v>
      </c>
      <c r="E46" s="36" t="s">
        <v>30</v>
      </c>
      <c r="F46" s="36" t="s">
        <v>30</v>
      </c>
      <c r="G46" s="36" t="s">
        <v>30</v>
      </c>
      <c r="H46" s="36" t="s">
        <v>30</v>
      </c>
      <c r="I46" s="36" t="s">
        <v>30</v>
      </c>
      <c r="J46" s="36" t="s">
        <v>30</v>
      </c>
      <c r="K46" s="36" t="s">
        <v>30</v>
      </c>
      <c r="L46" s="36" t="s">
        <v>30</v>
      </c>
      <c r="M46" s="36" t="s">
        <v>30</v>
      </c>
      <c r="N46" s="36" t="s">
        <v>30</v>
      </c>
      <c r="O46" s="36" t="s">
        <v>30</v>
      </c>
      <c r="P46" s="36" t="s">
        <v>13</v>
      </c>
      <c r="Q46" s="36" t="s">
        <v>13</v>
      </c>
      <c r="R46" s="36" t="s">
        <v>13</v>
      </c>
      <c r="S46" s="36" t="s">
        <v>13</v>
      </c>
      <c r="T46" s="36" t="s">
        <v>13</v>
      </c>
      <c r="U46" s="36" t="s">
        <v>13</v>
      </c>
      <c r="V46" s="36" t="s">
        <v>13</v>
      </c>
      <c r="W46" s="36" t="s">
        <v>13</v>
      </c>
      <c r="X46" s="36" t="s">
        <v>13</v>
      </c>
      <c r="Y46" s="36" t="s">
        <v>13</v>
      </c>
      <c r="Z46" s="36" t="s">
        <v>13</v>
      </c>
      <c r="AA46" s="36" t="s">
        <v>13</v>
      </c>
      <c r="AB46" s="36" t="s">
        <v>13</v>
      </c>
      <c r="AC46" s="36" t="s">
        <v>13</v>
      </c>
      <c r="AD46" s="36" t="s">
        <v>13</v>
      </c>
    </row>
    <row r="47" spans="1:30" ht="15" customHeight="1">
      <c r="A47" s="174"/>
      <c r="B47" s="15"/>
      <c r="C47" s="16" t="s">
        <v>37</v>
      </c>
      <c r="D47" s="36" t="s">
        <v>30</v>
      </c>
      <c r="E47" s="36" t="s">
        <v>30</v>
      </c>
      <c r="F47" s="36" t="s">
        <v>30</v>
      </c>
      <c r="G47" s="36" t="s">
        <v>30</v>
      </c>
      <c r="H47" s="36" t="s">
        <v>30</v>
      </c>
      <c r="I47" s="36" t="s">
        <v>30</v>
      </c>
      <c r="J47" s="36" t="s">
        <v>30</v>
      </c>
      <c r="K47" s="36" t="s">
        <v>30</v>
      </c>
      <c r="L47" s="36" t="s">
        <v>30</v>
      </c>
      <c r="M47" s="36" t="s">
        <v>30</v>
      </c>
      <c r="N47" s="36" t="s">
        <v>30</v>
      </c>
      <c r="O47" s="36" t="s">
        <v>30</v>
      </c>
      <c r="P47" s="36" t="s">
        <v>13</v>
      </c>
      <c r="Q47" s="36" t="s">
        <v>13</v>
      </c>
      <c r="R47" s="36" t="s">
        <v>13</v>
      </c>
      <c r="S47" s="36" t="s">
        <v>13</v>
      </c>
      <c r="T47" s="36" t="s">
        <v>13</v>
      </c>
      <c r="U47" s="36" t="s">
        <v>13</v>
      </c>
      <c r="V47" s="36" t="s">
        <v>13</v>
      </c>
      <c r="W47" s="36" t="s">
        <v>13</v>
      </c>
      <c r="X47" s="36" t="s">
        <v>13</v>
      </c>
      <c r="Y47" s="36" t="s">
        <v>13</v>
      </c>
      <c r="Z47" s="36" t="s">
        <v>13</v>
      </c>
      <c r="AA47" s="36" t="s">
        <v>13</v>
      </c>
      <c r="AB47" s="36" t="s">
        <v>13</v>
      </c>
      <c r="AC47" s="36" t="s">
        <v>13</v>
      </c>
      <c r="AD47" s="36" t="s">
        <v>13</v>
      </c>
    </row>
    <row r="48" spans="1:30" ht="15" customHeight="1">
      <c r="A48" s="174"/>
      <c r="B48" s="15"/>
      <c r="C48" s="16" t="s">
        <v>267</v>
      </c>
      <c r="D48" s="106">
        <f>SUM(E48:F48)</f>
        <v>163</v>
      </c>
      <c r="E48" s="119">
        <f>SUM(H48,S48)</f>
        <v>108</v>
      </c>
      <c r="F48" s="119">
        <f>SUM(I48,T48)</f>
        <v>55</v>
      </c>
      <c r="G48" s="106">
        <f>SUM(H48:I48)</f>
        <v>163</v>
      </c>
      <c r="H48" s="106">
        <f>SUM(J48,L48,N48,P48)</f>
        <v>108</v>
      </c>
      <c r="I48" s="106">
        <f>SUM(K48,M48,O48,Q48)</f>
        <v>55</v>
      </c>
      <c r="J48" s="36" t="s">
        <v>30</v>
      </c>
      <c r="K48" s="36" t="s">
        <v>30</v>
      </c>
      <c r="L48" s="106">
        <v>49</v>
      </c>
      <c r="M48" s="106">
        <v>24</v>
      </c>
      <c r="N48" s="106">
        <v>59</v>
      </c>
      <c r="O48" s="106">
        <v>31</v>
      </c>
      <c r="P48" s="36" t="s">
        <v>13</v>
      </c>
      <c r="Q48" s="36" t="s">
        <v>13</v>
      </c>
      <c r="R48" s="36" t="s">
        <v>13</v>
      </c>
      <c r="S48" s="36" t="s">
        <v>13</v>
      </c>
      <c r="T48" s="36" t="s">
        <v>13</v>
      </c>
      <c r="U48" s="36" t="s">
        <v>13</v>
      </c>
      <c r="V48" s="36" t="s">
        <v>13</v>
      </c>
      <c r="W48" s="36" t="s">
        <v>13</v>
      </c>
      <c r="X48" s="36" t="s">
        <v>13</v>
      </c>
      <c r="Y48" s="36" t="s">
        <v>13</v>
      </c>
      <c r="Z48" s="36" t="s">
        <v>13</v>
      </c>
      <c r="AA48" s="36" t="s">
        <v>13</v>
      </c>
      <c r="AB48" s="36" t="s">
        <v>13</v>
      </c>
      <c r="AC48" s="36" t="s">
        <v>13</v>
      </c>
      <c r="AD48" s="36" t="s">
        <v>13</v>
      </c>
    </row>
    <row r="49" spans="1:30" ht="15" customHeight="1">
      <c r="A49" s="174"/>
      <c r="B49" s="15"/>
      <c r="C49" s="16" t="s">
        <v>36</v>
      </c>
      <c r="D49" s="106">
        <f>SUM(E49:F49)</f>
        <v>551</v>
      </c>
      <c r="E49" s="119">
        <f>SUM(H49,S49)</f>
        <v>308</v>
      </c>
      <c r="F49" s="119">
        <f>SUM(I49,T49)</f>
        <v>243</v>
      </c>
      <c r="G49" s="106">
        <f>SUM(H49:I49)</f>
        <v>551</v>
      </c>
      <c r="H49" s="106">
        <f>SUM(J49,L49,N49,P49)</f>
        <v>308</v>
      </c>
      <c r="I49" s="106">
        <f>SUM(K49,M49,O49,Q49)</f>
        <v>243</v>
      </c>
      <c r="J49" s="106">
        <v>108</v>
      </c>
      <c r="K49" s="106">
        <v>60</v>
      </c>
      <c r="L49" s="106">
        <v>109</v>
      </c>
      <c r="M49" s="106">
        <v>98</v>
      </c>
      <c r="N49" s="106">
        <v>91</v>
      </c>
      <c r="O49" s="106">
        <v>85</v>
      </c>
      <c r="P49" s="36" t="s">
        <v>13</v>
      </c>
      <c r="Q49" s="36" t="s">
        <v>13</v>
      </c>
      <c r="R49" s="36" t="s">
        <v>13</v>
      </c>
      <c r="S49" s="36" t="s">
        <v>13</v>
      </c>
      <c r="T49" s="36" t="s">
        <v>13</v>
      </c>
      <c r="U49" s="36" t="s">
        <v>13</v>
      </c>
      <c r="V49" s="36" t="s">
        <v>13</v>
      </c>
      <c r="W49" s="36" t="s">
        <v>13</v>
      </c>
      <c r="X49" s="36" t="s">
        <v>13</v>
      </c>
      <c r="Y49" s="36" t="s">
        <v>13</v>
      </c>
      <c r="Z49" s="36" t="s">
        <v>13</v>
      </c>
      <c r="AA49" s="36" t="s">
        <v>13</v>
      </c>
      <c r="AB49" s="36" t="s">
        <v>13</v>
      </c>
      <c r="AC49" s="36" t="s">
        <v>13</v>
      </c>
      <c r="AD49" s="36" t="s">
        <v>13</v>
      </c>
    </row>
    <row r="50" spans="1:30" ht="15" customHeight="1">
      <c r="A50" s="174"/>
      <c r="B50" s="15"/>
      <c r="C50" s="16"/>
      <c r="D50" s="103"/>
      <c r="E50" s="115"/>
      <c r="F50" s="115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</row>
    <row r="51" spans="1:30" ht="15" customHeight="1">
      <c r="A51" s="109"/>
      <c r="B51" s="461" t="s">
        <v>147</v>
      </c>
      <c r="C51" s="462"/>
      <c r="D51" s="73">
        <f aca="true" t="shared" si="13" ref="D51:O51">SUM(D52:D55)</f>
        <v>813</v>
      </c>
      <c r="E51" s="73">
        <f t="shared" si="13"/>
        <v>350</v>
      </c>
      <c r="F51" s="73">
        <f t="shared" si="13"/>
        <v>463</v>
      </c>
      <c r="G51" s="73">
        <f t="shared" si="13"/>
        <v>813</v>
      </c>
      <c r="H51" s="73">
        <f t="shared" si="13"/>
        <v>350</v>
      </c>
      <c r="I51" s="73">
        <f t="shared" si="13"/>
        <v>463</v>
      </c>
      <c r="J51" s="73">
        <f t="shared" si="13"/>
        <v>108</v>
      </c>
      <c r="K51" s="73">
        <f t="shared" si="13"/>
        <v>135</v>
      </c>
      <c r="L51" s="73">
        <f t="shared" si="13"/>
        <v>120</v>
      </c>
      <c r="M51" s="73">
        <f t="shared" si="13"/>
        <v>164</v>
      </c>
      <c r="N51" s="73">
        <f t="shared" si="13"/>
        <v>122</v>
      </c>
      <c r="O51" s="73">
        <f t="shared" si="13"/>
        <v>164</v>
      </c>
      <c r="P51" s="34" t="s">
        <v>13</v>
      </c>
      <c r="Q51" s="34" t="s">
        <v>13</v>
      </c>
      <c r="R51" s="34" t="s">
        <v>13</v>
      </c>
      <c r="S51" s="34" t="s">
        <v>13</v>
      </c>
      <c r="T51" s="34" t="s">
        <v>13</v>
      </c>
      <c r="U51" s="34" t="s">
        <v>13</v>
      </c>
      <c r="V51" s="34" t="s">
        <v>13</v>
      </c>
      <c r="W51" s="34" t="s">
        <v>13</v>
      </c>
      <c r="X51" s="34" t="s">
        <v>13</v>
      </c>
      <c r="Y51" s="34" t="s">
        <v>13</v>
      </c>
      <c r="Z51" s="34" t="s">
        <v>13</v>
      </c>
      <c r="AA51" s="34" t="s">
        <v>13</v>
      </c>
      <c r="AB51" s="34" t="s">
        <v>13</v>
      </c>
      <c r="AC51" s="34" t="s">
        <v>13</v>
      </c>
      <c r="AD51" s="34" t="s">
        <v>13</v>
      </c>
    </row>
    <row r="52" spans="1:30" ht="15" customHeight="1">
      <c r="A52" s="174"/>
      <c r="B52" s="15"/>
      <c r="C52" s="16" t="s">
        <v>266</v>
      </c>
      <c r="D52" s="106">
        <f>SUM(E52:F52)</f>
        <v>260</v>
      </c>
      <c r="E52" s="119">
        <f>SUM(H52,S52)</f>
        <v>124</v>
      </c>
      <c r="F52" s="119">
        <f>SUM(I52,T52)</f>
        <v>136</v>
      </c>
      <c r="G52" s="106">
        <f>SUM(H52:I52)</f>
        <v>260</v>
      </c>
      <c r="H52" s="106">
        <f>SUM(J52,L52,N52,P52)</f>
        <v>124</v>
      </c>
      <c r="I52" s="106">
        <f>SUM(K52,M52,O52,Q52)</f>
        <v>136</v>
      </c>
      <c r="J52" s="106">
        <v>35</v>
      </c>
      <c r="K52" s="106">
        <v>27</v>
      </c>
      <c r="L52" s="106">
        <v>42</v>
      </c>
      <c r="M52" s="106">
        <v>53</v>
      </c>
      <c r="N52" s="106">
        <v>47</v>
      </c>
      <c r="O52" s="106">
        <v>56</v>
      </c>
      <c r="P52" s="36" t="s">
        <v>13</v>
      </c>
      <c r="Q52" s="36" t="s">
        <v>13</v>
      </c>
      <c r="R52" s="36" t="s">
        <v>13</v>
      </c>
      <c r="S52" s="36" t="s">
        <v>13</v>
      </c>
      <c r="T52" s="36" t="s">
        <v>13</v>
      </c>
      <c r="U52" s="36" t="s">
        <v>13</v>
      </c>
      <c r="V52" s="36" t="s">
        <v>13</v>
      </c>
      <c r="W52" s="36" t="s">
        <v>13</v>
      </c>
      <c r="X52" s="36" t="s">
        <v>13</v>
      </c>
      <c r="Y52" s="36" t="s">
        <v>13</v>
      </c>
      <c r="Z52" s="36" t="s">
        <v>13</v>
      </c>
      <c r="AA52" s="36" t="s">
        <v>13</v>
      </c>
      <c r="AB52" s="36" t="s">
        <v>13</v>
      </c>
      <c r="AC52" s="36" t="s">
        <v>13</v>
      </c>
      <c r="AD52" s="36" t="s">
        <v>13</v>
      </c>
    </row>
    <row r="53" spans="1:30" ht="15" customHeight="1">
      <c r="A53" s="174"/>
      <c r="B53" s="15"/>
      <c r="C53" s="16" t="s">
        <v>265</v>
      </c>
      <c r="D53" s="36" t="s">
        <v>30</v>
      </c>
      <c r="E53" s="36" t="s">
        <v>30</v>
      </c>
      <c r="F53" s="36" t="s">
        <v>30</v>
      </c>
      <c r="G53" s="36" t="s">
        <v>30</v>
      </c>
      <c r="H53" s="36" t="s">
        <v>30</v>
      </c>
      <c r="I53" s="36" t="s">
        <v>30</v>
      </c>
      <c r="J53" s="36" t="s">
        <v>30</v>
      </c>
      <c r="K53" s="36" t="s">
        <v>30</v>
      </c>
      <c r="L53" s="36" t="s">
        <v>30</v>
      </c>
      <c r="M53" s="36" t="s">
        <v>30</v>
      </c>
      <c r="N53" s="36" t="s">
        <v>30</v>
      </c>
      <c r="O53" s="36" t="s">
        <v>30</v>
      </c>
      <c r="P53" s="36" t="s">
        <v>13</v>
      </c>
      <c r="Q53" s="36" t="s">
        <v>13</v>
      </c>
      <c r="R53" s="36" t="s">
        <v>13</v>
      </c>
      <c r="S53" s="36" t="s">
        <v>13</v>
      </c>
      <c r="T53" s="36" t="s">
        <v>13</v>
      </c>
      <c r="U53" s="36" t="s">
        <v>13</v>
      </c>
      <c r="V53" s="36" t="s">
        <v>13</v>
      </c>
      <c r="W53" s="36" t="s">
        <v>13</v>
      </c>
      <c r="X53" s="36" t="s">
        <v>13</v>
      </c>
      <c r="Y53" s="36" t="s">
        <v>13</v>
      </c>
      <c r="Z53" s="36" t="s">
        <v>13</v>
      </c>
      <c r="AA53" s="36" t="s">
        <v>13</v>
      </c>
      <c r="AB53" s="36" t="s">
        <v>13</v>
      </c>
      <c r="AC53" s="36" t="s">
        <v>13</v>
      </c>
      <c r="AD53" s="36" t="s">
        <v>13</v>
      </c>
    </row>
    <row r="54" spans="1:30" ht="15" customHeight="1">
      <c r="A54" s="174"/>
      <c r="B54" s="15"/>
      <c r="C54" s="16" t="s">
        <v>264</v>
      </c>
      <c r="D54" s="106">
        <f>SUM(E54:F54)</f>
        <v>320</v>
      </c>
      <c r="E54" s="119">
        <f>SUM(H54,S54)</f>
        <v>151</v>
      </c>
      <c r="F54" s="119">
        <f>SUM(I54,T54)</f>
        <v>169</v>
      </c>
      <c r="G54" s="106">
        <f>SUM(H54:I54)</f>
        <v>320</v>
      </c>
      <c r="H54" s="106">
        <f>SUM(J54,L54,N54,P54)</f>
        <v>151</v>
      </c>
      <c r="I54" s="106">
        <f>SUM(K54,M54,O54,Q54)</f>
        <v>169</v>
      </c>
      <c r="J54" s="106">
        <v>49</v>
      </c>
      <c r="K54" s="106">
        <v>52</v>
      </c>
      <c r="L54" s="106">
        <v>56</v>
      </c>
      <c r="M54" s="106">
        <v>57</v>
      </c>
      <c r="N54" s="106">
        <v>46</v>
      </c>
      <c r="O54" s="106">
        <v>60</v>
      </c>
      <c r="P54" s="36" t="s">
        <v>13</v>
      </c>
      <c r="Q54" s="36" t="s">
        <v>13</v>
      </c>
      <c r="R54" s="36" t="s">
        <v>13</v>
      </c>
      <c r="S54" s="36" t="s">
        <v>13</v>
      </c>
      <c r="T54" s="36" t="s">
        <v>13</v>
      </c>
      <c r="U54" s="36" t="s">
        <v>13</v>
      </c>
      <c r="V54" s="36" t="s">
        <v>13</v>
      </c>
      <c r="W54" s="36" t="s">
        <v>13</v>
      </c>
      <c r="X54" s="36" t="s">
        <v>13</v>
      </c>
      <c r="Y54" s="36" t="s">
        <v>13</v>
      </c>
      <c r="Z54" s="36" t="s">
        <v>13</v>
      </c>
      <c r="AA54" s="36" t="s">
        <v>13</v>
      </c>
      <c r="AB54" s="36" t="s">
        <v>13</v>
      </c>
      <c r="AC54" s="36" t="s">
        <v>13</v>
      </c>
      <c r="AD54" s="36" t="s">
        <v>13</v>
      </c>
    </row>
    <row r="55" spans="1:30" ht="15" customHeight="1">
      <c r="A55" s="174"/>
      <c r="B55" s="15"/>
      <c r="C55" s="16" t="s">
        <v>263</v>
      </c>
      <c r="D55" s="106">
        <f>SUM(E55:F55)</f>
        <v>233</v>
      </c>
      <c r="E55" s="119">
        <f>SUM(H55,S55)</f>
        <v>75</v>
      </c>
      <c r="F55" s="119">
        <f>SUM(I55,T55)</f>
        <v>158</v>
      </c>
      <c r="G55" s="106">
        <f>SUM(H55:I55)</f>
        <v>233</v>
      </c>
      <c r="H55" s="106">
        <f>SUM(J55,L55,N55,P55)</f>
        <v>75</v>
      </c>
      <c r="I55" s="106">
        <f>SUM(K55,M55,O55,Q55)</f>
        <v>158</v>
      </c>
      <c r="J55" s="106">
        <v>24</v>
      </c>
      <c r="K55" s="106">
        <v>56</v>
      </c>
      <c r="L55" s="106">
        <v>22</v>
      </c>
      <c r="M55" s="106">
        <v>54</v>
      </c>
      <c r="N55" s="106">
        <v>29</v>
      </c>
      <c r="O55" s="106">
        <v>48</v>
      </c>
      <c r="P55" s="36" t="s">
        <v>13</v>
      </c>
      <c r="Q55" s="36" t="s">
        <v>13</v>
      </c>
      <c r="R55" s="35" t="s">
        <v>13</v>
      </c>
      <c r="S55" s="35" t="s">
        <v>13</v>
      </c>
      <c r="T55" s="35" t="s">
        <v>13</v>
      </c>
      <c r="U55" s="35" t="s">
        <v>13</v>
      </c>
      <c r="V55" s="35" t="s">
        <v>13</v>
      </c>
      <c r="W55" s="35" t="s">
        <v>13</v>
      </c>
      <c r="X55" s="35" t="s">
        <v>13</v>
      </c>
      <c r="Y55" s="35" t="s">
        <v>13</v>
      </c>
      <c r="Z55" s="35" t="s">
        <v>13</v>
      </c>
      <c r="AA55" s="35" t="s">
        <v>13</v>
      </c>
      <c r="AB55" s="35" t="s">
        <v>13</v>
      </c>
      <c r="AC55" s="35" t="s">
        <v>13</v>
      </c>
      <c r="AD55" s="35" t="s">
        <v>13</v>
      </c>
    </row>
    <row r="56" spans="1:30" ht="15" customHeight="1">
      <c r="A56" s="174"/>
      <c r="B56" s="15"/>
      <c r="C56" s="16"/>
      <c r="D56" s="103"/>
      <c r="E56" s="115"/>
      <c r="F56" s="115"/>
      <c r="G56" s="106"/>
      <c r="H56" s="106"/>
      <c r="I56" s="106"/>
      <c r="J56" s="106"/>
      <c r="K56" s="106"/>
      <c r="L56" s="106"/>
      <c r="M56" s="106"/>
      <c r="N56" s="106"/>
      <c r="O56" s="10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ht="15" customHeight="1">
      <c r="A57" s="109"/>
      <c r="B57" s="461" t="s">
        <v>142</v>
      </c>
      <c r="C57" s="462"/>
      <c r="D57" s="73">
        <f aca="true" t="shared" si="14" ref="D57:Q57">SUM(D58:D63)</f>
        <v>988</v>
      </c>
      <c r="E57" s="73">
        <f t="shared" si="14"/>
        <v>306</v>
      </c>
      <c r="F57" s="73">
        <f t="shared" si="14"/>
        <v>682</v>
      </c>
      <c r="G57" s="73">
        <f t="shared" si="14"/>
        <v>988</v>
      </c>
      <c r="H57" s="73">
        <f t="shared" si="14"/>
        <v>306</v>
      </c>
      <c r="I57" s="73">
        <f t="shared" si="14"/>
        <v>682</v>
      </c>
      <c r="J57" s="73">
        <f t="shared" si="14"/>
        <v>106</v>
      </c>
      <c r="K57" s="73">
        <f t="shared" si="14"/>
        <v>201</v>
      </c>
      <c r="L57" s="73">
        <f t="shared" si="14"/>
        <v>85</v>
      </c>
      <c r="M57" s="73">
        <f t="shared" si="14"/>
        <v>210</v>
      </c>
      <c r="N57" s="73">
        <f t="shared" si="14"/>
        <v>110</v>
      </c>
      <c r="O57" s="73">
        <f t="shared" si="14"/>
        <v>201</v>
      </c>
      <c r="P57" s="73">
        <f t="shared" si="14"/>
        <v>5</v>
      </c>
      <c r="Q57" s="73">
        <f t="shared" si="14"/>
        <v>70</v>
      </c>
      <c r="R57" s="37" t="s">
        <v>13</v>
      </c>
      <c r="S57" s="37" t="s">
        <v>13</v>
      </c>
      <c r="T57" s="37" t="s">
        <v>13</v>
      </c>
      <c r="U57" s="37" t="s">
        <v>13</v>
      </c>
      <c r="V57" s="37" t="s">
        <v>13</v>
      </c>
      <c r="W57" s="37" t="s">
        <v>13</v>
      </c>
      <c r="X57" s="37" t="s">
        <v>13</v>
      </c>
      <c r="Y57" s="37" t="s">
        <v>13</v>
      </c>
      <c r="Z57" s="37" t="s">
        <v>13</v>
      </c>
      <c r="AA57" s="37" t="s">
        <v>13</v>
      </c>
      <c r="AB57" s="37" t="s">
        <v>13</v>
      </c>
      <c r="AC57" s="37" t="s">
        <v>13</v>
      </c>
      <c r="AD57" s="37" t="s">
        <v>13</v>
      </c>
    </row>
    <row r="58" spans="1:30" ht="15" customHeight="1">
      <c r="A58" s="174"/>
      <c r="B58" s="15"/>
      <c r="C58" s="16" t="s">
        <v>262</v>
      </c>
      <c r="D58" s="106">
        <f>SUM(E58:F58)</f>
        <v>305</v>
      </c>
      <c r="E58" s="119">
        <f>SUM(H58,S58)</f>
        <v>20</v>
      </c>
      <c r="F58" s="119">
        <f>SUM(I58,T58)</f>
        <v>285</v>
      </c>
      <c r="G58" s="106">
        <f>SUM(H58:I58)</f>
        <v>305</v>
      </c>
      <c r="H58" s="106">
        <f>SUM(J58,L58,N58,P58)</f>
        <v>20</v>
      </c>
      <c r="I58" s="106">
        <f>SUM(K58,M58,O58,Q58)</f>
        <v>285</v>
      </c>
      <c r="J58" s="106">
        <v>6</v>
      </c>
      <c r="K58" s="106">
        <v>73</v>
      </c>
      <c r="L58" s="106">
        <v>2</v>
      </c>
      <c r="M58" s="106">
        <v>76</v>
      </c>
      <c r="N58" s="106">
        <v>7</v>
      </c>
      <c r="O58" s="106">
        <v>66</v>
      </c>
      <c r="P58" s="36">
        <v>5</v>
      </c>
      <c r="Q58" s="36">
        <v>70</v>
      </c>
      <c r="R58" s="35" t="s">
        <v>13</v>
      </c>
      <c r="S58" s="35" t="s">
        <v>13</v>
      </c>
      <c r="T58" s="35" t="s">
        <v>13</v>
      </c>
      <c r="U58" s="35" t="s">
        <v>13</v>
      </c>
      <c r="V58" s="35" t="s">
        <v>13</v>
      </c>
      <c r="W58" s="35" t="s">
        <v>13</v>
      </c>
      <c r="X58" s="35" t="s">
        <v>13</v>
      </c>
      <c r="Y58" s="35" t="s">
        <v>13</v>
      </c>
      <c r="Z58" s="35" t="s">
        <v>13</v>
      </c>
      <c r="AA58" s="35" t="s">
        <v>13</v>
      </c>
      <c r="AB58" s="35" t="s">
        <v>13</v>
      </c>
      <c r="AC58" s="35" t="s">
        <v>13</v>
      </c>
      <c r="AD58" s="35" t="s">
        <v>13</v>
      </c>
    </row>
    <row r="59" spans="1:30" ht="15" customHeight="1">
      <c r="A59" s="174"/>
      <c r="B59" s="15"/>
      <c r="C59" s="16" t="s">
        <v>261</v>
      </c>
      <c r="D59" s="36" t="s">
        <v>30</v>
      </c>
      <c r="E59" s="36" t="s">
        <v>30</v>
      </c>
      <c r="F59" s="36" t="s">
        <v>30</v>
      </c>
      <c r="G59" s="36" t="s">
        <v>30</v>
      </c>
      <c r="H59" s="36" t="s">
        <v>30</v>
      </c>
      <c r="I59" s="36" t="s">
        <v>30</v>
      </c>
      <c r="J59" s="36" t="s">
        <v>30</v>
      </c>
      <c r="K59" s="36" t="s">
        <v>30</v>
      </c>
      <c r="L59" s="36" t="s">
        <v>30</v>
      </c>
      <c r="M59" s="36" t="s">
        <v>30</v>
      </c>
      <c r="N59" s="36" t="s">
        <v>30</v>
      </c>
      <c r="O59" s="36" t="s">
        <v>30</v>
      </c>
      <c r="P59" s="36" t="s">
        <v>30</v>
      </c>
      <c r="Q59" s="36" t="s">
        <v>30</v>
      </c>
      <c r="R59" s="35" t="s">
        <v>13</v>
      </c>
      <c r="S59" s="35" t="s">
        <v>13</v>
      </c>
      <c r="T59" s="35" t="s">
        <v>13</v>
      </c>
      <c r="U59" s="35" t="s">
        <v>13</v>
      </c>
      <c r="V59" s="35" t="s">
        <v>13</v>
      </c>
      <c r="W59" s="35" t="s">
        <v>13</v>
      </c>
      <c r="X59" s="35" t="s">
        <v>13</v>
      </c>
      <c r="Y59" s="35" t="s">
        <v>13</v>
      </c>
      <c r="Z59" s="35" t="s">
        <v>13</v>
      </c>
      <c r="AA59" s="35" t="s">
        <v>13</v>
      </c>
      <c r="AB59" s="35" t="s">
        <v>13</v>
      </c>
      <c r="AC59" s="35" t="s">
        <v>13</v>
      </c>
      <c r="AD59" s="35" t="s">
        <v>13</v>
      </c>
    </row>
    <row r="60" spans="1:30" ht="15" customHeight="1">
      <c r="A60" s="174"/>
      <c r="B60" s="15"/>
      <c r="C60" s="16" t="s">
        <v>260</v>
      </c>
      <c r="D60" s="106">
        <f>SUM(E60:F60)</f>
        <v>176</v>
      </c>
      <c r="E60" s="119">
        <f>SUM(H60,S60)</f>
        <v>91</v>
      </c>
      <c r="F60" s="119">
        <f>SUM(I60,T60)</f>
        <v>85</v>
      </c>
      <c r="G60" s="106">
        <f>SUM(H60:I60)</f>
        <v>176</v>
      </c>
      <c r="H60" s="106">
        <f>SUM(J60,L60,N60,P60)</f>
        <v>91</v>
      </c>
      <c r="I60" s="106">
        <f>SUM(K60,M60,O60,Q60)</f>
        <v>85</v>
      </c>
      <c r="J60" s="106">
        <v>34</v>
      </c>
      <c r="K60" s="106">
        <v>34</v>
      </c>
      <c r="L60" s="106">
        <v>31</v>
      </c>
      <c r="M60" s="106">
        <v>27</v>
      </c>
      <c r="N60" s="106">
        <v>26</v>
      </c>
      <c r="O60" s="106">
        <v>24</v>
      </c>
      <c r="P60" s="36" t="s">
        <v>13</v>
      </c>
      <c r="Q60" s="36" t="s">
        <v>13</v>
      </c>
      <c r="R60" s="35" t="s">
        <v>13</v>
      </c>
      <c r="S60" s="35" t="s">
        <v>13</v>
      </c>
      <c r="T60" s="35" t="s">
        <v>13</v>
      </c>
      <c r="U60" s="35" t="s">
        <v>13</v>
      </c>
      <c r="V60" s="35" t="s">
        <v>13</v>
      </c>
      <c r="W60" s="35" t="s">
        <v>13</v>
      </c>
      <c r="X60" s="35" t="s">
        <v>13</v>
      </c>
      <c r="Y60" s="35" t="s">
        <v>13</v>
      </c>
      <c r="Z60" s="35" t="s">
        <v>13</v>
      </c>
      <c r="AA60" s="35" t="s">
        <v>13</v>
      </c>
      <c r="AB60" s="35" t="s">
        <v>13</v>
      </c>
      <c r="AC60" s="35" t="s">
        <v>13</v>
      </c>
      <c r="AD60" s="35" t="s">
        <v>13</v>
      </c>
    </row>
    <row r="61" spans="1:30" ht="15" customHeight="1">
      <c r="A61" s="174"/>
      <c r="B61" s="15"/>
      <c r="C61" s="16" t="s">
        <v>35</v>
      </c>
      <c r="D61" s="36" t="s">
        <v>30</v>
      </c>
      <c r="E61" s="36" t="s">
        <v>30</v>
      </c>
      <c r="F61" s="36" t="s">
        <v>30</v>
      </c>
      <c r="G61" s="36" t="s">
        <v>30</v>
      </c>
      <c r="H61" s="36" t="s">
        <v>30</v>
      </c>
      <c r="I61" s="36" t="s">
        <v>30</v>
      </c>
      <c r="J61" s="36" t="s">
        <v>30</v>
      </c>
      <c r="K61" s="36" t="s">
        <v>30</v>
      </c>
      <c r="L61" s="36" t="s">
        <v>30</v>
      </c>
      <c r="M61" s="36" t="s">
        <v>30</v>
      </c>
      <c r="N61" s="36" t="s">
        <v>30</v>
      </c>
      <c r="O61" s="36" t="s">
        <v>30</v>
      </c>
      <c r="P61" s="36" t="s">
        <v>30</v>
      </c>
      <c r="Q61" s="36" t="s">
        <v>30</v>
      </c>
      <c r="R61" s="35" t="s">
        <v>13</v>
      </c>
      <c r="S61" s="35" t="s">
        <v>13</v>
      </c>
      <c r="T61" s="35" t="s">
        <v>13</v>
      </c>
      <c r="U61" s="35" t="s">
        <v>13</v>
      </c>
      <c r="V61" s="35" t="s">
        <v>13</v>
      </c>
      <c r="W61" s="35" t="s">
        <v>13</v>
      </c>
      <c r="X61" s="35" t="s">
        <v>13</v>
      </c>
      <c r="Y61" s="35" t="s">
        <v>13</v>
      </c>
      <c r="Z61" s="35" t="s">
        <v>13</v>
      </c>
      <c r="AA61" s="35" t="s">
        <v>13</v>
      </c>
      <c r="AB61" s="35" t="s">
        <v>13</v>
      </c>
      <c r="AC61" s="35" t="s">
        <v>13</v>
      </c>
      <c r="AD61" s="35" t="s">
        <v>13</v>
      </c>
    </row>
    <row r="62" spans="1:30" ht="15" customHeight="1">
      <c r="A62" s="174"/>
      <c r="B62" s="15"/>
      <c r="C62" s="16" t="s">
        <v>259</v>
      </c>
      <c r="D62" s="36" t="s">
        <v>30</v>
      </c>
      <c r="E62" s="36" t="s">
        <v>30</v>
      </c>
      <c r="F62" s="36" t="s">
        <v>30</v>
      </c>
      <c r="G62" s="36" t="s">
        <v>30</v>
      </c>
      <c r="H62" s="36" t="s">
        <v>30</v>
      </c>
      <c r="I62" s="36" t="s">
        <v>30</v>
      </c>
      <c r="J62" s="36" t="s">
        <v>30</v>
      </c>
      <c r="K62" s="36" t="s">
        <v>30</v>
      </c>
      <c r="L62" s="36" t="s">
        <v>30</v>
      </c>
      <c r="M62" s="36" t="s">
        <v>30</v>
      </c>
      <c r="N62" s="36" t="s">
        <v>30</v>
      </c>
      <c r="O62" s="36" t="s">
        <v>30</v>
      </c>
      <c r="P62" s="36" t="s">
        <v>30</v>
      </c>
      <c r="Q62" s="36" t="s">
        <v>30</v>
      </c>
      <c r="R62" s="35" t="s">
        <v>13</v>
      </c>
      <c r="S62" s="35" t="s">
        <v>13</v>
      </c>
      <c r="T62" s="35" t="s">
        <v>13</v>
      </c>
      <c r="U62" s="35" t="s">
        <v>13</v>
      </c>
      <c r="V62" s="35" t="s">
        <v>13</v>
      </c>
      <c r="W62" s="35" t="s">
        <v>13</v>
      </c>
      <c r="X62" s="35" t="s">
        <v>13</v>
      </c>
      <c r="Y62" s="35" t="s">
        <v>13</v>
      </c>
      <c r="Z62" s="35" t="s">
        <v>13</v>
      </c>
      <c r="AA62" s="35" t="s">
        <v>13</v>
      </c>
      <c r="AB62" s="35" t="s">
        <v>13</v>
      </c>
      <c r="AC62" s="35" t="s">
        <v>13</v>
      </c>
      <c r="AD62" s="35" t="s">
        <v>13</v>
      </c>
    </row>
    <row r="63" spans="1:30" ht="15" customHeight="1">
      <c r="A63" s="174"/>
      <c r="B63" s="15"/>
      <c r="C63" s="16" t="s">
        <v>258</v>
      </c>
      <c r="D63" s="106">
        <f>SUM(E63:F63)</f>
        <v>507</v>
      </c>
      <c r="E63" s="119">
        <f>SUM(H63,S63)</f>
        <v>195</v>
      </c>
      <c r="F63" s="119">
        <f>SUM(I63,T63)</f>
        <v>312</v>
      </c>
      <c r="G63" s="106">
        <f>SUM(H63:I63)</f>
        <v>507</v>
      </c>
      <c r="H63" s="106">
        <f>SUM(J63,L63,N63,P63)</f>
        <v>195</v>
      </c>
      <c r="I63" s="106">
        <f>SUM(K63,M63,O63,Q63)</f>
        <v>312</v>
      </c>
      <c r="J63" s="106">
        <v>66</v>
      </c>
      <c r="K63" s="106">
        <v>94</v>
      </c>
      <c r="L63" s="106">
        <v>52</v>
      </c>
      <c r="M63" s="106">
        <v>107</v>
      </c>
      <c r="N63" s="106">
        <v>77</v>
      </c>
      <c r="O63" s="106">
        <v>111</v>
      </c>
      <c r="P63" s="36" t="s">
        <v>13</v>
      </c>
      <c r="Q63" s="36" t="s">
        <v>13</v>
      </c>
      <c r="R63" s="35" t="s">
        <v>13</v>
      </c>
      <c r="S63" s="35" t="s">
        <v>13</v>
      </c>
      <c r="T63" s="35" t="s">
        <v>13</v>
      </c>
      <c r="U63" s="35" t="s">
        <v>13</v>
      </c>
      <c r="V63" s="35" t="s">
        <v>13</v>
      </c>
      <c r="W63" s="35" t="s">
        <v>13</v>
      </c>
      <c r="X63" s="35" t="s">
        <v>13</v>
      </c>
      <c r="Y63" s="35" t="s">
        <v>13</v>
      </c>
      <c r="Z63" s="35" t="s">
        <v>13</v>
      </c>
      <c r="AA63" s="35" t="s">
        <v>13</v>
      </c>
      <c r="AB63" s="35" t="s">
        <v>13</v>
      </c>
      <c r="AC63" s="35" t="s">
        <v>13</v>
      </c>
      <c r="AD63" s="35" t="s">
        <v>13</v>
      </c>
    </row>
    <row r="64" spans="1:30" ht="15" customHeight="1">
      <c r="A64" s="174"/>
      <c r="B64" s="15"/>
      <c r="C64" s="16"/>
      <c r="D64" s="103"/>
      <c r="E64" s="115"/>
      <c r="F64" s="115"/>
      <c r="G64" s="106"/>
      <c r="H64" s="106"/>
      <c r="I64" s="106"/>
      <c r="J64" s="106"/>
      <c r="K64" s="106"/>
      <c r="L64" s="106"/>
      <c r="M64" s="106"/>
      <c r="N64" s="106"/>
      <c r="O64" s="106"/>
      <c r="P64" s="36"/>
      <c r="Q64" s="36"/>
      <c r="R64" s="36"/>
      <c r="S64" s="36"/>
      <c r="T64" s="36"/>
      <c r="U64" s="36"/>
      <c r="V64" s="35" t="s">
        <v>13</v>
      </c>
      <c r="W64" s="35" t="s">
        <v>13</v>
      </c>
      <c r="X64" s="35" t="s">
        <v>13</v>
      </c>
      <c r="Y64" s="35" t="s">
        <v>13</v>
      </c>
      <c r="Z64" s="35" t="s">
        <v>13</v>
      </c>
      <c r="AA64" s="35" t="s">
        <v>13</v>
      </c>
      <c r="AB64" s="35" t="s">
        <v>13</v>
      </c>
      <c r="AC64" s="35" t="s">
        <v>13</v>
      </c>
      <c r="AD64" s="35" t="s">
        <v>13</v>
      </c>
    </row>
    <row r="65" spans="1:30" ht="15" customHeight="1">
      <c r="A65" s="109"/>
      <c r="B65" s="461" t="s">
        <v>135</v>
      </c>
      <c r="C65" s="462"/>
      <c r="D65" s="73">
        <f aca="true" t="shared" si="15" ref="D65:P65">SUM(D66:D69)</f>
        <v>961</v>
      </c>
      <c r="E65" s="73">
        <f t="shared" si="15"/>
        <v>495</v>
      </c>
      <c r="F65" s="73">
        <f t="shared" si="15"/>
        <v>466</v>
      </c>
      <c r="G65" s="73">
        <f t="shared" si="15"/>
        <v>961</v>
      </c>
      <c r="H65" s="73">
        <f t="shared" si="15"/>
        <v>495</v>
      </c>
      <c r="I65" s="73">
        <f t="shared" si="15"/>
        <v>466</v>
      </c>
      <c r="J65" s="73">
        <f t="shared" si="15"/>
        <v>157</v>
      </c>
      <c r="K65" s="73">
        <f t="shared" si="15"/>
        <v>142</v>
      </c>
      <c r="L65" s="73">
        <f t="shared" si="15"/>
        <v>151</v>
      </c>
      <c r="M65" s="73">
        <f t="shared" si="15"/>
        <v>141</v>
      </c>
      <c r="N65" s="73">
        <f t="shared" si="15"/>
        <v>179</v>
      </c>
      <c r="O65" s="73">
        <f t="shared" si="15"/>
        <v>183</v>
      </c>
      <c r="P65" s="73">
        <f t="shared" si="15"/>
        <v>8</v>
      </c>
      <c r="Q65" s="34" t="s">
        <v>13</v>
      </c>
      <c r="R65" s="37" t="s">
        <v>13</v>
      </c>
      <c r="S65" s="37" t="s">
        <v>13</v>
      </c>
      <c r="T65" s="37" t="s">
        <v>13</v>
      </c>
      <c r="U65" s="37" t="s">
        <v>13</v>
      </c>
      <c r="V65" s="37" t="s">
        <v>13</v>
      </c>
      <c r="W65" s="37" t="s">
        <v>13</v>
      </c>
      <c r="X65" s="37" t="s">
        <v>13</v>
      </c>
      <c r="Y65" s="37" t="s">
        <v>13</v>
      </c>
      <c r="Z65" s="37" t="s">
        <v>13</v>
      </c>
      <c r="AA65" s="37" t="s">
        <v>13</v>
      </c>
      <c r="AB65" s="37" t="s">
        <v>13</v>
      </c>
      <c r="AC65" s="37" t="s">
        <v>13</v>
      </c>
      <c r="AD65" s="37" t="s">
        <v>13</v>
      </c>
    </row>
    <row r="66" spans="1:30" ht="15" customHeight="1">
      <c r="A66" s="174"/>
      <c r="B66" s="15"/>
      <c r="C66" s="16" t="s">
        <v>50</v>
      </c>
      <c r="D66" s="106">
        <f>SUM(E66:F66)</f>
        <v>224</v>
      </c>
      <c r="E66" s="119">
        <f aca="true" t="shared" si="16" ref="E66:F69">SUM(H66,S66)</f>
        <v>123</v>
      </c>
      <c r="F66" s="119">
        <f t="shared" si="16"/>
        <v>101</v>
      </c>
      <c r="G66" s="106">
        <f>SUM(H66:I66)</f>
        <v>224</v>
      </c>
      <c r="H66" s="106">
        <f aca="true" t="shared" si="17" ref="H66:I69">SUM(J66,L66,N66,P66)</f>
        <v>123</v>
      </c>
      <c r="I66" s="106">
        <f t="shared" si="17"/>
        <v>101</v>
      </c>
      <c r="J66" s="106">
        <v>55</v>
      </c>
      <c r="K66" s="106">
        <v>25</v>
      </c>
      <c r="L66" s="106">
        <v>32</v>
      </c>
      <c r="M66" s="106">
        <v>33</v>
      </c>
      <c r="N66" s="106">
        <v>36</v>
      </c>
      <c r="O66" s="106">
        <v>43</v>
      </c>
      <c r="P66" s="36" t="s">
        <v>13</v>
      </c>
      <c r="Q66" s="36" t="s">
        <v>13</v>
      </c>
      <c r="R66" s="35" t="s">
        <v>13</v>
      </c>
      <c r="S66" s="35" t="s">
        <v>13</v>
      </c>
      <c r="T66" s="35" t="s">
        <v>13</v>
      </c>
      <c r="U66" s="35" t="s">
        <v>13</v>
      </c>
      <c r="V66" s="35" t="s">
        <v>13</v>
      </c>
      <c r="W66" s="35" t="s">
        <v>13</v>
      </c>
      <c r="X66" s="35" t="s">
        <v>13</v>
      </c>
      <c r="Y66" s="35" t="s">
        <v>13</v>
      </c>
      <c r="Z66" s="35" t="s">
        <v>13</v>
      </c>
      <c r="AA66" s="35" t="s">
        <v>13</v>
      </c>
      <c r="AB66" s="35" t="s">
        <v>13</v>
      </c>
      <c r="AC66" s="35" t="s">
        <v>13</v>
      </c>
      <c r="AD66" s="35" t="s">
        <v>13</v>
      </c>
    </row>
    <row r="67" spans="1:30" ht="15" customHeight="1">
      <c r="A67" s="174"/>
      <c r="B67" s="15"/>
      <c r="C67" s="16" t="s">
        <v>257</v>
      </c>
      <c r="D67" s="106">
        <f>SUM(E67:F67)</f>
        <v>261</v>
      </c>
      <c r="E67" s="119">
        <f t="shared" si="16"/>
        <v>123</v>
      </c>
      <c r="F67" s="119">
        <f t="shared" si="16"/>
        <v>138</v>
      </c>
      <c r="G67" s="106">
        <f>SUM(H67:I67)</f>
        <v>261</v>
      </c>
      <c r="H67" s="106">
        <f t="shared" si="17"/>
        <v>123</v>
      </c>
      <c r="I67" s="106">
        <f t="shared" si="17"/>
        <v>138</v>
      </c>
      <c r="J67" s="106">
        <v>33</v>
      </c>
      <c r="K67" s="106">
        <v>38</v>
      </c>
      <c r="L67" s="106">
        <v>44</v>
      </c>
      <c r="M67" s="106">
        <v>52</v>
      </c>
      <c r="N67" s="106">
        <v>46</v>
      </c>
      <c r="O67" s="106">
        <v>48</v>
      </c>
      <c r="P67" s="36" t="s">
        <v>13</v>
      </c>
      <c r="Q67" s="36" t="s">
        <v>13</v>
      </c>
      <c r="R67" s="35" t="s">
        <v>13</v>
      </c>
      <c r="S67" s="35" t="s">
        <v>13</v>
      </c>
      <c r="T67" s="35" t="s">
        <v>13</v>
      </c>
      <c r="U67" s="35" t="s">
        <v>13</v>
      </c>
      <c r="V67" s="35" t="s">
        <v>13</v>
      </c>
      <c r="W67" s="35" t="s">
        <v>13</v>
      </c>
      <c r="X67" s="35" t="s">
        <v>13</v>
      </c>
      <c r="Y67" s="35" t="s">
        <v>13</v>
      </c>
      <c r="Z67" s="35" t="s">
        <v>13</v>
      </c>
      <c r="AA67" s="35" t="s">
        <v>13</v>
      </c>
      <c r="AB67" s="35" t="s">
        <v>13</v>
      </c>
      <c r="AC67" s="35" t="s">
        <v>13</v>
      </c>
      <c r="AD67" s="35" t="s">
        <v>13</v>
      </c>
    </row>
    <row r="68" spans="1:30" ht="15" customHeight="1">
      <c r="A68" s="174"/>
      <c r="B68" s="15"/>
      <c r="C68" s="16" t="s">
        <v>256</v>
      </c>
      <c r="D68" s="106">
        <f>SUM(E68:F68)</f>
        <v>356</v>
      </c>
      <c r="E68" s="119">
        <f t="shared" si="16"/>
        <v>188</v>
      </c>
      <c r="F68" s="119">
        <f t="shared" si="16"/>
        <v>168</v>
      </c>
      <c r="G68" s="106">
        <f>SUM(H68:I68)</f>
        <v>356</v>
      </c>
      <c r="H68" s="106">
        <f t="shared" si="17"/>
        <v>188</v>
      </c>
      <c r="I68" s="106">
        <f t="shared" si="17"/>
        <v>168</v>
      </c>
      <c r="J68" s="106">
        <v>53</v>
      </c>
      <c r="K68" s="106">
        <v>57</v>
      </c>
      <c r="L68" s="106">
        <v>54</v>
      </c>
      <c r="M68" s="106">
        <v>41</v>
      </c>
      <c r="N68" s="106">
        <v>73</v>
      </c>
      <c r="O68" s="106">
        <v>70</v>
      </c>
      <c r="P68" s="36">
        <v>8</v>
      </c>
      <c r="Q68" s="36" t="s">
        <v>13</v>
      </c>
      <c r="R68" s="35" t="s">
        <v>13</v>
      </c>
      <c r="S68" s="35" t="s">
        <v>13</v>
      </c>
      <c r="T68" s="35" t="s">
        <v>13</v>
      </c>
      <c r="U68" s="35" t="s">
        <v>13</v>
      </c>
      <c r="V68" s="35" t="s">
        <v>13</v>
      </c>
      <c r="W68" s="35" t="s">
        <v>13</v>
      </c>
      <c r="X68" s="35" t="s">
        <v>13</v>
      </c>
      <c r="Y68" s="35" t="s">
        <v>13</v>
      </c>
      <c r="Z68" s="35" t="s">
        <v>13</v>
      </c>
      <c r="AA68" s="35" t="s">
        <v>13</v>
      </c>
      <c r="AB68" s="35" t="s">
        <v>13</v>
      </c>
      <c r="AC68" s="35" t="s">
        <v>13</v>
      </c>
      <c r="AD68" s="35" t="s">
        <v>13</v>
      </c>
    </row>
    <row r="69" spans="1:30" ht="15" customHeight="1">
      <c r="A69" s="174"/>
      <c r="B69" s="15"/>
      <c r="C69" s="16" t="s">
        <v>255</v>
      </c>
      <c r="D69" s="106">
        <f>SUM(E69:F69)</f>
        <v>120</v>
      </c>
      <c r="E69" s="119">
        <f t="shared" si="16"/>
        <v>61</v>
      </c>
      <c r="F69" s="119">
        <f t="shared" si="16"/>
        <v>59</v>
      </c>
      <c r="G69" s="106">
        <f>SUM(H69:I69)</f>
        <v>120</v>
      </c>
      <c r="H69" s="106">
        <f t="shared" si="17"/>
        <v>61</v>
      </c>
      <c r="I69" s="106">
        <f t="shared" si="17"/>
        <v>59</v>
      </c>
      <c r="J69" s="106">
        <v>16</v>
      </c>
      <c r="K69" s="106">
        <v>22</v>
      </c>
      <c r="L69" s="106">
        <v>21</v>
      </c>
      <c r="M69" s="106">
        <v>15</v>
      </c>
      <c r="N69" s="106">
        <v>24</v>
      </c>
      <c r="O69" s="106">
        <v>22</v>
      </c>
      <c r="P69" s="36" t="s">
        <v>13</v>
      </c>
      <c r="Q69" s="36" t="s">
        <v>13</v>
      </c>
      <c r="R69" s="35" t="s">
        <v>13</v>
      </c>
      <c r="S69" s="35" t="s">
        <v>13</v>
      </c>
      <c r="T69" s="35" t="s">
        <v>13</v>
      </c>
      <c r="U69" s="35" t="s">
        <v>13</v>
      </c>
      <c r="V69" s="35" t="s">
        <v>13</v>
      </c>
      <c r="W69" s="35" t="s">
        <v>13</v>
      </c>
      <c r="X69" s="35" t="s">
        <v>13</v>
      </c>
      <c r="Y69" s="35" t="s">
        <v>13</v>
      </c>
      <c r="Z69" s="35" t="s">
        <v>13</v>
      </c>
      <c r="AA69" s="35" t="s">
        <v>13</v>
      </c>
      <c r="AB69" s="35" t="s">
        <v>13</v>
      </c>
      <c r="AC69" s="35" t="s">
        <v>13</v>
      </c>
      <c r="AD69" s="35" t="s">
        <v>13</v>
      </c>
    </row>
    <row r="70" spans="1:30" ht="15" customHeight="1">
      <c r="A70" s="174"/>
      <c r="B70" s="15"/>
      <c r="C70" s="16"/>
      <c r="D70" s="103"/>
      <c r="E70" s="115"/>
      <c r="F70" s="115"/>
      <c r="G70" s="106"/>
      <c r="H70" s="106"/>
      <c r="I70" s="106"/>
      <c r="J70" s="106"/>
      <c r="K70" s="106"/>
      <c r="L70" s="106"/>
      <c r="M70" s="106"/>
      <c r="N70" s="106"/>
      <c r="O70" s="10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ht="15" customHeight="1">
      <c r="A71" s="109"/>
      <c r="B71" s="461" t="s">
        <v>130</v>
      </c>
      <c r="C71" s="462"/>
      <c r="D71" s="73">
        <f aca="true" t="shared" si="18" ref="D71:Q71">SUM(D72)</f>
        <v>77</v>
      </c>
      <c r="E71" s="73">
        <f t="shared" si="18"/>
        <v>63</v>
      </c>
      <c r="F71" s="73">
        <f t="shared" si="18"/>
        <v>14</v>
      </c>
      <c r="G71" s="73">
        <f t="shared" si="18"/>
        <v>77</v>
      </c>
      <c r="H71" s="73">
        <f t="shared" si="18"/>
        <v>63</v>
      </c>
      <c r="I71" s="73">
        <f t="shared" si="18"/>
        <v>14</v>
      </c>
      <c r="J71" s="73">
        <f t="shared" si="18"/>
        <v>23</v>
      </c>
      <c r="K71" s="73">
        <f t="shared" si="18"/>
        <v>6</v>
      </c>
      <c r="L71" s="73">
        <f t="shared" si="18"/>
        <v>16</v>
      </c>
      <c r="M71" s="73">
        <f t="shared" si="18"/>
        <v>2</v>
      </c>
      <c r="N71" s="73">
        <f t="shared" si="18"/>
        <v>13</v>
      </c>
      <c r="O71" s="73">
        <f t="shared" si="18"/>
        <v>5</v>
      </c>
      <c r="P71" s="73">
        <f t="shared" si="18"/>
        <v>11</v>
      </c>
      <c r="Q71" s="73">
        <f t="shared" si="18"/>
        <v>1</v>
      </c>
      <c r="R71" s="37" t="s">
        <v>13</v>
      </c>
      <c r="S71" s="37" t="s">
        <v>13</v>
      </c>
      <c r="T71" s="37" t="s">
        <v>13</v>
      </c>
      <c r="U71" s="37" t="s">
        <v>13</v>
      </c>
      <c r="V71" s="37" t="s">
        <v>13</v>
      </c>
      <c r="W71" s="37" t="s">
        <v>13</v>
      </c>
      <c r="X71" s="37" t="s">
        <v>13</v>
      </c>
      <c r="Y71" s="37" t="s">
        <v>13</v>
      </c>
      <c r="Z71" s="37" t="s">
        <v>13</v>
      </c>
      <c r="AA71" s="37" t="s">
        <v>13</v>
      </c>
      <c r="AB71" s="37" t="s">
        <v>13</v>
      </c>
      <c r="AC71" s="37" t="s">
        <v>13</v>
      </c>
      <c r="AD71" s="37" t="s">
        <v>13</v>
      </c>
    </row>
    <row r="72" spans="1:30" ht="15" customHeight="1">
      <c r="A72" s="174"/>
      <c r="B72" s="15"/>
      <c r="C72" s="16" t="s">
        <v>49</v>
      </c>
      <c r="D72" s="106">
        <f>SUM(E72:F72)</f>
        <v>77</v>
      </c>
      <c r="E72" s="119">
        <f>SUM(H72,S72)</f>
        <v>63</v>
      </c>
      <c r="F72" s="119">
        <f>SUM(I72,T72)</f>
        <v>14</v>
      </c>
      <c r="G72" s="106">
        <f>SUM(H72:I72)</f>
        <v>77</v>
      </c>
      <c r="H72" s="106">
        <f>SUM(J72,L72,N72,P72)</f>
        <v>63</v>
      </c>
      <c r="I72" s="106">
        <f>SUM(K72,M72,O72,Q72)</f>
        <v>14</v>
      </c>
      <c r="J72" s="106">
        <v>23</v>
      </c>
      <c r="K72" s="106">
        <v>6</v>
      </c>
      <c r="L72" s="106">
        <v>16</v>
      </c>
      <c r="M72" s="106">
        <v>2</v>
      </c>
      <c r="N72" s="106">
        <v>13</v>
      </c>
      <c r="O72" s="106">
        <v>5</v>
      </c>
      <c r="P72" s="36">
        <v>11</v>
      </c>
      <c r="Q72" s="36">
        <v>1</v>
      </c>
      <c r="R72" s="35" t="s">
        <v>13</v>
      </c>
      <c r="S72" s="35" t="s">
        <v>13</v>
      </c>
      <c r="T72" s="35" t="s">
        <v>13</v>
      </c>
      <c r="U72" s="35" t="s">
        <v>13</v>
      </c>
      <c r="V72" s="35" t="s">
        <v>13</v>
      </c>
      <c r="W72" s="35" t="s">
        <v>13</v>
      </c>
      <c r="X72" s="35" t="s">
        <v>13</v>
      </c>
      <c r="Y72" s="35" t="s">
        <v>13</v>
      </c>
      <c r="Z72" s="35" t="s">
        <v>13</v>
      </c>
      <c r="AA72" s="35" t="s">
        <v>13</v>
      </c>
      <c r="AB72" s="35" t="s">
        <v>13</v>
      </c>
      <c r="AC72" s="35" t="s">
        <v>13</v>
      </c>
      <c r="AD72" s="35" t="s">
        <v>13</v>
      </c>
    </row>
    <row r="73" spans="1:30" ht="15" customHeight="1">
      <c r="A73" s="174"/>
      <c r="B73" s="15"/>
      <c r="C73" s="16"/>
      <c r="D73" s="173"/>
      <c r="E73" s="172"/>
      <c r="F73" s="172"/>
      <c r="G73" s="103"/>
      <c r="H73" s="103"/>
      <c r="I73" s="103"/>
      <c r="J73" s="103"/>
      <c r="K73" s="103"/>
      <c r="L73" s="103"/>
      <c r="M73" s="103"/>
      <c r="N73" s="103"/>
      <c r="O73" s="103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ht="15" customHeight="1">
      <c r="A74" s="461" t="s">
        <v>254</v>
      </c>
      <c r="B74" s="461"/>
      <c r="C74" s="462"/>
      <c r="D74" s="74">
        <f aca="true" t="shared" si="19" ref="D74:O74">SUM(D75:D78)</f>
        <v>7720</v>
      </c>
      <c r="E74" s="74">
        <f t="shared" si="19"/>
        <v>4214</v>
      </c>
      <c r="F74" s="74">
        <f t="shared" si="19"/>
        <v>3506</v>
      </c>
      <c r="G74" s="74">
        <f t="shared" si="19"/>
        <v>7720</v>
      </c>
      <c r="H74" s="74">
        <f t="shared" si="19"/>
        <v>4214</v>
      </c>
      <c r="I74" s="74">
        <f t="shared" si="19"/>
        <v>3506</v>
      </c>
      <c r="J74" s="74">
        <f t="shared" si="19"/>
        <v>1510</v>
      </c>
      <c r="K74" s="74">
        <f t="shared" si="19"/>
        <v>1196</v>
      </c>
      <c r="L74" s="74">
        <f t="shared" si="19"/>
        <v>1388</v>
      </c>
      <c r="M74" s="74">
        <f t="shared" si="19"/>
        <v>1132</v>
      </c>
      <c r="N74" s="74">
        <f t="shared" si="19"/>
        <v>1316</v>
      </c>
      <c r="O74" s="74">
        <f t="shared" si="19"/>
        <v>1178</v>
      </c>
      <c r="P74" s="34" t="s">
        <v>13</v>
      </c>
      <c r="Q74" s="34" t="s">
        <v>13</v>
      </c>
      <c r="R74" s="37" t="s">
        <v>13</v>
      </c>
      <c r="S74" s="37" t="s">
        <v>13</v>
      </c>
      <c r="T74" s="37" t="s">
        <v>13</v>
      </c>
      <c r="U74" s="37" t="s">
        <v>13</v>
      </c>
      <c r="V74" s="37" t="s">
        <v>13</v>
      </c>
      <c r="W74" s="37" t="s">
        <v>13</v>
      </c>
      <c r="X74" s="37" t="s">
        <v>13</v>
      </c>
      <c r="Y74" s="37" t="s">
        <v>13</v>
      </c>
      <c r="Z74" s="37" t="s">
        <v>13</v>
      </c>
      <c r="AA74" s="37" t="s">
        <v>13</v>
      </c>
      <c r="AB74" s="37" t="s">
        <v>13</v>
      </c>
      <c r="AC74" s="37" t="s">
        <v>13</v>
      </c>
      <c r="AD74" s="37" t="s">
        <v>13</v>
      </c>
    </row>
    <row r="75" spans="1:30" ht="15" customHeight="1">
      <c r="A75" s="109"/>
      <c r="B75" s="461" t="s">
        <v>177</v>
      </c>
      <c r="C75" s="462"/>
      <c r="D75" s="171">
        <f>SUM(E75:F75)</f>
        <v>6781</v>
      </c>
      <c r="E75" s="74">
        <f aca="true" t="shared" si="20" ref="E75:F77">SUM(H75,S75)</f>
        <v>3661</v>
      </c>
      <c r="F75" s="74">
        <f t="shared" si="20"/>
        <v>3120</v>
      </c>
      <c r="G75" s="73">
        <f>SUM(H75:I75)</f>
        <v>6781</v>
      </c>
      <c r="H75" s="73">
        <f aca="true" t="shared" si="21" ref="H75:I77">SUM(J75,L75,N75,P75)</f>
        <v>3661</v>
      </c>
      <c r="I75" s="73">
        <f t="shared" si="21"/>
        <v>3120</v>
      </c>
      <c r="J75" s="73">
        <v>1310</v>
      </c>
      <c r="K75" s="73">
        <v>1048</v>
      </c>
      <c r="L75" s="73">
        <v>1202</v>
      </c>
      <c r="M75" s="73">
        <v>1005</v>
      </c>
      <c r="N75" s="73">
        <v>1149</v>
      </c>
      <c r="O75" s="73">
        <v>1067</v>
      </c>
      <c r="P75" s="34" t="s">
        <v>13</v>
      </c>
      <c r="Q75" s="34" t="s">
        <v>13</v>
      </c>
      <c r="R75" s="37" t="s">
        <v>13</v>
      </c>
      <c r="S75" s="37" t="s">
        <v>13</v>
      </c>
      <c r="T75" s="37" t="s">
        <v>13</v>
      </c>
      <c r="U75" s="37" t="s">
        <v>13</v>
      </c>
      <c r="V75" s="37" t="s">
        <v>13</v>
      </c>
      <c r="W75" s="37" t="s">
        <v>13</v>
      </c>
      <c r="X75" s="37" t="s">
        <v>13</v>
      </c>
      <c r="Y75" s="37" t="s">
        <v>13</v>
      </c>
      <c r="Z75" s="37" t="s">
        <v>13</v>
      </c>
      <c r="AA75" s="37" t="s">
        <v>13</v>
      </c>
      <c r="AB75" s="37" t="s">
        <v>13</v>
      </c>
      <c r="AC75" s="37" t="s">
        <v>13</v>
      </c>
      <c r="AD75" s="37" t="s">
        <v>13</v>
      </c>
    </row>
    <row r="76" spans="1:30" ht="15" customHeight="1">
      <c r="A76" s="109"/>
      <c r="B76" s="461" t="s">
        <v>54</v>
      </c>
      <c r="C76" s="462"/>
      <c r="D76" s="171">
        <f>SUM(E76:F76)</f>
        <v>286</v>
      </c>
      <c r="E76" s="74">
        <f t="shared" si="20"/>
        <v>139</v>
      </c>
      <c r="F76" s="74">
        <f t="shared" si="20"/>
        <v>147</v>
      </c>
      <c r="G76" s="73">
        <f>SUM(H76:I76)</f>
        <v>286</v>
      </c>
      <c r="H76" s="73">
        <f t="shared" si="21"/>
        <v>139</v>
      </c>
      <c r="I76" s="73">
        <f t="shared" si="21"/>
        <v>147</v>
      </c>
      <c r="J76" s="73">
        <v>50</v>
      </c>
      <c r="K76" s="73">
        <v>48</v>
      </c>
      <c r="L76" s="73">
        <v>58</v>
      </c>
      <c r="M76" s="73">
        <v>56</v>
      </c>
      <c r="N76" s="73">
        <v>31</v>
      </c>
      <c r="O76" s="73">
        <v>43</v>
      </c>
      <c r="P76" s="34" t="s">
        <v>13</v>
      </c>
      <c r="Q76" s="34" t="s">
        <v>13</v>
      </c>
      <c r="R76" s="37" t="s">
        <v>13</v>
      </c>
      <c r="S76" s="37" t="s">
        <v>13</v>
      </c>
      <c r="T76" s="37" t="s">
        <v>13</v>
      </c>
      <c r="U76" s="37" t="s">
        <v>13</v>
      </c>
      <c r="V76" s="37" t="s">
        <v>13</v>
      </c>
      <c r="W76" s="37" t="s">
        <v>13</v>
      </c>
      <c r="X76" s="37" t="s">
        <v>13</v>
      </c>
      <c r="Y76" s="37" t="s">
        <v>13</v>
      </c>
      <c r="Z76" s="37" t="s">
        <v>13</v>
      </c>
      <c r="AA76" s="37" t="s">
        <v>13</v>
      </c>
      <c r="AB76" s="37" t="s">
        <v>13</v>
      </c>
      <c r="AC76" s="37" t="s">
        <v>13</v>
      </c>
      <c r="AD76" s="37" t="s">
        <v>13</v>
      </c>
    </row>
    <row r="77" spans="1:30" ht="15" customHeight="1">
      <c r="A77" s="109"/>
      <c r="B77" s="461" t="s">
        <v>175</v>
      </c>
      <c r="C77" s="462"/>
      <c r="D77" s="171">
        <f>SUM(E77:F77)</f>
        <v>641</v>
      </c>
      <c r="E77" s="74">
        <f t="shared" si="20"/>
        <v>402</v>
      </c>
      <c r="F77" s="74">
        <f t="shared" si="20"/>
        <v>239</v>
      </c>
      <c r="G77" s="73">
        <f>SUM(H77:I77)</f>
        <v>641</v>
      </c>
      <c r="H77" s="73">
        <f t="shared" si="21"/>
        <v>402</v>
      </c>
      <c r="I77" s="73">
        <f t="shared" si="21"/>
        <v>239</v>
      </c>
      <c r="J77" s="73">
        <v>150</v>
      </c>
      <c r="K77" s="73">
        <v>100</v>
      </c>
      <c r="L77" s="73">
        <v>123</v>
      </c>
      <c r="M77" s="73">
        <v>71</v>
      </c>
      <c r="N77" s="73">
        <v>129</v>
      </c>
      <c r="O77" s="73">
        <v>68</v>
      </c>
      <c r="P77" s="34" t="s">
        <v>13</v>
      </c>
      <c r="Q77" s="34" t="s">
        <v>13</v>
      </c>
      <c r="R77" s="37" t="s">
        <v>13</v>
      </c>
      <c r="S77" s="37" t="s">
        <v>13</v>
      </c>
      <c r="T77" s="37" t="s">
        <v>13</v>
      </c>
      <c r="U77" s="37" t="s">
        <v>13</v>
      </c>
      <c r="V77" s="37" t="s">
        <v>13</v>
      </c>
      <c r="W77" s="37" t="s">
        <v>13</v>
      </c>
      <c r="X77" s="37" t="s">
        <v>13</v>
      </c>
      <c r="Y77" s="37" t="s">
        <v>13</v>
      </c>
      <c r="Z77" s="37" t="s">
        <v>13</v>
      </c>
      <c r="AA77" s="37" t="s">
        <v>13</v>
      </c>
      <c r="AB77" s="37" t="s">
        <v>13</v>
      </c>
      <c r="AC77" s="37" t="s">
        <v>13</v>
      </c>
      <c r="AD77" s="37" t="s">
        <v>13</v>
      </c>
    </row>
    <row r="78" spans="1:30" ht="15" customHeight="1">
      <c r="A78" s="170"/>
      <c r="B78" s="567" t="s">
        <v>170</v>
      </c>
      <c r="C78" s="568"/>
      <c r="D78" s="169">
        <f>SUM(E78:F78)</f>
        <v>12</v>
      </c>
      <c r="E78" s="168">
        <f>SUM(H78,S78)</f>
        <v>12</v>
      </c>
      <c r="F78" s="167" t="s">
        <v>30</v>
      </c>
      <c r="G78" s="168">
        <f>SUM(H78:I78)</f>
        <v>12</v>
      </c>
      <c r="H78" s="168">
        <f>SUM(J78,L78,N78,P78)</f>
        <v>12</v>
      </c>
      <c r="I78" s="167" t="s">
        <v>30</v>
      </c>
      <c r="J78" s="167" t="s">
        <v>30</v>
      </c>
      <c r="K78" s="167" t="s">
        <v>30</v>
      </c>
      <c r="L78" s="168">
        <v>5</v>
      </c>
      <c r="M78" s="167" t="s">
        <v>30</v>
      </c>
      <c r="N78" s="168">
        <v>7</v>
      </c>
      <c r="O78" s="167" t="s">
        <v>30</v>
      </c>
      <c r="P78" s="167" t="s">
        <v>13</v>
      </c>
      <c r="Q78" s="167" t="s">
        <v>13</v>
      </c>
      <c r="R78" s="167" t="s">
        <v>13</v>
      </c>
      <c r="S78" s="167" t="s">
        <v>13</v>
      </c>
      <c r="T78" s="167" t="s">
        <v>13</v>
      </c>
      <c r="U78" s="167" t="s">
        <v>13</v>
      </c>
      <c r="V78" s="167" t="s">
        <v>13</v>
      </c>
      <c r="W78" s="167" t="s">
        <v>13</v>
      </c>
      <c r="X78" s="167" t="s">
        <v>13</v>
      </c>
      <c r="Y78" s="167" t="s">
        <v>13</v>
      </c>
      <c r="Z78" s="167" t="s">
        <v>13</v>
      </c>
      <c r="AA78" s="167" t="s">
        <v>13</v>
      </c>
      <c r="AB78" s="167" t="s">
        <v>13</v>
      </c>
      <c r="AC78" s="167" t="s">
        <v>13</v>
      </c>
      <c r="AD78" s="167" t="s">
        <v>13</v>
      </c>
    </row>
    <row r="79" spans="1:30" ht="15" customHeight="1">
      <c r="A79" s="40" t="s">
        <v>32</v>
      </c>
      <c r="B79" s="40"/>
      <c r="C79" s="4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</sheetData>
  <sheetProtection/>
  <mergeCells count="48">
    <mergeCell ref="B78:C78"/>
    <mergeCell ref="B75:C75"/>
    <mergeCell ref="A15:C15"/>
    <mergeCell ref="A13:C13"/>
    <mergeCell ref="A74:C74"/>
    <mergeCell ref="B76:C76"/>
    <mergeCell ref="B77:C77"/>
    <mergeCell ref="B51:C51"/>
    <mergeCell ref="B57:C57"/>
    <mergeCell ref="B71:C71"/>
    <mergeCell ref="B20:C20"/>
    <mergeCell ref="B21:C21"/>
    <mergeCell ref="B22:C22"/>
    <mergeCell ref="B65:C65"/>
    <mergeCell ref="B23:C23"/>
    <mergeCell ref="B25:C25"/>
    <mergeCell ref="B28:C28"/>
    <mergeCell ref="B34:C34"/>
    <mergeCell ref="B44:C44"/>
    <mergeCell ref="A7:C7"/>
    <mergeCell ref="A8:C8"/>
    <mergeCell ref="A9:C9"/>
    <mergeCell ref="B19:C19"/>
    <mergeCell ref="B16:C16"/>
    <mergeCell ref="B17:C17"/>
    <mergeCell ref="B18:C18"/>
    <mergeCell ref="A10:C10"/>
    <mergeCell ref="A11:C11"/>
    <mergeCell ref="A1:AD1"/>
    <mergeCell ref="P5:Q5"/>
    <mergeCell ref="E5:E6"/>
    <mergeCell ref="F5:F6"/>
    <mergeCell ref="G4:Q4"/>
    <mergeCell ref="G5:I5"/>
    <mergeCell ref="J5:K5"/>
    <mergeCell ref="L5:M5"/>
    <mergeCell ref="A2:AD2"/>
    <mergeCell ref="A4:C6"/>
    <mergeCell ref="D4:F4"/>
    <mergeCell ref="D5:D6"/>
    <mergeCell ref="N5:O5"/>
    <mergeCell ref="W5:X5"/>
    <mergeCell ref="R4:AD4"/>
    <mergeCell ref="AA5:AB5"/>
    <mergeCell ref="AC5:AD5"/>
    <mergeCell ref="R5:T5"/>
    <mergeCell ref="U5:V5"/>
    <mergeCell ref="Y5:Z5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PageLayoutView="0" workbookViewId="0" topLeftCell="A1">
      <selection activeCell="A1" sqref="A1:K1"/>
    </sheetView>
  </sheetViews>
  <sheetFormatPr defaultColWidth="8.09765625" defaultRowHeight="19.5" customHeight="1"/>
  <cols>
    <col min="1" max="1" width="10.59765625" style="0" customWidth="1"/>
    <col min="2" max="16" width="8.09765625" style="0" customWidth="1"/>
    <col min="17" max="18" width="6.19921875" style="0" customWidth="1"/>
    <col min="19" max="19" width="2.5" style="0" customWidth="1"/>
    <col min="20" max="20" width="13.09765625" style="0" customWidth="1"/>
  </cols>
  <sheetData>
    <row r="1" spans="1:29" ht="19.5" customHeight="1">
      <c r="A1" s="416" t="s">
        <v>302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S1" s="416" t="s">
        <v>333</v>
      </c>
      <c r="T1" s="416"/>
      <c r="U1" s="416"/>
      <c r="V1" s="416"/>
      <c r="W1" s="416"/>
      <c r="X1" s="416"/>
      <c r="Y1" s="416"/>
      <c r="Z1" s="416"/>
      <c r="AA1" s="416"/>
      <c r="AB1" s="416"/>
      <c r="AC1" s="416"/>
    </row>
    <row r="2" spans="1:29" ht="19.5" customHeight="1">
      <c r="A2" s="459" t="s">
        <v>301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S2" s="459" t="s">
        <v>332</v>
      </c>
      <c r="T2" s="459"/>
      <c r="U2" s="459"/>
      <c r="V2" s="459"/>
      <c r="W2" s="459"/>
      <c r="X2" s="459"/>
      <c r="Y2" s="459"/>
      <c r="Z2" s="459"/>
      <c r="AA2" s="459"/>
      <c r="AB2" s="459"/>
      <c r="AC2" s="459"/>
    </row>
    <row r="3" spans="1:30" ht="19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194" t="s">
        <v>300</v>
      </c>
      <c r="S3" s="28"/>
      <c r="U3" s="28"/>
      <c r="V3" s="28"/>
      <c r="W3" s="28"/>
      <c r="X3" s="28"/>
      <c r="Y3" s="28"/>
      <c r="Z3" s="28"/>
      <c r="AA3" s="28"/>
      <c r="AB3" s="28"/>
      <c r="AC3" s="1"/>
      <c r="AD3" s="48" t="s">
        <v>300</v>
      </c>
    </row>
    <row r="4" spans="1:30" ht="19.5" customHeight="1">
      <c r="A4" s="457" t="s">
        <v>299</v>
      </c>
      <c r="B4" s="436" t="s">
        <v>298</v>
      </c>
      <c r="C4" s="437"/>
      <c r="D4" s="438"/>
      <c r="E4" s="436" t="s">
        <v>297</v>
      </c>
      <c r="F4" s="437"/>
      <c r="G4" s="438"/>
      <c r="H4" s="436" t="s">
        <v>296</v>
      </c>
      <c r="I4" s="437"/>
      <c r="J4" s="437"/>
      <c r="K4" s="437"/>
      <c r="S4" s="573" t="s">
        <v>331</v>
      </c>
      <c r="T4" s="574"/>
      <c r="U4" s="437" t="s">
        <v>298</v>
      </c>
      <c r="V4" s="437"/>
      <c r="W4" s="438"/>
      <c r="X4" s="436" t="s">
        <v>297</v>
      </c>
      <c r="Y4" s="437"/>
      <c r="Z4" s="438"/>
      <c r="AA4" s="436" t="s">
        <v>330</v>
      </c>
      <c r="AB4" s="437"/>
      <c r="AC4" s="437"/>
      <c r="AD4" s="437"/>
    </row>
    <row r="5" spans="1:30" ht="19.5" customHeight="1">
      <c r="A5" s="454"/>
      <c r="B5" s="86" t="s">
        <v>3</v>
      </c>
      <c r="C5" s="86" t="s">
        <v>4</v>
      </c>
      <c r="D5" s="86" t="s">
        <v>5</v>
      </c>
      <c r="E5" s="86" t="s">
        <v>3</v>
      </c>
      <c r="F5" s="86" t="s">
        <v>4</v>
      </c>
      <c r="G5" s="86" t="s">
        <v>5</v>
      </c>
      <c r="H5" s="86" t="s">
        <v>3</v>
      </c>
      <c r="I5" s="86" t="s">
        <v>295</v>
      </c>
      <c r="J5" s="86" t="s">
        <v>294</v>
      </c>
      <c r="K5" s="85" t="s">
        <v>293</v>
      </c>
      <c r="S5" s="575"/>
      <c r="T5" s="576"/>
      <c r="U5" s="86" t="s">
        <v>3</v>
      </c>
      <c r="V5" s="205" t="s">
        <v>4</v>
      </c>
      <c r="W5" s="205" t="s">
        <v>5</v>
      </c>
      <c r="X5" s="205" t="s">
        <v>3</v>
      </c>
      <c r="Y5" s="205" t="s">
        <v>4</v>
      </c>
      <c r="Z5" s="205" t="s">
        <v>5</v>
      </c>
      <c r="AA5" s="205" t="s">
        <v>3</v>
      </c>
      <c r="AB5" s="205" t="s">
        <v>295</v>
      </c>
      <c r="AC5" s="205" t="s">
        <v>294</v>
      </c>
      <c r="AD5" s="204" t="s">
        <v>293</v>
      </c>
    </row>
    <row r="6" spans="1:30" ht="19.5" customHeight="1">
      <c r="A6" s="97" t="s">
        <v>186</v>
      </c>
      <c r="B6" s="193">
        <f>SUM(C6:D6)</f>
        <v>38</v>
      </c>
      <c r="C6" s="191">
        <v>20</v>
      </c>
      <c r="D6" s="191">
        <v>18</v>
      </c>
      <c r="E6" s="193">
        <f>SUM(F6:G6)</f>
        <v>31</v>
      </c>
      <c r="F6" s="191">
        <v>3</v>
      </c>
      <c r="G6" s="191">
        <v>28</v>
      </c>
      <c r="H6" s="191">
        <f>SUM(I6:K6)</f>
        <v>15</v>
      </c>
      <c r="I6" s="1">
        <v>3</v>
      </c>
      <c r="J6" s="1">
        <v>2</v>
      </c>
      <c r="K6" s="1">
        <v>10</v>
      </c>
      <c r="S6" s="577" t="s">
        <v>186</v>
      </c>
      <c r="T6" s="578"/>
      <c r="U6" s="1">
        <f>SUM(V6:W6)</f>
        <v>603</v>
      </c>
      <c r="V6" s="1">
        <v>246</v>
      </c>
      <c r="W6" s="1">
        <v>357</v>
      </c>
      <c r="X6" s="1">
        <f>SUM(Y6:Z6)</f>
        <v>161</v>
      </c>
      <c r="Y6" s="1">
        <v>41</v>
      </c>
      <c r="Z6" s="1">
        <v>120</v>
      </c>
      <c r="AA6" s="94">
        <f>SUM(AB6:AD6)</f>
        <v>253</v>
      </c>
      <c r="AB6" s="1">
        <v>97</v>
      </c>
      <c r="AC6" s="1">
        <v>76</v>
      </c>
      <c r="AD6" s="1">
        <v>80</v>
      </c>
    </row>
    <row r="7" spans="1:30" ht="19.5" customHeight="1">
      <c r="A7" s="131" t="s">
        <v>60</v>
      </c>
      <c r="B7" s="192">
        <f>SUM(C7:D7)</f>
        <v>39</v>
      </c>
      <c r="C7" s="191">
        <v>23</v>
      </c>
      <c r="D7" s="191">
        <v>16</v>
      </c>
      <c r="E7" s="192">
        <f>SUM(F7:G7)</f>
        <v>31</v>
      </c>
      <c r="F7" s="191">
        <v>4</v>
      </c>
      <c r="G7" s="191">
        <v>27</v>
      </c>
      <c r="H7" s="191">
        <f>SUM(I7:K7)</f>
        <v>15</v>
      </c>
      <c r="I7" s="1">
        <v>2</v>
      </c>
      <c r="J7" s="1">
        <v>2</v>
      </c>
      <c r="K7" s="1">
        <v>11</v>
      </c>
      <c r="S7" s="510" t="s">
        <v>60</v>
      </c>
      <c r="T7" s="579"/>
      <c r="U7" s="1">
        <f>SUM(V7:W7)</f>
        <v>586</v>
      </c>
      <c r="V7" s="1">
        <v>239</v>
      </c>
      <c r="W7" s="1">
        <v>347</v>
      </c>
      <c r="X7" s="1">
        <f>SUM(Y7:Z7)</f>
        <v>161</v>
      </c>
      <c r="Y7" s="1">
        <v>41</v>
      </c>
      <c r="Z7" s="1">
        <v>120</v>
      </c>
      <c r="AA7" s="50">
        <f>SUM(AB7:AD7)</f>
        <v>237</v>
      </c>
      <c r="AB7" s="1">
        <v>96</v>
      </c>
      <c r="AC7" s="1">
        <v>68</v>
      </c>
      <c r="AD7" s="1">
        <v>73</v>
      </c>
    </row>
    <row r="8" spans="1:30" ht="19.5" customHeight="1">
      <c r="A8" s="131" t="s">
        <v>183</v>
      </c>
      <c r="B8" s="192">
        <f>SUM(C8:D8)</f>
        <v>42</v>
      </c>
      <c r="C8" s="191">
        <v>26</v>
      </c>
      <c r="D8" s="191">
        <v>16</v>
      </c>
      <c r="E8" s="192">
        <f>SUM(F8:G8)</f>
        <v>32</v>
      </c>
      <c r="F8" s="191">
        <v>4</v>
      </c>
      <c r="G8" s="191">
        <v>28</v>
      </c>
      <c r="H8" s="191">
        <f>SUM(I8:K8)</f>
        <v>17</v>
      </c>
      <c r="I8" s="1">
        <v>3</v>
      </c>
      <c r="J8" s="1">
        <v>2</v>
      </c>
      <c r="K8" s="1">
        <v>12</v>
      </c>
      <c r="S8" s="510" t="s">
        <v>183</v>
      </c>
      <c r="T8" s="579"/>
      <c r="U8" s="1">
        <f>SUM(V8:W8)</f>
        <v>565</v>
      </c>
      <c r="V8" s="1">
        <v>228</v>
      </c>
      <c r="W8" s="1">
        <v>337</v>
      </c>
      <c r="X8" s="1">
        <f>SUM(Y8:Z8)</f>
        <v>160</v>
      </c>
      <c r="Y8" s="1">
        <v>40</v>
      </c>
      <c r="Z8" s="1">
        <v>120</v>
      </c>
      <c r="AA8" s="50">
        <f>SUM(AB8:AD8)</f>
        <v>240</v>
      </c>
      <c r="AB8" s="1">
        <v>97</v>
      </c>
      <c r="AC8" s="1">
        <v>66</v>
      </c>
      <c r="AD8" s="1">
        <v>77</v>
      </c>
    </row>
    <row r="9" spans="1:30" ht="19.5" customHeight="1">
      <c r="A9" s="99" t="s">
        <v>202</v>
      </c>
      <c r="B9" s="192">
        <f>SUM(C9:D9)</f>
        <v>41</v>
      </c>
      <c r="C9" s="191">
        <v>24</v>
      </c>
      <c r="D9" s="191">
        <v>17</v>
      </c>
      <c r="E9" s="192">
        <f>SUM(F9:G9)</f>
        <v>31</v>
      </c>
      <c r="F9" s="191">
        <v>4</v>
      </c>
      <c r="G9" s="191">
        <v>27</v>
      </c>
      <c r="H9" s="191">
        <f>SUM(I9:K9)</f>
        <v>16</v>
      </c>
      <c r="I9" s="1">
        <v>3</v>
      </c>
      <c r="J9" s="1">
        <v>2</v>
      </c>
      <c r="K9" s="1">
        <v>11</v>
      </c>
      <c r="S9" s="510" t="s">
        <v>202</v>
      </c>
      <c r="T9" s="579"/>
      <c r="U9" s="1">
        <f>SUM(V9:W9)</f>
        <v>563</v>
      </c>
      <c r="V9" s="50">
        <v>224</v>
      </c>
      <c r="W9" s="50">
        <v>339</v>
      </c>
      <c r="X9" s="1">
        <f>SUM(Y9:Z9)</f>
        <v>157</v>
      </c>
      <c r="Y9" s="50">
        <v>37</v>
      </c>
      <c r="Z9" s="50">
        <v>120</v>
      </c>
      <c r="AA9" s="50">
        <f>SUM(AB9:AD9)</f>
        <v>242</v>
      </c>
      <c r="AB9" s="50">
        <v>97</v>
      </c>
      <c r="AC9" s="50">
        <v>65</v>
      </c>
      <c r="AD9" s="50">
        <v>80</v>
      </c>
    </row>
    <row r="10" spans="1:30" ht="19.5" customHeight="1">
      <c r="A10" s="190" t="s">
        <v>57</v>
      </c>
      <c r="B10" s="189">
        <f>SUM(C10:D10)</f>
        <v>42</v>
      </c>
      <c r="C10" s="187">
        <v>23</v>
      </c>
      <c r="D10" s="187">
        <v>19</v>
      </c>
      <c r="E10" s="189">
        <f>SUM(F10:G10)</f>
        <v>30</v>
      </c>
      <c r="F10" s="187">
        <v>3</v>
      </c>
      <c r="G10" s="187">
        <v>27</v>
      </c>
      <c r="H10" s="189">
        <f>SUM(I10:K10)</f>
        <v>17</v>
      </c>
      <c r="I10" s="188">
        <v>3</v>
      </c>
      <c r="J10" s="187">
        <v>3</v>
      </c>
      <c r="K10" s="187">
        <v>11</v>
      </c>
      <c r="S10" s="580" t="s">
        <v>57</v>
      </c>
      <c r="T10" s="581"/>
      <c r="U10" s="189">
        <f>SUM(V10:W10)</f>
        <v>574</v>
      </c>
      <c r="V10" s="187">
        <v>214</v>
      </c>
      <c r="W10" s="187">
        <v>360</v>
      </c>
      <c r="X10" s="189">
        <f>SUM(Y10:Z10)</f>
        <v>157</v>
      </c>
      <c r="Y10" s="188">
        <v>35</v>
      </c>
      <c r="Z10" s="187">
        <v>122</v>
      </c>
      <c r="AA10" s="187">
        <f>SUM(AB10:AD10)</f>
        <v>249</v>
      </c>
      <c r="AB10" s="187">
        <v>97</v>
      </c>
      <c r="AC10" s="187">
        <v>72</v>
      </c>
      <c r="AD10" s="187">
        <v>80</v>
      </c>
    </row>
    <row r="11" spans="1:29" ht="19.5" customHeight="1">
      <c r="A11" s="1" t="s">
        <v>292</v>
      </c>
      <c r="B11" s="1"/>
      <c r="C11" s="1"/>
      <c r="D11" s="1"/>
      <c r="E11" s="1"/>
      <c r="F11" s="1"/>
      <c r="G11" s="1"/>
      <c r="H11" s="1"/>
      <c r="I11" s="1"/>
      <c r="J11" s="1"/>
      <c r="K11" s="1"/>
      <c r="S11" s="1" t="s">
        <v>292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9.5" customHeight="1">
      <c r="A12" s="1" t="s">
        <v>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S12" s="1" t="s">
        <v>32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5" spans="1:16" ht="19.5" customHeight="1">
      <c r="A15" s="416" t="s">
        <v>311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</row>
    <row r="16" spans="1:16" ht="19.5" customHeight="1">
      <c r="A16" s="459" t="s">
        <v>310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</row>
    <row r="17" spans="1:16" ht="19.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1" t="s">
        <v>213</v>
      </c>
    </row>
    <row r="18" spans="1:28" ht="19.5" customHeight="1">
      <c r="A18" s="457" t="s">
        <v>299</v>
      </c>
      <c r="B18" s="455" t="s">
        <v>309</v>
      </c>
      <c r="C18" s="450"/>
      <c r="D18" s="451"/>
      <c r="E18" s="455" t="s">
        <v>308</v>
      </c>
      <c r="F18" s="451"/>
      <c r="G18" s="455" t="s">
        <v>307</v>
      </c>
      <c r="H18" s="451"/>
      <c r="I18" s="436" t="s">
        <v>306</v>
      </c>
      <c r="J18" s="437"/>
      <c r="K18" s="437"/>
      <c r="L18" s="437"/>
      <c r="M18" s="437"/>
      <c r="N18" s="437"/>
      <c r="O18" s="437"/>
      <c r="P18" s="437"/>
      <c r="S18" s="416" t="s">
        <v>340</v>
      </c>
      <c r="T18" s="416"/>
      <c r="U18" s="416"/>
      <c r="V18" s="416"/>
      <c r="W18" s="416"/>
      <c r="X18" s="416"/>
      <c r="Y18" s="416"/>
      <c r="Z18" s="416"/>
      <c r="AA18" s="416"/>
      <c r="AB18" s="416"/>
    </row>
    <row r="19" spans="1:28" ht="19.5" customHeight="1">
      <c r="A19" s="468"/>
      <c r="B19" s="452"/>
      <c r="C19" s="453"/>
      <c r="D19" s="454"/>
      <c r="E19" s="452"/>
      <c r="F19" s="454"/>
      <c r="G19" s="452"/>
      <c r="H19" s="454"/>
      <c r="I19" s="433" t="s">
        <v>3</v>
      </c>
      <c r="J19" s="435"/>
      <c r="K19" s="433" t="s">
        <v>305</v>
      </c>
      <c r="L19" s="435"/>
      <c r="M19" s="433" t="s">
        <v>304</v>
      </c>
      <c r="N19" s="435"/>
      <c r="O19" s="433" t="s">
        <v>303</v>
      </c>
      <c r="P19" s="434"/>
      <c r="S19" s="459" t="s">
        <v>339</v>
      </c>
      <c r="T19" s="459"/>
      <c r="U19" s="459"/>
      <c r="V19" s="459"/>
      <c r="W19" s="459"/>
      <c r="X19" s="459"/>
      <c r="Y19" s="459"/>
      <c r="Z19" s="459"/>
      <c r="AA19" s="459"/>
      <c r="AB19" s="459"/>
    </row>
    <row r="20" spans="1:29" ht="19.5" customHeight="1" thickBot="1">
      <c r="A20" s="454"/>
      <c r="B20" s="86" t="s">
        <v>3</v>
      </c>
      <c r="C20" s="86" t="s">
        <v>4</v>
      </c>
      <c r="D20" s="86" t="s">
        <v>5</v>
      </c>
      <c r="E20" s="86" t="s">
        <v>4</v>
      </c>
      <c r="F20" s="86" t="s">
        <v>5</v>
      </c>
      <c r="G20" s="86" t="s">
        <v>4</v>
      </c>
      <c r="H20" s="86" t="s">
        <v>5</v>
      </c>
      <c r="I20" s="86" t="s">
        <v>4</v>
      </c>
      <c r="J20" s="86" t="s">
        <v>5</v>
      </c>
      <c r="K20" s="86" t="s">
        <v>4</v>
      </c>
      <c r="L20" s="86" t="s">
        <v>5</v>
      </c>
      <c r="M20" s="86" t="s">
        <v>4</v>
      </c>
      <c r="N20" s="86" t="s">
        <v>5</v>
      </c>
      <c r="O20" s="86" t="s">
        <v>4</v>
      </c>
      <c r="P20" s="85" t="s">
        <v>5</v>
      </c>
      <c r="S20" s="1"/>
      <c r="U20" s="1"/>
      <c r="V20" s="1"/>
      <c r="W20" s="1"/>
      <c r="X20" s="1"/>
      <c r="Y20" s="1"/>
      <c r="Z20" s="1"/>
      <c r="AA20" s="1"/>
      <c r="AB20" s="1"/>
      <c r="AC20" s="52" t="s">
        <v>338</v>
      </c>
    </row>
    <row r="21" spans="1:29" ht="19.5" customHeight="1">
      <c r="A21" s="97" t="s">
        <v>186</v>
      </c>
      <c r="B21" s="191">
        <f>SUM(C21:D21)</f>
        <v>45</v>
      </c>
      <c r="C21" s="191">
        <f aca="true" t="shared" si="0" ref="C21:D25">SUM(E21,G21,I21)</f>
        <v>32</v>
      </c>
      <c r="D21" s="191">
        <f t="shared" si="0"/>
        <v>13</v>
      </c>
      <c r="E21" s="191">
        <v>3</v>
      </c>
      <c r="F21" s="200">
        <v>2</v>
      </c>
      <c r="G21" s="191">
        <v>2</v>
      </c>
      <c r="H21" s="200">
        <v>3</v>
      </c>
      <c r="I21" s="193">
        <f aca="true" t="shared" si="1" ref="I21:J25">SUM(K21,M21,O21)</f>
        <v>27</v>
      </c>
      <c r="J21" s="193">
        <f t="shared" si="1"/>
        <v>8</v>
      </c>
      <c r="K21" s="1">
        <v>6</v>
      </c>
      <c r="L21" s="1">
        <v>1</v>
      </c>
      <c r="M21" s="1">
        <v>21</v>
      </c>
      <c r="N21" s="1">
        <v>7</v>
      </c>
      <c r="O21" s="48" t="s">
        <v>13</v>
      </c>
      <c r="P21" s="48" t="s">
        <v>13</v>
      </c>
      <c r="S21" s="573" t="s">
        <v>331</v>
      </c>
      <c r="T21" s="574"/>
      <c r="U21" s="209" t="s">
        <v>337</v>
      </c>
      <c r="V21" s="210"/>
      <c r="W21" s="211"/>
      <c r="X21" s="209" t="s">
        <v>336</v>
      </c>
      <c r="Y21" s="211"/>
      <c r="Z21" s="209" t="s">
        <v>335</v>
      </c>
      <c r="AA21" s="211"/>
      <c r="AB21" s="209" t="s">
        <v>334</v>
      </c>
      <c r="AC21" s="210"/>
    </row>
    <row r="22" spans="1:29" ht="19.5" customHeight="1">
      <c r="A22" s="131" t="s">
        <v>60</v>
      </c>
      <c r="B22" s="191">
        <f>SUM(C22:D22)</f>
        <v>41</v>
      </c>
      <c r="C22" s="191">
        <f t="shared" si="0"/>
        <v>27</v>
      </c>
      <c r="D22" s="191">
        <f t="shared" si="0"/>
        <v>14</v>
      </c>
      <c r="E22" s="198">
        <v>2</v>
      </c>
      <c r="F22" s="199">
        <v>2</v>
      </c>
      <c r="G22" s="198">
        <v>2</v>
      </c>
      <c r="H22" s="199">
        <v>2</v>
      </c>
      <c r="I22" s="192">
        <f t="shared" si="1"/>
        <v>23</v>
      </c>
      <c r="J22" s="192">
        <f t="shared" si="1"/>
        <v>10</v>
      </c>
      <c r="K22" s="28">
        <v>5</v>
      </c>
      <c r="L22" s="28">
        <v>3</v>
      </c>
      <c r="M22" s="28">
        <v>18</v>
      </c>
      <c r="N22" s="28">
        <v>7</v>
      </c>
      <c r="O22" s="48" t="s">
        <v>13</v>
      </c>
      <c r="P22" s="48" t="s">
        <v>13</v>
      </c>
      <c r="S22" s="575"/>
      <c r="T22" s="576"/>
      <c r="U22" s="86" t="s">
        <v>3</v>
      </c>
      <c r="V22" s="205" t="s">
        <v>4</v>
      </c>
      <c r="W22" s="205" t="s">
        <v>5</v>
      </c>
      <c r="X22" s="205" t="s">
        <v>4</v>
      </c>
      <c r="Y22" s="205" t="s">
        <v>5</v>
      </c>
      <c r="Z22" s="205" t="s">
        <v>4</v>
      </c>
      <c r="AA22" s="205" t="s">
        <v>5</v>
      </c>
      <c r="AB22" s="205" t="s">
        <v>4</v>
      </c>
      <c r="AC22" s="204" t="s">
        <v>5</v>
      </c>
    </row>
    <row r="23" spans="1:29" ht="19.5" customHeight="1">
      <c r="A23" s="131" t="s">
        <v>183</v>
      </c>
      <c r="B23" s="191">
        <f>SUM(C23:D23)</f>
        <v>49</v>
      </c>
      <c r="C23" s="191">
        <f t="shared" si="0"/>
        <v>33</v>
      </c>
      <c r="D23" s="191">
        <f t="shared" si="0"/>
        <v>16</v>
      </c>
      <c r="E23" s="198">
        <v>2</v>
      </c>
      <c r="F23" s="199">
        <v>3</v>
      </c>
      <c r="G23" s="198">
        <v>3</v>
      </c>
      <c r="H23" s="197">
        <v>1</v>
      </c>
      <c r="I23" s="192">
        <f t="shared" si="1"/>
        <v>28</v>
      </c>
      <c r="J23" s="192">
        <f t="shared" si="1"/>
        <v>12</v>
      </c>
      <c r="K23" s="28">
        <v>6</v>
      </c>
      <c r="L23" s="28">
        <v>6</v>
      </c>
      <c r="M23" s="28">
        <v>22</v>
      </c>
      <c r="N23" s="28">
        <v>6</v>
      </c>
      <c r="O23" s="48" t="s">
        <v>13</v>
      </c>
      <c r="P23" s="48" t="s">
        <v>13</v>
      </c>
      <c r="S23" s="577" t="s">
        <v>186</v>
      </c>
      <c r="T23" s="578"/>
      <c r="U23" s="1">
        <f>SUM(V23:W23)</f>
        <v>780</v>
      </c>
      <c r="V23" s="28">
        <f aca="true" t="shared" si="2" ref="V23:W27">SUM(X23,Z23,AB23)</f>
        <v>509</v>
      </c>
      <c r="W23" s="28">
        <f t="shared" si="2"/>
        <v>271</v>
      </c>
      <c r="X23" s="28">
        <v>163</v>
      </c>
      <c r="Y23" s="28">
        <v>89</v>
      </c>
      <c r="Z23" s="28">
        <v>143</v>
      </c>
      <c r="AA23" s="28">
        <v>71</v>
      </c>
      <c r="AB23" s="28">
        <v>203</v>
      </c>
      <c r="AC23" s="28">
        <v>111</v>
      </c>
    </row>
    <row r="24" spans="1:29" ht="19.5" customHeight="1">
      <c r="A24" s="99" t="s">
        <v>202</v>
      </c>
      <c r="B24" s="191">
        <f>SUM(C24:D24)</f>
        <v>42</v>
      </c>
      <c r="C24" s="191">
        <f t="shared" si="0"/>
        <v>26</v>
      </c>
      <c r="D24" s="191">
        <f t="shared" si="0"/>
        <v>16</v>
      </c>
      <c r="E24" s="198">
        <v>2</v>
      </c>
      <c r="F24" s="197">
        <v>3</v>
      </c>
      <c r="G24" s="198">
        <v>2</v>
      </c>
      <c r="H24" s="197">
        <v>1</v>
      </c>
      <c r="I24" s="192">
        <f t="shared" si="1"/>
        <v>22</v>
      </c>
      <c r="J24" s="192">
        <f t="shared" si="1"/>
        <v>12</v>
      </c>
      <c r="K24" s="28">
        <v>2</v>
      </c>
      <c r="L24" s="28">
        <v>6</v>
      </c>
      <c r="M24" s="28">
        <v>20</v>
      </c>
      <c r="N24" s="28">
        <v>6</v>
      </c>
      <c r="O24" s="48" t="s">
        <v>13</v>
      </c>
      <c r="P24" s="48" t="s">
        <v>13</v>
      </c>
      <c r="S24" s="510" t="s">
        <v>60</v>
      </c>
      <c r="T24" s="579"/>
      <c r="U24" s="1">
        <f>SUM(V24:W24)</f>
        <v>705</v>
      </c>
      <c r="V24" s="28">
        <f t="shared" si="2"/>
        <v>468</v>
      </c>
      <c r="W24" s="28">
        <f t="shared" si="2"/>
        <v>237</v>
      </c>
      <c r="X24" s="28">
        <v>164</v>
      </c>
      <c r="Y24" s="28">
        <v>84</v>
      </c>
      <c r="Z24" s="28">
        <v>135</v>
      </c>
      <c r="AA24" s="28">
        <v>56</v>
      </c>
      <c r="AB24" s="28">
        <v>169</v>
      </c>
      <c r="AC24" s="28">
        <v>97</v>
      </c>
    </row>
    <row r="25" spans="1:29" ht="19.5" customHeight="1">
      <c r="A25" s="190" t="s">
        <v>57</v>
      </c>
      <c r="B25" s="196">
        <f>SUM(C25:D25)</f>
        <v>48</v>
      </c>
      <c r="C25" s="189">
        <f t="shared" si="0"/>
        <v>29</v>
      </c>
      <c r="D25" s="189">
        <f t="shared" si="0"/>
        <v>19</v>
      </c>
      <c r="E25" s="187">
        <v>1</v>
      </c>
      <c r="F25" s="195">
        <v>4</v>
      </c>
      <c r="G25" s="187">
        <v>3</v>
      </c>
      <c r="H25" s="187">
        <v>1</v>
      </c>
      <c r="I25" s="189">
        <f t="shared" si="1"/>
        <v>25</v>
      </c>
      <c r="J25" s="189">
        <f t="shared" si="1"/>
        <v>14</v>
      </c>
      <c r="K25" s="187">
        <v>4</v>
      </c>
      <c r="L25" s="187">
        <v>5</v>
      </c>
      <c r="M25" s="187">
        <v>21</v>
      </c>
      <c r="N25" s="187">
        <v>9</v>
      </c>
      <c r="O25" s="195" t="s">
        <v>13</v>
      </c>
      <c r="P25" s="195" t="s">
        <v>13</v>
      </c>
      <c r="S25" s="510" t="s">
        <v>183</v>
      </c>
      <c r="T25" s="579"/>
      <c r="U25" s="1">
        <f>SUM(V25:W25)</f>
        <v>724</v>
      </c>
      <c r="V25" s="28">
        <f t="shared" si="2"/>
        <v>472</v>
      </c>
      <c r="W25" s="28">
        <f t="shared" si="2"/>
        <v>252</v>
      </c>
      <c r="X25" s="28">
        <v>164</v>
      </c>
      <c r="Y25" s="28">
        <v>82</v>
      </c>
      <c r="Z25" s="28">
        <v>124</v>
      </c>
      <c r="AA25" s="28">
        <v>66</v>
      </c>
      <c r="AB25" s="28">
        <v>184</v>
      </c>
      <c r="AC25" s="28">
        <v>104</v>
      </c>
    </row>
    <row r="26" spans="1:29" ht="19.5" customHeight="1">
      <c r="A26" s="1" t="s">
        <v>32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S26" s="510" t="s">
        <v>202</v>
      </c>
      <c r="T26" s="579"/>
      <c r="U26" s="1">
        <f>SUM(V26:W26)</f>
        <v>715</v>
      </c>
      <c r="V26" s="28">
        <f t="shared" si="2"/>
        <v>470</v>
      </c>
      <c r="W26" s="28">
        <f t="shared" si="2"/>
        <v>245</v>
      </c>
      <c r="X26" s="50">
        <v>155</v>
      </c>
      <c r="Y26" s="50">
        <v>77</v>
      </c>
      <c r="Z26" s="50">
        <v>113</v>
      </c>
      <c r="AA26" s="50">
        <v>64</v>
      </c>
      <c r="AB26" s="50">
        <v>202</v>
      </c>
      <c r="AC26" s="50">
        <v>104</v>
      </c>
    </row>
    <row r="27" spans="19:29" ht="19.5" customHeight="1">
      <c r="S27" s="580" t="s">
        <v>57</v>
      </c>
      <c r="T27" s="581"/>
      <c r="U27" s="189">
        <f>SUM(V27:W27)</f>
        <v>728</v>
      </c>
      <c r="V27" s="188">
        <f t="shared" si="2"/>
        <v>489</v>
      </c>
      <c r="W27" s="188">
        <f t="shared" si="2"/>
        <v>239</v>
      </c>
      <c r="X27" s="187">
        <v>161</v>
      </c>
      <c r="Y27" s="187">
        <v>72</v>
      </c>
      <c r="Z27" s="187">
        <v>119</v>
      </c>
      <c r="AA27" s="187">
        <v>72</v>
      </c>
      <c r="AB27" s="187">
        <v>209</v>
      </c>
      <c r="AC27" s="187">
        <v>95</v>
      </c>
    </row>
    <row r="28" spans="19:28" ht="19.5" customHeight="1">
      <c r="S28" s="1" t="s">
        <v>32</v>
      </c>
      <c r="T28" s="1"/>
      <c r="U28" s="1"/>
      <c r="V28" s="1"/>
      <c r="W28" s="1"/>
      <c r="X28" s="1"/>
      <c r="Y28" s="1"/>
      <c r="Z28" s="1"/>
      <c r="AA28" s="1"/>
      <c r="AB28" s="1"/>
    </row>
    <row r="29" spans="1:12" ht="19.5" customHeight="1">
      <c r="A29" s="416" t="s">
        <v>321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</row>
    <row r="30" spans="1:12" ht="19.5" customHeight="1">
      <c r="A30" s="459" t="s">
        <v>301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</row>
    <row r="31" spans="1:12" ht="19.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01" t="s">
        <v>300</v>
      </c>
    </row>
    <row r="32" spans="1:12" ht="19.5" customHeight="1">
      <c r="A32" s="457" t="s">
        <v>299</v>
      </c>
      <c r="B32" s="436" t="s">
        <v>320</v>
      </c>
      <c r="C32" s="437"/>
      <c r="D32" s="438"/>
      <c r="E32" s="436" t="s">
        <v>319</v>
      </c>
      <c r="F32" s="437"/>
      <c r="G32" s="438"/>
      <c r="H32" s="436" t="s">
        <v>318</v>
      </c>
      <c r="I32" s="437"/>
      <c r="J32" s="437"/>
      <c r="K32" s="437"/>
      <c r="L32" s="437"/>
    </row>
    <row r="33" spans="1:12" ht="19.5" customHeight="1">
      <c r="A33" s="454"/>
      <c r="B33" s="86" t="s">
        <v>3</v>
      </c>
      <c r="C33" s="86" t="s">
        <v>4</v>
      </c>
      <c r="D33" s="86" t="s">
        <v>5</v>
      </c>
      <c r="E33" s="86" t="s">
        <v>3</v>
      </c>
      <c r="F33" s="86" t="s">
        <v>4</v>
      </c>
      <c r="G33" s="86" t="s">
        <v>5</v>
      </c>
      <c r="H33" s="86" t="s">
        <v>3</v>
      </c>
      <c r="I33" s="86" t="s">
        <v>317</v>
      </c>
      <c r="J33" s="86" t="s">
        <v>295</v>
      </c>
      <c r="K33" s="86" t="s">
        <v>294</v>
      </c>
      <c r="L33" s="85" t="s">
        <v>293</v>
      </c>
    </row>
    <row r="34" spans="1:30" ht="19.5" customHeight="1">
      <c r="A34" s="97" t="s">
        <v>186</v>
      </c>
      <c r="B34" s="203">
        <f>SUM(C34:D34)</f>
        <v>53</v>
      </c>
      <c r="C34" s="198">
        <v>24</v>
      </c>
      <c r="D34" s="198">
        <v>29</v>
      </c>
      <c r="E34" s="203">
        <f>SUM(F34:G34)</f>
        <v>24</v>
      </c>
      <c r="F34" s="198">
        <v>2</v>
      </c>
      <c r="G34" s="198">
        <v>22</v>
      </c>
      <c r="H34" s="198">
        <f>SUM(I34:L34)</f>
        <v>21</v>
      </c>
      <c r="I34" s="28">
        <v>4</v>
      </c>
      <c r="J34" s="28">
        <v>5</v>
      </c>
      <c r="K34" s="28">
        <v>4</v>
      </c>
      <c r="L34" s="28">
        <v>8</v>
      </c>
      <c r="S34" s="416" t="s">
        <v>361</v>
      </c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</row>
    <row r="35" spans="1:30" ht="19.5" customHeight="1">
      <c r="A35" s="131" t="s">
        <v>316</v>
      </c>
      <c r="B35" s="202">
        <f>SUM(C35:D35)</f>
        <v>52</v>
      </c>
      <c r="C35" s="198">
        <v>24</v>
      </c>
      <c r="D35" s="198">
        <v>28</v>
      </c>
      <c r="E35" s="202">
        <f>SUM(F35:G35)</f>
        <v>24</v>
      </c>
      <c r="F35" s="198">
        <v>2</v>
      </c>
      <c r="G35" s="198">
        <v>22</v>
      </c>
      <c r="H35" s="198">
        <f>SUM(I35:L35)</f>
        <v>20</v>
      </c>
      <c r="I35" s="28">
        <v>4</v>
      </c>
      <c r="J35" s="28">
        <v>5</v>
      </c>
      <c r="K35" s="28">
        <v>4</v>
      </c>
      <c r="L35" s="28">
        <v>7</v>
      </c>
      <c r="S35" s="570" t="s">
        <v>360</v>
      </c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</row>
    <row r="36" spans="1:30" ht="19.5" customHeight="1" thickBot="1">
      <c r="A36" s="131" t="s">
        <v>315</v>
      </c>
      <c r="B36" s="202">
        <f>SUM(C36:D36)</f>
        <v>55</v>
      </c>
      <c r="C36" s="198">
        <v>23</v>
      </c>
      <c r="D36" s="198">
        <v>32</v>
      </c>
      <c r="E36" s="202">
        <f>SUM(F36:G36)</f>
        <v>26</v>
      </c>
      <c r="F36" s="198">
        <v>2</v>
      </c>
      <c r="G36" s="198">
        <v>24</v>
      </c>
      <c r="H36" s="198">
        <f>SUM(I36:L36)</f>
        <v>18</v>
      </c>
      <c r="I36" s="28">
        <v>3</v>
      </c>
      <c r="J36" s="28">
        <v>5</v>
      </c>
      <c r="K36" s="28">
        <v>3</v>
      </c>
      <c r="L36" s="28">
        <v>7</v>
      </c>
      <c r="S36" s="1"/>
      <c r="T36" s="91"/>
      <c r="U36" s="91"/>
      <c r="V36" s="91"/>
      <c r="W36" s="91"/>
      <c r="X36" s="91"/>
      <c r="Y36" s="91"/>
      <c r="Z36" s="91"/>
      <c r="AA36" s="91"/>
      <c r="AB36" s="91"/>
      <c r="AC36" s="1"/>
      <c r="AD36" s="48" t="s">
        <v>359</v>
      </c>
    </row>
    <row r="37" spans="1:30" ht="19.5" customHeight="1">
      <c r="A37" s="99" t="s">
        <v>314</v>
      </c>
      <c r="B37" s="202">
        <f>SUM(C37:D37)</f>
        <v>48</v>
      </c>
      <c r="C37" s="198">
        <v>21</v>
      </c>
      <c r="D37" s="198">
        <v>27</v>
      </c>
      <c r="E37" s="202">
        <f>SUM(F37:G37)</f>
        <v>26</v>
      </c>
      <c r="F37" s="198">
        <v>2</v>
      </c>
      <c r="G37" s="198">
        <v>24</v>
      </c>
      <c r="H37" s="198">
        <f>SUM(I37:L37)</f>
        <v>19</v>
      </c>
      <c r="I37" s="28">
        <v>4</v>
      </c>
      <c r="J37" s="28">
        <v>5</v>
      </c>
      <c r="K37" s="28">
        <v>4</v>
      </c>
      <c r="L37" s="28">
        <v>6</v>
      </c>
      <c r="S37" s="456" t="s">
        <v>358</v>
      </c>
      <c r="T37" s="457"/>
      <c r="U37" s="443" t="s">
        <v>356</v>
      </c>
      <c r="V37" s="436" t="s">
        <v>357</v>
      </c>
      <c r="W37" s="437"/>
      <c r="X37" s="437"/>
      <c r="Y37" s="437"/>
      <c r="Z37" s="437"/>
      <c r="AA37" s="437"/>
      <c r="AB37" s="437"/>
      <c r="AC37" s="437"/>
      <c r="AD37" s="437"/>
    </row>
    <row r="38" spans="1:30" ht="19.5" customHeight="1">
      <c r="A38" s="190" t="s">
        <v>313</v>
      </c>
      <c r="B38" s="188">
        <f>SUM(C38:D38)</f>
        <v>52</v>
      </c>
      <c r="C38" s="187">
        <v>23</v>
      </c>
      <c r="D38" s="187">
        <v>29</v>
      </c>
      <c r="E38" s="188">
        <f>SUM(F38:G38)</f>
        <v>26</v>
      </c>
      <c r="F38" s="187">
        <v>3</v>
      </c>
      <c r="G38" s="187">
        <v>23</v>
      </c>
      <c r="H38" s="188">
        <f>SUM(I38:L38)</f>
        <v>22</v>
      </c>
      <c r="I38" s="188">
        <v>5</v>
      </c>
      <c r="J38" s="187">
        <v>7</v>
      </c>
      <c r="K38" s="187">
        <v>3</v>
      </c>
      <c r="L38" s="187">
        <v>7</v>
      </c>
      <c r="S38" s="459"/>
      <c r="T38" s="460"/>
      <c r="U38" s="444"/>
      <c r="V38" s="569" t="s">
        <v>362</v>
      </c>
      <c r="W38" s="434"/>
      <c r="X38" s="435"/>
      <c r="Y38" s="433" t="s">
        <v>355</v>
      </c>
      <c r="Z38" s="435"/>
      <c r="AA38" s="433" t="s">
        <v>354</v>
      </c>
      <c r="AB38" s="435"/>
      <c r="AC38" s="433" t="s">
        <v>353</v>
      </c>
      <c r="AD38" s="434"/>
    </row>
    <row r="39" spans="1:30" ht="19.5" customHeight="1">
      <c r="A39" s="1" t="s">
        <v>312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S39" s="484"/>
      <c r="T39" s="485"/>
      <c r="U39" s="445"/>
      <c r="V39" s="85" t="s">
        <v>3</v>
      </c>
      <c r="W39" s="98" t="s">
        <v>352</v>
      </c>
      <c r="X39" s="86" t="s">
        <v>351</v>
      </c>
      <c r="Y39" s="84" t="s">
        <v>352</v>
      </c>
      <c r="Z39" s="86" t="s">
        <v>351</v>
      </c>
      <c r="AA39" s="86" t="s">
        <v>352</v>
      </c>
      <c r="AB39" s="86" t="s">
        <v>351</v>
      </c>
      <c r="AC39" s="86" t="s">
        <v>352</v>
      </c>
      <c r="AD39" s="85" t="s">
        <v>351</v>
      </c>
    </row>
    <row r="40" spans="1:30" ht="19.5" customHeight="1">
      <c r="A40" s="1" t="s">
        <v>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S40" s="571" t="s">
        <v>350</v>
      </c>
      <c r="T40" s="572"/>
      <c r="U40" s="208">
        <f aca="true" t="shared" si="3" ref="U40:AB40">SUM(U42:U46)</f>
        <v>39</v>
      </c>
      <c r="V40" s="208">
        <f t="shared" si="3"/>
        <v>117</v>
      </c>
      <c r="W40" s="208">
        <f t="shared" si="3"/>
        <v>114</v>
      </c>
      <c r="X40" s="208">
        <f t="shared" si="3"/>
        <v>3</v>
      </c>
      <c r="Y40" s="208">
        <f t="shared" si="3"/>
        <v>10</v>
      </c>
      <c r="Z40" s="208">
        <f t="shared" si="3"/>
        <v>1</v>
      </c>
      <c r="AA40" s="208">
        <f t="shared" si="3"/>
        <v>104</v>
      </c>
      <c r="AB40" s="208">
        <f t="shared" si="3"/>
        <v>1</v>
      </c>
      <c r="AC40" s="70" t="s">
        <v>30</v>
      </c>
      <c r="AD40" s="208">
        <f>SUM(AD42:AD46)</f>
        <v>1</v>
      </c>
    </row>
    <row r="41" spans="19:30" ht="19.5" customHeight="1">
      <c r="S41" s="174"/>
      <c r="T41" s="104"/>
      <c r="U41" s="91"/>
      <c r="V41" s="91"/>
      <c r="W41" s="91"/>
      <c r="X41" s="91"/>
      <c r="Y41" s="91"/>
      <c r="Z41" s="91"/>
      <c r="AA41" s="91"/>
      <c r="AB41" s="91"/>
      <c r="AC41" s="52"/>
      <c r="AD41" s="91"/>
    </row>
    <row r="42" spans="19:30" ht="19.5" customHeight="1">
      <c r="S42" s="459" t="s">
        <v>349</v>
      </c>
      <c r="T42" s="460"/>
      <c r="U42" s="1">
        <v>3</v>
      </c>
      <c r="V42" s="50">
        <f>SUM(W42:X42)</f>
        <v>3</v>
      </c>
      <c r="W42" s="50">
        <f>SUM(Y42,AA42,AC42)</f>
        <v>3</v>
      </c>
      <c r="X42" s="52" t="s">
        <v>30</v>
      </c>
      <c r="Y42" s="1">
        <v>1</v>
      </c>
      <c r="Z42" s="52" t="s">
        <v>30</v>
      </c>
      <c r="AA42" s="1">
        <v>2</v>
      </c>
      <c r="AB42" s="52" t="s">
        <v>30</v>
      </c>
      <c r="AC42" s="52" t="s">
        <v>30</v>
      </c>
      <c r="AD42" s="52" t="s">
        <v>30</v>
      </c>
    </row>
    <row r="43" spans="1:30" ht="19.5" customHeight="1">
      <c r="A43" s="416" t="s">
        <v>329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S43" s="174"/>
      <c r="T43" s="104"/>
      <c r="U43" s="91"/>
      <c r="V43" s="91"/>
      <c r="W43" s="1"/>
      <c r="X43" s="1"/>
      <c r="Y43" s="91"/>
      <c r="Z43" s="91"/>
      <c r="AA43" s="91"/>
      <c r="AB43" s="52"/>
      <c r="AC43" s="52"/>
      <c r="AD43" s="91"/>
    </row>
    <row r="44" spans="1:30" ht="19.5" customHeight="1">
      <c r="A44" s="110" t="s">
        <v>328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S44" s="459" t="s">
        <v>348</v>
      </c>
      <c r="T44" s="460"/>
      <c r="U44" s="1">
        <v>3</v>
      </c>
      <c r="V44" s="50">
        <f>SUM(W44:X44)</f>
        <v>8</v>
      </c>
      <c r="W44" s="50">
        <f>SUM(Y44,AA44,AC44)</f>
        <v>8</v>
      </c>
      <c r="X44" s="52" t="s">
        <v>30</v>
      </c>
      <c r="Y44" s="1">
        <v>2</v>
      </c>
      <c r="Z44" s="52" t="s">
        <v>30</v>
      </c>
      <c r="AA44" s="1">
        <v>6</v>
      </c>
      <c r="AB44" s="52" t="s">
        <v>30</v>
      </c>
      <c r="AC44" s="52" t="s">
        <v>30</v>
      </c>
      <c r="AD44" s="52" t="s">
        <v>30</v>
      </c>
    </row>
    <row r="45" spans="1:30" ht="19.5" customHeight="1" thickBo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194" t="s">
        <v>213</v>
      </c>
      <c r="S45" s="174"/>
      <c r="T45" s="104"/>
      <c r="U45" s="91"/>
      <c r="V45" s="91"/>
      <c r="W45" s="91"/>
      <c r="X45" s="91"/>
      <c r="Y45" s="91"/>
      <c r="Z45" s="91"/>
      <c r="AA45" s="91"/>
      <c r="AB45" s="91"/>
      <c r="AC45" s="52"/>
      <c r="AD45" s="91"/>
    </row>
    <row r="46" spans="1:30" ht="19.5" customHeight="1">
      <c r="A46" s="457" t="s">
        <v>327</v>
      </c>
      <c r="B46" s="436" t="s">
        <v>326</v>
      </c>
      <c r="C46" s="437"/>
      <c r="D46" s="438"/>
      <c r="E46" s="436" t="s">
        <v>325</v>
      </c>
      <c r="F46" s="438"/>
      <c r="G46" s="436" t="s">
        <v>324</v>
      </c>
      <c r="H46" s="438"/>
      <c r="I46" s="436" t="s">
        <v>323</v>
      </c>
      <c r="J46" s="438"/>
      <c r="K46" s="436" t="s">
        <v>322</v>
      </c>
      <c r="L46" s="437"/>
      <c r="S46" s="459" t="s">
        <v>347</v>
      </c>
      <c r="T46" s="460"/>
      <c r="U46" s="1">
        <f aca="true" t="shared" si="4" ref="U46:AB46">SUM(U47:U52)</f>
        <v>33</v>
      </c>
      <c r="V46" s="1">
        <f t="shared" si="4"/>
        <v>106</v>
      </c>
      <c r="W46" s="1">
        <f t="shared" si="4"/>
        <v>103</v>
      </c>
      <c r="X46" s="1">
        <f t="shared" si="4"/>
        <v>3</v>
      </c>
      <c r="Y46" s="1">
        <f t="shared" si="4"/>
        <v>7</v>
      </c>
      <c r="Z46" s="1">
        <f t="shared" si="4"/>
        <v>1</v>
      </c>
      <c r="AA46" s="1">
        <f t="shared" si="4"/>
        <v>96</v>
      </c>
      <c r="AB46" s="1">
        <f t="shared" si="4"/>
        <v>1</v>
      </c>
      <c r="AC46" s="52" t="s">
        <v>30</v>
      </c>
      <c r="AD46" s="1">
        <f>SUM(AD47:AD52)</f>
        <v>1</v>
      </c>
    </row>
    <row r="47" spans="1:30" ht="19.5" customHeight="1">
      <c r="A47" s="485"/>
      <c r="B47" s="86" t="s">
        <v>3</v>
      </c>
      <c r="C47" s="86" t="s">
        <v>4</v>
      </c>
      <c r="D47" s="86" t="s">
        <v>5</v>
      </c>
      <c r="E47" s="86" t="s">
        <v>4</v>
      </c>
      <c r="F47" s="86" t="s">
        <v>5</v>
      </c>
      <c r="G47" s="86" t="s">
        <v>4</v>
      </c>
      <c r="H47" s="86" t="s">
        <v>5</v>
      </c>
      <c r="I47" s="86" t="s">
        <v>4</v>
      </c>
      <c r="J47" s="86" t="s">
        <v>5</v>
      </c>
      <c r="K47" s="86" t="s">
        <v>4</v>
      </c>
      <c r="L47" s="85" t="s">
        <v>5</v>
      </c>
      <c r="S47" s="40"/>
      <c r="T47" s="53" t="s">
        <v>346</v>
      </c>
      <c r="U47" s="1">
        <v>5</v>
      </c>
      <c r="V47" s="50">
        <f aca="true" t="shared" si="5" ref="V47:V52">SUM(W47:X47)</f>
        <v>13</v>
      </c>
      <c r="W47" s="50">
        <f>SUM(Y47,AA47,AC47)</f>
        <v>12</v>
      </c>
      <c r="X47" s="50">
        <f>SUM(Z47,AB47,AD47)</f>
        <v>1</v>
      </c>
      <c r="Y47" s="1">
        <v>5</v>
      </c>
      <c r="Z47" s="1">
        <v>1</v>
      </c>
      <c r="AA47" s="1">
        <v>7</v>
      </c>
      <c r="AB47" s="52" t="s">
        <v>30</v>
      </c>
      <c r="AC47" s="52" t="s">
        <v>30</v>
      </c>
      <c r="AD47" s="52" t="s">
        <v>30</v>
      </c>
    </row>
    <row r="48" spans="1:30" ht="19.5" customHeight="1">
      <c r="A48" s="97" t="s">
        <v>186</v>
      </c>
      <c r="B48" s="203">
        <f>SUM(C48:D48)</f>
        <v>52</v>
      </c>
      <c r="C48" s="193">
        <f aca="true" t="shared" si="6" ref="C48:D52">SUM(E48,G48,I48,K48)</f>
        <v>30</v>
      </c>
      <c r="D48" s="193">
        <f t="shared" si="6"/>
        <v>22</v>
      </c>
      <c r="E48" s="1">
        <v>8</v>
      </c>
      <c r="F48" s="1">
        <v>3</v>
      </c>
      <c r="G48" s="1">
        <v>9</v>
      </c>
      <c r="H48" s="1">
        <v>5</v>
      </c>
      <c r="I48" s="1">
        <v>5</v>
      </c>
      <c r="J48" s="1">
        <v>6</v>
      </c>
      <c r="K48" s="1">
        <v>8</v>
      </c>
      <c r="L48" s="1">
        <v>8</v>
      </c>
      <c r="S48" s="40"/>
      <c r="T48" s="53" t="s">
        <v>345</v>
      </c>
      <c r="U48" s="1">
        <v>13</v>
      </c>
      <c r="V48" s="50">
        <f t="shared" si="5"/>
        <v>42</v>
      </c>
      <c r="W48" s="50">
        <f>SUM(Y48,AA48,AC48)</f>
        <v>41</v>
      </c>
      <c r="X48" s="50">
        <f>SUM(Z48,AB48,AD48)</f>
        <v>1</v>
      </c>
      <c r="Y48" s="1">
        <v>1</v>
      </c>
      <c r="Z48" s="52" t="s">
        <v>30</v>
      </c>
      <c r="AA48" s="1">
        <v>40</v>
      </c>
      <c r="AB48" s="1">
        <v>1</v>
      </c>
      <c r="AC48" s="52" t="s">
        <v>30</v>
      </c>
      <c r="AD48" s="52" t="s">
        <v>30</v>
      </c>
    </row>
    <row r="49" spans="1:30" ht="19.5" customHeight="1">
      <c r="A49" s="131" t="s">
        <v>60</v>
      </c>
      <c r="B49" s="202">
        <f>SUM(C49:D49)</f>
        <v>49</v>
      </c>
      <c r="C49" s="192">
        <f t="shared" si="6"/>
        <v>30</v>
      </c>
      <c r="D49" s="192">
        <f t="shared" si="6"/>
        <v>19</v>
      </c>
      <c r="E49" s="1">
        <v>6</v>
      </c>
      <c r="F49" s="1">
        <v>2</v>
      </c>
      <c r="G49" s="1">
        <v>11</v>
      </c>
      <c r="H49" s="1">
        <v>5</v>
      </c>
      <c r="I49" s="1">
        <v>4</v>
      </c>
      <c r="J49" s="1">
        <v>2</v>
      </c>
      <c r="K49" s="1">
        <v>9</v>
      </c>
      <c r="L49" s="1">
        <v>10</v>
      </c>
      <c r="S49" s="40"/>
      <c r="T49" s="53" t="s">
        <v>344</v>
      </c>
      <c r="U49" s="1">
        <v>1</v>
      </c>
      <c r="V49" s="50">
        <f t="shared" si="5"/>
        <v>2</v>
      </c>
      <c r="W49" s="50">
        <f>SUM(Y49,AA49,AC49)</f>
        <v>2</v>
      </c>
      <c r="X49" s="52" t="s">
        <v>30</v>
      </c>
      <c r="Y49" s="52" t="s">
        <v>30</v>
      </c>
      <c r="Z49" s="52" t="s">
        <v>30</v>
      </c>
      <c r="AA49" s="1">
        <v>2</v>
      </c>
      <c r="AB49" s="52" t="s">
        <v>30</v>
      </c>
      <c r="AC49" s="52" t="s">
        <v>30</v>
      </c>
      <c r="AD49" s="52" t="s">
        <v>30</v>
      </c>
    </row>
    <row r="50" spans="1:30" ht="19.5" customHeight="1">
      <c r="A50" s="131" t="s">
        <v>183</v>
      </c>
      <c r="B50" s="202">
        <f>SUM(C50:D50)</f>
        <v>44</v>
      </c>
      <c r="C50" s="192">
        <f t="shared" si="6"/>
        <v>27</v>
      </c>
      <c r="D50" s="192">
        <f t="shared" si="6"/>
        <v>17</v>
      </c>
      <c r="E50" s="1">
        <v>3</v>
      </c>
      <c r="F50" s="1">
        <v>3</v>
      </c>
      <c r="G50" s="1">
        <v>11</v>
      </c>
      <c r="H50" s="1">
        <v>4</v>
      </c>
      <c r="I50" s="1">
        <v>4</v>
      </c>
      <c r="J50" s="1">
        <v>3</v>
      </c>
      <c r="K50" s="1">
        <v>9</v>
      </c>
      <c r="L50" s="1">
        <v>7</v>
      </c>
      <c r="S50" s="40"/>
      <c r="T50" s="53" t="s">
        <v>343</v>
      </c>
      <c r="U50" s="1">
        <v>5</v>
      </c>
      <c r="V50" s="50">
        <f t="shared" si="5"/>
        <v>7</v>
      </c>
      <c r="W50" s="50">
        <f>SUM(Y50,AA50,AC50)</f>
        <v>7</v>
      </c>
      <c r="X50" s="52" t="s">
        <v>30</v>
      </c>
      <c r="Y50" s="1">
        <v>1</v>
      </c>
      <c r="Z50" s="52" t="s">
        <v>30</v>
      </c>
      <c r="AA50" s="1">
        <v>6</v>
      </c>
      <c r="AB50" s="52" t="s">
        <v>30</v>
      </c>
      <c r="AC50" s="52" t="s">
        <v>30</v>
      </c>
      <c r="AD50" s="52" t="s">
        <v>30</v>
      </c>
    </row>
    <row r="51" spans="1:30" ht="19.5" customHeight="1">
      <c r="A51" s="99" t="s">
        <v>202</v>
      </c>
      <c r="B51" s="202">
        <f>SUM(C51:D51)</f>
        <v>48</v>
      </c>
      <c r="C51" s="192">
        <f t="shared" si="6"/>
        <v>29</v>
      </c>
      <c r="D51" s="192">
        <f t="shared" si="6"/>
        <v>19</v>
      </c>
      <c r="E51" s="1">
        <v>6</v>
      </c>
      <c r="F51" s="1">
        <v>7</v>
      </c>
      <c r="G51" s="1">
        <v>8</v>
      </c>
      <c r="H51" s="1">
        <v>2</v>
      </c>
      <c r="I51" s="1">
        <v>7</v>
      </c>
      <c r="J51" s="1">
        <v>5</v>
      </c>
      <c r="K51" s="1">
        <v>8</v>
      </c>
      <c r="L51" s="1">
        <v>5</v>
      </c>
      <c r="S51" s="40"/>
      <c r="T51" s="53" t="s">
        <v>342</v>
      </c>
      <c r="U51" s="1">
        <v>1</v>
      </c>
      <c r="V51" s="50">
        <f t="shared" si="5"/>
        <v>1</v>
      </c>
      <c r="W51" s="50">
        <f>SUM(Y51,AA51,AC51)</f>
        <v>1</v>
      </c>
      <c r="X51" s="52" t="s">
        <v>30</v>
      </c>
      <c r="Y51" s="52" t="s">
        <v>30</v>
      </c>
      <c r="Z51" s="52" t="s">
        <v>30</v>
      </c>
      <c r="AA51" s="1">
        <v>1</v>
      </c>
      <c r="AB51" s="52" t="s">
        <v>30</v>
      </c>
      <c r="AC51" s="52" t="s">
        <v>30</v>
      </c>
      <c r="AD51" s="52" t="s">
        <v>30</v>
      </c>
    </row>
    <row r="52" spans="1:30" ht="19.5" customHeight="1">
      <c r="A52" s="190" t="s">
        <v>57</v>
      </c>
      <c r="B52" s="188">
        <f>SUM(C52:D52)</f>
        <v>59</v>
      </c>
      <c r="C52" s="189">
        <f t="shared" si="6"/>
        <v>37</v>
      </c>
      <c r="D52" s="189">
        <f t="shared" si="6"/>
        <v>22</v>
      </c>
      <c r="E52" s="187">
        <v>10</v>
      </c>
      <c r="F52" s="187">
        <v>8</v>
      </c>
      <c r="G52" s="187">
        <v>11</v>
      </c>
      <c r="H52" s="187">
        <v>4</v>
      </c>
      <c r="I52" s="187">
        <v>6</v>
      </c>
      <c r="J52" s="187">
        <v>5</v>
      </c>
      <c r="K52" s="187">
        <v>10</v>
      </c>
      <c r="L52" s="187">
        <v>5</v>
      </c>
      <c r="S52" s="207"/>
      <c r="T52" s="47" t="s">
        <v>341</v>
      </c>
      <c r="U52" s="45">
        <v>8</v>
      </c>
      <c r="V52" s="206">
        <f t="shared" si="5"/>
        <v>41</v>
      </c>
      <c r="W52" s="206">
        <f>SUM(Y52,AA52,AC52)</f>
        <v>40</v>
      </c>
      <c r="X52" s="206">
        <f>SUM(Z52,AB52,AD52)</f>
        <v>1</v>
      </c>
      <c r="Y52" s="46" t="s">
        <v>30</v>
      </c>
      <c r="Z52" s="46" t="s">
        <v>30</v>
      </c>
      <c r="AA52" s="45">
        <v>40</v>
      </c>
      <c r="AB52" s="46" t="s">
        <v>30</v>
      </c>
      <c r="AC52" s="46" t="s">
        <v>30</v>
      </c>
      <c r="AD52" s="46">
        <v>1</v>
      </c>
    </row>
    <row r="53" spans="1:30" ht="19.5" customHeight="1">
      <c r="A53" s="1" t="s">
        <v>32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S53" s="1" t="s">
        <v>32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</sheetData>
  <sheetProtection/>
  <mergeCells count="62">
    <mergeCell ref="S7:T7"/>
    <mergeCell ref="S8:T8"/>
    <mergeCell ref="S26:T26"/>
    <mergeCell ref="S27:T27"/>
    <mergeCell ref="S9:T9"/>
    <mergeCell ref="S10:T10"/>
    <mergeCell ref="S21:T22"/>
    <mergeCell ref="S23:T23"/>
    <mergeCell ref="S24:T24"/>
    <mergeCell ref="S25:T25"/>
    <mergeCell ref="S42:T42"/>
    <mergeCell ref="S44:T44"/>
    <mergeCell ref="AA38:AB38"/>
    <mergeCell ref="AC38:AD38"/>
    <mergeCell ref="V37:AD37"/>
    <mergeCell ref="S4:T5"/>
    <mergeCell ref="U4:W4"/>
    <mergeCell ref="X4:Z4"/>
    <mergeCell ref="AA4:AD4"/>
    <mergeCell ref="S6:T6"/>
    <mergeCell ref="S46:T46"/>
    <mergeCell ref="U37:U39"/>
    <mergeCell ref="V38:X38"/>
    <mergeCell ref="Y38:Z38"/>
    <mergeCell ref="S19:AB19"/>
    <mergeCell ref="S18:AB18"/>
    <mergeCell ref="S35:AD35"/>
    <mergeCell ref="S34:AD34"/>
    <mergeCell ref="S37:T39"/>
    <mergeCell ref="S40:T40"/>
    <mergeCell ref="S1:AC1"/>
    <mergeCell ref="S2:AC2"/>
    <mergeCell ref="A43:L43"/>
    <mergeCell ref="A46:A47"/>
    <mergeCell ref="K46:L46"/>
    <mergeCell ref="B46:D46"/>
    <mergeCell ref="E46:F46"/>
    <mergeCell ref="G46:H46"/>
    <mergeCell ref="I46:J46"/>
    <mergeCell ref="E18:F19"/>
    <mergeCell ref="E32:G32"/>
    <mergeCell ref="H32:L32"/>
    <mergeCell ref="A30:L30"/>
    <mergeCell ref="A29:L29"/>
    <mergeCell ref="A32:A33"/>
    <mergeCell ref="B32:D32"/>
    <mergeCell ref="G18:H19"/>
    <mergeCell ref="A16:P16"/>
    <mergeCell ref="A18:A20"/>
    <mergeCell ref="A15:P15"/>
    <mergeCell ref="I18:P18"/>
    <mergeCell ref="I19:J19"/>
    <mergeCell ref="K19:L19"/>
    <mergeCell ref="M19:N19"/>
    <mergeCell ref="O19:P19"/>
    <mergeCell ref="B18:D19"/>
    <mergeCell ref="A1:K1"/>
    <mergeCell ref="A2:K2"/>
    <mergeCell ref="A4:A5"/>
    <mergeCell ref="B4:D4"/>
    <mergeCell ref="E4:G4"/>
    <mergeCell ref="H4:K4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1" sqref="A1:K1"/>
    </sheetView>
  </sheetViews>
  <sheetFormatPr defaultColWidth="10.59765625" defaultRowHeight="20.25" customHeight="1"/>
  <cols>
    <col min="1" max="1" width="2.5" style="0" customWidth="1"/>
    <col min="2" max="2" width="20" style="0" customWidth="1"/>
    <col min="3" max="8" width="10.59765625" style="0" customWidth="1"/>
    <col min="9" max="10" width="6.19921875" style="0" customWidth="1"/>
    <col min="11" max="11" width="2.5" style="0" customWidth="1"/>
    <col min="12" max="12" width="20" style="0" customWidth="1"/>
    <col min="13" max="28" width="8.09765625" style="0" customWidth="1"/>
  </cols>
  <sheetData>
    <row r="1" spans="1:18" ht="20.25" customHeight="1">
      <c r="A1" s="590" t="s">
        <v>401</v>
      </c>
      <c r="B1" s="590"/>
      <c r="C1" s="590"/>
      <c r="D1" s="590"/>
      <c r="E1" s="590"/>
      <c r="F1" s="590"/>
      <c r="G1" s="590"/>
      <c r="H1" s="590"/>
      <c r="K1" s="590" t="s">
        <v>418</v>
      </c>
      <c r="L1" s="590"/>
      <c r="M1" s="590"/>
      <c r="N1" s="590"/>
      <c r="O1" s="590"/>
      <c r="P1" s="590"/>
      <c r="Q1" s="590"/>
      <c r="R1" s="590"/>
    </row>
    <row r="2" spans="1:18" ht="20.25" customHeight="1">
      <c r="A2" s="586" t="s">
        <v>400</v>
      </c>
      <c r="B2" s="586"/>
      <c r="C2" s="586"/>
      <c r="D2" s="586"/>
      <c r="E2" s="586"/>
      <c r="F2" s="586"/>
      <c r="G2" s="586"/>
      <c r="H2" s="586"/>
      <c r="K2" s="586" t="s">
        <v>400</v>
      </c>
      <c r="L2" s="586"/>
      <c r="M2" s="586"/>
      <c r="N2" s="586"/>
      <c r="O2" s="586"/>
      <c r="P2" s="586"/>
      <c r="Q2" s="586"/>
      <c r="R2" s="586"/>
    </row>
    <row r="3" spans="1:18" ht="20.25" customHeight="1">
      <c r="A3" s="586" t="s">
        <v>399</v>
      </c>
      <c r="B3" s="586"/>
      <c r="C3" s="586"/>
      <c r="D3" s="586"/>
      <c r="E3" s="586"/>
      <c r="F3" s="586"/>
      <c r="G3" s="586"/>
      <c r="H3" s="586"/>
      <c r="K3" s="586" t="s">
        <v>417</v>
      </c>
      <c r="L3" s="586"/>
      <c r="M3" s="586"/>
      <c r="N3" s="586"/>
      <c r="O3" s="586"/>
      <c r="P3" s="586"/>
      <c r="Q3" s="586"/>
      <c r="R3" s="586"/>
    </row>
    <row r="4" spans="1:18" ht="20.25" customHeight="1" thickBot="1">
      <c r="A4" s="213"/>
      <c r="B4" s="233"/>
      <c r="C4" s="233"/>
      <c r="D4" s="233"/>
      <c r="E4" s="233"/>
      <c r="F4" s="233"/>
      <c r="G4" s="233"/>
      <c r="H4" s="232" t="s">
        <v>213</v>
      </c>
      <c r="K4" s="213"/>
      <c r="L4" s="213"/>
      <c r="M4" s="233"/>
      <c r="N4" s="233"/>
      <c r="O4" s="233"/>
      <c r="P4" s="233"/>
      <c r="Q4" s="233"/>
      <c r="R4" s="232" t="s">
        <v>213</v>
      </c>
    </row>
    <row r="5" spans="1:18" ht="20.25" customHeight="1">
      <c r="A5" s="591" t="s">
        <v>404</v>
      </c>
      <c r="B5" s="595"/>
      <c r="C5" s="587" t="s">
        <v>402</v>
      </c>
      <c r="D5" s="588"/>
      <c r="E5" s="589"/>
      <c r="F5" s="587" t="s">
        <v>403</v>
      </c>
      <c r="G5" s="588"/>
      <c r="H5" s="588"/>
      <c r="K5" s="591" t="s">
        <v>404</v>
      </c>
      <c r="L5" s="592"/>
      <c r="M5" s="587" t="s">
        <v>420</v>
      </c>
      <c r="N5" s="546"/>
      <c r="O5" s="547"/>
      <c r="P5" s="587" t="s">
        <v>419</v>
      </c>
      <c r="Q5" s="546"/>
      <c r="R5" s="546"/>
    </row>
    <row r="6" spans="1:18" ht="20.25" customHeight="1">
      <c r="A6" s="593"/>
      <c r="B6" s="594"/>
      <c r="C6" s="231" t="s">
        <v>3</v>
      </c>
      <c r="D6" s="231" t="s">
        <v>4</v>
      </c>
      <c r="E6" s="231" t="s">
        <v>5</v>
      </c>
      <c r="F6" s="230" t="s">
        <v>3</v>
      </c>
      <c r="G6" s="230" t="s">
        <v>4</v>
      </c>
      <c r="H6" s="229" t="s">
        <v>5</v>
      </c>
      <c r="K6" s="593"/>
      <c r="L6" s="594"/>
      <c r="M6" s="246" t="s">
        <v>3</v>
      </c>
      <c r="N6" s="245" t="s">
        <v>4</v>
      </c>
      <c r="O6" s="245" t="s">
        <v>5</v>
      </c>
      <c r="P6" s="245" t="s">
        <v>3</v>
      </c>
      <c r="Q6" s="245" t="s">
        <v>4</v>
      </c>
      <c r="R6" s="245" t="s">
        <v>5</v>
      </c>
    </row>
    <row r="7" spans="1:18" ht="20.25" customHeight="1">
      <c r="A7" s="584" t="s">
        <v>398</v>
      </c>
      <c r="B7" s="585"/>
      <c r="C7" s="228">
        <f aca="true" t="shared" si="0" ref="C7:H7">SUM(C9,C12,C17)</f>
        <v>4691</v>
      </c>
      <c r="D7" s="228">
        <f t="shared" si="0"/>
        <v>1467</v>
      </c>
      <c r="E7" s="228">
        <f t="shared" si="0"/>
        <v>3224</v>
      </c>
      <c r="F7" s="228">
        <f t="shared" si="0"/>
        <v>2156</v>
      </c>
      <c r="G7" s="228">
        <f t="shared" si="0"/>
        <v>715</v>
      </c>
      <c r="H7" s="228">
        <f t="shared" si="0"/>
        <v>1441</v>
      </c>
      <c r="K7" s="584" t="s">
        <v>398</v>
      </c>
      <c r="L7" s="585"/>
      <c r="M7" s="228">
        <f aca="true" t="shared" si="1" ref="M7:R7">SUM(M9,M12,M15)</f>
        <v>364</v>
      </c>
      <c r="N7" s="228">
        <f t="shared" si="1"/>
        <v>129</v>
      </c>
      <c r="O7" s="228">
        <f t="shared" si="1"/>
        <v>235</v>
      </c>
      <c r="P7" s="228">
        <f t="shared" si="1"/>
        <v>126</v>
      </c>
      <c r="Q7" s="228">
        <f t="shared" si="1"/>
        <v>41</v>
      </c>
      <c r="R7" s="228">
        <f t="shared" si="1"/>
        <v>85</v>
      </c>
    </row>
    <row r="8" spans="1:18" ht="20.25" customHeight="1">
      <c r="A8" s="213"/>
      <c r="B8" s="225"/>
      <c r="C8" s="213"/>
      <c r="D8" s="213"/>
      <c r="E8" s="213"/>
      <c r="F8" s="213"/>
      <c r="G8" s="213"/>
      <c r="H8" s="213"/>
      <c r="K8" s="244"/>
      <c r="L8" s="243"/>
      <c r="M8" s="227"/>
      <c r="N8" s="227"/>
      <c r="O8" s="227"/>
      <c r="P8" s="227"/>
      <c r="Q8" s="227"/>
      <c r="R8" s="227"/>
    </row>
    <row r="9" spans="1:18" ht="20.25" customHeight="1">
      <c r="A9" s="582" t="s">
        <v>56</v>
      </c>
      <c r="B9" s="583"/>
      <c r="C9" s="222">
        <f aca="true" t="shared" si="2" ref="C9:H9">SUM(C10)</f>
        <v>343</v>
      </c>
      <c r="D9" s="222">
        <f t="shared" si="2"/>
        <v>6</v>
      </c>
      <c r="E9" s="222">
        <f t="shared" si="2"/>
        <v>337</v>
      </c>
      <c r="F9" s="222">
        <f t="shared" si="2"/>
        <v>107</v>
      </c>
      <c r="G9" s="222">
        <f t="shared" si="2"/>
        <v>1</v>
      </c>
      <c r="H9" s="222">
        <f t="shared" si="2"/>
        <v>106</v>
      </c>
      <c r="K9" s="582" t="s">
        <v>180</v>
      </c>
      <c r="L9" s="583"/>
      <c r="M9" s="242">
        <f>SUM(M10)</f>
        <v>12</v>
      </c>
      <c r="N9" s="242">
        <f>SUM(N10)</f>
        <v>2</v>
      </c>
      <c r="O9" s="242">
        <f>SUM(O10)</f>
        <v>10</v>
      </c>
      <c r="P9" s="220" t="s">
        <v>406</v>
      </c>
      <c r="Q9" s="220" t="s">
        <v>406</v>
      </c>
      <c r="R9" s="220" t="s">
        <v>406</v>
      </c>
    </row>
    <row r="10" spans="1:18" ht="20.25" customHeight="1">
      <c r="A10" s="218"/>
      <c r="B10" s="221" t="s">
        <v>397</v>
      </c>
      <c r="C10" s="222">
        <f>SUM(D10:E10)</f>
        <v>343</v>
      </c>
      <c r="D10" s="226">
        <v>6</v>
      </c>
      <c r="E10" s="226">
        <v>337</v>
      </c>
      <c r="F10" s="222">
        <f>SUM(G10:H10)</f>
        <v>107</v>
      </c>
      <c r="G10" s="226">
        <v>1</v>
      </c>
      <c r="H10" s="226">
        <v>106</v>
      </c>
      <c r="K10" s="244"/>
      <c r="L10" s="223" t="s">
        <v>415</v>
      </c>
      <c r="M10" s="222">
        <f>SUM(N10:O10)</f>
        <v>12</v>
      </c>
      <c r="N10" s="213">
        <v>2</v>
      </c>
      <c r="O10" s="213">
        <v>10</v>
      </c>
      <c r="P10" s="220" t="s">
        <v>406</v>
      </c>
      <c r="Q10" s="220" t="s">
        <v>406</v>
      </c>
      <c r="R10" s="220" t="s">
        <v>406</v>
      </c>
    </row>
    <row r="11" spans="1:18" ht="20.25" customHeight="1">
      <c r="A11" s="218"/>
      <c r="B11" s="221"/>
      <c r="C11" s="227"/>
      <c r="D11" s="227"/>
      <c r="E11" s="227"/>
      <c r="F11" s="227"/>
      <c r="G11" s="227"/>
      <c r="H11" s="227"/>
      <c r="K11" s="244"/>
      <c r="L11" s="243"/>
      <c r="M11" s="227"/>
      <c r="N11" s="227"/>
      <c r="O11" s="227"/>
      <c r="P11" s="227"/>
      <c r="Q11" s="227"/>
      <c r="R11" s="227"/>
    </row>
    <row r="12" spans="1:18" ht="20.25" customHeight="1">
      <c r="A12" s="582" t="s">
        <v>55</v>
      </c>
      <c r="B12" s="583"/>
      <c r="C12" s="222">
        <f aca="true" t="shared" si="3" ref="C12:H12">SUM(C13:C15)</f>
        <v>506</v>
      </c>
      <c r="D12" s="222">
        <f t="shared" si="3"/>
        <v>64</v>
      </c>
      <c r="E12" s="222">
        <f t="shared" si="3"/>
        <v>442</v>
      </c>
      <c r="F12" s="222">
        <f t="shared" si="3"/>
        <v>172</v>
      </c>
      <c r="G12" s="222">
        <f t="shared" si="3"/>
        <v>25</v>
      </c>
      <c r="H12" s="222">
        <f t="shared" si="3"/>
        <v>147</v>
      </c>
      <c r="K12" s="582" t="s">
        <v>416</v>
      </c>
      <c r="L12" s="583"/>
      <c r="M12" s="242">
        <f aca="true" t="shared" si="4" ref="M12:R12">SUM(M13)</f>
        <v>98</v>
      </c>
      <c r="N12" s="242">
        <f t="shared" si="4"/>
        <v>12</v>
      </c>
      <c r="O12" s="242">
        <f t="shared" si="4"/>
        <v>86</v>
      </c>
      <c r="P12" s="242">
        <f t="shared" si="4"/>
        <v>49</v>
      </c>
      <c r="Q12" s="242">
        <f t="shared" si="4"/>
        <v>7</v>
      </c>
      <c r="R12" s="242">
        <f t="shared" si="4"/>
        <v>42</v>
      </c>
    </row>
    <row r="13" spans="1:18" ht="20.25" customHeight="1">
      <c r="A13" s="218"/>
      <c r="B13" s="221" t="s">
        <v>397</v>
      </c>
      <c r="C13" s="222">
        <f>SUM(D13:E13)</f>
        <v>404</v>
      </c>
      <c r="D13" s="226">
        <v>64</v>
      </c>
      <c r="E13" s="226">
        <v>340</v>
      </c>
      <c r="F13" s="222">
        <f>SUM(G13:H13)</f>
        <v>111</v>
      </c>
      <c r="G13" s="226">
        <v>25</v>
      </c>
      <c r="H13" s="226">
        <v>86</v>
      </c>
      <c r="K13" s="240"/>
      <c r="L13" s="223" t="s">
        <v>415</v>
      </c>
      <c r="M13" s="222">
        <f>SUM(N13:O13)</f>
        <v>98</v>
      </c>
      <c r="N13" s="241">
        <v>12</v>
      </c>
      <c r="O13" s="241">
        <v>86</v>
      </c>
      <c r="P13" s="213">
        <v>49</v>
      </c>
      <c r="Q13" s="241">
        <v>7</v>
      </c>
      <c r="R13" s="241">
        <v>42</v>
      </c>
    </row>
    <row r="14" spans="1:18" ht="20.25" customHeight="1">
      <c r="A14" s="218"/>
      <c r="B14" s="221" t="s">
        <v>396</v>
      </c>
      <c r="C14" s="222">
        <f>SUM(D14:E14)</f>
        <v>20</v>
      </c>
      <c r="D14" s="220" t="s">
        <v>30</v>
      </c>
      <c r="E14" s="226">
        <v>20</v>
      </c>
      <c r="F14" s="222">
        <f>SUM(G14:H14)</f>
        <v>19</v>
      </c>
      <c r="G14" s="220" t="s">
        <v>30</v>
      </c>
      <c r="H14" s="226">
        <v>19</v>
      </c>
      <c r="K14" s="240"/>
      <c r="L14" s="225"/>
      <c r="M14" s="213"/>
      <c r="N14" s="213"/>
      <c r="O14" s="213"/>
      <c r="P14" s="213"/>
      <c r="Q14" s="213"/>
      <c r="R14" s="213"/>
    </row>
    <row r="15" spans="1:18" ht="20.25" customHeight="1">
      <c r="A15" s="218"/>
      <c r="B15" s="221" t="s">
        <v>395</v>
      </c>
      <c r="C15" s="222">
        <f>SUM(D15:E15)</f>
        <v>82</v>
      </c>
      <c r="D15" s="220" t="s">
        <v>30</v>
      </c>
      <c r="E15" s="226">
        <v>82</v>
      </c>
      <c r="F15" s="222">
        <f>SUM(G15:H15)</f>
        <v>42</v>
      </c>
      <c r="G15" s="220" t="s">
        <v>30</v>
      </c>
      <c r="H15" s="226">
        <v>42</v>
      </c>
      <c r="K15" s="582" t="s">
        <v>178</v>
      </c>
      <c r="L15" s="583"/>
      <c r="M15" s="239">
        <f aca="true" t="shared" si="5" ref="M15:R15">SUM(M16:M25)</f>
        <v>254</v>
      </c>
      <c r="N15" s="222">
        <f t="shared" si="5"/>
        <v>115</v>
      </c>
      <c r="O15" s="222">
        <f t="shared" si="5"/>
        <v>139</v>
      </c>
      <c r="P15" s="222">
        <f t="shared" si="5"/>
        <v>77</v>
      </c>
      <c r="Q15" s="222">
        <f t="shared" si="5"/>
        <v>34</v>
      </c>
      <c r="R15" s="222">
        <f t="shared" si="5"/>
        <v>43</v>
      </c>
    </row>
    <row r="16" spans="1:18" ht="20.25" customHeight="1">
      <c r="A16" s="213"/>
      <c r="B16" s="225"/>
      <c r="C16" s="213"/>
      <c r="D16" s="213"/>
      <c r="E16" s="213"/>
      <c r="F16" s="213"/>
      <c r="G16" s="213"/>
      <c r="H16" s="213"/>
      <c r="K16" s="238"/>
      <c r="L16" s="223" t="s">
        <v>414</v>
      </c>
      <c r="M16" s="220" t="s">
        <v>406</v>
      </c>
      <c r="N16" s="220" t="s">
        <v>406</v>
      </c>
      <c r="O16" s="220" t="s">
        <v>406</v>
      </c>
      <c r="P16" s="220" t="s">
        <v>406</v>
      </c>
      <c r="Q16" s="220" t="s">
        <v>406</v>
      </c>
      <c r="R16" s="220" t="s">
        <v>406</v>
      </c>
    </row>
    <row r="17" spans="1:18" ht="20.25" customHeight="1">
      <c r="A17" s="582" t="s">
        <v>48</v>
      </c>
      <c r="B17" s="583"/>
      <c r="C17" s="222">
        <f aca="true" t="shared" si="6" ref="C17:H17">SUM(C18:C49)</f>
        <v>3842</v>
      </c>
      <c r="D17" s="222">
        <f t="shared" si="6"/>
        <v>1397</v>
      </c>
      <c r="E17" s="222">
        <f t="shared" si="6"/>
        <v>2445</v>
      </c>
      <c r="F17" s="222">
        <f t="shared" si="6"/>
        <v>1877</v>
      </c>
      <c r="G17" s="222">
        <f t="shared" si="6"/>
        <v>689</v>
      </c>
      <c r="H17" s="222">
        <f t="shared" si="6"/>
        <v>1188</v>
      </c>
      <c r="K17" s="238"/>
      <c r="L17" s="223" t="s">
        <v>387</v>
      </c>
      <c r="M17" s="239">
        <f>SUM(N17:O17)</f>
        <v>10</v>
      </c>
      <c r="N17" s="213">
        <v>10</v>
      </c>
      <c r="O17" s="220" t="s">
        <v>406</v>
      </c>
      <c r="P17" s="220" t="s">
        <v>406</v>
      </c>
      <c r="Q17" s="220" t="s">
        <v>406</v>
      </c>
      <c r="R17" s="220" t="s">
        <v>406</v>
      </c>
    </row>
    <row r="18" spans="1:18" ht="20.25" customHeight="1">
      <c r="A18" s="213"/>
      <c r="B18" s="221" t="s">
        <v>394</v>
      </c>
      <c r="C18" s="222">
        <f>SUM(D18:E18)</f>
        <v>113</v>
      </c>
      <c r="D18" s="213">
        <v>95</v>
      </c>
      <c r="E18" s="213">
        <v>18</v>
      </c>
      <c r="F18" s="222">
        <f>SUM(G18:H18)</f>
        <v>62</v>
      </c>
      <c r="G18" s="213">
        <v>54</v>
      </c>
      <c r="H18" s="213">
        <v>8</v>
      </c>
      <c r="K18" s="238"/>
      <c r="L18" s="223" t="s">
        <v>413</v>
      </c>
      <c r="M18" s="220" t="s">
        <v>406</v>
      </c>
      <c r="N18" s="220" t="s">
        <v>406</v>
      </c>
      <c r="O18" s="220" t="s">
        <v>406</v>
      </c>
      <c r="P18" s="220" t="s">
        <v>406</v>
      </c>
      <c r="Q18" s="220" t="s">
        <v>406</v>
      </c>
      <c r="R18" s="220" t="s">
        <v>406</v>
      </c>
    </row>
    <row r="19" spans="1:18" ht="20.25" customHeight="1">
      <c r="A19" s="218"/>
      <c r="B19" s="221" t="s">
        <v>393</v>
      </c>
      <c r="C19" s="222">
        <f>SUM(D19:E19)</f>
        <v>4</v>
      </c>
      <c r="D19" s="212">
        <v>4</v>
      </c>
      <c r="E19" s="220" t="s">
        <v>30</v>
      </c>
      <c r="F19" s="220" t="s">
        <v>30</v>
      </c>
      <c r="G19" s="220" t="s">
        <v>30</v>
      </c>
      <c r="H19" s="220" t="s">
        <v>30</v>
      </c>
      <c r="K19" s="238"/>
      <c r="L19" s="223" t="s">
        <v>412</v>
      </c>
      <c r="M19" s="239">
        <f>SUM(N19:O19)</f>
        <v>45</v>
      </c>
      <c r="N19" s="213">
        <v>27</v>
      </c>
      <c r="O19" s="220">
        <v>18</v>
      </c>
      <c r="P19" s="222">
        <f>SUM(Q19:R19)</f>
        <v>34</v>
      </c>
      <c r="Q19" s="213">
        <v>24</v>
      </c>
      <c r="R19" s="220">
        <v>10</v>
      </c>
    </row>
    <row r="20" spans="1:18" ht="20.25" customHeight="1">
      <c r="A20" s="218"/>
      <c r="B20" s="221" t="s">
        <v>392</v>
      </c>
      <c r="C20" s="222">
        <f>SUM(D20:E20)</f>
        <v>59</v>
      </c>
      <c r="D20" s="212">
        <v>42</v>
      </c>
      <c r="E20" s="220">
        <v>17</v>
      </c>
      <c r="F20" s="222">
        <f>SUM(G20:H20)</f>
        <v>32</v>
      </c>
      <c r="G20" s="212">
        <v>25</v>
      </c>
      <c r="H20" s="220">
        <v>7</v>
      </c>
      <c r="K20" s="238"/>
      <c r="L20" s="223" t="s">
        <v>411</v>
      </c>
      <c r="M20" s="220" t="s">
        <v>406</v>
      </c>
      <c r="N20" s="220" t="s">
        <v>406</v>
      </c>
      <c r="O20" s="220" t="s">
        <v>406</v>
      </c>
      <c r="P20" s="220" t="s">
        <v>406</v>
      </c>
      <c r="Q20" s="220" t="s">
        <v>406</v>
      </c>
      <c r="R20" s="220" t="s">
        <v>406</v>
      </c>
    </row>
    <row r="21" spans="1:18" ht="20.25" customHeight="1">
      <c r="A21" s="218"/>
      <c r="B21" s="221" t="s">
        <v>391</v>
      </c>
      <c r="C21" s="222">
        <f>SUM(D21:E21)</f>
        <v>97</v>
      </c>
      <c r="D21" s="212">
        <v>96</v>
      </c>
      <c r="E21" s="212">
        <v>1</v>
      </c>
      <c r="F21" s="222">
        <f>SUM(G21:H21)</f>
        <v>60</v>
      </c>
      <c r="G21" s="212">
        <v>60</v>
      </c>
      <c r="H21" s="220" t="s">
        <v>30</v>
      </c>
      <c r="K21" s="238"/>
      <c r="L21" s="223" t="s">
        <v>410</v>
      </c>
      <c r="M21" s="220" t="s">
        <v>406</v>
      </c>
      <c r="N21" s="220" t="s">
        <v>406</v>
      </c>
      <c r="O21" s="220" t="s">
        <v>406</v>
      </c>
      <c r="P21" s="220" t="s">
        <v>406</v>
      </c>
      <c r="Q21" s="220" t="s">
        <v>406</v>
      </c>
      <c r="R21" s="220" t="s">
        <v>406</v>
      </c>
    </row>
    <row r="22" spans="1:18" ht="20.25" customHeight="1">
      <c r="A22" s="218"/>
      <c r="B22" s="221" t="s">
        <v>390</v>
      </c>
      <c r="C22" s="220" t="s">
        <v>30</v>
      </c>
      <c r="D22" s="220" t="s">
        <v>30</v>
      </c>
      <c r="E22" s="220" t="s">
        <v>30</v>
      </c>
      <c r="F22" s="220" t="s">
        <v>30</v>
      </c>
      <c r="G22" s="220" t="s">
        <v>30</v>
      </c>
      <c r="H22" s="220" t="s">
        <v>30</v>
      </c>
      <c r="K22" s="238"/>
      <c r="L22" s="223" t="s">
        <v>409</v>
      </c>
      <c r="M22" s="220" t="s">
        <v>406</v>
      </c>
      <c r="N22" s="220" t="s">
        <v>406</v>
      </c>
      <c r="O22" s="220" t="s">
        <v>406</v>
      </c>
      <c r="P22" s="220" t="s">
        <v>406</v>
      </c>
      <c r="Q22" s="220" t="s">
        <v>406</v>
      </c>
      <c r="R22" s="220" t="s">
        <v>406</v>
      </c>
    </row>
    <row r="23" spans="1:18" ht="20.25" customHeight="1">
      <c r="A23" s="218"/>
      <c r="B23" s="221" t="s">
        <v>389</v>
      </c>
      <c r="C23" s="222">
        <f>SUM(D23:E23)</f>
        <v>9</v>
      </c>
      <c r="D23" s="212">
        <v>8</v>
      </c>
      <c r="E23" s="220">
        <v>1</v>
      </c>
      <c r="F23" s="222">
        <f>SUM(G23:H23)</f>
        <v>9</v>
      </c>
      <c r="G23" s="212">
        <v>8</v>
      </c>
      <c r="H23" s="220">
        <v>1</v>
      </c>
      <c r="K23" s="238"/>
      <c r="L23" s="223" t="s">
        <v>408</v>
      </c>
      <c r="M23" s="239">
        <f>SUM(N23:O23)</f>
        <v>70</v>
      </c>
      <c r="N23" s="220" t="s">
        <v>406</v>
      </c>
      <c r="O23" s="213">
        <v>70</v>
      </c>
      <c r="P23" s="222">
        <f>SUM(Q23:R23)</f>
        <v>25</v>
      </c>
      <c r="Q23" s="220" t="s">
        <v>406</v>
      </c>
      <c r="R23" s="213">
        <v>25</v>
      </c>
    </row>
    <row r="24" spans="1:18" ht="20.25" customHeight="1">
      <c r="A24" s="218"/>
      <c r="B24" s="221" t="s">
        <v>388</v>
      </c>
      <c r="C24" s="222">
        <f>SUM(D24:E24)</f>
        <v>270</v>
      </c>
      <c r="D24" s="212">
        <v>215</v>
      </c>
      <c r="E24" s="212">
        <v>55</v>
      </c>
      <c r="F24" s="222">
        <f>SUM(G24:H24)</f>
        <v>131</v>
      </c>
      <c r="G24" s="212">
        <v>102</v>
      </c>
      <c r="H24" s="212">
        <v>29</v>
      </c>
      <c r="K24" s="238"/>
      <c r="L24" s="223" t="s">
        <v>407</v>
      </c>
      <c r="M24" s="220" t="s">
        <v>406</v>
      </c>
      <c r="N24" s="220" t="s">
        <v>406</v>
      </c>
      <c r="O24" s="220" t="s">
        <v>406</v>
      </c>
      <c r="P24" s="220" t="s">
        <v>406</v>
      </c>
      <c r="Q24" s="220" t="s">
        <v>406</v>
      </c>
      <c r="R24" s="220" t="s">
        <v>406</v>
      </c>
    </row>
    <row r="25" spans="1:18" ht="20.25" customHeight="1">
      <c r="A25" s="218"/>
      <c r="B25" s="221" t="s">
        <v>387</v>
      </c>
      <c r="C25" s="222">
        <f>SUM(D25:E25)</f>
        <v>11</v>
      </c>
      <c r="D25" s="212">
        <v>5</v>
      </c>
      <c r="E25" s="212">
        <v>6</v>
      </c>
      <c r="F25" s="220" t="s">
        <v>30</v>
      </c>
      <c r="G25" s="220" t="s">
        <v>30</v>
      </c>
      <c r="H25" s="220" t="s">
        <v>30</v>
      </c>
      <c r="K25" s="237"/>
      <c r="L25" s="236" t="s">
        <v>405</v>
      </c>
      <c r="M25" s="235">
        <f>SUM(N25:O25)</f>
        <v>129</v>
      </c>
      <c r="N25" s="234">
        <v>78</v>
      </c>
      <c r="O25" s="234">
        <v>51</v>
      </c>
      <c r="P25" s="216">
        <f>SUM(Q25:R25)</f>
        <v>18</v>
      </c>
      <c r="Q25" s="234">
        <v>10</v>
      </c>
      <c r="R25" s="234">
        <v>8</v>
      </c>
    </row>
    <row r="26" spans="1:18" ht="20.25" customHeight="1">
      <c r="A26" s="213"/>
      <c r="B26" s="223" t="s">
        <v>386</v>
      </c>
      <c r="C26" s="220" t="s">
        <v>30</v>
      </c>
      <c r="D26" s="220" t="s">
        <v>30</v>
      </c>
      <c r="E26" s="220" t="s">
        <v>30</v>
      </c>
      <c r="F26" s="220" t="s">
        <v>30</v>
      </c>
      <c r="G26" s="220" t="s">
        <v>30</v>
      </c>
      <c r="H26" s="220" t="s">
        <v>30</v>
      </c>
      <c r="K26" s="213" t="s">
        <v>32</v>
      </c>
      <c r="L26" s="213"/>
      <c r="M26" s="213"/>
      <c r="N26" s="213"/>
      <c r="O26" s="213"/>
      <c r="P26" s="213"/>
      <c r="Q26" s="213"/>
      <c r="R26" s="213"/>
    </row>
    <row r="27" spans="1:8" ht="20.25" customHeight="1">
      <c r="A27" s="218"/>
      <c r="B27" s="221" t="s">
        <v>385</v>
      </c>
      <c r="C27" s="222">
        <f aca="true" t="shared" si="7" ref="C27:C38">SUM(D27:E27)</f>
        <v>796</v>
      </c>
      <c r="D27" s="212">
        <v>64</v>
      </c>
      <c r="E27" s="212">
        <v>732</v>
      </c>
      <c r="F27" s="222">
        <f aca="true" t="shared" si="8" ref="F27:F37">SUM(G27:H27)</f>
        <v>280</v>
      </c>
      <c r="G27" s="212">
        <v>19</v>
      </c>
      <c r="H27" s="212">
        <v>261</v>
      </c>
    </row>
    <row r="28" spans="1:18" ht="20.25" customHeight="1">
      <c r="A28" s="218"/>
      <c r="B28" s="221" t="s">
        <v>384</v>
      </c>
      <c r="C28" s="222">
        <f t="shared" si="7"/>
        <v>88</v>
      </c>
      <c r="D28" s="220" t="s">
        <v>30</v>
      </c>
      <c r="E28" s="212">
        <v>88</v>
      </c>
      <c r="F28" s="222">
        <f t="shared" si="8"/>
        <v>45</v>
      </c>
      <c r="G28" s="220" t="s">
        <v>30</v>
      </c>
      <c r="H28" s="212">
        <v>45</v>
      </c>
      <c r="K28" s="590" t="s">
        <v>418</v>
      </c>
      <c r="L28" s="590"/>
      <c r="M28" s="590"/>
      <c r="N28" s="590"/>
      <c r="O28" s="590"/>
      <c r="P28" s="590"/>
      <c r="Q28" s="590"/>
      <c r="R28" s="590"/>
    </row>
    <row r="29" spans="1:18" ht="20.25" customHeight="1">
      <c r="A29" s="218"/>
      <c r="B29" s="221" t="s">
        <v>383</v>
      </c>
      <c r="C29" s="222">
        <f t="shared" si="7"/>
        <v>43</v>
      </c>
      <c r="D29" s="212">
        <v>21</v>
      </c>
      <c r="E29" s="212">
        <v>22</v>
      </c>
      <c r="F29" s="222">
        <f t="shared" si="8"/>
        <v>21</v>
      </c>
      <c r="G29" s="212">
        <v>9</v>
      </c>
      <c r="H29" s="212">
        <v>12</v>
      </c>
      <c r="K29" s="586" t="s">
        <v>427</v>
      </c>
      <c r="L29" s="586"/>
      <c r="M29" s="586"/>
      <c r="N29" s="586"/>
      <c r="O29" s="586"/>
      <c r="P29" s="586"/>
      <c r="Q29" s="586"/>
      <c r="R29" s="586"/>
    </row>
    <row r="30" spans="1:18" ht="20.25" customHeight="1">
      <c r="A30" s="218"/>
      <c r="B30" s="221" t="s">
        <v>382</v>
      </c>
      <c r="C30" s="222">
        <f t="shared" si="7"/>
        <v>192</v>
      </c>
      <c r="D30" s="212">
        <v>167</v>
      </c>
      <c r="E30" s="212">
        <v>25</v>
      </c>
      <c r="F30" s="222">
        <f t="shared" si="8"/>
        <v>63</v>
      </c>
      <c r="G30" s="212">
        <v>53</v>
      </c>
      <c r="H30" s="212">
        <v>10</v>
      </c>
      <c r="K30" s="586" t="s">
        <v>426</v>
      </c>
      <c r="L30" s="586"/>
      <c r="M30" s="586"/>
      <c r="N30" s="586"/>
      <c r="O30" s="586"/>
      <c r="P30" s="586"/>
      <c r="Q30" s="586"/>
      <c r="R30" s="586"/>
    </row>
    <row r="31" spans="1:18" ht="20.25" customHeight="1" thickBot="1">
      <c r="A31" s="213"/>
      <c r="B31" s="223" t="s">
        <v>381</v>
      </c>
      <c r="C31" s="222">
        <f t="shared" si="7"/>
        <v>112</v>
      </c>
      <c r="D31" s="213">
        <v>51</v>
      </c>
      <c r="E31" s="213">
        <v>61</v>
      </c>
      <c r="F31" s="222">
        <f t="shared" si="8"/>
        <v>56</v>
      </c>
      <c r="G31" s="213">
        <v>29</v>
      </c>
      <c r="H31" s="213">
        <v>27</v>
      </c>
      <c r="K31" s="213"/>
      <c r="L31" s="213"/>
      <c r="M31" s="227"/>
      <c r="N31" s="227"/>
      <c r="O31" s="227"/>
      <c r="P31" s="227"/>
      <c r="Q31" s="227"/>
      <c r="R31" s="232" t="s">
        <v>213</v>
      </c>
    </row>
    <row r="32" spans="1:18" ht="20.25" customHeight="1">
      <c r="A32" s="218"/>
      <c r="B32" s="221" t="s">
        <v>380</v>
      </c>
      <c r="C32" s="222">
        <f t="shared" si="7"/>
        <v>178</v>
      </c>
      <c r="D32" s="212">
        <v>97</v>
      </c>
      <c r="E32" s="212">
        <v>81</v>
      </c>
      <c r="F32" s="222">
        <f t="shared" si="8"/>
        <v>155</v>
      </c>
      <c r="G32" s="212">
        <v>81</v>
      </c>
      <c r="H32" s="212">
        <v>74</v>
      </c>
      <c r="K32" s="591" t="s">
        <v>428</v>
      </c>
      <c r="L32" s="598"/>
      <c r="M32" s="587" t="s">
        <v>420</v>
      </c>
      <c r="N32" s="601"/>
      <c r="O32" s="602"/>
      <c r="P32" s="587" t="s">
        <v>419</v>
      </c>
      <c r="Q32" s="601"/>
      <c r="R32" s="601"/>
    </row>
    <row r="33" spans="1:18" ht="20.25" customHeight="1">
      <c r="A33" s="218"/>
      <c r="B33" s="221" t="s">
        <v>379</v>
      </c>
      <c r="C33" s="222">
        <f t="shared" si="7"/>
        <v>49</v>
      </c>
      <c r="D33" s="212">
        <v>28</v>
      </c>
      <c r="E33" s="212">
        <v>21</v>
      </c>
      <c r="F33" s="222">
        <f t="shared" si="8"/>
        <v>23</v>
      </c>
      <c r="G33" s="212">
        <v>13</v>
      </c>
      <c r="H33" s="212">
        <v>10</v>
      </c>
      <c r="K33" s="599"/>
      <c r="L33" s="600"/>
      <c r="M33" s="246" t="s">
        <v>3</v>
      </c>
      <c r="N33" s="245" t="s">
        <v>4</v>
      </c>
      <c r="O33" s="245" t="s">
        <v>5</v>
      </c>
      <c r="P33" s="245" t="s">
        <v>3</v>
      </c>
      <c r="Q33" s="245" t="s">
        <v>4</v>
      </c>
      <c r="R33" s="245" t="s">
        <v>5</v>
      </c>
    </row>
    <row r="34" spans="1:18" ht="20.25" customHeight="1">
      <c r="A34" s="218"/>
      <c r="B34" s="221" t="s">
        <v>378</v>
      </c>
      <c r="C34" s="222">
        <f t="shared" si="7"/>
        <v>252</v>
      </c>
      <c r="D34" s="212">
        <v>28</v>
      </c>
      <c r="E34" s="212">
        <v>224</v>
      </c>
      <c r="F34" s="222">
        <f t="shared" si="8"/>
        <v>132</v>
      </c>
      <c r="G34" s="212">
        <v>14</v>
      </c>
      <c r="H34" s="212">
        <v>118</v>
      </c>
      <c r="K34" s="584" t="s">
        <v>425</v>
      </c>
      <c r="L34" s="585"/>
      <c r="M34" s="252">
        <f>SUM(M36:M38)</f>
        <v>3</v>
      </c>
      <c r="N34" s="251" t="s">
        <v>13</v>
      </c>
      <c r="O34" s="250">
        <f>SUM(O36:O38)</f>
        <v>3</v>
      </c>
      <c r="P34" s="249" t="s">
        <v>13</v>
      </c>
      <c r="Q34" s="249" t="s">
        <v>13</v>
      </c>
      <c r="R34" s="249" t="s">
        <v>13</v>
      </c>
    </row>
    <row r="35" spans="1:18" ht="20.25" customHeight="1">
      <c r="A35" s="213"/>
      <c r="B35" s="223" t="s">
        <v>377</v>
      </c>
      <c r="C35" s="222">
        <f t="shared" si="7"/>
        <v>30</v>
      </c>
      <c r="D35" s="213">
        <v>6</v>
      </c>
      <c r="E35" s="213">
        <v>24</v>
      </c>
      <c r="F35" s="222">
        <f t="shared" si="8"/>
        <v>26</v>
      </c>
      <c r="G35" s="213">
        <v>5</v>
      </c>
      <c r="H35" s="213">
        <v>21</v>
      </c>
      <c r="K35" s="224"/>
      <c r="L35" s="221"/>
      <c r="M35" s="227"/>
      <c r="N35" s="227"/>
      <c r="O35" s="227"/>
      <c r="P35" s="227"/>
      <c r="Q35" s="227"/>
      <c r="R35" s="227"/>
    </row>
    <row r="36" spans="1:18" ht="20.25" customHeight="1">
      <c r="A36" s="218"/>
      <c r="B36" s="221" t="s">
        <v>376</v>
      </c>
      <c r="C36" s="222">
        <f t="shared" si="7"/>
        <v>95</v>
      </c>
      <c r="D36" s="212">
        <v>21</v>
      </c>
      <c r="E36" s="212">
        <v>74</v>
      </c>
      <c r="F36" s="222">
        <f t="shared" si="8"/>
        <v>33</v>
      </c>
      <c r="G36" s="212">
        <v>6</v>
      </c>
      <c r="H36" s="212">
        <v>27</v>
      </c>
      <c r="K36" s="596" t="s">
        <v>424</v>
      </c>
      <c r="L36" s="597"/>
      <c r="M36" s="220" t="s">
        <v>13</v>
      </c>
      <c r="N36" s="248" t="s">
        <v>13</v>
      </c>
      <c r="O36" s="248" t="s">
        <v>13</v>
      </c>
      <c r="P36" s="220" t="s">
        <v>13</v>
      </c>
      <c r="Q36" s="220" t="s">
        <v>13</v>
      </c>
      <c r="R36" s="220" t="s">
        <v>13</v>
      </c>
    </row>
    <row r="37" spans="1:18" ht="20.25" customHeight="1">
      <c r="A37" s="218"/>
      <c r="B37" s="221" t="s">
        <v>375</v>
      </c>
      <c r="C37" s="222">
        <f t="shared" si="7"/>
        <v>259</v>
      </c>
      <c r="D37" s="212">
        <v>94</v>
      </c>
      <c r="E37" s="212">
        <v>165</v>
      </c>
      <c r="F37" s="222">
        <f t="shared" si="8"/>
        <v>114</v>
      </c>
      <c r="G37" s="212">
        <v>36</v>
      </c>
      <c r="H37" s="212">
        <v>78</v>
      </c>
      <c r="K37" s="596" t="s">
        <v>423</v>
      </c>
      <c r="L37" s="597"/>
      <c r="M37" s="220" t="s">
        <v>13</v>
      </c>
      <c r="N37" s="248" t="s">
        <v>13</v>
      </c>
      <c r="O37" s="248" t="s">
        <v>13</v>
      </c>
      <c r="P37" s="220" t="s">
        <v>13</v>
      </c>
      <c r="Q37" s="220" t="s">
        <v>13</v>
      </c>
      <c r="R37" s="220" t="s">
        <v>13</v>
      </c>
    </row>
    <row r="38" spans="1:18" ht="20.25" customHeight="1">
      <c r="A38" s="218"/>
      <c r="B38" s="221" t="s">
        <v>374</v>
      </c>
      <c r="C38" s="222">
        <f t="shared" si="7"/>
        <v>2</v>
      </c>
      <c r="D38" s="212">
        <v>2</v>
      </c>
      <c r="E38" s="220" t="s">
        <v>30</v>
      </c>
      <c r="F38" s="220" t="s">
        <v>30</v>
      </c>
      <c r="G38" s="220" t="s">
        <v>30</v>
      </c>
      <c r="H38" s="220" t="s">
        <v>30</v>
      </c>
      <c r="K38" s="596" t="s">
        <v>422</v>
      </c>
      <c r="L38" s="597"/>
      <c r="M38" s="239">
        <f>SUM(M39)</f>
        <v>3</v>
      </c>
      <c r="N38" s="248" t="s">
        <v>13</v>
      </c>
      <c r="O38" s="222">
        <f>SUM(O39)</f>
        <v>3</v>
      </c>
      <c r="P38" s="220" t="s">
        <v>13</v>
      </c>
      <c r="Q38" s="220" t="s">
        <v>13</v>
      </c>
      <c r="R38" s="220" t="s">
        <v>13</v>
      </c>
    </row>
    <row r="39" spans="1:18" ht="20.25" customHeight="1">
      <c r="A39" s="218"/>
      <c r="B39" s="221" t="s">
        <v>373</v>
      </c>
      <c r="C39" s="220" t="s">
        <v>30</v>
      </c>
      <c r="D39" s="220" t="s">
        <v>30</v>
      </c>
      <c r="E39" s="220" t="s">
        <v>30</v>
      </c>
      <c r="F39" s="220" t="s">
        <v>30</v>
      </c>
      <c r="G39" s="220" t="s">
        <v>30</v>
      </c>
      <c r="H39" s="220" t="s">
        <v>30</v>
      </c>
      <c r="K39" s="234"/>
      <c r="L39" s="236" t="s">
        <v>421</v>
      </c>
      <c r="M39" s="235">
        <f>SUM(N39:O39)</f>
        <v>3</v>
      </c>
      <c r="N39" s="247" t="s">
        <v>13</v>
      </c>
      <c r="O39" s="234">
        <v>3</v>
      </c>
      <c r="P39" s="247" t="s">
        <v>13</v>
      </c>
      <c r="Q39" s="247" t="s">
        <v>13</v>
      </c>
      <c r="R39" s="247" t="s">
        <v>13</v>
      </c>
    </row>
    <row r="40" spans="1:18" ht="20.25" customHeight="1">
      <c r="A40" s="218"/>
      <c r="B40" s="221" t="s">
        <v>372</v>
      </c>
      <c r="C40" s="222">
        <f aca="true" t="shared" si="9" ref="C40:C47">SUM(D40:E40)</f>
        <v>135</v>
      </c>
      <c r="D40" s="212">
        <v>6</v>
      </c>
      <c r="E40" s="212">
        <v>129</v>
      </c>
      <c r="F40" s="222">
        <f>SUM(G40:H40)</f>
        <v>65</v>
      </c>
      <c r="G40" s="220">
        <v>3</v>
      </c>
      <c r="H40" s="212">
        <v>62</v>
      </c>
      <c r="K40" s="213" t="s">
        <v>32</v>
      </c>
      <c r="L40" s="213"/>
      <c r="M40" s="213"/>
      <c r="N40" s="213"/>
      <c r="O40" s="213"/>
      <c r="P40" s="213"/>
      <c r="Q40" s="213"/>
      <c r="R40" s="213"/>
    </row>
    <row r="41" spans="1:8" ht="20.25" customHeight="1">
      <c r="A41" s="218"/>
      <c r="B41" s="221" t="s">
        <v>371</v>
      </c>
      <c r="C41" s="222">
        <f t="shared" si="9"/>
        <v>3</v>
      </c>
      <c r="D41" s="212">
        <v>3</v>
      </c>
      <c r="E41" s="220" t="s">
        <v>30</v>
      </c>
      <c r="F41" s="220" t="s">
        <v>30</v>
      </c>
      <c r="G41" s="220" t="s">
        <v>30</v>
      </c>
      <c r="H41" s="220" t="s">
        <v>30</v>
      </c>
    </row>
    <row r="42" spans="1:28" ht="20.25" customHeight="1">
      <c r="A42" s="218"/>
      <c r="B42" s="221" t="s">
        <v>370</v>
      </c>
      <c r="C42" s="222">
        <f t="shared" si="9"/>
        <v>232</v>
      </c>
      <c r="D42" s="220">
        <v>86</v>
      </c>
      <c r="E42" s="212">
        <v>146</v>
      </c>
      <c r="F42" s="222">
        <f aca="true" t="shared" si="10" ref="F42:F47">SUM(G42:H42)</f>
        <v>152</v>
      </c>
      <c r="G42" s="220">
        <v>55</v>
      </c>
      <c r="H42" s="212">
        <v>97</v>
      </c>
      <c r="K42" s="590" t="s">
        <v>445</v>
      </c>
      <c r="L42" s="590"/>
      <c r="M42" s="590"/>
      <c r="N42" s="590"/>
      <c r="O42" s="590"/>
      <c r="P42" s="590"/>
      <c r="Q42" s="590"/>
      <c r="R42" s="590"/>
      <c r="S42" s="590"/>
      <c r="T42" s="590"/>
      <c r="U42" s="590"/>
      <c r="V42" s="590"/>
      <c r="W42" s="590"/>
      <c r="X42" s="590"/>
      <c r="Y42" s="590"/>
      <c r="Z42" s="590"/>
      <c r="AA42" s="590"/>
      <c r="AB42" s="590"/>
    </row>
    <row r="43" spans="1:28" ht="20.25" customHeight="1">
      <c r="A43" s="218"/>
      <c r="B43" s="221" t="s">
        <v>369</v>
      </c>
      <c r="C43" s="222">
        <f t="shared" si="9"/>
        <v>4</v>
      </c>
      <c r="D43" s="220" t="s">
        <v>30</v>
      </c>
      <c r="E43" s="212">
        <v>4</v>
      </c>
      <c r="F43" s="222">
        <f t="shared" si="10"/>
        <v>2</v>
      </c>
      <c r="G43" s="220" t="s">
        <v>30</v>
      </c>
      <c r="H43" s="212">
        <v>2</v>
      </c>
      <c r="K43" s="586" t="s">
        <v>444</v>
      </c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</row>
    <row r="44" spans="1:28" ht="20.25" customHeight="1" thickBot="1">
      <c r="A44" s="218"/>
      <c r="B44" s="221" t="s">
        <v>368</v>
      </c>
      <c r="C44" s="222">
        <f t="shared" si="9"/>
        <v>83</v>
      </c>
      <c r="D44" s="212">
        <v>9</v>
      </c>
      <c r="E44" s="212">
        <v>74</v>
      </c>
      <c r="F44" s="222">
        <f t="shared" si="10"/>
        <v>38</v>
      </c>
      <c r="G44" s="212">
        <v>3</v>
      </c>
      <c r="H44" s="212">
        <v>35</v>
      </c>
      <c r="K44" s="213"/>
      <c r="L44" s="213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32" t="s">
        <v>213</v>
      </c>
    </row>
    <row r="45" spans="1:28" ht="20.25" customHeight="1">
      <c r="A45" s="218"/>
      <c r="B45" s="221" t="s">
        <v>367</v>
      </c>
      <c r="C45" s="222">
        <f t="shared" si="9"/>
        <v>46</v>
      </c>
      <c r="D45" s="212">
        <v>14</v>
      </c>
      <c r="E45" s="212">
        <v>32</v>
      </c>
      <c r="F45" s="222">
        <f t="shared" si="10"/>
        <v>22</v>
      </c>
      <c r="G45" s="212">
        <v>6</v>
      </c>
      <c r="H45" s="212">
        <v>16</v>
      </c>
      <c r="K45" s="591" t="s">
        <v>446</v>
      </c>
      <c r="L45" s="611"/>
      <c r="M45" s="592"/>
      <c r="N45" s="606" t="s">
        <v>443</v>
      </c>
      <c r="O45" s="588"/>
      <c r="P45" s="588"/>
      <c r="Q45" s="588"/>
      <c r="R45" s="589"/>
      <c r="S45" s="606" t="s">
        <v>442</v>
      </c>
      <c r="T45" s="588"/>
      <c r="U45" s="588"/>
      <c r="V45" s="588"/>
      <c r="W45" s="589"/>
      <c r="X45" s="606" t="s">
        <v>441</v>
      </c>
      <c r="Y45" s="588"/>
      <c r="Z45" s="588"/>
      <c r="AA45" s="588"/>
      <c r="AB45" s="588"/>
    </row>
    <row r="46" spans="1:28" ht="20.25" customHeight="1">
      <c r="A46" s="218"/>
      <c r="B46" s="221" t="s">
        <v>366</v>
      </c>
      <c r="C46" s="222">
        <f t="shared" si="9"/>
        <v>460</v>
      </c>
      <c r="D46" s="212">
        <v>168</v>
      </c>
      <c r="E46" s="212">
        <v>292</v>
      </c>
      <c r="F46" s="222">
        <f t="shared" si="10"/>
        <v>261</v>
      </c>
      <c r="G46" s="212">
        <v>86</v>
      </c>
      <c r="H46" s="212">
        <v>175</v>
      </c>
      <c r="K46" s="586"/>
      <c r="L46" s="586"/>
      <c r="M46" s="612"/>
      <c r="N46" s="603" t="s">
        <v>440</v>
      </c>
      <c r="O46" s="604"/>
      <c r="P46" s="604"/>
      <c r="Q46" s="605"/>
      <c r="R46" s="607" t="s">
        <v>439</v>
      </c>
      <c r="S46" s="603" t="s">
        <v>440</v>
      </c>
      <c r="T46" s="604"/>
      <c r="U46" s="604"/>
      <c r="V46" s="605"/>
      <c r="W46" s="607" t="s">
        <v>439</v>
      </c>
      <c r="X46" s="603" t="s">
        <v>440</v>
      </c>
      <c r="Y46" s="604"/>
      <c r="Z46" s="604"/>
      <c r="AA46" s="605"/>
      <c r="AB46" s="609" t="s">
        <v>439</v>
      </c>
    </row>
    <row r="47" spans="1:28" ht="20.25" customHeight="1">
      <c r="A47" s="218"/>
      <c r="B47" s="221" t="s">
        <v>365</v>
      </c>
      <c r="C47" s="222">
        <f t="shared" si="9"/>
        <v>26</v>
      </c>
      <c r="D47" s="212">
        <v>5</v>
      </c>
      <c r="E47" s="212">
        <v>21</v>
      </c>
      <c r="F47" s="222">
        <f t="shared" si="10"/>
        <v>12</v>
      </c>
      <c r="G47" s="212">
        <v>4</v>
      </c>
      <c r="H47" s="212">
        <v>8</v>
      </c>
      <c r="K47" s="613"/>
      <c r="L47" s="613"/>
      <c r="M47" s="614"/>
      <c r="N47" s="230" t="s">
        <v>3</v>
      </c>
      <c r="O47" s="230" t="s">
        <v>438</v>
      </c>
      <c r="P47" s="230" t="s">
        <v>437</v>
      </c>
      <c r="Q47" s="268" t="s">
        <v>436</v>
      </c>
      <c r="R47" s="608"/>
      <c r="S47" s="230" t="s">
        <v>3</v>
      </c>
      <c r="T47" s="230" t="s">
        <v>438</v>
      </c>
      <c r="U47" s="230" t="s">
        <v>437</v>
      </c>
      <c r="V47" s="268" t="s">
        <v>436</v>
      </c>
      <c r="W47" s="608"/>
      <c r="X47" s="230" t="s">
        <v>3</v>
      </c>
      <c r="Y47" s="230" t="s">
        <v>435</v>
      </c>
      <c r="Z47" s="230" t="s">
        <v>434</v>
      </c>
      <c r="AA47" s="230" t="s">
        <v>433</v>
      </c>
      <c r="AB47" s="610"/>
    </row>
    <row r="48" spans="1:28" ht="20.25" customHeight="1">
      <c r="A48" s="218"/>
      <c r="B48" s="221" t="s">
        <v>364</v>
      </c>
      <c r="C48" s="220" t="s">
        <v>30</v>
      </c>
      <c r="D48" s="219" t="s">
        <v>30</v>
      </c>
      <c r="E48" s="219" t="s">
        <v>30</v>
      </c>
      <c r="F48" s="220" t="s">
        <v>30</v>
      </c>
      <c r="G48" s="220" t="s">
        <v>30</v>
      </c>
      <c r="H48" s="219" t="s">
        <v>30</v>
      </c>
      <c r="K48" s="267"/>
      <c r="L48" s="267"/>
      <c r="M48" s="269" t="s">
        <v>64</v>
      </c>
      <c r="N48" s="266">
        <f>SUM(N49:N50)</f>
        <v>15</v>
      </c>
      <c r="O48" s="250">
        <f>SUM(O49:O50)</f>
        <v>2</v>
      </c>
      <c r="P48" s="250">
        <f>SUM(P49:P50)</f>
        <v>13</v>
      </c>
      <c r="Q48" s="265" t="s">
        <v>406</v>
      </c>
      <c r="R48" s="250">
        <f>SUM(R49:R50)</f>
        <v>5</v>
      </c>
      <c r="S48" s="250">
        <f>SUM(S49:S50)</f>
        <v>60</v>
      </c>
      <c r="T48" s="250">
        <f>SUM(T49:T50)</f>
        <v>13</v>
      </c>
      <c r="U48" s="250">
        <f>SUM(U49:U50)</f>
        <v>47</v>
      </c>
      <c r="V48" s="265" t="s">
        <v>406</v>
      </c>
      <c r="W48" s="250">
        <f>SUM(W49:W50)</f>
        <v>12</v>
      </c>
      <c r="X48" s="250">
        <f>SUM(X49:X50)</f>
        <v>293</v>
      </c>
      <c r="Y48" s="250">
        <f>SUM(Y49:Y50)</f>
        <v>27</v>
      </c>
      <c r="Z48" s="250">
        <f>SUM(Z49:Z50)</f>
        <v>266</v>
      </c>
      <c r="AA48" s="265" t="s">
        <v>406</v>
      </c>
      <c r="AB48" s="250">
        <f>SUM(AB49:AB50)</f>
        <v>120</v>
      </c>
    </row>
    <row r="49" spans="1:28" ht="20.25" customHeight="1">
      <c r="A49" s="218"/>
      <c r="B49" s="217" t="s">
        <v>363</v>
      </c>
      <c r="C49" s="216">
        <f>SUM(D49:E49)</f>
        <v>194</v>
      </c>
      <c r="D49" s="215">
        <v>62</v>
      </c>
      <c r="E49" s="215">
        <v>132</v>
      </c>
      <c r="F49" s="216">
        <f>SUM(G49:H49)</f>
        <v>83</v>
      </c>
      <c r="G49" s="215">
        <v>18</v>
      </c>
      <c r="H49" s="215">
        <v>65</v>
      </c>
      <c r="K49" s="615" t="s">
        <v>432</v>
      </c>
      <c r="L49" s="615"/>
      <c r="M49" s="270" t="s">
        <v>63</v>
      </c>
      <c r="N49" s="264" t="s">
        <v>406</v>
      </c>
      <c r="O49" s="232" t="s">
        <v>406</v>
      </c>
      <c r="P49" s="232" t="s">
        <v>406</v>
      </c>
      <c r="Q49" s="232" t="s">
        <v>406</v>
      </c>
      <c r="R49" s="232" t="s">
        <v>406</v>
      </c>
      <c r="S49" s="241">
        <f>SUM(T49:V49)</f>
        <v>8</v>
      </c>
      <c r="T49" s="241">
        <v>1</v>
      </c>
      <c r="U49" s="241">
        <v>7</v>
      </c>
      <c r="V49" s="232" t="s">
        <v>406</v>
      </c>
      <c r="W49" s="241">
        <v>4</v>
      </c>
      <c r="X49" s="241">
        <f>SUM(Y49:AA49)</f>
        <v>138</v>
      </c>
      <c r="Y49" s="241">
        <v>17</v>
      </c>
      <c r="Z49" s="241">
        <v>121</v>
      </c>
      <c r="AA49" s="232" t="s">
        <v>406</v>
      </c>
      <c r="AB49" s="241">
        <v>52</v>
      </c>
    </row>
    <row r="50" spans="1:28" ht="20.25" customHeight="1">
      <c r="A50" s="214" t="s">
        <v>32</v>
      </c>
      <c r="B50" s="213"/>
      <c r="C50" s="213"/>
      <c r="D50" s="212"/>
      <c r="E50" s="212"/>
      <c r="F50" s="212"/>
      <c r="G50" s="212"/>
      <c r="H50" s="212"/>
      <c r="K50" s="227"/>
      <c r="L50" s="244"/>
      <c r="M50" s="270" t="s">
        <v>62</v>
      </c>
      <c r="N50" s="256">
        <f>SUM(O50:Q50)</f>
        <v>15</v>
      </c>
      <c r="O50" s="241">
        <v>2</v>
      </c>
      <c r="P50" s="241">
        <v>13</v>
      </c>
      <c r="Q50" s="232" t="s">
        <v>406</v>
      </c>
      <c r="R50" s="241">
        <v>5</v>
      </c>
      <c r="S50" s="241">
        <f>SUM(T50:V50)</f>
        <v>52</v>
      </c>
      <c r="T50" s="241">
        <v>12</v>
      </c>
      <c r="U50" s="241">
        <v>40</v>
      </c>
      <c r="V50" s="232" t="s">
        <v>406</v>
      </c>
      <c r="W50" s="241">
        <v>8</v>
      </c>
      <c r="X50" s="241">
        <f>SUM(Y50:AA50)</f>
        <v>155</v>
      </c>
      <c r="Y50" s="241">
        <v>10</v>
      </c>
      <c r="Z50" s="241">
        <v>145</v>
      </c>
      <c r="AA50" s="232" t="s">
        <v>406</v>
      </c>
      <c r="AB50" s="241">
        <v>68</v>
      </c>
    </row>
    <row r="51" spans="11:28" ht="20.25" customHeight="1">
      <c r="K51" s="263"/>
      <c r="L51" s="240"/>
      <c r="M51" s="262"/>
      <c r="N51" s="261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</row>
    <row r="52" spans="11:28" ht="20.25" customHeight="1">
      <c r="K52" s="260"/>
      <c r="L52" s="259"/>
      <c r="M52" s="271" t="s">
        <v>64</v>
      </c>
      <c r="N52" s="258">
        <f>SUM(N53:N54)</f>
        <v>40</v>
      </c>
      <c r="O52" s="252">
        <f>SUM(O53:O54)</f>
        <v>13</v>
      </c>
      <c r="P52" s="252">
        <f>SUM(P53:P54)</f>
        <v>27</v>
      </c>
      <c r="Q52" s="257" t="s">
        <v>406</v>
      </c>
      <c r="R52" s="257" t="s">
        <v>430</v>
      </c>
      <c r="S52" s="252">
        <f>SUM(S53:S54)</f>
        <v>310</v>
      </c>
      <c r="T52" s="252">
        <f>SUM(T53:T54)</f>
        <v>71</v>
      </c>
      <c r="U52" s="252">
        <f>SUM(U53:U54)</f>
        <v>239</v>
      </c>
      <c r="V52" s="257" t="s">
        <v>406</v>
      </c>
      <c r="W52" s="257" t="s">
        <v>430</v>
      </c>
      <c r="X52" s="252">
        <f>SUM(X53:X54)</f>
        <v>858</v>
      </c>
      <c r="Y52" s="252">
        <f>SUM(Y53:Y54)</f>
        <v>30</v>
      </c>
      <c r="Z52" s="252">
        <f>SUM(Z53:Z54)</f>
        <v>822</v>
      </c>
      <c r="AA52" s="252">
        <f>SUM(AA53:AA54)</f>
        <v>6</v>
      </c>
      <c r="AB52" s="257" t="s">
        <v>430</v>
      </c>
    </row>
    <row r="53" spans="11:28" ht="20.25" customHeight="1">
      <c r="K53" s="615" t="s">
        <v>431</v>
      </c>
      <c r="L53" s="615"/>
      <c r="M53" s="270" t="s">
        <v>63</v>
      </c>
      <c r="N53" s="256">
        <f>SUM(O53:Q53)</f>
        <v>21</v>
      </c>
      <c r="O53" s="241">
        <v>10</v>
      </c>
      <c r="P53" s="241">
        <v>11</v>
      </c>
      <c r="Q53" s="232" t="s">
        <v>406</v>
      </c>
      <c r="R53" s="232" t="s">
        <v>430</v>
      </c>
      <c r="S53" s="241">
        <f>SUM(T53:V53)</f>
        <v>226</v>
      </c>
      <c r="T53" s="241">
        <v>41</v>
      </c>
      <c r="U53" s="241">
        <v>185</v>
      </c>
      <c r="V53" s="232" t="s">
        <v>406</v>
      </c>
      <c r="W53" s="232" t="s">
        <v>430</v>
      </c>
      <c r="X53" s="241">
        <f>SUM(Y53:AA53)</f>
        <v>526</v>
      </c>
      <c r="Y53" s="241">
        <v>18</v>
      </c>
      <c r="Z53" s="241">
        <v>508</v>
      </c>
      <c r="AA53" s="232" t="s">
        <v>406</v>
      </c>
      <c r="AB53" s="232" t="s">
        <v>429</v>
      </c>
    </row>
    <row r="54" spans="11:28" ht="20.25" customHeight="1">
      <c r="K54" s="255"/>
      <c r="L54" s="255"/>
      <c r="M54" s="272" t="s">
        <v>62</v>
      </c>
      <c r="N54" s="254">
        <f>SUM(O54:Q54)</f>
        <v>19</v>
      </c>
      <c r="O54" s="215">
        <v>3</v>
      </c>
      <c r="P54" s="215">
        <v>16</v>
      </c>
      <c r="Q54" s="253" t="s">
        <v>406</v>
      </c>
      <c r="R54" s="253" t="s">
        <v>430</v>
      </c>
      <c r="S54" s="215">
        <f>SUM(T54:V54)</f>
        <v>84</v>
      </c>
      <c r="T54" s="215">
        <v>30</v>
      </c>
      <c r="U54" s="215">
        <v>54</v>
      </c>
      <c r="V54" s="253" t="s">
        <v>406</v>
      </c>
      <c r="W54" s="253" t="s">
        <v>430</v>
      </c>
      <c r="X54" s="215">
        <f>SUM(Y54:AA54)</f>
        <v>332</v>
      </c>
      <c r="Y54" s="215">
        <v>12</v>
      </c>
      <c r="Z54" s="215">
        <v>314</v>
      </c>
      <c r="AA54" s="253">
        <v>6</v>
      </c>
      <c r="AB54" s="253" t="s">
        <v>429</v>
      </c>
    </row>
    <row r="55" spans="11:28" ht="20.25" customHeight="1">
      <c r="K55" s="213" t="s">
        <v>32</v>
      </c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</row>
  </sheetData>
  <sheetProtection/>
  <mergeCells count="44">
    <mergeCell ref="K45:M47"/>
    <mergeCell ref="K49:L49"/>
    <mergeCell ref="K53:L53"/>
    <mergeCell ref="K43:AB43"/>
    <mergeCell ref="X46:AA46"/>
    <mergeCell ref="X45:AB45"/>
    <mergeCell ref="S45:W45"/>
    <mergeCell ref="W46:W47"/>
    <mergeCell ref="AB46:AB47"/>
    <mergeCell ref="R46:R47"/>
    <mergeCell ref="S46:V46"/>
    <mergeCell ref="N46:Q46"/>
    <mergeCell ref="N45:R45"/>
    <mergeCell ref="M32:O32"/>
    <mergeCell ref="P32:R32"/>
    <mergeCell ref="K30:R30"/>
    <mergeCell ref="K34:L34"/>
    <mergeCell ref="K37:L37"/>
    <mergeCell ref="K42:AB42"/>
    <mergeCell ref="K36:L36"/>
    <mergeCell ref="K38:L38"/>
    <mergeCell ref="M5:O5"/>
    <mergeCell ref="P5:R5"/>
    <mergeCell ref="K3:R3"/>
    <mergeCell ref="K12:L12"/>
    <mergeCell ref="K15:L15"/>
    <mergeCell ref="K28:R28"/>
    <mergeCell ref="K29:R29"/>
    <mergeCell ref="K32:L33"/>
    <mergeCell ref="K1:R1"/>
    <mergeCell ref="K7:L7"/>
    <mergeCell ref="K9:L9"/>
    <mergeCell ref="K5:L6"/>
    <mergeCell ref="K2:R2"/>
    <mergeCell ref="A1:H1"/>
    <mergeCell ref="A5:B6"/>
    <mergeCell ref="A2:H2"/>
    <mergeCell ref="F5:H5"/>
    <mergeCell ref="A17:B17"/>
    <mergeCell ref="A7:B7"/>
    <mergeCell ref="A9:B9"/>
    <mergeCell ref="A12:B12"/>
    <mergeCell ref="A3:H3"/>
    <mergeCell ref="C5:E5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67"/>
  <sheetViews>
    <sheetView tabSelected="1" zoomScalePageLayoutView="0" workbookViewId="0" topLeftCell="A1">
      <selection activeCell="A1" sqref="A1:K1"/>
    </sheetView>
  </sheetViews>
  <sheetFormatPr defaultColWidth="9.3984375" defaultRowHeight="21" customHeight="1"/>
  <cols>
    <col min="1" max="1" width="5" style="0" customWidth="1"/>
    <col min="2" max="2" width="3.09765625" style="0" customWidth="1"/>
    <col min="3" max="3" width="3.69921875" style="0" customWidth="1"/>
    <col min="4" max="14" width="5" style="0" customWidth="1"/>
    <col min="15" max="15" width="6.8984375" style="0" customWidth="1"/>
    <col min="16" max="31" width="5" style="0" customWidth="1"/>
    <col min="32" max="32" width="9.3984375" style="0" customWidth="1"/>
    <col min="33" max="33" width="3.69921875" style="0" customWidth="1"/>
    <col min="34" max="34" width="3.09765625" style="0" customWidth="1"/>
    <col min="35" max="35" width="2.5" style="0" customWidth="1"/>
    <col min="36" max="36" width="8.69921875" style="0" customWidth="1"/>
    <col min="37" max="37" width="8.09765625" style="0" customWidth="1"/>
    <col min="38" max="38" width="8.19921875" style="0" customWidth="1"/>
    <col min="39" max="40" width="8.09765625" style="0" customWidth="1"/>
    <col min="41" max="43" width="7.5" style="0" customWidth="1"/>
    <col min="44" max="44" width="8.09765625" style="0" customWidth="1"/>
    <col min="45" max="54" width="7.5" style="0" customWidth="1"/>
  </cols>
  <sheetData>
    <row r="1" spans="1:55" ht="21" customHeight="1">
      <c r="A1" s="623" t="s">
        <v>457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AG1" s="623" t="s">
        <v>528</v>
      </c>
      <c r="AH1" s="623"/>
      <c r="AI1" s="623"/>
      <c r="AJ1" s="623"/>
      <c r="AK1" s="623"/>
      <c r="AL1" s="623"/>
      <c r="AM1" s="623"/>
      <c r="AN1" s="623"/>
      <c r="AO1" s="623"/>
      <c r="AP1" s="623"/>
      <c r="AQ1" s="623"/>
      <c r="AR1" s="623"/>
      <c r="AS1" s="623"/>
      <c r="AT1" s="623"/>
      <c r="AU1" s="623"/>
      <c r="AV1" s="623"/>
      <c r="AW1" s="623"/>
      <c r="AX1" s="623"/>
      <c r="AY1" s="623"/>
      <c r="AZ1" s="623"/>
      <c r="BA1" s="623"/>
      <c r="BB1" s="623"/>
      <c r="BC1" s="623"/>
    </row>
    <row r="2" spans="1:55" ht="21" customHeight="1">
      <c r="A2" s="624" t="s">
        <v>456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AG2" s="624" t="s">
        <v>527</v>
      </c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4"/>
      <c r="BA2" s="624"/>
      <c r="BB2" s="624"/>
      <c r="BC2" s="624"/>
    </row>
    <row r="3" spans="1:55" ht="21" customHeight="1" thickBot="1">
      <c r="A3" s="283"/>
      <c r="D3" s="60"/>
      <c r="F3" s="60"/>
      <c r="H3" s="60"/>
      <c r="J3" s="60"/>
      <c r="L3" s="60"/>
      <c r="N3" s="60"/>
      <c r="P3" s="60"/>
      <c r="S3" s="282" t="s">
        <v>455</v>
      </c>
      <c r="AG3" s="624" t="s">
        <v>526</v>
      </c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</row>
    <row r="4" spans="1:55" ht="21" customHeight="1" thickBot="1">
      <c r="A4" s="634" t="s">
        <v>501</v>
      </c>
      <c r="B4" s="634"/>
      <c r="C4" s="740"/>
      <c r="D4" s="711" t="s">
        <v>503</v>
      </c>
      <c r="E4" s="712"/>
      <c r="F4" s="715" t="s">
        <v>504</v>
      </c>
      <c r="G4" s="712"/>
      <c r="H4" s="715" t="s">
        <v>505</v>
      </c>
      <c r="I4" s="717"/>
      <c r="J4" s="717"/>
      <c r="K4" s="717"/>
      <c r="L4" s="717"/>
      <c r="M4" s="712"/>
      <c r="N4" s="746" t="s">
        <v>506</v>
      </c>
      <c r="O4" s="747"/>
      <c r="P4" s="747"/>
      <c r="Q4" s="747"/>
      <c r="R4" s="747"/>
      <c r="S4" s="747"/>
      <c r="AG4" s="60"/>
      <c r="AH4" s="60"/>
      <c r="AI4" s="320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308"/>
      <c r="AZ4" s="319"/>
      <c r="BA4" s="319"/>
      <c r="BB4" s="319"/>
      <c r="BC4" s="275" t="s">
        <v>213</v>
      </c>
    </row>
    <row r="5" spans="1:55" ht="21" customHeight="1">
      <c r="A5" s="741"/>
      <c r="B5" s="741"/>
      <c r="C5" s="742"/>
      <c r="D5" s="713"/>
      <c r="E5" s="714"/>
      <c r="F5" s="716"/>
      <c r="G5" s="714"/>
      <c r="H5" s="718" t="s">
        <v>3</v>
      </c>
      <c r="I5" s="719"/>
      <c r="J5" s="718" t="s">
        <v>4</v>
      </c>
      <c r="K5" s="719"/>
      <c r="L5" s="718" t="s">
        <v>5</v>
      </c>
      <c r="M5" s="719"/>
      <c r="N5" s="718" t="s">
        <v>3</v>
      </c>
      <c r="O5" s="719"/>
      <c r="P5" s="718" t="s">
        <v>4</v>
      </c>
      <c r="Q5" s="719"/>
      <c r="R5" s="718" t="s">
        <v>5</v>
      </c>
      <c r="S5" s="761"/>
      <c r="AG5" s="648" t="s">
        <v>534</v>
      </c>
      <c r="AH5" s="648"/>
      <c r="AI5" s="648"/>
      <c r="AJ5" s="649"/>
      <c r="AK5" s="646" t="s">
        <v>525</v>
      </c>
      <c r="AL5" s="646"/>
      <c r="AM5" s="647"/>
      <c r="AN5" s="655" t="s">
        <v>524</v>
      </c>
      <c r="AO5" s="646"/>
      <c r="AP5" s="646"/>
      <c r="AQ5" s="646"/>
      <c r="AR5" s="646"/>
      <c r="AS5" s="646"/>
      <c r="AT5" s="646"/>
      <c r="AU5" s="647"/>
      <c r="AV5" s="655" t="s">
        <v>523</v>
      </c>
      <c r="AW5" s="646"/>
      <c r="AX5" s="646"/>
      <c r="AY5" s="646"/>
      <c r="AZ5" s="646"/>
      <c r="BA5" s="646"/>
      <c r="BB5" s="646"/>
      <c r="BC5" s="646"/>
    </row>
    <row r="6" spans="1:55" ht="21" customHeight="1">
      <c r="A6" s="743" t="s">
        <v>186</v>
      </c>
      <c r="B6" s="743"/>
      <c r="C6" s="744"/>
      <c r="D6" s="737">
        <v>35</v>
      </c>
      <c r="E6" s="675"/>
      <c r="F6" s="675">
        <v>45</v>
      </c>
      <c r="G6" s="675"/>
      <c r="H6" s="675">
        <f>SUM(J6:L6)</f>
        <v>560</v>
      </c>
      <c r="I6" s="675"/>
      <c r="J6" s="675">
        <v>459</v>
      </c>
      <c r="K6" s="675"/>
      <c r="L6" s="675">
        <v>101</v>
      </c>
      <c r="M6" s="675"/>
      <c r="N6" s="675">
        <f>SUM(P6:R6)</f>
        <v>161</v>
      </c>
      <c r="O6" s="675"/>
      <c r="P6" s="675">
        <v>77</v>
      </c>
      <c r="Q6" s="675"/>
      <c r="R6" s="675">
        <v>84</v>
      </c>
      <c r="S6" s="675"/>
      <c r="AG6" s="650"/>
      <c r="AH6" s="650"/>
      <c r="AI6" s="650"/>
      <c r="AJ6" s="651"/>
      <c r="AK6" s="645"/>
      <c r="AL6" s="645"/>
      <c r="AM6" s="642"/>
      <c r="AN6" s="641" t="s">
        <v>522</v>
      </c>
      <c r="AO6" s="642"/>
      <c r="AP6" s="641" t="s">
        <v>521</v>
      </c>
      <c r="AQ6" s="642"/>
      <c r="AR6" s="641" t="s">
        <v>520</v>
      </c>
      <c r="AS6" s="642"/>
      <c r="AT6" s="641" t="s">
        <v>519</v>
      </c>
      <c r="AU6" s="642"/>
      <c r="AV6" s="641" t="s">
        <v>522</v>
      </c>
      <c r="AW6" s="642"/>
      <c r="AX6" s="641" t="s">
        <v>521</v>
      </c>
      <c r="AY6" s="642"/>
      <c r="AZ6" s="641" t="s">
        <v>520</v>
      </c>
      <c r="BA6" s="642"/>
      <c r="BB6" s="641" t="s">
        <v>519</v>
      </c>
      <c r="BC6" s="645"/>
    </row>
    <row r="7" spans="1:55" ht="21" customHeight="1">
      <c r="A7" s="745" t="s">
        <v>454</v>
      </c>
      <c r="B7" s="745"/>
      <c r="C7" s="745"/>
      <c r="D7" s="673">
        <v>34</v>
      </c>
      <c r="E7" s="675"/>
      <c r="F7" s="675">
        <v>58</v>
      </c>
      <c r="G7" s="675"/>
      <c r="H7" s="675">
        <f>SUM(J7:L7)</f>
        <v>554</v>
      </c>
      <c r="I7" s="675"/>
      <c r="J7" s="675">
        <v>451</v>
      </c>
      <c r="K7" s="675"/>
      <c r="L7" s="675">
        <v>103</v>
      </c>
      <c r="M7" s="675"/>
      <c r="N7" s="675">
        <f>SUM(P7:R7)</f>
        <v>155</v>
      </c>
      <c r="O7" s="675"/>
      <c r="P7" s="675">
        <v>77</v>
      </c>
      <c r="Q7" s="675"/>
      <c r="R7" s="675">
        <v>78</v>
      </c>
      <c r="S7" s="675"/>
      <c r="AG7" s="650"/>
      <c r="AH7" s="650"/>
      <c r="AI7" s="650"/>
      <c r="AJ7" s="651"/>
      <c r="AK7" s="318" t="s">
        <v>3</v>
      </c>
      <c r="AL7" s="318" t="s">
        <v>4</v>
      </c>
      <c r="AM7" s="318" t="s">
        <v>5</v>
      </c>
      <c r="AN7" s="286" t="s">
        <v>4</v>
      </c>
      <c r="AO7" s="286" t="s">
        <v>5</v>
      </c>
      <c r="AP7" s="286" t="s">
        <v>4</v>
      </c>
      <c r="AQ7" s="286" t="s">
        <v>5</v>
      </c>
      <c r="AR7" s="286" t="s">
        <v>4</v>
      </c>
      <c r="AS7" s="286" t="s">
        <v>5</v>
      </c>
      <c r="AT7" s="286" t="s">
        <v>4</v>
      </c>
      <c r="AU7" s="286" t="s">
        <v>5</v>
      </c>
      <c r="AV7" s="286" t="s">
        <v>4</v>
      </c>
      <c r="AW7" s="286" t="s">
        <v>5</v>
      </c>
      <c r="AX7" s="286" t="s">
        <v>4</v>
      </c>
      <c r="AY7" s="286" t="s">
        <v>5</v>
      </c>
      <c r="AZ7" s="286" t="s">
        <v>4</v>
      </c>
      <c r="BA7" s="286" t="s">
        <v>5</v>
      </c>
      <c r="BB7" s="286" t="s">
        <v>4</v>
      </c>
      <c r="BC7" s="305" t="s">
        <v>5</v>
      </c>
    </row>
    <row r="8" spans="1:55" ht="21" customHeight="1">
      <c r="A8" s="745" t="s">
        <v>453</v>
      </c>
      <c r="B8" s="745"/>
      <c r="C8" s="745"/>
      <c r="D8" s="673">
        <v>34</v>
      </c>
      <c r="E8" s="675"/>
      <c r="F8" s="675">
        <v>58</v>
      </c>
      <c r="G8" s="675"/>
      <c r="H8" s="675">
        <f>SUM(J8:L8)</f>
        <v>560</v>
      </c>
      <c r="I8" s="675"/>
      <c r="J8" s="675">
        <v>448</v>
      </c>
      <c r="K8" s="675"/>
      <c r="L8" s="675">
        <v>112</v>
      </c>
      <c r="M8" s="675"/>
      <c r="N8" s="675">
        <f>SUM(P8:R8)</f>
        <v>143</v>
      </c>
      <c r="O8" s="675"/>
      <c r="P8" s="675">
        <v>68</v>
      </c>
      <c r="Q8" s="675"/>
      <c r="R8" s="675">
        <v>75</v>
      </c>
      <c r="S8" s="675"/>
      <c r="AG8" s="652" t="s">
        <v>518</v>
      </c>
      <c r="AH8" s="652"/>
      <c r="AI8" s="652"/>
      <c r="AJ8" s="653"/>
      <c r="AK8" s="322">
        <f aca="true" t="shared" si="0" ref="AK8:AW8">SUM(AK10,AK24)</f>
        <v>4217</v>
      </c>
      <c r="AL8" s="295">
        <f t="shared" si="0"/>
        <v>3584</v>
      </c>
      <c r="AM8" s="295">
        <f t="shared" si="0"/>
        <v>633</v>
      </c>
      <c r="AN8" s="315">
        <f t="shared" si="0"/>
        <v>3308</v>
      </c>
      <c r="AO8" s="315">
        <f t="shared" si="0"/>
        <v>470</v>
      </c>
      <c r="AP8" s="315">
        <f t="shared" si="0"/>
        <v>1774</v>
      </c>
      <c r="AQ8" s="315">
        <f t="shared" si="0"/>
        <v>221</v>
      </c>
      <c r="AR8" s="315">
        <f t="shared" si="0"/>
        <v>245</v>
      </c>
      <c r="AS8" s="315">
        <f t="shared" si="0"/>
        <v>60</v>
      </c>
      <c r="AT8" s="315">
        <f t="shared" si="0"/>
        <v>1289</v>
      </c>
      <c r="AU8" s="315">
        <f t="shared" si="0"/>
        <v>189</v>
      </c>
      <c r="AV8" s="315">
        <f t="shared" si="0"/>
        <v>276</v>
      </c>
      <c r="AW8" s="315">
        <f t="shared" si="0"/>
        <v>163</v>
      </c>
      <c r="AX8" s="315" t="s">
        <v>30</v>
      </c>
      <c r="AY8" s="315" t="s">
        <v>30</v>
      </c>
      <c r="AZ8" s="315">
        <f>SUM(AZ10,AZ24)</f>
        <v>66</v>
      </c>
      <c r="BA8" s="315">
        <f>SUM(BA10,BA24)</f>
        <v>2</v>
      </c>
      <c r="BB8" s="315">
        <f>SUM(BB10,BB24)</f>
        <v>210</v>
      </c>
      <c r="BC8" s="315">
        <f>SUM(BC10,BC24)</f>
        <v>161</v>
      </c>
    </row>
    <row r="9" spans="1:55" ht="21" customHeight="1">
      <c r="A9" s="745" t="s">
        <v>452</v>
      </c>
      <c r="B9" s="745"/>
      <c r="C9" s="745"/>
      <c r="D9" s="673">
        <v>33</v>
      </c>
      <c r="E9" s="675"/>
      <c r="F9" s="675">
        <v>59</v>
      </c>
      <c r="G9" s="675"/>
      <c r="H9" s="675">
        <f>SUM(J9:L9)</f>
        <v>553</v>
      </c>
      <c r="I9" s="675"/>
      <c r="J9" s="675">
        <v>443</v>
      </c>
      <c r="K9" s="675"/>
      <c r="L9" s="675">
        <v>110</v>
      </c>
      <c r="M9" s="675"/>
      <c r="N9" s="675">
        <f>SUM(P9:R9)</f>
        <v>142</v>
      </c>
      <c r="O9" s="675"/>
      <c r="P9" s="675">
        <v>70</v>
      </c>
      <c r="Q9" s="675"/>
      <c r="R9" s="675">
        <v>72</v>
      </c>
      <c r="S9" s="675"/>
      <c r="AG9" s="276"/>
      <c r="AH9" s="276"/>
      <c r="AI9" s="319"/>
      <c r="AJ9" s="329"/>
      <c r="AK9" s="314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</row>
    <row r="10" spans="1:55" ht="21" customHeight="1">
      <c r="A10" s="734" t="s">
        <v>451</v>
      </c>
      <c r="B10" s="734"/>
      <c r="C10" s="734"/>
      <c r="D10" s="762">
        <f>SUM(D12:D13)</f>
        <v>32</v>
      </c>
      <c r="E10" s="710"/>
      <c r="F10" s="710">
        <f>SUM(F12:F13)</f>
        <v>59</v>
      </c>
      <c r="G10" s="710"/>
      <c r="H10" s="710">
        <f>SUM(H12:H13)</f>
        <v>519</v>
      </c>
      <c r="I10" s="710"/>
      <c r="J10" s="710">
        <f>SUM(J12:J13)</f>
        <v>417</v>
      </c>
      <c r="K10" s="710"/>
      <c r="L10" s="710">
        <f>SUM(L12:L13)</f>
        <v>102</v>
      </c>
      <c r="M10" s="710"/>
      <c r="N10" s="710">
        <f>SUM(N12:N13)</f>
        <v>142</v>
      </c>
      <c r="O10" s="710"/>
      <c r="P10" s="710">
        <f>SUM(P12:P13)</f>
        <v>75</v>
      </c>
      <c r="Q10" s="710"/>
      <c r="R10" s="710">
        <f>SUM(R12:R13)</f>
        <v>67</v>
      </c>
      <c r="S10" s="710"/>
      <c r="AG10" s="276"/>
      <c r="AH10" s="276"/>
      <c r="AI10" s="624" t="s">
        <v>3</v>
      </c>
      <c r="AJ10" s="644"/>
      <c r="AK10" s="314">
        <f aca="true" t="shared" si="1" ref="AK10:AW10">SUM(AK12:AK22)</f>
        <v>2552</v>
      </c>
      <c r="AL10" s="275">
        <f t="shared" si="1"/>
        <v>2188</v>
      </c>
      <c r="AM10" s="275">
        <f t="shared" si="1"/>
        <v>364</v>
      </c>
      <c r="AN10" s="275">
        <f t="shared" si="1"/>
        <v>2047</v>
      </c>
      <c r="AO10" s="275">
        <f t="shared" si="1"/>
        <v>309</v>
      </c>
      <c r="AP10" s="275">
        <f t="shared" si="1"/>
        <v>1112</v>
      </c>
      <c r="AQ10" s="275">
        <f t="shared" si="1"/>
        <v>142</v>
      </c>
      <c r="AR10" s="275">
        <f t="shared" si="1"/>
        <v>65</v>
      </c>
      <c r="AS10" s="275">
        <f t="shared" si="1"/>
        <v>36</v>
      </c>
      <c r="AT10" s="275">
        <f t="shared" si="1"/>
        <v>870</v>
      </c>
      <c r="AU10" s="275">
        <f t="shared" si="1"/>
        <v>131</v>
      </c>
      <c r="AV10" s="275">
        <f t="shared" si="1"/>
        <v>141</v>
      </c>
      <c r="AW10" s="275">
        <f t="shared" si="1"/>
        <v>55</v>
      </c>
      <c r="AX10" s="275" t="s">
        <v>30</v>
      </c>
      <c r="AY10" s="275" t="s">
        <v>30</v>
      </c>
      <c r="AZ10" s="275">
        <f>SUM(AZ12:AZ22)</f>
        <v>38</v>
      </c>
      <c r="BA10" s="275">
        <f>SUM(BA12:BA22)</f>
        <v>2</v>
      </c>
      <c r="BB10" s="275">
        <f>SUM(BB12:BB22)</f>
        <v>103</v>
      </c>
      <c r="BC10" s="275">
        <f>SUM(BC12:BC22)</f>
        <v>53</v>
      </c>
    </row>
    <row r="11" spans="1:55" ht="21" customHeight="1">
      <c r="A11" s="644"/>
      <c r="B11" s="644"/>
      <c r="C11" s="644"/>
      <c r="D11" s="273"/>
      <c r="F11" s="273"/>
      <c r="G11" s="309"/>
      <c r="H11" s="273"/>
      <c r="I11" s="309"/>
      <c r="J11" s="273"/>
      <c r="K11" s="309"/>
      <c r="L11" s="273"/>
      <c r="M11" s="309"/>
      <c r="N11" s="273"/>
      <c r="O11" s="309"/>
      <c r="P11" s="273"/>
      <c r="Q11" s="309"/>
      <c r="R11" s="273"/>
      <c r="AG11" s="276"/>
      <c r="AH11" s="276"/>
      <c r="AI11" s="319"/>
      <c r="AJ11" s="329"/>
      <c r="AK11" s="314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</row>
    <row r="12" spans="1:55" ht="21" customHeight="1">
      <c r="A12" s="735" t="s">
        <v>507</v>
      </c>
      <c r="B12" s="644"/>
      <c r="C12" s="644"/>
      <c r="D12" s="673">
        <v>1</v>
      </c>
      <c r="E12" s="675"/>
      <c r="F12" s="675">
        <v>2</v>
      </c>
      <c r="G12" s="675"/>
      <c r="H12" s="675">
        <f>SUM(J12:L12)</f>
        <v>1</v>
      </c>
      <c r="I12" s="675"/>
      <c r="J12" s="675" t="s">
        <v>449</v>
      </c>
      <c r="K12" s="675"/>
      <c r="L12" s="675">
        <v>1</v>
      </c>
      <c r="M12" s="675"/>
      <c r="N12" s="675" t="s">
        <v>449</v>
      </c>
      <c r="O12" s="675"/>
      <c r="P12" s="675" t="s">
        <v>449</v>
      </c>
      <c r="Q12" s="675"/>
      <c r="R12" s="675" t="s">
        <v>449</v>
      </c>
      <c r="S12" s="675"/>
      <c r="AG12" s="276"/>
      <c r="AH12" s="276"/>
      <c r="AI12" s="656" t="s">
        <v>555</v>
      </c>
      <c r="AJ12" s="657"/>
      <c r="AK12" s="314">
        <f>SUM(AL12:AM12)</f>
        <v>17</v>
      </c>
      <c r="AL12" s="275">
        <f>SUM(AN12,AV12)</f>
        <v>15</v>
      </c>
      <c r="AM12" s="275">
        <f>SUM(AO12,AW12)</f>
        <v>2</v>
      </c>
      <c r="AN12" s="275">
        <f>SUM(AP12,AR12,AT12)</f>
        <v>9</v>
      </c>
      <c r="AO12" s="275">
        <f>SUM(AQ12,AS12,AU12)</f>
        <v>1</v>
      </c>
      <c r="AP12" s="275">
        <v>2</v>
      </c>
      <c r="AQ12" s="275" t="s">
        <v>30</v>
      </c>
      <c r="AR12" s="275">
        <v>1</v>
      </c>
      <c r="AS12" s="275">
        <v>1</v>
      </c>
      <c r="AT12" s="275">
        <v>6</v>
      </c>
      <c r="AU12" s="275" t="s">
        <v>30</v>
      </c>
      <c r="AV12" s="275">
        <f>SUM(AX12,AZ12,BB12)</f>
        <v>6</v>
      </c>
      <c r="AW12" s="275">
        <f>SUM(AY12,BA12,BC12)</f>
        <v>1</v>
      </c>
      <c r="AX12" s="275" t="s">
        <v>30</v>
      </c>
      <c r="AY12" s="275" t="s">
        <v>30</v>
      </c>
      <c r="AZ12" s="275">
        <v>1</v>
      </c>
      <c r="BA12" s="275" t="s">
        <v>30</v>
      </c>
      <c r="BB12" s="275">
        <v>5</v>
      </c>
      <c r="BC12" s="275">
        <v>1</v>
      </c>
    </row>
    <row r="13" spans="1:55" ht="21" customHeight="1">
      <c r="A13" s="736" t="s">
        <v>508</v>
      </c>
      <c r="B13" s="628"/>
      <c r="C13" s="629"/>
      <c r="D13" s="763">
        <v>31</v>
      </c>
      <c r="E13" s="707"/>
      <c r="F13" s="707">
        <v>57</v>
      </c>
      <c r="G13" s="707"/>
      <c r="H13" s="707">
        <f>SUM(J13:L13)</f>
        <v>518</v>
      </c>
      <c r="I13" s="707"/>
      <c r="J13" s="707">
        <v>417</v>
      </c>
      <c r="K13" s="707"/>
      <c r="L13" s="707">
        <v>101</v>
      </c>
      <c r="M13" s="707"/>
      <c r="N13" s="707">
        <f>SUM(P13:R13)</f>
        <v>142</v>
      </c>
      <c r="O13" s="707"/>
      <c r="P13" s="707">
        <v>75</v>
      </c>
      <c r="Q13" s="707"/>
      <c r="R13" s="707">
        <v>67</v>
      </c>
      <c r="S13" s="707"/>
      <c r="AG13" s="276"/>
      <c r="AH13" s="276"/>
      <c r="AI13" s="330"/>
      <c r="AJ13" s="329"/>
      <c r="AK13" s="314"/>
      <c r="AL13" s="275"/>
      <c r="AM13" s="275"/>
      <c r="AN13" s="308"/>
      <c r="AO13" s="308"/>
      <c r="AP13" s="275"/>
      <c r="AQ13" s="275"/>
      <c r="AR13" s="275"/>
      <c r="AS13" s="275"/>
      <c r="AT13" s="275"/>
      <c r="AU13" s="275"/>
      <c r="AV13" s="308"/>
      <c r="AW13" s="308"/>
      <c r="AX13" s="275"/>
      <c r="AY13" s="275"/>
      <c r="AZ13" s="275"/>
      <c r="BA13" s="275"/>
      <c r="BB13" s="275"/>
      <c r="BC13" s="275"/>
    </row>
    <row r="14" spans="1:55" ht="21" customHeight="1">
      <c r="A14" s="276" t="s">
        <v>447</v>
      </c>
      <c r="B14" s="273"/>
      <c r="C14" s="273"/>
      <c r="D14" s="49"/>
      <c r="E14" s="49"/>
      <c r="F14" s="49"/>
      <c r="G14" s="60"/>
      <c r="H14" s="49"/>
      <c r="I14" s="49"/>
      <c r="AG14" s="676" t="s">
        <v>517</v>
      </c>
      <c r="AH14" s="276"/>
      <c r="AI14" s="643" t="s">
        <v>556</v>
      </c>
      <c r="AJ14" s="644"/>
      <c r="AK14" s="314">
        <f>SUM(AL14:AM14)</f>
        <v>7</v>
      </c>
      <c r="AL14" s="275">
        <f>SUM(AN14,AV14)</f>
        <v>6</v>
      </c>
      <c r="AM14" s="275">
        <f>SUM(AO14,AW14)</f>
        <v>1</v>
      </c>
      <c r="AN14" s="275">
        <f>SUM(AP14,AR14,AT14)</f>
        <v>5</v>
      </c>
      <c r="AO14" s="275">
        <f>SUM(AQ14,AS14,AU14)</f>
        <v>1</v>
      </c>
      <c r="AP14" s="275">
        <v>1</v>
      </c>
      <c r="AQ14" s="275" t="s">
        <v>30</v>
      </c>
      <c r="AR14" s="275" t="s">
        <v>30</v>
      </c>
      <c r="AS14" s="275" t="s">
        <v>30</v>
      </c>
      <c r="AT14" s="275">
        <v>4</v>
      </c>
      <c r="AU14" s="275">
        <v>1</v>
      </c>
      <c r="AV14" s="275">
        <f>SUM(AX14,AZ14,BB14)</f>
        <v>1</v>
      </c>
      <c r="AW14" s="275" t="s">
        <v>30</v>
      </c>
      <c r="AX14" s="275" t="s">
        <v>30</v>
      </c>
      <c r="AY14" s="275" t="s">
        <v>30</v>
      </c>
      <c r="AZ14" s="275" t="s">
        <v>30</v>
      </c>
      <c r="BA14" s="275" t="s">
        <v>30</v>
      </c>
      <c r="BB14" s="275">
        <v>1</v>
      </c>
      <c r="BC14" s="275" t="s">
        <v>30</v>
      </c>
    </row>
    <row r="15" spans="1:55" ht="21" customHeight="1">
      <c r="A15" s="49" t="s">
        <v>32</v>
      </c>
      <c r="B15" s="49"/>
      <c r="C15" s="49"/>
      <c r="D15" s="49"/>
      <c r="E15" s="49"/>
      <c r="F15" s="49"/>
      <c r="G15" s="49"/>
      <c r="H15" s="49"/>
      <c r="I15" s="49"/>
      <c r="AG15" s="677"/>
      <c r="AH15" s="276"/>
      <c r="AI15" s="330"/>
      <c r="AJ15" s="329"/>
      <c r="AK15" s="314"/>
      <c r="AL15" s="275"/>
      <c r="AM15" s="275"/>
      <c r="AN15" s="308"/>
      <c r="AO15" s="308"/>
      <c r="AP15" s="275"/>
      <c r="AQ15" s="275"/>
      <c r="AR15" s="275"/>
      <c r="AS15" s="275"/>
      <c r="AT15" s="275"/>
      <c r="AU15" s="275"/>
      <c r="AV15" s="308"/>
      <c r="AW15" s="308"/>
      <c r="AX15" s="275"/>
      <c r="AY15" s="275"/>
      <c r="AZ15" s="275"/>
      <c r="BA15" s="275"/>
      <c r="BB15" s="275"/>
      <c r="BC15" s="275"/>
    </row>
    <row r="16" spans="33:55" ht="21" customHeight="1">
      <c r="AG16" s="677"/>
      <c r="AH16" s="276"/>
      <c r="AI16" s="643" t="s">
        <v>557</v>
      </c>
      <c r="AJ16" s="644"/>
      <c r="AK16" s="314">
        <f>SUM(AL16:AM16)</f>
        <v>889</v>
      </c>
      <c r="AL16" s="275">
        <f>SUM(AN16,AV16)</f>
        <v>825</v>
      </c>
      <c r="AM16" s="275">
        <f>SUM(AO16,AW16)</f>
        <v>64</v>
      </c>
      <c r="AN16" s="275">
        <f>SUM(AP16,AR16,AT16)</f>
        <v>768</v>
      </c>
      <c r="AO16" s="275">
        <f>SUM(AQ16,AS16,AU16)</f>
        <v>52</v>
      </c>
      <c r="AP16" s="275">
        <v>401</v>
      </c>
      <c r="AQ16" s="275">
        <v>27</v>
      </c>
      <c r="AR16" s="275">
        <v>39</v>
      </c>
      <c r="AS16" s="275">
        <v>7</v>
      </c>
      <c r="AT16" s="275">
        <v>328</v>
      </c>
      <c r="AU16" s="275">
        <v>18</v>
      </c>
      <c r="AV16" s="275">
        <f>SUM(AX16,AZ16,BB16)</f>
        <v>57</v>
      </c>
      <c r="AW16" s="275">
        <f>SUM(AY16,BA16,BC16)</f>
        <v>12</v>
      </c>
      <c r="AX16" s="275" t="s">
        <v>30</v>
      </c>
      <c r="AY16" s="275" t="s">
        <v>30</v>
      </c>
      <c r="AZ16" s="275">
        <v>14</v>
      </c>
      <c r="BA16" s="275">
        <v>1</v>
      </c>
      <c r="BB16" s="275">
        <v>43</v>
      </c>
      <c r="BC16" s="275">
        <v>11</v>
      </c>
    </row>
    <row r="17" spans="33:55" ht="21" customHeight="1">
      <c r="AG17" s="677"/>
      <c r="AH17" s="276"/>
      <c r="AI17" s="330"/>
      <c r="AJ17" s="329"/>
      <c r="AK17" s="314"/>
      <c r="AL17" s="275"/>
      <c r="AM17" s="275"/>
      <c r="AN17" s="308"/>
      <c r="AO17" s="308"/>
      <c r="AP17" s="275"/>
      <c r="AQ17" s="275"/>
      <c r="AR17" s="275"/>
      <c r="AS17" s="275"/>
      <c r="AT17" s="275"/>
      <c r="AU17" s="275"/>
      <c r="AV17" s="308"/>
      <c r="AW17" s="308"/>
      <c r="AX17" s="275"/>
      <c r="AY17" s="275"/>
      <c r="AZ17" s="275"/>
      <c r="BA17" s="275"/>
      <c r="BB17" s="275"/>
      <c r="BC17" s="275"/>
    </row>
    <row r="18" spans="1:55" ht="21" customHeight="1">
      <c r="A18" s="623" t="s">
        <v>461</v>
      </c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623"/>
      <c r="Z18" s="623"/>
      <c r="AA18" s="623"/>
      <c r="AG18" s="677"/>
      <c r="AH18" s="276"/>
      <c r="AI18" s="643" t="s">
        <v>558</v>
      </c>
      <c r="AJ18" s="644"/>
      <c r="AK18" s="314">
        <f>SUM(AL18:AM18)</f>
        <v>620</v>
      </c>
      <c r="AL18" s="275">
        <f>SUM(AN18,AV18)</f>
        <v>520</v>
      </c>
      <c r="AM18" s="275">
        <f>SUM(AO18,AW18)</f>
        <v>100</v>
      </c>
      <c r="AN18" s="275">
        <f>SUM(AP18,AR18,AT18)</f>
        <v>483</v>
      </c>
      <c r="AO18" s="275">
        <f>SUM(AQ18,AS18,AU18)</f>
        <v>81</v>
      </c>
      <c r="AP18" s="275">
        <v>295</v>
      </c>
      <c r="AQ18" s="275">
        <v>40</v>
      </c>
      <c r="AR18" s="275">
        <v>21</v>
      </c>
      <c r="AS18" s="275">
        <v>10</v>
      </c>
      <c r="AT18" s="275">
        <v>167</v>
      </c>
      <c r="AU18" s="275">
        <v>31</v>
      </c>
      <c r="AV18" s="275">
        <f>SUM(AX18,AZ18,BB18)</f>
        <v>37</v>
      </c>
      <c r="AW18" s="275">
        <f>SUM(AY18,BA18,BC18)</f>
        <v>19</v>
      </c>
      <c r="AX18" s="275" t="s">
        <v>30</v>
      </c>
      <c r="AY18" s="275" t="s">
        <v>30</v>
      </c>
      <c r="AZ18" s="275">
        <v>15</v>
      </c>
      <c r="BA18" s="275" t="s">
        <v>30</v>
      </c>
      <c r="BB18" s="275">
        <v>22</v>
      </c>
      <c r="BC18" s="275">
        <v>19</v>
      </c>
    </row>
    <row r="19" spans="1:55" ht="21" customHeight="1">
      <c r="A19" s="679" t="s">
        <v>460</v>
      </c>
      <c r="B19" s="679"/>
      <c r="C19" s="679"/>
      <c r="D19" s="679"/>
      <c r="E19" s="679"/>
      <c r="F19" s="679"/>
      <c r="G19" s="679"/>
      <c r="H19" s="679"/>
      <c r="I19" s="679"/>
      <c r="J19" s="679"/>
      <c r="K19" s="679"/>
      <c r="L19" s="679"/>
      <c r="M19" s="679"/>
      <c r="N19" s="679"/>
      <c r="O19" s="679"/>
      <c r="P19" s="679"/>
      <c r="Q19" s="679"/>
      <c r="R19" s="679"/>
      <c r="S19" s="679"/>
      <c r="T19" s="679"/>
      <c r="U19" s="679"/>
      <c r="V19" s="679"/>
      <c r="W19" s="679"/>
      <c r="X19" s="679"/>
      <c r="Y19" s="679"/>
      <c r="Z19" s="679"/>
      <c r="AA19" s="679"/>
      <c r="AG19" s="276"/>
      <c r="AH19" s="276"/>
      <c r="AI19" s="330"/>
      <c r="AJ19" s="329"/>
      <c r="AK19" s="314"/>
      <c r="AL19" s="275"/>
      <c r="AM19" s="275"/>
      <c r="AN19" s="308"/>
      <c r="AO19" s="308"/>
      <c r="AP19" s="275"/>
      <c r="AQ19" s="275"/>
      <c r="AR19" s="275"/>
      <c r="AS19" s="275"/>
      <c r="AT19" s="275"/>
      <c r="AU19" s="275"/>
      <c r="AV19" s="308"/>
      <c r="AW19" s="308"/>
      <c r="AX19" s="275"/>
      <c r="AY19" s="275"/>
      <c r="AZ19" s="275"/>
      <c r="BA19" s="275"/>
      <c r="BB19" s="275"/>
      <c r="BC19" s="275"/>
    </row>
    <row r="20" spans="1:55" ht="21" customHeight="1">
      <c r="A20" s="679" t="s">
        <v>459</v>
      </c>
      <c r="B20" s="679"/>
      <c r="C20" s="679"/>
      <c r="D20" s="679"/>
      <c r="E20" s="679"/>
      <c r="F20" s="679"/>
      <c r="G20" s="679"/>
      <c r="H20" s="679"/>
      <c r="I20" s="679"/>
      <c r="J20" s="679"/>
      <c r="K20" s="679"/>
      <c r="L20" s="679"/>
      <c r="M20" s="679"/>
      <c r="N20" s="679"/>
      <c r="O20" s="679"/>
      <c r="P20" s="679"/>
      <c r="Q20" s="679"/>
      <c r="R20" s="679"/>
      <c r="S20" s="679"/>
      <c r="T20" s="679"/>
      <c r="U20" s="679"/>
      <c r="V20" s="679"/>
      <c r="W20" s="679"/>
      <c r="X20" s="679"/>
      <c r="Y20" s="679"/>
      <c r="Z20" s="679"/>
      <c r="AA20" s="679"/>
      <c r="AG20" s="276"/>
      <c r="AH20" s="276"/>
      <c r="AI20" s="643" t="s">
        <v>559</v>
      </c>
      <c r="AJ20" s="644"/>
      <c r="AK20" s="314">
        <f>SUM(AL20:AM20)</f>
        <v>340</v>
      </c>
      <c r="AL20" s="275">
        <f>SUM(AN20,AV20)</f>
        <v>278</v>
      </c>
      <c r="AM20" s="275">
        <f>SUM(AO20,AW20)</f>
        <v>62</v>
      </c>
      <c r="AN20" s="275">
        <f>SUM(AP20,AR20,AT20)</f>
        <v>247</v>
      </c>
      <c r="AO20" s="275">
        <f>SUM(AQ20,AS20,AU20)</f>
        <v>45</v>
      </c>
      <c r="AP20" s="275">
        <v>88</v>
      </c>
      <c r="AQ20" s="275">
        <v>11</v>
      </c>
      <c r="AR20" s="275">
        <v>2</v>
      </c>
      <c r="AS20" s="275">
        <v>8</v>
      </c>
      <c r="AT20" s="275">
        <v>157</v>
      </c>
      <c r="AU20" s="275">
        <v>26</v>
      </c>
      <c r="AV20" s="275">
        <f>SUM(AX20,AZ20,BB20)</f>
        <v>31</v>
      </c>
      <c r="AW20" s="275">
        <f>SUM(AY20,BA20,BC20)</f>
        <v>17</v>
      </c>
      <c r="AX20" s="275" t="s">
        <v>30</v>
      </c>
      <c r="AY20" s="275" t="s">
        <v>30</v>
      </c>
      <c r="AZ20" s="275">
        <v>2</v>
      </c>
      <c r="BA20" s="275">
        <v>1</v>
      </c>
      <c r="BB20" s="275">
        <v>29</v>
      </c>
      <c r="BC20" s="275">
        <v>16</v>
      </c>
    </row>
    <row r="21" spans="1:55" ht="21" customHeight="1" thickBot="1">
      <c r="A21" s="49"/>
      <c r="D21" s="49"/>
      <c r="F21" s="49"/>
      <c r="H21" s="49"/>
      <c r="J21" s="60"/>
      <c r="L21" s="60"/>
      <c r="N21" s="60"/>
      <c r="P21" s="49"/>
      <c r="R21" s="60"/>
      <c r="T21" s="60"/>
      <c r="V21" s="49"/>
      <c r="X21" s="60"/>
      <c r="AA21" s="282" t="s">
        <v>213</v>
      </c>
      <c r="AG21" s="276"/>
      <c r="AH21" s="276"/>
      <c r="AI21" s="330"/>
      <c r="AJ21" s="329"/>
      <c r="AK21" s="314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</row>
    <row r="22" spans="1:55" ht="21" customHeight="1">
      <c r="A22" s="617" t="s">
        <v>458</v>
      </c>
      <c r="B22" s="617"/>
      <c r="C22" s="630"/>
      <c r="D22" s="708" t="s">
        <v>529</v>
      </c>
      <c r="E22" s="709"/>
      <c r="F22" s="709"/>
      <c r="G22" s="709"/>
      <c r="H22" s="709"/>
      <c r="I22" s="709"/>
      <c r="J22" s="708" t="s">
        <v>530</v>
      </c>
      <c r="K22" s="709"/>
      <c r="L22" s="709"/>
      <c r="M22" s="709"/>
      <c r="N22" s="709"/>
      <c r="O22" s="709"/>
      <c r="P22" s="708" t="s">
        <v>531</v>
      </c>
      <c r="Q22" s="709"/>
      <c r="R22" s="709"/>
      <c r="S22" s="709"/>
      <c r="T22" s="709"/>
      <c r="U22" s="709"/>
      <c r="V22" s="704" t="s">
        <v>532</v>
      </c>
      <c r="W22" s="646"/>
      <c r="X22" s="646"/>
      <c r="Y22" s="646"/>
      <c r="Z22" s="646"/>
      <c r="AA22" s="646"/>
      <c r="AG22" s="276"/>
      <c r="AH22" s="276"/>
      <c r="AI22" s="643" t="s">
        <v>560</v>
      </c>
      <c r="AJ22" s="644"/>
      <c r="AK22" s="314">
        <f>SUM(AL22:AM22)</f>
        <v>679</v>
      </c>
      <c r="AL22" s="275">
        <f>SUM(AN22,AV22)</f>
        <v>544</v>
      </c>
      <c r="AM22" s="275">
        <f>SUM(AO22,AW22)</f>
        <v>135</v>
      </c>
      <c r="AN22" s="275">
        <f>SUM(AP22,AR22,AT22)</f>
        <v>535</v>
      </c>
      <c r="AO22" s="275">
        <f>SUM(AQ22,AS22,AU22)</f>
        <v>129</v>
      </c>
      <c r="AP22" s="275">
        <v>325</v>
      </c>
      <c r="AQ22" s="275">
        <v>64</v>
      </c>
      <c r="AR22" s="275">
        <v>2</v>
      </c>
      <c r="AS22" s="275">
        <v>10</v>
      </c>
      <c r="AT22" s="275">
        <v>208</v>
      </c>
      <c r="AU22" s="275">
        <v>55</v>
      </c>
      <c r="AV22" s="275">
        <f>SUM(AX22,AZ22,BB22)</f>
        <v>9</v>
      </c>
      <c r="AW22" s="275">
        <f>SUM(AY22,BA22,BC22)</f>
        <v>6</v>
      </c>
      <c r="AX22" s="275" t="s">
        <v>30</v>
      </c>
      <c r="AY22" s="275" t="s">
        <v>30</v>
      </c>
      <c r="AZ22" s="275">
        <v>6</v>
      </c>
      <c r="BA22" s="275" t="s">
        <v>30</v>
      </c>
      <c r="BB22" s="275">
        <v>3</v>
      </c>
      <c r="BC22" s="275">
        <v>6</v>
      </c>
    </row>
    <row r="23" spans="1:55" ht="21" customHeight="1">
      <c r="A23" s="619"/>
      <c r="B23" s="619"/>
      <c r="C23" s="631"/>
      <c r="D23" s="641" t="s">
        <v>3</v>
      </c>
      <c r="E23" s="642"/>
      <c r="F23" s="641" t="s">
        <v>4</v>
      </c>
      <c r="G23" s="642"/>
      <c r="H23" s="641" t="s">
        <v>5</v>
      </c>
      <c r="I23" s="642"/>
      <c r="J23" s="641" t="s">
        <v>3</v>
      </c>
      <c r="K23" s="642"/>
      <c r="L23" s="641" t="s">
        <v>4</v>
      </c>
      <c r="M23" s="642"/>
      <c r="N23" s="641" t="s">
        <v>5</v>
      </c>
      <c r="O23" s="642"/>
      <c r="P23" s="641" t="s">
        <v>3</v>
      </c>
      <c r="Q23" s="642"/>
      <c r="R23" s="641" t="s">
        <v>4</v>
      </c>
      <c r="S23" s="642"/>
      <c r="T23" s="641" t="s">
        <v>5</v>
      </c>
      <c r="U23" s="642"/>
      <c r="V23" s="703" t="s">
        <v>3</v>
      </c>
      <c r="W23" s="703"/>
      <c r="X23" s="703" t="s">
        <v>4</v>
      </c>
      <c r="Y23" s="703"/>
      <c r="Z23" s="703" t="s">
        <v>5</v>
      </c>
      <c r="AA23" s="641"/>
      <c r="AG23" s="276"/>
      <c r="AH23" s="276"/>
      <c r="AI23" s="273"/>
      <c r="AJ23" s="329"/>
      <c r="AK23" s="314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</row>
    <row r="24" spans="1:55" ht="21" customHeight="1">
      <c r="A24" s="730" t="s">
        <v>186</v>
      </c>
      <c r="B24" s="730"/>
      <c r="C24" s="731"/>
      <c r="D24" s="705">
        <f>SUM(F24:H24)</f>
        <v>7221</v>
      </c>
      <c r="E24" s="701"/>
      <c r="F24" s="701">
        <f>SUM(L24,R24,X24)</f>
        <v>3842</v>
      </c>
      <c r="G24" s="701"/>
      <c r="H24" s="701">
        <f>SUM(N24,T24,Z24)</f>
        <v>3379</v>
      </c>
      <c r="I24" s="701"/>
      <c r="J24" s="701" t="s">
        <v>13</v>
      </c>
      <c r="K24" s="701"/>
      <c r="L24" s="701" t="s">
        <v>13</v>
      </c>
      <c r="M24" s="701"/>
      <c r="N24" s="701" t="s">
        <v>13</v>
      </c>
      <c r="O24" s="701"/>
      <c r="P24" s="701">
        <f>SUM(R24:T24)</f>
        <v>29</v>
      </c>
      <c r="Q24" s="701"/>
      <c r="R24" s="701" t="s">
        <v>13</v>
      </c>
      <c r="S24" s="701"/>
      <c r="T24" s="701">
        <v>29</v>
      </c>
      <c r="U24" s="701"/>
      <c r="V24" s="701">
        <f>SUM(X24:Z24)</f>
        <v>7192</v>
      </c>
      <c r="W24" s="701"/>
      <c r="X24" s="701">
        <v>3842</v>
      </c>
      <c r="Y24" s="701"/>
      <c r="Z24" s="701">
        <v>3350</v>
      </c>
      <c r="AA24" s="701"/>
      <c r="AG24" s="619" t="s">
        <v>516</v>
      </c>
      <c r="AH24" s="619"/>
      <c r="AI24" s="619"/>
      <c r="AJ24" s="631"/>
      <c r="AK24" s="313">
        <f>SUM(AL24:AM24)</f>
        <v>1665</v>
      </c>
      <c r="AL24" s="285">
        <f>SUM(AN24,AV24)</f>
        <v>1396</v>
      </c>
      <c r="AM24" s="285">
        <f>SUM(AO24,AW24)</f>
        <v>269</v>
      </c>
      <c r="AN24" s="285">
        <f>SUM(AP24,AR24,AT24)</f>
        <v>1261</v>
      </c>
      <c r="AO24" s="285">
        <f>SUM(AQ24,AS24,AU24)</f>
        <v>161</v>
      </c>
      <c r="AP24" s="285">
        <v>662</v>
      </c>
      <c r="AQ24" s="285">
        <v>79</v>
      </c>
      <c r="AR24" s="285">
        <v>180</v>
      </c>
      <c r="AS24" s="285">
        <v>24</v>
      </c>
      <c r="AT24" s="285">
        <v>419</v>
      </c>
      <c r="AU24" s="285">
        <v>58</v>
      </c>
      <c r="AV24" s="285">
        <f>SUM(AX24,AZ24,BB24)</f>
        <v>135</v>
      </c>
      <c r="AW24" s="285">
        <f>SUM(AY24,BA24,BC24)</f>
        <v>108</v>
      </c>
      <c r="AX24" s="285" t="s">
        <v>30</v>
      </c>
      <c r="AY24" s="285" t="s">
        <v>30</v>
      </c>
      <c r="AZ24" s="285">
        <v>28</v>
      </c>
      <c r="BA24" s="285" t="s">
        <v>30</v>
      </c>
      <c r="BB24" s="285">
        <v>107</v>
      </c>
      <c r="BC24" s="285">
        <v>108</v>
      </c>
    </row>
    <row r="25" spans="1:54" ht="21" customHeight="1">
      <c r="A25" s="732" t="s">
        <v>60</v>
      </c>
      <c r="B25" s="732"/>
      <c r="C25" s="733"/>
      <c r="D25" s="706">
        <f>SUM(F25:H25)</f>
        <v>5831</v>
      </c>
      <c r="E25" s="675"/>
      <c r="F25" s="675">
        <f>SUM(L25,R25,X25)</f>
        <v>2988</v>
      </c>
      <c r="G25" s="675"/>
      <c r="H25" s="675">
        <f>SUM(N25,T25,Z25)</f>
        <v>2843</v>
      </c>
      <c r="I25" s="675"/>
      <c r="J25" s="675" t="s">
        <v>13</v>
      </c>
      <c r="K25" s="675"/>
      <c r="L25" s="675" t="s">
        <v>13</v>
      </c>
      <c r="M25" s="675"/>
      <c r="N25" s="675" t="s">
        <v>13</v>
      </c>
      <c r="O25" s="675"/>
      <c r="P25" s="675">
        <f>SUM(R25:T25)</f>
        <v>27</v>
      </c>
      <c r="Q25" s="675"/>
      <c r="R25" s="675" t="s">
        <v>13</v>
      </c>
      <c r="S25" s="675"/>
      <c r="T25" s="675">
        <v>27</v>
      </c>
      <c r="U25" s="675"/>
      <c r="V25" s="675">
        <f>SUM(X25:Z25)</f>
        <v>5804</v>
      </c>
      <c r="W25" s="675"/>
      <c r="X25" s="675">
        <v>2988</v>
      </c>
      <c r="Y25" s="675"/>
      <c r="Z25" s="675">
        <v>2816</v>
      </c>
      <c r="AA25" s="675"/>
      <c r="AG25" s="49" t="s">
        <v>515</v>
      </c>
      <c r="AH25" s="49"/>
      <c r="AI25" s="312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60"/>
      <c r="AZ25" s="60"/>
      <c r="BA25" s="60"/>
      <c r="BB25" s="60"/>
    </row>
    <row r="26" spans="1:27" ht="21" customHeight="1">
      <c r="A26" s="732" t="s">
        <v>183</v>
      </c>
      <c r="B26" s="732"/>
      <c r="C26" s="733"/>
      <c r="D26" s="706">
        <f>SUM(F26:H26)</f>
        <v>4988</v>
      </c>
      <c r="E26" s="675"/>
      <c r="F26" s="675">
        <f>SUM(L26,R26,X26)</f>
        <v>2525</v>
      </c>
      <c r="G26" s="675"/>
      <c r="H26" s="675">
        <f>SUM(N26,T26,Z26)</f>
        <v>2463</v>
      </c>
      <c r="I26" s="675"/>
      <c r="J26" s="675" t="s">
        <v>13</v>
      </c>
      <c r="K26" s="675"/>
      <c r="L26" s="675" t="s">
        <v>13</v>
      </c>
      <c r="M26" s="675"/>
      <c r="N26" s="675" t="s">
        <v>13</v>
      </c>
      <c r="O26" s="675"/>
      <c r="P26" s="675">
        <f>SUM(R26:T26)</f>
        <v>34</v>
      </c>
      <c r="Q26" s="675"/>
      <c r="R26" s="675" t="s">
        <v>13</v>
      </c>
      <c r="S26" s="675"/>
      <c r="T26" s="675">
        <v>34</v>
      </c>
      <c r="U26" s="675"/>
      <c r="V26" s="675">
        <f>SUM(X26:Z26)</f>
        <v>4954</v>
      </c>
      <c r="W26" s="675"/>
      <c r="X26" s="675">
        <v>2525</v>
      </c>
      <c r="Y26" s="675"/>
      <c r="Z26" s="675">
        <v>2429</v>
      </c>
      <c r="AA26" s="675"/>
    </row>
    <row r="27" spans="1:27" ht="21" customHeight="1">
      <c r="A27" s="732" t="s">
        <v>202</v>
      </c>
      <c r="B27" s="732"/>
      <c r="C27" s="733"/>
      <c r="D27" s="706">
        <f>SUM(F27:H27)</f>
        <v>5012</v>
      </c>
      <c r="E27" s="675"/>
      <c r="F27" s="675">
        <f>SUM(L27,R27,X27)</f>
        <v>2577</v>
      </c>
      <c r="G27" s="675"/>
      <c r="H27" s="675">
        <f>SUM(N27,T27,Z27)</f>
        <v>2435</v>
      </c>
      <c r="I27" s="675"/>
      <c r="J27" s="675" t="s">
        <v>13</v>
      </c>
      <c r="K27" s="675"/>
      <c r="L27" s="675" t="s">
        <v>13</v>
      </c>
      <c r="M27" s="675"/>
      <c r="N27" s="675" t="s">
        <v>13</v>
      </c>
      <c r="O27" s="675"/>
      <c r="P27" s="675">
        <f>SUM(R27:T27)</f>
        <v>27</v>
      </c>
      <c r="Q27" s="675"/>
      <c r="R27" s="675" t="s">
        <v>13</v>
      </c>
      <c r="S27" s="675"/>
      <c r="T27" s="675">
        <v>27</v>
      </c>
      <c r="U27" s="675"/>
      <c r="V27" s="675">
        <f>SUM(X27:Z27)</f>
        <v>4985</v>
      </c>
      <c r="W27" s="675"/>
      <c r="X27" s="675">
        <v>2577</v>
      </c>
      <c r="Y27" s="675"/>
      <c r="Z27" s="675">
        <v>2408</v>
      </c>
      <c r="AA27" s="675"/>
    </row>
    <row r="28" spans="1:55" ht="21" customHeight="1">
      <c r="A28" s="722" t="s">
        <v>57</v>
      </c>
      <c r="B28" s="722"/>
      <c r="C28" s="723"/>
      <c r="D28" s="702">
        <f>SUM(F28:H28)</f>
        <v>4929</v>
      </c>
      <c r="E28" s="700"/>
      <c r="F28" s="700">
        <f>SUM(L28,R28,X28)</f>
        <v>2658</v>
      </c>
      <c r="G28" s="700"/>
      <c r="H28" s="700">
        <f>SUM(N28,T28,Z28)</f>
        <v>2271</v>
      </c>
      <c r="I28" s="700"/>
      <c r="J28" s="700" t="s">
        <v>30</v>
      </c>
      <c r="K28" s="700"/>
      <c r="L28" s="700" t="s">
        <v>30</v>
      </c>
      <c r="M28" s="700"/>
      <c r="N28" s="700" t="s">
        <v>30</v>
      </c>
      <c r="O28" s="700"/>
      <c r="P28" s="700">
        <f>SUM(R28:T28)</f>
        <v>29</v>
      </c>
      <c r="Q28" s="700"/>
      <c r="R28" s="700" t="s">
        <v>30</v>
      </c>
      <c r="S28" s="700"/>
      <c r="T28" s="700">
        <v>29</v>
      </c>
      <c r="U28" s="700"/>
      <c r="V28" s="700">
        <f>SUM(X28:Z28)</f>
        <v>4900</v>
      </c>
      <c r="W28" s="700"/>
      <c r="X28" s="700">
        <v>2658</v>
      </c>
      <c r="Y28" s="700"/>
      <c r="Z28" s="700">
        <v>2242</v>
      </c>
      <c r="AA28" s="700"/>
      <c r="AG28" s="623" t="s">
        <v>552</v>
      </c>
      <c r="AH28" s="623"/>
      <c r="AI28" s="623"/>
      <c r="AJ28" s="623"/>
      <c r="AK28" s="623"/>
      <c r="AL28" s="623"/>
      <c r="AM28" s="623"/>
      <c r="AN28" s="623"/>
      <c r="AO28" s="623"/>
      <c r="AP28" s="623"/>
      <c r="AQ28" s="623"/>
      <c r="AR28" s="623"/>
      <c r="AS28" s="623"/>
      <c r="AT28" s="623"/>
      <c r="AU28" s="623"/>
      <c r="AV28" s="623"/>
      <c r="AW28" s="623"/>
      <c r="AX28" s="623"/>
      <c r="AY28" s="623"/>
      <c r="AZ28" s="623"/>
      <c r="BA28" s="623"/>
      <c r="BB28" s="623"/>
      <c r="BC28" s="623"/>
    </row>
    <row r="29" spans="1:55" ht="21" customHeight="1">
      <c r="A29" s="49" t="s">
        <v>32</v>
      </c>
      <c r="B29" s="60"/>
      <c r="C29" s="60"/>
      <c r="D29" s="60"/>
      <c r="E29" s="60"/>
      <c r="F29" s="60"/>
      <c r="G29" s="60"/>
      <c r="H29" s="49"/>
      <c r="I29" s="49"/>
      <c r="J29" s="49"/>
      <c r="K29" s="49"/>
      <c r="L29" s="49"/>
      <c r="M29" s="49"/>
      <c r="AG29" s="624" t="s">
        <v>527</v>
      </c>
      <c r="AH29" s="624"/>
      <c r="AI29" s="624"/>
      <c r="AJ29" s="624"/>
      <c r="AK29" s="624"/>
      <c r="AL29" s="624"/>
      <c r="AM29" s="624"/>
      <c r="AN29" s="624"/>
      <c r="AO29" s="624"/>
      <c r="AP29" s="624"/>
      <c r="AQ29" s="624"/>
      <c r="AR29" s="624"/>
      <c r="AS29" s="624"/>
      <c r="AT29" s="624"/>
      <c r="AU29" s="624"/>
      <c r="AV29" s="624"/>
      <c r="AW29" s="624"/>
      <c r="AX29" s="624"/>
      <c r="AY29" s="624"/>
      <c r="AZ29" s="624"/>
      <c r="BA29" s="624"/>
      <c r="BB29" s="624"/>
      <c r="BC29" s="624"/>
    </row>
    <row r="30" spans="33:55" ht="21" customHeight="1">
      <c r="AG30" s="624" t="s">
        <v>551</v>
      </c>
      <c r="AH30" s="624"/>
      <c r="AI30" s="624"/>
      <c r="AJ30" s="624"/>
      <c r="AK30" s="624"/>
      <c r="AL30" s="624"/>
      <c r="AM30" s="624"/>
      <c r="AN30" s="624"/>
      <c r="AO30" s="624"/>
      <c r="AP30" s="624"/>
      <c r="AQ30" s="624"/>
      <c r="AR30" s="624"/>
      <c r="AS30" s="624"/>
      <c r="AT30" s="624"/>
      <c r="AU30" s="624"/>
      <c r="AV30" s="624"/>
      <c r="AW30" s="624"/>
      <c r="AX30" s="624"/>
      <c r="AY30" s="624"/>
      <c r="AZ30" s="624"/>
      <c r="BA30" s="624"/>
      <c r="BB30" s="624"/>
      <c r="BC30" s="624"/>
    </row>
    <row r="31" spans="33:55" ht="21" customHeight="1" thickBot="1">
      <c r="AG31" s="60"/>
      <c r="AH31" s="6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60"/>
      <c r="AV31" s="60"/>
      <c r="AW31" s="60"/>
      <c r="AX31" s="60"/>
      <c r="AY31" s="60"/>
      <c r="AZ31" s="60"/>
      <c r="BA31" s="60"/>
      <c r="BB31" s="60"/>
      <c r="BC31" s="275" t="s">
        <v>213</v>
      </c>
    </row>
    <row r="32" spans="1:55" ht="21" customHeight="1">
      <c r="A32" s="623" t="s">
        <v>474</v>
      </c>
      <c r="B32" s="623"/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G32" s="617" t="s">
        <v>550</v>
      </c>
      <c r="AH32" s="617"/>
      <c r="AI32" s="450"/>
      <c r="AJ32" s="451"/>
      <c r="AK32" s="616" t="s">
        <v>549</v>
      </c>
      <c r="AL32" s="450"/>
      <c r="AM32" s="451"/>
      <c r="AN32" s="620" t="s">
        <v>547</v>
      </c>
      <c r="AO32" s="621"/>
      <c r="AP32" s="621"/>
      <c r="AQ32" s="621"/>
      <c r="AR32" s="621"/>
      <c r="AS32" s="621"/>
      <c r="AT32" s="621"/>
      <c r="AU32" s="622"/>
      <c r="AV32" s="620" t="s">
        <v>523</v>
      </c>
      <c r="AW32" s="621"/>
      <c r="AX32" s="621"/>
      <c r="AY32" s="621"/>
      <c r="AZ32" s="621"/>
      <c r="BA32" s="621"/>
      <c r="BB32" s="621"/>
      <c r="BC32" s="621"/>
    </row>
    <row r="33" spans="1:55" ht="21" customHeight="1">
      <c r="A33" s="679" t="s">
        <v>473</v>
      </c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G33" s="658"/>
      <c r="AH33" s="658"/>
      <c r="AI33" s="658"/>
      <c r="AJ33" s="468"/>
      <c r="AK33" s="452"/>
      <c r="AL33" s="453"/>
      <c r="AM33" s="454"/>
      <c r="AN33" s="632" t="s">
        <v>545</v>
      </c>
      <c r="AO33" s="633"/>
      <c r="AP33" s="641" t="s">
        <v>546</v>
      </c>
      <c r="AQ33" s="642"/>
      <c r="AR33" s="641" t="s">
        <v>543</v>
      </c>
      <c r="AS33" s="642"/>
      <c r="AT33" s="641" t="s">
        <v>542</v>
      </c>
      <c r="AU33" s="642"/>
      <c r="AV33" s="632" t="s">
        <v>545</v>
      </c>
      <c r="AW33" s="633"/>
      <c r="AX33" s="641" t="s">
        <v>544</v>
      </c>
      <c r="AY33" s="642"/>
      <c r="AZ33" s="641" t="s">
        <v>543</v>
      </c>
      <c r="BA33" s="642"/>
      <c r="BB33" s="641" t="s">
        <v>542</v>
      </c>
      <c r="BC33" s="645"/>
    </row>
    <row r="34" spans="1:55" ht="21" customHeight="1">
      <c r="A34" s="679" t="s">
        <v>472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G34" s="453"/>
      <c r="AH34" s="453"/>
      <c r="AI34" s="453"/>
      <c r="AJ34" s="454"/>
      <c r="AK34" s="318" t="s">
        <v>64</v>
      </c>
      <c r="AL34" s="284" t="s">
        <v>63</v>
      </c>
      <c r="AM34" s="328" t="s">
        <v>62</v>
      </c>
      <c r="AN34" s="328" t="s">
        <v>63</v>
      </c>
      <c r="AO34" s="284" t="s">
        <v>62</v>
      </c>
      <c r="AP34" s="328" t="s">
        <v>63</v>
      </c>
      <c r="AQ34" s="284" t="s">
        <v>62</v>
      </c>
      <c r="AR34" s="328" t="s">
        <v>63</v>
      </c>
      <c r="AS34" s="284" t="s">
        <v>62</v>
      </c>
      <c r="AT34" s="328" t="s">
        <v>63</v>
      </c>
      <c r="AU34" s="284" t="s">
        <v>62</v>
      </c>
      <c r="AV34" s="328" t="s">
        <v>63</v>
      </c>
      <c r="AW34" s="284" t="s">
        <v>62</v>
      </c>
      <c r="AX34" s="328" t="s">
        <v>63</v>
      </c>
      <c r="AY34" s="284" t="s">
        <v>62</v>
      </c>
      <c r="AZ34" s="328" t="s">
        <v>63</v>
      </c>
      <c r="BA34" s="284" t="s">
        <v>62</v>
      </c>
      <c r="BB34" s="328" t="s">
        <v>63</v>
      </c>
      <c r="BC34" s="280" t="s">
        <v>62</v>
      </c>
    </row>
    <row r="35" spans="1:55" ht="21" customHeight="1" thickBot="1">
      <c r="A35" s="60"/>
      <c r="D35" s="60"/>
      <c r="F35" s="60"/>
      <c r="H35" s="60"/>
      <c r="J35" s="60"/>
      <c r="L35" s="60"/>
      <c r="N35" s="60"/>
      <c r="P35" s="60"/>
      <c r="R35" s="60"/>
      <c r="T35" s="60"/>
      <c r="V35" s="60"/>
      <c r="X35" s="49"/>
      <c r="AA35" s="282" t="s">
        <v>213</v>
      </c>
      <c r="AG35" s="652" t="s">
        <v>502</v>
      </c>
      <c r="AH35" s="652"/>
      <c r="AI35" s="652"/>
      <c r="AJ35" s="653"/>
      <c r="AK35" s="316">
        <f aca="true" t="shared" si="2" ref="AK35:AW35">SUM(AK37:AK45)</f>
        <v>2882</v>
      </c>
      <c r="AL35" s="315">
        <f t="shared" si="2"/>
        <v>1120</v>
      </c>
      <c r="AM35" s="315">
        <f t="shared" si="2"/>
        <v>1762</v>
      </c>
      <c r="AN35" s="315">
        <f t="shared" si="2"/>
        <v>1056</v>
      </c>
      <c r="AO35" s="315">
        <f t="shared" si="2"/>
        <v>1679</v>
      </c>
      <c r="AP35" s="315">
        <f t="shared" si="2"/>
        <v>541</v>
      </c>
      <c r="AQ35" s="315">
        <f t="shared" si="2"/>
        <v>721</v>
      </c>
      <c r="AR35" s="315">
        <f t="shared" si="2"/>
        <v>23</v>
      </c>
      <c r="AS35" s="315">
        <f t="shared" si="2"/>
        <v>7</v>
      </c>
      <c r="AT35" s="315">
        <f t="shared" si="2"/>
        <v>492</v>
      </c>
      <c r="AU35" s="315">
        <f t="shared" si="2"/>
        <v>951</v>
      </c>
      <c r="AV35" s="315">
        <f t="shared" si="2"/>
        <v>64</v>
      </c>
      <c r="AW35" s="315">
        <f t="shared" si="2"/>
        <v>83</v>
      </c>
      <c r="AX35" s="289" t="s">
        <v>462</v>
      </c>
      <c r="AY35" s="289" t="s">
        <v>462</v>
      </c>
      <c r="AZ35" s="315">
        <f>SUM(AZ37:AZ45)</f>
        <v>25</v>
      </c>
      <c r="BA35" s="315">
        <f>SUM(BA37:BA45)</f>
        <v>7</v>
      </c>
      <c r="BB35" s="315">
        <f>SUM(BB37:BB45)</f>
        <v>39</v>
      </c>
      <c r="BC35" s="315">
        <f>SUM(BC37:BC45)</f>
        <v>76</v>
      </c>
    </row>
    <row r="36" spans="1:55" ht="21" customHeight="1">
      <c r="A36" s="724" t="s">
        <v>513</v>
      </c>
      <c r="B36" s="724"/>
      <c r="C36" s="725"/>
      <c r="D36" s="692" t="s">
        <v>514</v>
      </c>
      <c r="E36" s="693"/>
      <c r="F36" s="696" t="s">
        <v>509</v>
      </c>
      <c r="G36" s="697"/>
      <c r="H36" s="696" t="s">
        <v>533</v>
      </c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G36" s="663"/>
      <c r="AH36" s="663"/>
      <c r="AI36" s="663"/>
      <c r="AJ36" s="664"/>
      <c r="AK36" s="294"/>
      <c r="AL36" s="275"/>
      <c r="AM36" s="275"/>
      <c r="AN36" s="60"/>
      <c r="AO36" s="60"/>
      <c r="AP36" s="275"/>
      <c r="AQ36" s="275"/>
      <c r="AR36" s="275"/>
      <c r="AS36" s="275"/>
      <c r="AT36" s="275"/>
      <c r="AU36" s="275"/>
      <c r="AV36" s="60"/>
      <c r="AW36" s="60"/>
      <c r="AX36" s="320"/>
      <c r="AY36" s="60"/>
      <c r="AZ36" s="60"/>
      <c r="BA36" s="60"/>
      <c r="BB36" s="60"/>
      <c r="BC36" s="60"/>
    </row>
    <row r="37" spans="1:55" ht="21" customHeight="1">
      <c r="A37" s="726"/>
      <c r="B37" s="726"/>
      <c r="C37" s="727"/>
      <c r="D37" s="694"/>
      <c r="E37" s="695"/>
      <c r="F37" s="685" t="s">
        <v>510</v>
      </c>
      <c r="G37" s="686"/>
      <c r="H37" s="698" t="s">
        <v>511</v>
      </c>
      <c r="I37" s="699"/>
      <c r="J37" s="698" t="s">
        <v>512</v>
      </c>
      <c r="K37" s="699"/>
      <c r="L37" s="682" t="s">
        <v>471</v>
      </c>
      <c r="M37" s="683"/>
      <c r="N37" s="682" t="s">
        <v>470</v>
      </c>
      <c r="O37" s="683"/>
      <c r="P37" s="682" t="s">
        <v>469</v>
      </c>
      <c r="Q37" s="683"/>
      <c r="R37" s="682" t="s">
        <v>468</v>
      </c>
      <c r="S37" s="683"/>
      <c r="T37" s="682" t="s">
        <v>467</v>
      </c>
      <c r="U37" s="683"/>
      <c r="V37" s="682" t="s">
        <v>466</v>
      </c>
      <c r="W37" s="683"/>
      <c r="X37" s="682" t="s">
        <v>465</v>
      </c>
      <c r="Y37" s="683"/>
      <c r="Z37" s="684" t="s">
        <v>464</v>
      </c>
      <c r="AA37" s="684"/>
      <c r="AG37" s="659" t="s">
        <v>541</v>
      </c>
      <c r="AH37" s="659"/>
      <c r="AI37" s="659"/>
      <c r="AJ37" s="660"/>
      <c r="AK37" s="314">
        <f>SUM(AL37:AM37)</f>
        <v>1196</v>
      </c>
      <c r="AL37" s="275">
        <f>SUM(AN37,AV37)</f>
        <v>682</v>
      </c>
      <c r="AM37" s="275">
        <f>SUM(AO37,AW37)</f>
        <v>514</v>
      </c>
      <c r="AN37" s="275">
        <f>SUM(AP37,AR37,AT37)</f>
        <v>640</v>
      </c>
      <c r="AO37" s="275">
        <f>SUM(AQ37,AS37,AU37)</f>
        <v>461</v>
      </c>
      <c r="AP37" s="287">
        <v>329</v>
      </c>
      <c r="AQ37" s="287">
        <v>216</v>
      </c>
      <c r="AR37" s="287">
        <v>22</v>
      </c>
      <c r="AS37" s="287">
        <v>6</v>
      </c>
      <c r="AT37" s="287">
        <v>289</v>
      </c>
      <c r="AU37" s="287">
        <v>239</v>
      </c>
      <c r="AV37" s="275">
        <f>SUM(AX37,AZ37,BB37)</f>
        <v>42</v>
      </c>
      <c r="AW37" s="275">
        <f>SUM(AY37,BA37,BC37)</f>
        <v>53</v>
      </c>
      <c r="AX37" s="287" t="s">
        <v>462</v>
      </c>
      <c r="AY37" s="287" t="s">
        <v>462</v>
      </c>
      <c r="AZ37" s="275">
        <v>8</v>
      </c>
      <c r="BA37" s="60">
        <v>6</v>
      </c>
      <c r="BB37" s="60">
        <v>34</v>
      </c>
      <c r="BC37" s="60">
        <v>47</v>
      </c>
    </row>
    <row r="38" spans="1:55" ht="21" customHeight="1">
      <c r="A38" s="726"/>
      <c r="B38" s="726"/>
      <c r="C38" s="727"/>
      <c r="D38" s="694"/>
      <c r="E38" s="695"/>
      <c r="F38" s="687"/>
      <c r="G38" s="688"/>
      <c r="H38" s="698"/>
      <c r="I38" s="699"/>
      <c r="J38" s="698"/>
      <c r="K38" s="699"/>
      <c r="L38" s="682"/>
      <c r="M38" s="683"/>
      <c r="N38" s="682"/>
      <c r="O38" s="683"/>
      <c r="P38" s="682"/>
      <c r="Q38" s="683"/>
      <c r="R38" s="682"/>
      <c r="S38" s="683"/>
      <c r="T38" s="682"/>
      <c r="U38" s="683"/>
      <c r="V38" s="682"/>
      <c r="W38" s="683"/>
      <c r="X38" s="682"/>
      <c r="Y38" s="683"/>
      <c r="Z38" s="684"/>
      <c r="AA38" s="684"/>
      <c r="AG38" s="659"/>
      <c r="AH38" s="659"/>
      <c r="AI38" s="659"/>
      <c r="AJ38" s="660"/>
      <c r="AK38" s="294"/>
      <c r="AL38" s="287"/>
      <c r="AM38" s="287"/>
      <c r="AN38" s="60"/>
      <c r="AO38" s="60"/>
      <c r="AP38" s="287"/>
      <c r="AQ38" s="287"/>
      <c r="AR38" s="287"/>
      <c r="AS38" s="287"/>
      <c r="AT38" s="287"/>
      <c r="AU38" s="287"/>
      <c r="AV38" s="60"/>
      <c r="AW38" s="60"/>
      <c r="AX38" s="60"/>
      <c r="AY38" s="276"/>
      <c r="AZ38" s="275"/>
      <c r="BA38" s="60"/>
      <c r="BB38" s="60"/>
      <c r="BC38" s="60"/>
    </row>
    <row r="39" spans="1:55" ht="21" customHeight="1">
      <c r="A39" s="726"/>
      <c r="B39" s="726"/>
      <c r="C39" s="727"/>
      <c r="D39" s="694"/>
      <c r="E39" s="695"/>
      <c r="F39" s="687"/>
      <c r="G39" s="688"/>
      <c r="H39" s="698"/>
      <c r="I39" s="699"/>
      <c r="J39" s="698"/>
      <c r="K39" s="699"/>
      <c r="L39" s="682"/>
      <c r="M39" s="683"/>
      <c r="N39" s="682"/>
      <c r="O39" s="683"/>
      <c r="P39" s="682"/>
      <c r="Q39" s="683"/>
      <c r="R39" s="682"/>
      <c r="S39" s="683"/>
      <c r="T39" s="682"/>
      <c r="U39" s="683"/>
      <c r="V39" s="682"/>
      <c r="W39" s="683"/>
      <c r="X39" s="682"/>
      <c r="Y39" s="683"/>
      <c r="Z39" s="684"/>
      <c r="AA39" s="684"/>
      <c r="AG39" s="659" t="s">
        <v>540</v>
      </c>
      <c r="AH39" s="659"/>
      <c r="AI39" s="659"/>
      <c r="AJ39" s="660"/>
      <c r="AK39" s="314">
        <f>SUM(AL39:AM39)</f>
        <v>319</v>
      </c>
      <c r="AL39" s="275">
        <f>SUM(AN39,AV39)</f>
        <v>257</v>
      </c>
      <c r="AM39" s="275">
        <f>SUM(AO39,AW39)</f>
        <v>62</v>
      </c>
      <c r="AN39" s="275">
        <f>SUM(AP39,AR39,AT39)</f>
        <v>236</v>
      </c>
      <c r="AO39" s="275">
        <f>SUM(AQ39,AS39,AU39)</f>
        <v>61</v>
      </c>
      <c r="AP39" s="287">
        <v>143</v>
      </c>
      <c r="AQ39" s="287">
        <v>34</v>
      </c>
      <c r="AR39" s="287">
        <v>1</v>
      </c>
      <c r="AS39" s="287" t="s">
        <v>462</v>
      </c>
      <c r="AT39" s="287">
        <v>92</v>
      </c>
      <c r="AU39" s="287">
        <v>27</v>
      </c>
      <c r="AV39" s="275">
        <f>SUM(AX39,AZ39,BB39)</f>
        <v>21</v>
      </c>
      <c r="AW39" s="275">
        <f>SUM(AY39,BA39,BC39)</f>
        <v>1</v>
      </c>
      <c r="AX39" s="287" t="s">
        <v>462</v>
      </c>
      <c r="AY39" s="287" t="s">
        <v>462</v>
      </c>
      <c r="AZ39" s="60">
        <v>17</v>
      </c>
      <c r="BA39" s="60">
        <v>1</v>
      </c>
      <c r="BB39" s="60">
        <v>4</v>
      </c>
      <c r="BC39" s="287" t="s">
        <v>462</v>
      </c>
    </row>
    <row r="40" spans="1:55" ht="21" customHeight="1">
      <c r="A40" s="728"/>
      <c r="B40" s="728"/>
      <c r="C40" s="729"/>
      <c r="D40" s="694"/>
      <c r="E40" s="695"/>
      <c r="F40" s="689"/>
      <c r="G40" s="690"/>
      <c r="H40" s="698"/>
      <c r="I40" s="699"/>
      <c r="J40" s="698"/>
      <c r="K40" s="699"/>
      <c r="L40" s="682"/>
      <c r="M40" s="683"/>
      <c r="N40" s="682"/>
      <c r="O40" s="683"/>
      <c r="P40" s="682"/>
      <c r="Q40" s="683"/>
      <c r="R40" s="682"/>
      <c r="S40" s="683"/>
      <c r="T40" s="682"/>
      <c r="U40" s="683"/>
      <c r="V40" s="682"/>
      <c r="W40" s="683"/>
      <c r="X40" s="682"/>
      <c r="Y40" s="683"/>
      <c r="Z40" s="684"/>
      <c r="AA40" s="684"/>
      <c r="AG40" s="661"/>
      <c r="AH40" s="661"/>
      <c r="AI40" s="661"/>
      <c r="AJ40" s="662"/>
      <c r="AK40" s="294"/>
      <c r="AL40" s="287"/>
      <c r="AM40" s="287"/>
      <c r="AN40" s="60"/>
      <c r="AO40" s="60"/>
      <c r="AP40" s="287"/>
      <c r="AQ40" s="287"/>
      <c r="AR40" s="287"/>
      <c r="AS40" s="287"/>
      <c r="AT40" s="287"/>
      <c r="AU40" s="287"/>
      <c r="AV40" s="60"/>
      <c r="AW40" s="60"/>
      <c r="AX40" s="60"/>
      <c r="AY40" s="60"/>
      <c r="AZ40" s="60"/>
      <c r="BA40" s="60"/>
      <c r="BB40" s="60"/>
      <c r="BC40" s="60"/>
    </row>
    <row r="41" spans="1:55" ht="21" customHeight="1">
      <c r="A41" s="720" t="s">
        <v>463</v>
      </c>
      <c r="B41" s="720"/>
      <c r="C41" s="721"/>
      <c r="D41" s="691">
        <f>SUM(D43:D45)</f>
        <v>4929</v>
      </c>
      <c r="E41" s="680"/>
      <c r="F41" s="680">
        <f>SUM(F43:F45)</f>
        <v>29</v>
      </c>
      <c r="G41" s="680"/>
      <c r="H41" s="680">
        <f>SUM(H43:H45)</f>
        <v>86</v>
      </c>
      <c r="I41" s="680"/>
      <c r="J41" s="680">
        <f>SUM(J43:J45)</f>
        <v>20</v>
      </c>
      <c r="K41" s="680"/>
      <c r="L41" s="680">
        <f>SUM(L43:L45)</f>
        <v>63</v>
      </c>
      <c r="M41" s="680"/>
      <c r="N41" s="680">
        <f>SUM(N43:N45)</f>
        <v>89</v>
      </c>
      <c r="O41" s="680"/>
      <c r="P41" s="680">
        <f>SUM(P43:P45)</f>
        <v>152</v>
      </c>
      <c r="Q41" s="680"/>
      <c r="R41" s="680">
        <f>SUM(R43:R45)</f>
        <v>106</v>
      </c>
      <c r="S41" s="680"/>
      <c r="T41" s="680">
        <f>SUM(T43:T45)</f>
        <v>60</v>
      </c>
      <c r="U41" s="680"/>
      <c r="V41" s="680" t="s">
        <v>462</v>
      </c>
      <c r="W41" s="680"/>
      <c r="X41" s="680">
        <f>SUM(X43:X45)</f>
        <v>358</v>
      </c>
      <c r="Y41" s="680"/>
      <c r="Z41" s="680">
        <f>SUM(Z43:Z45)</f>
        <v>3966</v>
      </c>
      <c r="AA41" s="680"/>
      <c r="AG41" s="659" t="s">
        <v>539</v>
      </c>
      <c r="AH41" s="659"/>
      <c r="AI41" s="659"/>
      <c r="AJ41" s="660"/>
      <c r="AK41" s="314">
        <f>SUM(AL41:AM41)</f>
        <v>1290</v>
      </c>
      <c r="AL41" s="275">
        <f>SUM(AN41,AV41)</f>
        <v>151</v>
      </c>
      <c r="AM41" s="275">
        <f>SUM(AO41,AW41)</f>
        <v>1139</v>
      </c>
      <c r="AN41" s="275">
        <f>SUM(AP41,AR41,AT41)</f>
        <v>151</v>
      </c>
      <c r="AO41" s="275">
        <f>SUM(AQ41,AS41,AU41)</f>
        <v>1136</v>
      </c>
      <c r="AP41" s="287">
        <v>67</v>
      </c>
      <c r="AQ41" s="287">
        <v>467</v>
      </c>
      <c r="AR41" s="287" t="s">
        <v>462</v>
      </c>
      <c r="AS41" s="287">
        <v>1</v>
      </c>
      <c r="AT41" s="287">
        <v>84</v>
      </c>
      <c r="AU41" s="287">
        <v>668</v>
      </c>
      <c r="AV41" s="287" t="s">
        <v>462</v>
      </c>
      <c r="AW41" s="275">
        <f>SUM(AY41,BA41,BC41)</f>
        <v>3</v>
      </c>
      <c r="AX41" s="287" t="s">
        <v>462</v>
      </c>
      <c r="AY41" s="287" t="s">
        <v>462</v>
      </c>
      <c r="AZ41" s="287" t="s">
        <v>462</v>
      </c>
      <c r="BA41" s="287" t="s">
        <v>462</v>
      </c>
      <c r="BB41" s="287" t="s">
        <v>462</v>
      </c>
      <c r="BC41" s="60">
        <v>3</v>
      </c>
    </row>
    <row r="42" spans="1:55" ht="21" customHeight="1">
      <c r="A42" s="308"/>
      <c r="B42" s="309"/>
      <c r="C42" s="309"/>
      <c r="D42" s="323"/>
      <c r="E42" s="309"/>
      <c r="F42" s="308"/>
      <c r="G42" s="309"/>
      <c r="H42" s="308"/>
      <c r="I42" s="309"/>
      <c r="J42" s="308"/>
      <c r="K42" s="309"/>
      <c r="L42" s="308"/>
      <c r="M42" s="309"/>
      <c r="N42" s="308"/>
      <c r="O42" s="309"/>
      <c r="P42" s="308"/>
      <c r="Q42" s="309"/>
      <c r="R42" s="308"/>
      <c r="S42" s="309"/>
      <c r="T42" s="308"/>
      <c r="U42" s="309"/>
      <c r="V42" s="308"/>
      <c r="W42" s="309"/>
      <c r="X42" s="308"/>
      <c r="Y42" s="309"/>
      <c r="Z42" s="308"/>
      <c r="AA42" s="309"/>
      <c r="AG42" s="661"/>
      <c r="AH42" s="661"/>
      <c r="AI42" s="661"/>
      <c r="AJ42" s="662"/>
      <c r="AK42" s="294"/>
      <c r="AL42" s="287"/>
      <c r="AM42" s="287"/>
      <c r="AN42" s="60"/>
      <c r="AO42" s="60"/>
      <c r="AP42" s="287"/>
      <c r="AQ42" s="287"/>
      <c r="AR42" s="287"/>
      <c r="AS42" s="287"/>
      <c r="AT42" s="287"/>
      <c r="AU42" s="287"/>
      <c r="AV42" s="60"/>
      <c r="AW42" s="60"/>
      <c r="AX42" s="60"/>
      <c r="AY42" s="60"/>
      <c r="AZ42" s="60"/>
      <c r="BA42" s="60"/>
      <c r="BB42" s="60"/>
      <c r="BC42" s="60"/>
    </row>
    <row r="43" spans="1:55" ht="21" customHeight="1">
      <c r="A43" s="624" t="s">
        <v>4</v>
      </c>
      <c r="B43" s="624"/>
      <c r="C43" s="624"/>
      <c r="D43" s="673">
        <f>SUM(F43:Z43)</f>
        <v>2658</v>
      </c>
      <c r="E43" s="675"/>
      <c r="F43" s="675" t="s">
        <v>462</v>
      </c>
      <c r="G43" s="675"/>
      <c r="H43" s="675">
        <v>20</v>
      </c>
      <c r="I43" s="675"/>
      <c r="J43" s="675">
        <v>7</v>
      </c>
      <c r="K43" s="675"/>
      <c r="L43" s="675">
        <v>22</v>
      </c>
      <c r="M43" s="675"/>
      <c r="N43" s="675" t="s">
        <v>462</v>
      </c>
      <c r="O43" s="675"/>
      <c r="P43" s="675">
        <v>7</v>
      </c>
      <c r="Q43" s="675"/>
      <c r="R43" s="675" t="s">
        <v>462</v>
      </c>
      <c r="S43" s="675"/>
      <c r="T43" s="675">
        <v>30</v>
      </c>
      <c r="U43" s="675"/>
      <c r="V43" s="675" t="s">
        <v>462</v>
      </c>
      <c r="W43" s="675"/>
      <c r="X43" s="675">
        <v>246</v>
      </c>
      <c r="Y43" s="675"/>
      <c r="Z43" s="675">
        <v>2326</v>
      </c>
      <c r="AA43" s="675"/>
      <c r="AG43" s="659" t="s">
        <v>538</v>
      </c>
      <c r="AH43" s="659"/>
      <c r="AI43" s="659"/>
      <c r="AJ43" s="660"/>
      <c r="AK43" s="314">
        <f>SUM(AL43:AM43)</f>
        <v>64</v>
      </c>
      <c r="AL43" s="275">
        <f>SUM(AN43,AV43)</f>
        <v>22</v>
      </c>
      <c r="AM43" s="275">
        <f>SUM(AO43,AW43)</f>
        <v>42</v>
      </c>
      <c r="AN43" s="275">
        <f>SUM(AP43,AR43,AT43)</f>
        <v>22</v>
      </c>
      <c r="AO43" s="275">
        <f>SUM(AQ43,AS43,AU43)</f>
        <v>20</v>
      </c>
      <c r="AP43" s="287">
        <v>2</v>
      </c>
      <c r="AQ43" s="287">
        <v>3</v>
      </c>
      <c r="AR43" s="287" t="s">
        <v>462</v>
      </c>
      <c r="AS43" s="287" t="s">
        <v>462</v>
      </c>
      <c r="AT43" s="287">
        <v>20</v>
      </c>
      <c r="AU43" s="287">
        <v>17</v>
      </c>
      <c r="AV43" s="287" t="s">
        <v>462</v>
      </c>
      <c r="AW43" s="275">
        <f>SUM(AY43,BA43,BC43)</f>
        <v>22</v>
      </c>
      <c r="AX43" s="287" t="s">
        <v>462</v>
      </c>
      <c r="AY43" s="287" t="s">
        <v>462</v>
      </c>
      <c r="AZ43" s="287" t="s">
        <v>462</v>
      </c>
      <c r="BA43" s="287" t="s">
        <v>462</v>
      </c>
      <c r="BB43" s="287" t="s">
        <v>462</v>
      </c>
      <c r="BC43" s="60">
        <v>22</v>
      </c>
    </row>
    <row r="44" spans="1:55" ht="21" customHeight="1">
      <c r="A44" s="308"/>
      <c r="B44" s="309"/>
      <c r="C44" s="309"/>
      <c r="D44" s="323"/>
      <c r="E44" s="309"/>
      <c r="F44" s="308"/>
      <c r="G44" s="309"/>
      <c r="H44" s="308"/>
      <c r="I44" s="309"/>
      <c r="J44" s="308"/>
      <c r="K44" s="309"/>
      <c r="L44" s="308"/>
      <c r="M44" s="309"/>
      <c r="N44" s="308"/>
      <c r="O44" s="309"/>
      <c r="P44" s="308"/>
      <c r="Q44" s="309"/>
      <c r="R44" s="308"/>
      <c r="S44" s="309"/>
      <c r="T44" s="308"/>
      <c r="U44" s="309"/>
      <c r="V44" s="308"/>
      <c r="W44" s="309"/>
      <c r="X44" s="308"/>
      <c r="Y44" s="309"/>
      <c r="Z44" s="308"/>
      <c r="AA44" s="309"/>
      <c r="AG44" s="661"/>
      <c r="AH44" s="661"/>
      <c r="AI44" s="661"/>
      <c r="AJ44" s="662"/>
      <c r="AK44" s="294"/>
      <c r="AL44" s="287"/>
      <c r="AM44" s="287"/>
      <c r="AN44" s="60"/>
      <c r="AO44" s="60"/>
      <c r="AP44" s="287"/>
      <c r="AQ44" s="287"/>
      <c r="AR44" s="287"/>
      <c r="AS44" s="287"/>
      <c r="AT44" s="287"/>
      <c r="AU44" s="287"/>
      <c r="AV44" s="60"/>
      <c r="AW44" s="60"/>
      <c r="AX44" s="60"/>
      <c r="AY44" s="60"/>
      <c r="AZ44" s="60"/>
      <c r="BA44" s="60"/>
      <c r="BB44" s="60"/>
      <c r="BC44" s="60"/>
    </row>
    <row r="45" spans="1:55" ht="21" customHeight="1">
      <c r="A45" s="628" t="s">
        <v>5</v>
      </c>
      <c r="B45" s="628"/>
      <c r="C45" s="628"/>
      <c r="D45" s="681">
        <f>SUM(F45:Z45)</f>
        <v>2271</v>
      </c>
      <c r="E45" s="678"/>
      <c r="F45" s="678">
        <v>29</v>
      </c>
      <c r="G45" s="678"/>
      <c r="H45" s="678">
        <v>66</v>
      </c>
      <c r="I45" s="678"/>
      <c r="J45" s="678">
        <v>13</v>
      </c>
      <c r="K45" s="678"/>
      <c r="L45" s="678">
        <v>41</v>
      </c>
      <c r="M45" s="678"/>
      <c r="N45" s="678">
        <v>89</v>
      </c>
      <c r="O45" s="678"/>
      <c r="P45" s="678">
        <v>145</v>
      </c>
      <c r="Q45" s="678"/>
      <c r="R45" s="678">
        <v>106</v>
      </c>
      <c r="S45" s="678"/>
      <c r="T45" s="678">
        <v>30</v>
      </c>
      <c r="U45" s="678"/>
      <c r="V45" s="678" t="s">
        <v>462</v>
      </c>
      <c r="W45" s="678"/>
      <c r="X45" s="678">
        <v>112</v>
      </c>
      <c r="Y45" s="678"/>
      <c r="Z45" s="678">
        <v>1640</v>
      </c>
      <c r="AA45" s="678"/>
      <c r="AG45" s="665" t="s">
        <v>537</v>
      </c>
      <c r="AH45" s="665"/>
      <c r="AI45" s="665"/>
      <c r="AJ45" s="666"/>
      <c r="AK45" s="314">
        <f>SUM(AL45:AM45)</f>
        <v>13</v>
      </c>
      <c r="AL45" s="275">
        <f>SUM(AN45,AV45)</f>
        <v>8</v>
      </c>
      <c r="AM45" s="275">
        <f>SUM(AO45,AW45)</f>
        <v>5</v>
      </c>
      <c r="AN45" s="275">
        <f>SUM(AP45,AR45,AT45)</f>
        <v>7</v>
      </c>
      <c r="AO45" s="275">
        <f>SUM(AQ45,AS45,AU45)</f>
        <v>1</v>
      </c>
      <c r="AP45" s="287" t="s">
        <v>462</v>
      </c>
      <c r="AQ45" s="287">
        <v>1</v>
      </c>
      <c r="AR45" s="287" t="s">
        <v>462</v>
      </c>
      <c r="AS45" s="287" t="s">
        <v>462</v>
      </c>
      <c r="AT45" s="287">
        <v>7</v>
      </c>
      <c r="AU45" s="287" t="s">
        <v>462</v>
      </c>
      <c r="AV45" s="275">
        <f>SUM(AX45,AZ45,BB45)</f>
        <v>1</v>
      </c>
      <c r="AW45" s="275">
        <f>SUM(AY45,BA45,BC45)</f>
        <v>4</v>
      </c>
      <c r="AX45" s="287" t="s">
        <v>462</v>
      </c>
      <c r="AY45" s="287" t="s">
        <v>462</v>
      </c>
      <c r="AZ45" s="287" t="s">
        <v>462</v>
      </c>
      <c r="BA45" s="287" t="s">
        <v>462</v>
      </c>
      <c r="BB45" s="60">
        <v>1</v>
      </c>
      <c r="BC45" s="60">
        <v>4</v>
      </c>
    </row>
    <row r="46" spans="1:55" ht="21" customHeight="1">
      <c r="A46" s="49" t="s">
        <v>32</v>
      </c>
      <c r="B46" s="60"/>
      <c r="C46" s="60"/>
      <c r="D46" s="60"/>
      <c r="E46" s="60"/>
      <c r="F46" s="60"/>
      <c r="G46" s="60"/>
      <c r="H46" s="49"/>
      <c r="I46" s="49"/>
      <c r="J46" s="49"/>
      <c r="K46" s="49"/>
      <c r="L46" s="49"/>
      <c r="M46" s="49"/>
      <c r="AG46" s="668"/>
      <c r="AH46" s="668"/>
      <c r="AI46" s="668"/>
      <c r="AJ46" s="662"/>
      <c r="AK46" s="327"/>
      <c r="AL46" s="275"/>
      <c r="AM46" s="275"/>
      <c r="AN46" s="60"/>
      <c r="AO46" s="60"/>
      <c r="AP46" s="275"/>
      <c r="AQ46" s="275"/>
      <c r="AR46" s="287"/>
      <c r="AS46" s="275"/>
      <c r="AT46" s="275"/>
      <c r="AU46" s="287"/>
      <c r="AV46" s="60"/>
      <c r="AW46" s="60"/>
      <c r="AX46" s="60"/>
      <c r="AY46" s="60"/>
      <c r="AZ46" s="60"/>
      <c r="BA46" s="60"/>
      <c r="BB46" s="60"/>
      <c r="BC46" s="60"/>
    </row>
    <row r="47" spans="33:55" ht="21" customHeight="1">
      <c r="AG47" s="670" t="s">
        <v>553</v>
      </c>
      <c r="AH47" s="671"/>
      <c r="AI47" s="319"/>
      <c r="AJ47" s="669" t="s">
        <v>554</v>
      </c>
      <c r="AK47" s="673">
        <f>SUM(AL47:AM47)</f>
        <v>12</v>
      </c>
      <c r="AL47" s="667" t="s">
        <v>13</v>
      </c>
      <c r="AM47" s="675">
        <f>SUM(AO47,AW47)</f>
        <v>12</v>
      </c>
      <c r="AN47" s="667" t="s">
        <v>13</v>
      </c>
      <c r="AO47" s="675">
        <f>SUM(AQ47,AS47,AU47)</f>
        <v>9</v>
      </c>
      <c r="AP47" s="287" t="s">
        <v>13</v>
      </c>
      <c r="AQ47" s="672">
        <v>4</v>
      </c>
      <c r="AR47" s="667" t="s">
        <v>13</v>
      </c>
      <c r="AS47" s="672">
        <v>1</v>
      </c>
      <c r="AT47" s="667" t="s">
        <v>13</v>
      </c>
      <c r="AU47" s="667">
        <v>4</v>
      </c>
      <c r="AV47" s="667" t="s">
        <v>13</v>
      </c>
      <c r="AW47" s="675">
        <f>SUM(AY47,BA47,BC47)</f>
        <v>3</v>
      </c>
      <c r="AX47" s="667" t="s">
        <v>462</v>
      </c>
      <c r="AY47" s="667" t="s">
        <v>462</v>
      </c>
      <c r="AZ47" s="667" t="s">
        <v>462</v>
      </c>
      <c r="BA47" s="667" t="s">
        <v>462</v>
      </c>
      <c r="BB47" s="667" t="s">
        <v>462</v>
      </c>
      <c r="BC47" s="674">
        <v>3</v>
      </c>
    </row>
    <row r="48" spans="33:55" ht="21" customHeight="1">
      <c r="AG48" s="654" t="s">
        <v>536</v>
      </c>
      <c r="AH48" s="654"/>
      <c r="AI48" s="654"/>
      <c r="AJ48" s="564"/>
      <c r="AK48" s="673"/>
      <c r="AL48" s="667"/>
      <c r="AM48" s="675"/>
      <c r="AN48" s="667"/>
      <c r="AO48" s="675"/>
      <c r="AP48" s="287"/>
      <c r="AQ48" s="672"/>
      <c r="AR48" s="667"/>
      <c r="AS48" s="672"/>
      <c r="AT48" s="667"/>
      <c r="AU48" s="667"/>
      <c r="AV48" s="667"/>
      <c r="AW48" s="675"/>
      <c r="AX48" s="667"/>
      <c r="AY48" s="667"/>
      <c r="AZ48" s="667"/>
      <c r="BA48" s="667"/>
      <c r="BB48" s="667"/>
      <c r="BC48" s="674"/>
    </row>
    <row r="49" spans="1:55" ht="21" customHeight="1">
      <c r="A49" s="623" t="s">
        <v>500</v>
      </c>
      <c r="B49" s="623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623"/>
      <c r="T49" s="623"/>
      <c r="U49" s="623"/>
      <c r="V49" s="623"/>
      <c r="W49" s="623"/>
      <c r="X49" s="623"/>
      <c r="Y49" s="623"/>
      <c r="Z49" s="623"/>
      <c r="AA49" s="623"/>
      <c r="AB49" s="623"/>
      <c r="AC49" s="623"/>
      <c r="AD49" s="623"/>
      <c r="AE49" s="757"/>
      <c r="AG49" s="326"/>
      <c r="AH49" s="90"/>
      <c r="AI49" s="90"/>
      <c r="AJ49" s="325" t="s">
        <v>535</v>
      </c>
      <c r="AK49" s="313">
        <f>SUM(AL49:AM49)</f>
        <v>1000</v>
      </c>
      <c r="AL49" s="285">
        <f>SUM(AN49,AV49)</f>
        <v>5</v>
      </c>
      <c r="AM49" s="285">
        <f>SUM(AO49,AW49)</f>
        <v>995</v>
      </c>
      <c r="AN49" s="285">
        <f>SUM(AP49,AR49,AT49)</f>
        <v>5</v>
      </c>
      <c r="AO49" s="285">
        <f>SUM(AQ49,AS49,AU49)</f>
        <v>995</v>
      </c>
      <c r="AP49" s="285" t="s">
        <v>462</v>
      </c>
      <c r="AQ49" s="147">
        <v>420</v>
      </c>
      <c r="AR49" s="285" t="s">
        <v>462</v>
      </c>
      <c r="AS49" s="285" t="s">
        <v>462</v>
      </c>
      <c r="AT49" s="285">
        <v>5</v>
      </c>
      <c r="AU49" s="285">
        <v>575</v>
      </c>
      <c r="AV49" s="285" t="s">
        <v>462</v>
      </c>
      <c r="AW49" s="285" t="s">
        <v>462</v>
      </c>
      <c r="AX49" s="285" t="s">
        <v>462</v>
      </c>
      <c r="AY49" s="285" t="s">
        <v>462</v>
      </c>
      <c r="AZ49" s="285" t="s">
        <v>462</v>
      </c>
      <c r="BA49" s="285" t="s">
        <v>462</v>
      </c>
      <c r="BB49" s="285" t="s">
        <v>462</v>
      </c>
      <c r="BC49" s="285" t="s">
        <v>462</v>
      </c>
    </row>
    <row r="50" spans="1:55" ht="21" customHeight="1" thickBot="1">
      <c r="A50" s="287"/>
      <c r="B50" s="287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60"/>
      <c r="AE50" s="282" t="s">
        <v>213</v>
      </c>
      <c r="AG50" s="49" t="s">
        <v>515</v>
      </c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</row>
    <row r="51" spans="1:31" ht="21" customHeight="1">
      <c r="A51" s="759" t="s">
        <v>499</v>
      </c>
      <c r="B51" s="440"/>
      <c r="C51" s="527"/>
      <c r="D51" s="545" t="s">
        <v>498</v>
      </c>
      <c r="E51" s="546"/>
      <c r="F51" s="546"/>
      <c r="G51" s="546"/>
      <c r="H51" s="546"/>
      <c r="I51" s="546"/>
      <c r="J51" s="546"/>
      <c r="K51" s="547"/>
      <c r="L51" s="545" t="s">
        <v>497</v>
      </c>
      <c r="M51" s="546"/>
      <c r="N51" s="547"/>
      <c r="O51" s="760" t="s">
        <v>496</v>
      </c>
      <c r="P51" s="760"/>
      <c r="Q51" s="760"/>
      <c r="R51" s="760"/>
      <c r="S51" s="760"/>
      <c r="T51" s="760"/>
      <c r="U51" s="760"/>
      <c r="V51" s="758" t="s">
        <v>495</v>
      </c>
      <c r="W51" s="758"/>
      <c r="X51" s="758"/>
      <c r="Y51" s="758"/>
      <c r="Z51" s="758"/>
      <c r="AA51" s="758"/>
      <c r="AB51" s="758"/>
      <c r="AC51" s="758"/>
      <c r="AD51" s="758"/>
      <c r="AE51" s="545"/>
    </row>
    <row r="52" spans="1:31" ht="21" customHeight="1">
      <c r="A52" s="528"/>
      <c r="B52" s="528"/>
      <c r="C52" s="529"/>
      <c r="D52" s="749" t="s">
        <v>494</v>
      </c>
      <c r="E52" s="533" t="s">
        <v>493</v>
      </c>
      <c r="F52" s="534"/>
      <c r="G52" s="534"/>
      <c r="H52" s="534"/>
      <c r="I52" s="534"/>
      <c r="J52" s="535"/>
      <c r="K52" s="749" t="s">
        <v>492</v>
      </c>
      <c r="L52" s="533" t="s">
        <v>68</v>
      </c>
      <c r="M52" s="534"/>
      <c r="N52" s="535"/>
      <c r="O52" s="549"/>
      <c r="P52" s="549"/>
      <c r="Q52" s="549"/>
      <c r="R52" s="549"/>
      <c r="S52" s="549"/>
      <c r="T52" s="549"/>
      <c r="U52" s="549"/>
      <c r="V52" s="549" t="s">
        <v>491</v>
      </c>
      <c r="W52" s="549"/>
      <c r="X52" s="549"/>
      <c r="Y52" s="549"/>
      <c r="Z52" s="549"/>
      <c r="AA52" s="549" t="s">
        <v>490</v>
      </c>
      <c r="AB52" s="549"/>
      <c r="AC52" s="549"/>
      <c r="AD52" s="549"/>
      <c r="AE52" s="539"/>
    </row>
    <row r="53" spans="1:51" ht="21" customHeight="1">
      <c r="A53" s="528"/>
      <c r="B53" s="528"/>
      <c r="C53" s="529"/>
      <c r="D53" s="750"/>
      <c r="E53" s="749" t="s">
        <v>64</v>
      </c>
      <c r="F53" s="748" t="s">
        <v>489</v>
      </c>
      <c r="G53" s="748" t="s">
        <v>488</v>
      </c>
      <c r="H53" s="748" t="s">
        <v>487</v>
      </c>
      <c r="I53" s="748" t="s">
        <v>486</v>
      </c>
      <c r="J53" s="748" t="s">
        <v>485</v>
      </c>
      <c r="K53" s="750"/>
      <c r="L53" s="749" t="s">
        <v>64</v>
      </c>
      <c r="M53" s="748" t="s">
        <v>484</v>
      </c>
      <c r="N53" s="748" t="s">
        <v>483</v>
      </c>
      <c r="O53" s="750" t="s">
        <v>64</v>
      </c>
      <c r="P53" s="738" t="s">
        <v>481</v>
      </c>
      <c r="Q53" s="738" t="s">
        <v>480</v>
      </c>
      <c r="R53" s="738" t="s">
        <v>479</v>
      </c>
      <c r="S53" s="738" t="s">
        <v>478</v>
      </c>
      <c r="T53" s="738" t="s">
        <v>477</v>
      </c>
      <c r="U53" s="756" t="s">
        <v>482</v>
      </c>
      <c r="V53" s="748" t="s">
        <v>481</v>
      </c>
      <c r="W53" s="748" t="s">
        <v>480</v>
      </c>
      <c r="X53" s="748" t="s">
        <v>479</v>
      </c>
      <c r="Y53" s="748" t="s">
        <v>478</v>
      </c>
      <c r="Z53" s="748" t="s">
        <v>477</v>
      </c>
      <c r="AA53" s="748" t="s">
        <v>481</v>
      </c>
      <c r="AB53" s="748" t="s">
        <v>480</v>
      </c>
      <c r="AC53" s="748" t="s">
        <v>479</v>
      </c>
      <c r="AD53" s="748" t="s">
        <v>478</v>
      </c>
      <c r="AE53" s="753" t="s">
        <v>477</v>
      </c>
      <c r="AG53" s="623" t="s">
        <v>552</v>
      </c>
      <c r="AH53" s="623"/>
      <c r="AI53" s="623"/>
      <c r="AJ53" s="623"/>
      <c r="AK53" s="623"/>
      <c r="AL53" s="623"/>
      <c r="AM53" s="623"/>
      <c r="AN53" s="623"/>
      <c r="AO53" s="623"/>
      <c r="AP53" s="623"/>
      <c r="AQ53" s="623"/>
      <c r="AR53" s="623"/>
      <c r="AS53" s="623"/>
      <c r="AT53" s="623"/>
      <c r="AU53" s="623"/>
      <c r="AV53" s="623"/>
      <c r="AW53" s="623"/>
      <c r="AX53" s="623"/>
      <c r="AY53" s="623"/>
    </row>
    <row r="54" spans="1:51" ht="21" customHeight="1">
      <c r="A54" s="528"/>
      <c r="B54" s="528"/>
      <c r="C54" s="529"/>
      <c r="D54" s="750"/>
      <c r="E54" s="750"/>
      <c r="F54" s="738"/>
      <c r="G54" s="738"/>
      <c r="H54" s="738"/>
      <c r="I54" s="738"/>
      <c r="J54" s="738"/>
      <c r="K54" s="750"/>
      <c r="L54" s="750"/>
      <c r="M54" s="738"/>
      <c r="N54" s="738"/>
      <c r="O54" s="750"/>
      <c r="P54" s="738"/>
      <c r="Q54" s="738"/>
      <c r="R54" s="738"/>
      <c r="S54" s="738"/>
      <c r="T54" s="738"/>
      <c r="U54" s="738"/>
      <c r="V54" s="738"/>
      <c r="W54" s="738"/>
      <c r="X54" s="738"/>
      <c r="Y54" s="738"/>
      <c r="Z54" s="738"/>
      <c r="AA54" s="738"/>
      <c r="AB54" s="738"/>
      <c r="AC54" s="738"/>
      <c r="AD54" s="738"/>
      <c r="AE54" s="754"/>
      <c r="AG54" s="624" t="s">
        <v>573</v>
      </c>
      <c r="AH54" s="624"/>
      <c r="AI54" s="624"/>
      <c r="AJ54" s="624"/>
      <c r="AK54" s="624"/>
      <c r="AL54" s="624"/>
      <c r="AM54" s="624"/>
      <c r="AN54" s="624"/>
      <c r="AO54" s="624"/>
      <c r="AP54" s="624"/>
      <c r="AQ54" s="624"/>
      <c r="AR54" s="624"/>
      <c r="AS54" s="624"/>
      <c r="AT54" s="624"/>
      <c r="AU54" s="624"/>
      <c r="AV54" s="624"/>
      <c r="AW54" s="624"/>
      <c r="AX54" s="624"/>
      <c r="AY54" s="624"/>
    </row>
    <row r="55" spans="1:51" ht="21" customHeight="1" thickBot="1">
      <c r="A55" s="528"/>
      <c r="B55" s="528"/>
      <c r="C55" s="529"/>
      <c r="D55" s="750"/>
      <c r="E55" s="750"/>
      <c r="F55" s="738"/>
      <c r="G55" s="738"/>
      <c r="H55" s="738"/>
      <c r="I55" s="738"/>
      <c r="J55" s="738"/>
      <c r="K55" s="750"/>
      <c r="L55" s="750"/>
      <c r="M55" s="738"/>
      <c r="N55" s="738"/>
      <c r="O55" s="750"/>
      <c r="P55" s="738"/>
      <c r="Q55" s="738"/>
      <c r="R55" s="738"/>
      <c r="S55" s="738"/>
      <c r="T55" s="738"/>
      <c r="U55" s="738"/>
      <c r="V55" s="738"/>
      <c r="W55" s="738"/>
      <c r="X55" s="738"/>
      <c r="Y55" s="738"/>
      <c r="Z55" s="738"/>
      <c r="AA55" s="738"/>
      <c r="AB55" s="738"/>
      <c r="AC55" s="738"/>
      <c r="AD55" s="738"/>
      <c r="AE55" s="754"/>
      <c r="AG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152" t="s">
        <v>572</v>
      </c>
    </row>
    <row r="56" spans="1:51" ht="21" customHeight="1">
      <c r="A56" s="528"/>
      <c r="B56" s="528"/>
      <c r="C56" s="529"/>
      <c r="D56" s="750"/>
      <c r="E56" s="750"/>
      <c r="F56" s="738"/>
      <c r="G56" s="738"/>
      <c r="H56" s="738"/>
      <c r="I56" s="738"/>
      <c r="J56" s="738"/>
      <c r="K56" s="750"/>
      <c r="L56" s="750"/>
      <c r="M56" s="738"/>
      <c r="N56" s="738"/>
      <c r="O56" s="750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54"/>
      <c r="AG56" s="634" t="s">
        <v>574</v>
      </c>
      <c r="AH56" s="635"/>
      <c r="AI56" s="635"/>
      <c r="AJ56" s="636"/>
      <c r="AK56" s="617" t="s">
        <v>571</v>
      </c>
      <c r="AL56" s="617"/>
      <c r="AM56" s="630"/>
      <c r="AN56" s="620" t="s">
        <v>570</v>
      </c>
      <c r="AO56" s="621"/>
      <c r="AP56" s="621"/>
      <c r="AQ56" s="621"/>
      <c r="AR56" s="621"/>
      <c r="AS56" s="621"/>
      <c r="AT56" s="621"/>
      <c r="AU56" s="621"/>
      <c r="AV56" s="621"/>
      <c r="AW56" s="622"/>
      <c r="AX56" s="616" t="s">
        <v>569</v>
      </c>
      <c r="AY56" s="617"/>
    </row>
    <row r="57" spans="1:51" ht="21" customHeight="1">
      <c r="A57" s="528"/>
      <c r="B57" s="528"/>
      <c r="C57" s="529"/>
      <c r="D57" s="750"/>
      <c r="E57" s="750"/>
      <c r="F57" s="738"/>
      <c r="G57" s="738"/>
      <c r="H57" s="738"/>
      <c r="I57" s="738"/>
      <c r="J57" s="738"/>
      <c r="K57" s="750"/>
      <c r="L57" s="750"/>
      <c r="M57" s="738"/>
      <c r="N57" s="738"/>
      <c r="O57" s="750"/>
      <c r="P57" s="738"/>
      <c r="Q57" s="738"/>
      <c r="R57" s="738"/>
      <c r="S57" s="738"/>
      <c r="T57" s="738"/>
      <c r="U57" s="738"/>
      <c r="V57" s="738"/>
      <c r="W57" s="738"/>
      <c r="X57" s="738"/>
      <c r="Y57" s="738"/>
      <c r="Z57" s="738"/>
      <c r="AA57" s="738"/>
      <c r="AB57" s="738"/>
      <c r="AC57" s="738"/>
      <c r="AD57" s="738"/>
      <c r="AE57" s="754"/>
      <c r="AG57" s="637"/>
      <c r="AH57" s="637"/>
      <c r="AI57" s="637"/>
      <c r="AJ57" s="638"/>
      <c r="AK57" s="619"/>
      <c r="AL57" s="619"/>
      <c r="AM57" s="631"/>
      <c r="AN57" s="632" t="s">
        <v>545</v>
      </c>
      <c r="AO57" s="633"/>
      <c r="AP57" s="641" t="s">
        <v>568</v>
      </c>
      <c r="AQ57" s="642"/>
      <c r="AR57" s="641" t="s">
        <v>567</v>
      </c>
      <c r="AS57" s="642"/>
      <c r="AT57" s="641" t="s">
        <v>566</v>
      </c>
      <c r="AU57" s="642"/>
      <c r="AV57" s="641" t="s">
        <v>537</v>
      </c>
      <c r="AW57" s="642"/>
      <c r="AX57" s="618"/>
      <c r="AY57" s="619"/>
    </row>
    <row r="58" spans="1:51" ht="21" customHeight="1">
      <c r="A58" s="442"/>
      <c r="B58" s="442"/>
      <c r="C58" s="530"/>
      <c r="D58" s="751"/>
      <c r="E58" s="751"/>
      <c r="F58" s="739"/>
      <c r="G58" s="739"/>
      <c r="H58" s="739"/>
      <c r="I58" s="739"/>
      <c r="J58" s="739"/>
      <c r="K58" s="751"/>
      <c r="L58" s="751"/>
      <c r="M58" s="739"/>
      <c r="N58" s="739"/>
      <c r="O58" s="751"/>
      <c r="P58" s="739"/>
      <c r="Q58" s="739"/>
      <c r="R58" s="739"/>
      <c r="S58" s="739"/>
      <c r="T58" s="739"/>
      <c r="U58" s="739"/>
      <c r="V58" s="739"/>
      <c r="W58" s="739"/>
      <c r="X58" s="739"/>
      <c r="Y58" s="739"/>
      <c r="Z58" s="739"/>
      <c r="AA58" s="739"/>
      <c r="AB58" s="739"/>
      <c r="AC58" s="739"/>
      <c r="AD58" s="739"/>
      <c r="AE58" s="755"/>
      <c r="AG58" s="639"/>
      <c r="AH58" s="639"/>
      <c r="AI58" s="639"/>
      <c r="AJ58" s="640"/>
      <c r="AK58" s="317" t="s">
        <v>3</v>
      </c>
      <c r="AL58" s="284" t="s">
        <v>4</v>
      </c>
      <c r="AM58" s="318" t="s">
        <v>5</v>
      </c>
      <c r="AN58" s="318" t="s">
        <v>4</v>
      </c>
      <c r="AO58" s="318" t="s">
        <v>5</v>
      </c>
      <c r="AP58" s="318" t="s">
        <v>4</v>
      </c>
      <c r="AQ58" s="318" t="s">
        <v>5</v>
      </c>
      <c r="AR58" s="318" t="s">
        <v>4</v>
      </c>
      <c r="AS58" s="318" t="s">
        <v>5</v>
      </c>
      <c r="AT58" s="318" t="s">
        <v>4</v>
      </c>
      <c r="AU58" s="318" t="s">
        <v>5</v>
      </c>
      <c r="AV58" s="318" t="s">
        <v>4</v>
      </c>
      <c r="AW58" s="318" t="s">
        <v>5</v>
      </c>
      <c r="AX58" s="318" t="s">
        <v>4</v>
      </c>
      <c r="AY58" s="317" t="s">
        <v>5</v>
      </c>
    </row>
    <row r="59" spans="1:51" ht="21" customHeight="1">
      <c r="A59" s="752" t="s">
        <v>476</v>
      </c>
      <c r="B59" s="301"/>
      <c r="C59" s="300" t="s">
        <v>4</v>
      </c>
      <c r="D59" s="299">
        <f>SUM(E59,K59)</f>
        <v>166</v>
      </c>
      <c r="E59" s="298">
        <f>SUM(F59:J59)</f>
        <v>121</v>
      </c>
      <c r="F59" s="298">
        <f aca="true" t="shared" si="3" ref="F59:K59">SUM(F62,F65)</f>
        <v>2</v>
      </c>
      <c r="G59" s="298">
        <f t="shared" si="3"/>
        <v>51</v>
      </c>
      <c r="H59" s="298">
        <f t="shared" si="3"/>
        <v>39</v>
      </c>
      <c r="I59" s="298">
        <f t="shared" si="3"/>
        <v>21</v>
      </c>
      <c r="J59" s="298">
        <f t="shared" si="3"/>
        <v>8</v>
      </c>
      <c r="K59" s="298">
        <f t="shared" si="3"/>
        <v>45</v>
      </c>
      <c r="L59" s="298">
        <f>SUM(M59:N59)</f>
        <v>41</v>
      </c>
      <c r="M59" s="298">
        <f>SUM(M62,M65)</f>
        <v>22</v>
      </c>
      <c r="N59" s="298">
        <f>SUM(N62,N65)</f>
        <v>19</v>
      </c>
      <c r="O59" s="298">
        <f>SUM(P59:U59)</f>
        <v>1415</v>
      </c>
      <c r="P59" s="298">
        <f aca="true" t="shared" si="4" ref="P59:AE59">SUM(P62,P65)</f>
        <v>424</v>
      </c>
      <c r="Q59" s="298">
        <f t="shared" si="4"/>
        <v>592</v>
      </c>
      <c r="R59" s="298">
        <f t="shared" si="4"/>
        <v>141</v>
      </c>
      <c r="S59" s="298">
        <f t="shared" si="4"/>
        <v>129</v>
      </c>
      <c r="T59" s="298">
        <f t="shared" si="4"/>
        <v>85</v>
      </c>
      <c r="U59" s="298">
        <f t="shared" si="4"/>
        <v>44</v>
      </c>
      <c r="V59" s="298">
        <f t="shared" si="4"/>
        <v>151</v>
      </c>
      <c r="W59" s="298">
        <f t="shared" si="4"/>
        <v>165</v>
      </c>
      <c r="X59" s="298">
        <f t="shared" si="4"/>
        <v>73</v>
      </c>
      <c r="Y59" s="298">
        <f t="shared" si="4"/>
        <v>48</v>
      </c>
      <c r="Z59" s="298">
        <f t="shared" si="4"/>
        <v>34</v>
      </c>
      <c r="AA59" s="298">
        <f t="shared" si="4"/>
        <v>80</v>
      </c>
      <c r="AB59" s="298">
        <f t="shared" si="4"/>
        <v>108</v>
      </c>
      <c r="AC59" s="298">
        <f t="shared" si="4"/>
        <v>28</v>
      </c>
      <c r="AD59" s="298">
        <f t="shared" si="4"/>
        <v>26</v>
      </c>
      <c r="AE59" s="298">
        <f t="shared" si="4"/>
        <v>19</v>
      </c>
      <c r="AG59" s="625" t="s">
        <v>565</v>
      </c>
      <c r="AH59" s="625"/>
      <c r="AI59" s="625"/>
      <c r="AJ59" s="626"/>
      <c r="AK59" s="295">
        <f aca="true" t="shared" si="5" ref="AK59:AY59">SUM(AK61:AK63)</f>
        <v>32330</v>
      </c>
      <c r="AL59" s="295">
        <f t="shared" si="5"/>
        <v>21935</v>
      </c>
      <c r="AM59" s="295">
        <f t="shared" si="5"/>
        <v>10395</v>
      </c>
      <c r="AN59" s="295">
        <f t="shared" si="5"/>
        <v>21461</v>
      </c>
      <c r="AO59" s="295">
        <f t="shared" si="5"/>
        <v>7853</v>
      </c>
      <c r="AP59" s="295">
        <f t="shared" si="5"/>
        <v>3206</v>
      </c>
      <c r="AQ59" s="295">
        <f t="shared" si="5"/>
        <v>706</v>
      </c>
      <c r="AR59" s="295">
        <f t="shared" si="5"/>
        <v>17925</v>
      </c>
      <c r="AS59" s="295">
        <f t="shared" si="5"/>
        <v>6943</v>
      </c>
      <c r="AT59" s="295">
        <f t="shared" si="5"/>
        <v>3</v>
      </c>
      <c r="AU59" s="295">
        <f t="shared" si="5"/>
        <v>9</v>
      </c>
      <c r="AV59" s="295">
        <f t="shared" si="5"/>
        <v>327</v>
      </c>
      <c r="AW59" s="295">
        <f t="shared" si="5"/>
        <v>195</v>
      </c>
      <c r="AX59" s="295">
        <f t="shared" si="5"/>
        <v>474</v>
      </c>
      <c r="AY59" s="295">
        <f t="shared" si="5"/>
        <v>2542</v>
      </c>
    </row>
    <row r="60" spans="1:51" ht="21" customHeight="1">
      <c r="A60" s="721"/>
      <c r="B60" s="297"/>
      <c r="C60" s="290" t="s">
        <v>5</v>
      </c>
      <c r="D60" s="296">
        <f>SUM(E60,K60)</f>
        <v>18</v>
      </c>
      <c r="E60" s="277">
        <f>SUM(F60:J60)</f>
        <v>12</v>
      </c>
      <c r="F60" s="295" t="s">
        <v>462</v>
      </c>
      <c r="G60" s="277">
        <f>SUM(G63,G66)</f>
        <v>1</v>
      </c>
      <c r="H60" s="277">
        <f>SUM(H63,H66)</f>
        <v>3</v>
      </c>
      <c r="I60" s="277">
        <f>SUM(I63,I66)</f>
        <v>8</v>
      </c>
      <c r="J60" s="295" t="s">
        <v>462</v>
      </c>
      <c r="K60" s="277">
        <f>SUM(K63,K66)</f>
        <v>6</v>
      </c>
      <c r="L60" s="277">
        <f>SUM(M60:N60)</f>
        <v>16</v>
      </c>
      <c r="M60" s="277">
        <f>SUM(M63,M66)</f>
        <v>12</v>
      </c>
      <c r="N60" s="277">
        <f>SUM(N63,N66)</f>
        <v>4</v>
      </c>
      <c r="O60" s="277">
        <f>SUM(P60:U60)</f>
        <v>349</v>
      </c>
      <c r="P60" s="277">
        <f aca="true" t="shared" si="6" ref="P60:AE60">SUM(P63,P66)</f>
        <v>8</v>
      </c>
      <c r="Q60" s="277">
        <f t="shared" si="6"/>
        <v>73</v>
      </c>
      <c r="R60" s="277">
        <f t="shared" si="6"/>
        <v>63</v>
      </c>
      <c r="S60" s="277">
        <f t="shared" si="6"/>
        <v>72</v>
      </c>
      <c r="T60" s="277">
        <f t="shared" si="6"/>
        <v>125</v>
      </c>
      <c r="U60" s="277">
        <f t="shared" si="6"/>
        <v>8</v>
      </c>
      <c r="V60" s="277">
        <f t="shared" si="6"/>
        <v>2</v>
      </c>
      <c r="W60" s="277">
        <f t="shared" si="6"/>
        <v>15</v>
      </c>
      <c r="X60" s="277">
        <f t="shared" si="6"/>
        <v>31</v>
      </c>
      <c r="Y60" s="277">
        <f t="shared" si="6"/>
        <v>20</v>
      </c>
      <c r="Z60" s="277">
        <f t="shared" si="6"/>
        <v>34</v>
      </c>
      <c r="AA60" s="277">
        <f t="shared" si="6"/>
        <v>1</v>
      </c>
      <c r="AB60" s="277">
        <f t="shared" si="6"/>
        <v>12</v>
      </c>
      <c r="AC60" s="277">
        <f t="shared" si="6"/>
        <v>15</v>
      </c>
      <c r="AD60" s="277">
        <f t="shared" si="6"/>
        <v>15</v>
      </c>
      <c r="AE60" s="277">
        <f t="shared" si="6"/>
        <v>24</v>
      </c>
      <c r="AG60" s="276"/>
      <c r="AH60" s="309"/>
      <c r="AI60" s="309"/>
      <c r="AJ60" s="310"/>
      <c r="AK60" s="275"/>
      <c r="AL60" s="275"/>
      <c r="AM60" s="275"/>
      <c r="AN60" s="60"/>
      <c r="AO60" s="60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</row>
    <row r="61" spans="1:51" ht="21" customHeight="1">
      <c r="A61" s="273"/>
      <c r="B61" s="273"/>
      <c r="C61" s="288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G61" s="624" t="s">
        <v>564</v>
      </c>
      <c r="AH61" s="624"/>
      <c r="AI61" s="624"/>
      <c r="AJ61" s="627"/>
      <c r="AK61" s="275">
        <f>SUM(AL61:AM61)</f>
        <v>11990</v>
      </c>
      <c r="AL61" s="275">
        <f aca="true" t="shared" si="7" ref="AL61:AM63">SUM(AN61,AX61)</f>
        <v>8215</v>
      </c>
      <c r="AM61" s="275">
        <f t="shared" si="7"/>
        <v>3775</v>
      </c>
      <c r="AN61" s="308">
        <f aca="true" t="shared" si="8" ref="AN61:AO63">SUM(AP61,AR61,AT61,AV61)</f>
        <v>8215</v>
      </c>
      <c r="AO61" s="308">
        <f t="shared" si="8"/>
        <v>3775</v>
      </c>
      <c r="AP61" s="287">
        <v>2596</v>
      </c>
      <c r="AQ61" s="287">
        <v>584</v>
      </c>
      <c r="AR61" s="287">
        <v>5375</v>
      </c>
      <c r="AS61" s="287">
        <v>3043</v>
      </c>
      <c r="AT61" s="275">
        <v>2</v>
      </c>
      <c r="AU61" s="287">
        <v>9</v>
      </c>
      <c r="AV61" s="287">
        <v>242</v>
      </c>
      <c r="AW61" s="287">
        <v>139</v>
      </c>
      <c r="AX61" s="275" t="s">
        <v>462</v>
      </c>
      <c r="AY61" s="275" t="s">
        <v>462</v>
      </c>
    </row>
    <row r="62" spans="1:51" ht="21" customHeight="1">
      <c r="A62" s="624" t="s">
        <v>10</v>
      </c>
      <c r="B62" s="273"/>
      <c r="C62" s="288" t="s">
        <v>4</v>
      </c>
      <c r="D62" s="294">
        <f>SUM(E62,K62)</f>
        <v>115</v>
      </c>
      <c r="E62" s="276">
        <f>SUM(F62:J62)</f>
        <v>75</v>
      </c>
      <c r="F62" s="276">
        <v>1</v>
      </c>
      <c r="G62" s="276">
        <v>27</v>
      </c>
      <c r="H62" s="276">
        <v>26</v>
      </c>
      <c r="I62" s="276">
        <v>13</v>
      </c>
      <c r="J62" s="276">
        <v>8</v>
      </c>
      <c r="K62" s="276">
        <v>40</v>
      </c>
      <c r="L62" s="276">
        <f>SUM(M62:N62)</f>
        <v>38</v>
      </c>
      <c r="M62" s="276">
        <v>20</v>
      </c>
      <c r="N62" s="276">
        <v>18</v>
      </c>
      <c r="O62" s="276">
        <f>SUM(P62:U62)</f>
        <v>778</v>
      </c>
      <c r="P62" s="276">
        <v>199</v>
      </c>
      <c r="Q62" s="276">
        <v>180</v>
      </c>
      <c r="R62" s="276">
        <v>141</v>
      </c>
      <c r="S62" s="276">
        <v>129</v>
      </c>
      <c r="T62" s="276">
        <v>85</v>
      </c>
      <c r="U62" s="276">
        <v>44</v>
      </c>
      <c r="V62" s="276">
        <v>89</v>
      </c>
      <c r="W62" s="276">
        <v>64</v>
      </c>
      <c r="X62" s="276">
        <v>73</v>
      </c>
      <c r="Y62" s="276">
        <v>48</v>
      </c>
      <c r="Z62" s="276">
        <v>34</v>
      </c>
      <c r="AA62" s="276">
        <v>41</v>
      </c>
      <c r="AB62" s="276">
        <v>36</v>
      </c>
      <c r="AC62" s="276">
        <v>28</v>
      </c>
      <c r="AD62" s="276">
        <v>26</v>
      </c>
      <c r="AE62" s="276">
        <v>19</v>
      </c>
      <c r="AG62" s="624" t="s">
        <v>563</v>
      </c>
      <c r="AH62" s="624"/>
      <c r="AI62" s="624"/>
      <c r="AJ62" s="627"/>
      <c r="AK62" s="275">
        <f>SUM(AL62:AM62)</f>
        <v>1095</v>
      </c>
      <c r="AL62" s="275">
        <f t="shared" si="7"/>
        <v>401</v>
      </c>
      <c r="AM62" s="275">
        <f t="shared" si="7"/>
        <v>694</v>
      </c>
      <c r="AN62" s="308">
        <f t="shared" si="8"/>
        <v>296</v>
      </c>
      <c r="AO62" s="308">
        <f t="shared" si="8"/>
        <v>549</v>
      </c>
      <c r="AP62" s="287">
        <v>42</v>
      </c>
      <c r="AQ62" s="287">
        <v>33</v>
      </c>
      <c r="AR62" s="287">
        <v>246</v>
      </c>
      <c r="AS62" s="287">
        <v>507</v>
      </c>
      <c r="AT62" s="275" t="s">
        <v>462</v>
      </c>
      <c r="AU62" s="275" t="s">
        <v>462</v>
      </c>
      <c r="AV62" s="287">
        <v>8</v>
      </c>
      <c r="AW62" s="287">
        <v>9</v>
      </c>
      <c r="AX62" s="287">
        <v>105</v>
      </c>
      <c r="AY62" s="287">
        <v>145</v>
      </c>
    </row>
    <row r="63" spans="1:51" ht="21" customHeight="1">
      <c r="A63" s="624"/>
      <c r="B63" s="273"/>
      <c r="C63" s="288" t="s">
        <v>5</v>
      </c>
      <c r="D63" s="294">
        <f>SUM(E63,K63)</f>
        <v>8</v>
      </c>
      <c r="E63" s="276">
        <f>SUM(F63:J63)</f>
        <v>3</v>
      </c>
      <c r="F63" s="275" t="s">
        <v>462</v>
      </c>
      <c r="G63" s="276">
        <v>1</v>
      </c>
      <c r="H63" s="275">
        <v>1</v>
      </c>
      <c r="I63" s="276">
        <v>1</v>
      </c>
      <c r="J63" s="275" t="s">
        <v>462</v>
      </c>
      <c r="K63" s="276">
        <v>5</v>
      </c>
      <c r="L63" s="276">
        <f>SUM(M63:N63)</f>
        <v>15</v>
      </c>
      <c r="M63" s="276">
        <v>11</v>
      </c>
      <c r="N63" s="276">
        <v>4</v>
      </c>
      <c r="O63" s="276">
        <f>SUM(P63:U63)</f>
        <v>301</v>
      </c>
      <c r="P63" s="276">
        <v>6</v>
      </c>
      <c r="Q63" s="276">
        <v>27</v>
      </c>
      <c r="R63" s="276">
        <v>63</v>
      </c>
      <c r="S63" s="276">
        <v>72</v>
      </c>
      <c r="T63" s="276">
        <v>125</v>
      </c>
      <c r="U63" s="276">
        <v>8</v>
      </c>
      <c r="V63" s="275">
        <v>2</v>
      </c>
      <c r="W63" s="275">
        <v>7</v>
      </c>
      <c r="X63" s="276">
        <v>31</v>
      </c>
      <c r="Y63" s="275">
        <v>20</v>
      </c>
      <c r="Z63" s="275">
        <v>34</v>
      </c>
      <c r="AA63" s="276">
        <v>1</v>
      </c>
      <c r="AB63" s="276">
        <v>6</v>
      </c>
      <c r="AC63" s="276">
        <v>15</v>
      </c>
      <c r="AD63" s="276">
        <v>15</v>
      </c>
      <c r="AE63" s="276">
        <v>24</v>
      </c>
      <c r="AG63" s="628" t="s">
        <v>562</v>
      </c>
      <c r="AH63" s="628"/>
      <c r="AI63" s="628"/>
      <c r="AJ63" s="629"/>
      <c r="AK63" s="285">
        <f>SUM(AL63:AM63)</f>
        <v>19245</v>
      </c>
      <c r="AL63" s="285">
        <f t="shared" si="7"/>
        <v>13319</v>
      </c>
      <c r="AM63" s="285">
        <f t="shared" si="7"/>
        <v>5926</v>
      </c>
      <c r="AN63" s="149">
        <f t="shared" si="8"/>
        <v>12950</v>
      </c>
      <c r="AO63" s="149">
        <f t="shared" si="8"/>
        <v>3529</v>
      </c>
      <c r="AP63" s="285">
        <v>568</v>
      </c>
      <c r="AQ63" s="285">
        <v>89</v>
      </c>
      <c r="AR63" s="285">
        <v>12304</v>
      </c>
      <c r="AS63" s="285">
        <v>3393</v>
      </c>
      <c r="AT63" s="285">
        <v>1</v>
      </c>
      <c r="AU63" s="285" t="s">
        <v>13</v>
      </c>
      <c r="AV63" s="285">
        <v>77</v>
      </c>
      <c r="AW63" s="285">
        <v>47</v>
      </c>
      <c r="AX63" s="285">
        <v>369</v>
      </c>
      <c r="AY63" s="285">
        <v>2397</v>
      </c>
    </row>
    <row r="64" spans="1:48" ht="21" customHeight="1">
      <c r="A64" s="273"/>
      <c r="B64" s="273"/>
      <c r="C64" s="288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6"/>
      <c r="U64" s="276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G64" s="60" t="s">
        <v>561</v>
      </c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60"/>
      <c r="AU64" s="60"/>
      <c r="AV64" s="60"/>
    </row>
    <row r="65" spans="1:48" ht="21" customHeight="1">
      <c r="A65" s="624" t="s">
        <v>9</v>
      </c>
      <c r="B65" s="273"/>
      <c r="C65" s="288" t="s">
        <v>4</v>
      </c>
      <c r="D65" s="294">
        <f>SUM(E65,K65)</f>
        <v>51</v>
      </c>
      <c r="E65" s="276">
        <f>SUM(F65:J65)</f>
        <v>46</v>
      </c>
      <c r="F65" s="275">
        <v>1</v>
      </c>
      <c r="G65" s="275">
        <v>24</v>
      </c>
      <c r="H65" s="275">
        <v>13</v>
      </c>
      <c r="I65" s="275">
        <v>8</v>
      </c>
      <c r="J65" s="275" t="s">
        <v>462</v>
      </c>
      <c r="K65" s="275">
        <v>5</v>
      </c>
      <c r="L65" s="276">
        <f>SUM(M65:N65)</f>
        <v>3</v>
      </c>
      <c r="M65" s="275">
        <v>2</v>
      </c>
      <c r="N65" s="275">
        <v>1</v>
      </c>
      <c r="O65" s="276">
        <f>SUM(P65:U65)</f>
        <v>637</v>
      </c>
      <c r="P65" s="275">
        <v>225</v>
      </c>
      <c r="Q65" s="275">
        <v>412</v>
      </c>
      <c r="R65" s="275" t="s">
        <v>462</v>
      </c>
      <c r="S65" s="275" t="s">
        <v>462</v>
      </c>
      <c r="T65" s="275" t="s">
        <v>462</v>
      </c>
      <c r="U65" s="275" t="s">
        <v>462</v>
      </c>
      <c r="V65" s="276">
        <v>62</v>
      </c>
      <c r="W65" s="275">
        <v>101</v>
      </c>
      <c r="X65" s="275" t="s">
        <v>462</v>
      </c>
      <c r="Y65" s="275" t="s">
        <v>462</v>
      </c>
      <c r="Z65" s="275" t="s">
        <v>462</v>
      </c>
      <c r="AA65" s="276">
        <v>39</v>
      </c>
      <c r="AB65" s="275">
        <v>72</v>
      </c>
      <c r="AC65" s="275" t="s">
        <v>462</v>
      </c>
      <c r="AD65" s="275" t="s">
        <v>462</v>
      </c>
      <c r="AE65" s="275" t="s">
        <v>462</v>
      </c>
      <c r="AG65" s="49" t="s">
        <v>515</v>
      </c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</row>
    <row r="66" spans="1:31" ht="21" customHeight="1">
      <c r="A66" s="453"/>
      <c r="B66" s="90"/>
      <c r="C66" s="286" t="s">
        <v>5</v>
      </c>
      <c r="D66" s="293">
        <f>SUM(E66,K66)</f>
        <v>10</v>
      </c>
      <c r="E66" s="42">
        <f>SUM(F66:J66)</f>
        <v>9</v>
      </c>
      <c r="F66" s="285" t="s">
        <v>462</v>
      </c>
      <c r="G66" s="285" t="s">
        <v>462</v>
      </c>
      <c r="H66" s="285">
        <v>2</v>
      </c>
      <c r="I66" s="285">
        <v>7</v>
      </c>
      <c r="J66" s="285" t="s">
        <v>462</v>
      </c>
      <c r="K66" s="285">
        <v>1</v>
      </c>
      <c r="L66" s="42">
        <f>SUM(M66:N66)</f>
        <v>1</v>
      </c>
      <c r="M66" s="285">
        <v>1</v>
      </c>
      <c r="N66" s="285" t="s">
        <v>462</v>
      </c>
      <c r="O66" s="274">
        <f>SUM(P66:U66)</f>
        <v>48</v>
      </c>
      <c r="P66" s="292">
        <v>2</v>
      </c>
      <c r="Q66" s="285">
        <v>46</v>
      </c>
      <c r="R66" s="285" t="s">
        <v>462</v>
      </c>
      <c r="S66" s="285" t="s">
        <v>462</v>
      </c>
      <c r="T66" s="285" t="s">
        <v>462</v>
      </c>
      <c r="U66" s="285" t="s">
        <v>462</v>
      </c>
      <c r="V66" s="285" t="s">
        <v>462</v>
      </c>
      <c r="W66" s="285">
        <v>8</v>
      </c>
      <c r="X66" s="285" t="s">
        <v>462</v>
      </c>
      <c r="Y66" s="285" t="s">
        <v>462</v>
      </c>
      <c r="Z66" s="285" t="s">
        <v>462</v>
      </c>
      <c r="AA66" s="285" t="s">
        <v>462</v>
      </c>
      <c r="AB66" s="285">
        <v>6</v>
      </c>
      <c r="AC66" s="285" t="s">
        <v>462</v>
      </c>
      <c r="AD66" s="285" t="s">
        <v>462</v>
      </c>
      <c r="AE66" s="285" t="s">
        <v>462</v>
      </c>
    </row>
    <row r="67" spans="1:31" ht="21" customHeight="1">
      <c r="A67" s="276" t="s">
        <v>475</v>
      </c>
      <c r="B67" s="276"/>
      <c r="C67" s="276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</row>
  </sheetData>
  <sheetProtection/>
  <mergeCells count="348">
    <mergeCell ref="J8:K8"/>
    <mergeCell ref="L8:M8"/>
    <mergeCell ref="N8:O8"/>
    <mergeCell ref="P8:Q8"/>
    <mergeCell ref="P6:Q6"/>
    <mergeCell ref="R6:S6"/>
    <mergeCell ref="F7:G7"/>
    <mergeCell ref="H7:I7"/>
    <mergeCell ref="J7:K7"/>
    <mergeCell ref="L7:M7"/>
    <mergeCell ref="N7:O7"/>
    <mergeCell ref="P7:Q7"/>
    <mergeCell ref="R7:S7"/>
    <mergeCell ref="P5:Q5"/>
    <mergeCell ref="R5:S5"/>
    <mergeCell ref="D10:E10"/>
    <mergeCell ref="D12:E12"/>
    <mergeCell ref="D13:E13"/>
    <mergeCell ref="F6:G6"/>
    <mergeCell ref="H6:I6"/>
    <mergeCell ref="J6:K6"/>
    <mergeCell ref="L6:M6"/>
    <mergeCell ref="N6:O6"/>
    <mergeCell ref="A49:AE49"/>
    <mergeCell ref="V51:AE51"/>
    <mergeCell ref="AA52:AE52"/>
    <mergeCell ref="V52:Z52"/>
    <mergeCell ref="A51:C58"/>
    <mergeCell ref="O51:U52"/>
    <mergeCell ref="L52:N52"/>
    <mergeCell ref="L51:N51"/>
    <mergeCell ref="AB53:AB58"/>
    <mergeCell ref="X53:X58"/>
    <mergeCell ref="A65:A66"/>
    <mergeCell ref="AC53:AC58"/>
    <mergeCell ref="AD53:AD58"/>
    <mergeCell ref="AE53:AE58"/>
    <mergeCell ref="L53:L58"/>
    <mergeCell ref="J53:J58"/>
    <mergeCell ref="N53:N58"/>
    <mergeCell ref="U53:U58"/>
    <mergeCell ref="H53:H58"/>
    <mergeCell ref="A59:A60"/>
    <mergeCell ref="M53:M58"/>
    <mergeCell ref="T53:T58"/>
    <mergeCell ref="P53:P58"/>
    <mergeCell ref="O53:O58"/>
    <mergeCell ref="A62:A63"/>
    <mergeCell ref="K52:K58"/>
    <mergeCell ref="E53:E58"/>
    <mergeCell ref="Y53:Y58"/>
    <mergeCell ref="Z53:Z58"/>
    <mergeCell ref="AA53:AA58"/>
    <mergeCell ref="V53:V58"/>
    <mergeCell ref="W53:W58"/>
    <mergeCell ref="N4:S4"/>
    <mergeCell ref="N5:O5"/>
    <mergeCell ref="F53:F58"/>
    <mergeCell ref="R53:R58"/>
    <mergeCell ref="S53:S58"/>
    <mergeCell ref="G53:G58"/>
    <mergeCell ref="I53:I58"/>
    <mergeCell ref="D51:K51"/>
    <mergeCell ref="D52:D58"/>
    <mergeCell ref="E52:J52"/>
    <mergeCell ref="D6:E6"/>
    <mergeCell ref="D7:E7"/>
    <mergeCell ref="D8:E8"/>
    <mergeCell ref="D9:E9"/>
    <mergeCell ref="Q53:Q58"/>
    <mergeCell ref="A4:C5"/>
    <mergeCell ref="A6:C6"/>
    <mergeCell ref="A7:C7"/>
    <mergeCell ref="A8:C8"/>
    <mergeCell ref="A9:C9"/>
    <mergeCell ref="H26:I26"/>
    <mergeCell ref="H27:I27"/>
    <mergeCell ref="A10:C10"/>
    <mergeCell ref="A11:C11"/>
    <mergeCell ref="A12:C12"/>
    <mergeCell ref="A13:C13"/>
    <mergeCell ref="A41:C41"/>
    <mergeCell ref="A43:C43"/>
    <mergeCell ref="A45:C45"/>
    <mergeCell ref="A28:C28"/>
    <mergeCell ref="A36:C40"/>
    <mergeCell ref="A22:C23"/>
    <mergeCell ref="A24:C24"/>
    <mergeCell ref="A25:C25"/>
    <mergeCell ref="A26:C26"/>
    <mergeCell ref="A27:C27"/>
    <mergeCell ref="D4:E5"/>
    <mergeCell ref="F4:G5"/>
    <mergeCell ref="H4:M4"/>
    <mergeCell ref="H5:I5"/>
    <mergeCell ref="J5:K5"/>
    <mergeCell ref="L5:M5"/>
    <mergeCell ref="R8:S8"/>
    <mergeCell ref="F9:G9"/>
    <mergeCell ref="H9:I9"/>
    <mergeCell ref="J9:K9"/>
    <mergeCell ref="L9:M9"/>
    <mergeCell ref="N9:O9"/>
    <mergeCell ref="P9:Q9"/>
    <mergeCell ref="R9:S9"/>
    <mergeCell ref="F8:G8"/>
    <mergeCell ref="H8:I8"/>
    <mergeCell ref="F10:G10"/>
    <mergeCell ref="H10:I10"/>
    <mergeCell ref="J10:K10"/>
    <mergeCell ref="L10:M10"/>
    <mergeCell ref="N10:O10"/>
    <mergeCell ref="P10:Q10"/>
    <mergeCell ref="F12:G12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P13:Q13"/>
    <mergeCell ref="R10:S10"/>
    <mergeCell ref="R12:S12"/>
    <mergeCell ref="P23:Q23"/>
    <mergeCell ref="R23:S23"/>
    <mergeCell ref="T23:U23"/>
    <mergeCell ref="R13:S13"/>
    <mergeCell ref="A1:S1"/>
    <mergeCell ref="A2:S2"/>
    <mergeCell ref="D22:I22"/>
    <mergeCell ref="J22:O22"/>
    <mergeCell ref="P22:U22"/>
    <mergeCell ref="F13:G13"/>
    <mergeCell ref="D23:E23"/>
    <mergeCell ref="F23:G23"/>
    <mergeCell ref="H23:I23"/>
    <mergeCell ref="J23:K23"/>
    <mergeCell ref="L23:M23"/>
    <mergeCell ref="N23:O23"/>
    <mergeCell ref="V23:W23"/>
    <mergeCell ref="X23:Y23"/>
    <mergeCell ref="Z23:AA23"/>
    <mergeCell ref="V22:AA22"/>
    <mergeCell ref="D24:E24"/>
    <mergeCell ref="D25:E25"/>
    <mergeCell ref="H24:I24"/>
    <mergeCell ref="H25:I25"/>
    <mergeCell ref="R24:S24"/>
    <mergeCell ref="T24:U24"/>
    <mergeCell ref="D28:E28"/>
    <mergeCell ref="F24:G24"/>
    <mergeCell ref="F25:G25"/>
    <mergeCell ref="F26:G26"/>
    <mergeCell ref="F27:G27"/>
    <mergeCell ref="F28:G28"/>
    <mergeCell ref="D26:E26"/>
    <mergeCell ref="D27:E27"/>
    <mergeCell ref="H28:I28"/>
    <mergeCell ref="J24:K24"/>
    <mergeCell ref="J25:K25"/>
    <mergeCell ref="L24:M24"/>
    <mergeCell ref="N24:O24"/>
    <mergeCell ref="P24:Q24"/>
    <mergeCell ref="J27:K27"/>
    <mergeCell ref="L27:M27"/>
    <mergeCell ref="N27:O27"/>
    <mergeCell ref="P27:Q27"/>
    <mergeCell ref="V24:W24"/>
    <mergeCell ref="X24:Y24"/>
    <mergeCell ref="Z24:AA24"/>
    <mergeCell ref="L25:M25"/>
    <mergeCell ref="N25:O25"/>
    <mergeCell ref="P25:Q25"/>
    <mergeCell ref="R25:S25"/>
    <mergeCell ref="T25:U25"/>
    <mergeCell ref="V25:W25"/>
    <mergeCell ref="X25:Y25"/>
    <mergeCell ref="Z25:AA25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X27:Y27"/>
    <mergeCell ref="Z27:AA27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18:AA18"/>
    <mergeCell ref="A19:AA19"/>
    <mergeCell ref="A20:AA20"/>
    <mergeCell ref="R27:S27"/>
    <mergeCell ref="T27:U27"/>
    <mergeCell ref="V27:W27"/>
    <mergeCell ref="D36:E40"/>
    <mergeCell ref="F36:G36"/>
    <mergeCell ref="H36:AA36"/>
    <mergeCell ref="H37:I40"/>
    <mergeCell ref="J37:K40"/>
    <mergeCell ref="L37:M40"/>
    <mergeCell ref="N37:O40"/>
    <mergeCell ref="P37:Q40"/>
    <mergeCell ref="R37:S40"/>
    <mergeCell ref="T37:U40"/>
    <mergeCell ref="V37:W40"/>
    <mergeCell ref="X37:Y40"/>
    <mergeCell ref="Z37:AA40"/>
    <mergeCell ref="F37:G40"/>
    <mergeCell ref="D41:E41"/>
    <mergeCell ref="N41:O41"/>
    <mergeCell ref="P41:Q41"/>
    <mergeCell ref="R41:S41"/>
    <mergeCell ref="T41:U41"/>
    <mergeCell ref="D43:E43"/>
    <mergeCell ref="D45:E45"/>
    <mergeCell ref="F41:G41"/>
    <mergeCell ref="H41:I41"/>
    <mergeCell ref="J41:K41"/>
    <mergeCell ref="L41:M41"/>
    <mergeCell ref="V41:W41"/>
    <mergeCell ref="X41:Y41"/>
    <mergeCell ref="Z41:AA41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F45:G45"/>
    <mergeCell ref="H45:I45"/>
    <mergeCell ref="J45:K45"/>
    <mergeCell ref="L45:M45"/>
    <mergeCell ref="N45:O45"/>
    <mergeCell ref="P45:Q45"/>
    <mergeCell ref="AV5:BC5"/>
    <mergeCell ref="AV6:AW6"/>
    <mergeCell ref="R45:S45"/>
    <mergeCell ref="T45:U45"/>
    <mergeCell ref="V45:W45"/>
    <mergeCell ref="X45:Y45"/>
    <mergeCell ref="Z45:AA45"/>
    <mergeCell ref="A32:AA32"/>
    <mergeCell ref="A33:AA33"/>
    <mergeCell ref="A34:AA34"/>
    <mergeCell ref="AL47:AL48"/>
    <mergeCell ref="AM47:AM48"/>
    <mergeCell ref="AN47:AN48"/>
    <mergeCell ref="AO47:AO48"/>
    <mergeCell ref="AU47:AU48"/>
    <mergeCell ref="AT47:AT48"/>
    <mergeCell ref="AQ47:AQ48"/>
    <mergeCell ref="AR47:AR48"/>
    <mergeCell ref="BC47:BC48"/>
    <mergeCell ref="AW47:AW48"/>
    <mergeCell ref="AX47:AX48"/>
    <mergeCell ref="AY47:AY48"/>
    <mergeCell ref="AZ47:AZ48"/>
    <mergeCell ref="BA47:BA48"/>
    <mergeCell ref="AG44:AJ44"/>
    <mergeCell ref="AG45:AJ45"/>
    <mergeCell ref="AG43:AJ43"/>
    <mergeCell ref="AV47:AV48"/>
    <mergeCell ref="BB47:BB48"/>
    <mergeCell ref="AG46:AJ46"/>
    <mergeCell ref="AJ47:AJ48"/>
    <mergeCell ref="AG47:AH47"/>
    <mergeCell ref="AS47:AS48"/>
    <mergeCell ref="AK47:AK48"/>
    <mergeCell ref="AR33:AS33"/>
    <mergeCell ref="AT33:AU33"/>
    <mergeCell ref="AG41:AJ41"/>
    <mergeCell ref="AG42:AJ42"/>
    <mergeCell ref="AG38:AJ38"/>
    <mergeCell ref="AG39:AJ39"/>
    <mergeCell ref="AG35:AJ35"/>
    <mergeCell ref="AG37:AJ37"/>
    <mergeCell ref="AG36:AJ36"/>
    <mergeCell ref="AG40:AJ40"/>
    <mergeCell ref="AG32:AJ34"/>
    <mergeCell ref="AK32:AM33"/>
    <mergeCell ref="AN32:AU32"/>
    <mergeCell ref="AV32:BC32"/>
    <mergeCell ref="AN33:AO33"/>
    <mergeCell ref="BB33:BC33"/>
    <mergeCell ref="AV33:AW33"/>
    <mergeCell ref="AX33:AY33"/>
    <mergeCell ref="AZ33:BA33"/>
    <mergeCell ref="AP33:AQ33"/>
    <mergeCell ref="AI10:AJ10"/>
    <mergeCell ref="AI12:AJ12"/>
    <mergeCell ref="AI14:AJ14"/>
    <mergeCell ref="AG28:BC28"/>
    <mergeCell ref="AG29:BC29"/>
    <mergeCell ref="AG30:BC30"/>
    <mergeCell ref="AG14:AG18"/>
    <mergeCell ref="BB6:BC6"/>
    <mergeCell ref="AK5:AM6"/>
    <mergeCell ref="AG5:AJ7"/>
    <mergeCell ref="AG8:AJ8"/>
    <mergeCell ref="AG48:AI48"/>
    <mergeCell ref="AN6:AO6"/>
    <mergeCell ref="AP6:AQ6"/>
    <mergeCell ref="AR6:AS6"/>
    <mergeCell ref="AT6:AU6"/>
    <mergeCell ref="AN5:AU5"/>
    <mergeCell ref="AI16:AJ16"/>
    <mergeCell ref="AI18:AJ18"/>
    <mergeCell ref="AI20:AJ20"/>
    <mergeCell ref="AI22:AJ22"/>
    <mergeCell ref="AG24:AJ24"/>
    <mergeCell ref="AG1:BC1"/>
    <mergeCell ref="AG2:BC2"/>
    <mergeCell ref="AG3:BC3"/>
    <mergeCell ref="AX6:AY6"/>
    <mergeCell ref="AZ6:BA6"/>
    <mergeCell ref="AG62:AJ62"/>
    <mergeCell ref="AG63:AJ63"/>
    <mergeCell ref="AK56:AM57"/>
    <mergeCell ref="AN57:AO57"/>
    <mergeCell ref="AG56:AJ58"/>
    <mergeCell ref="AP57:AQ57"/>
    <mergeCell ref="AX56:AY57"/>
    <mergeCell ref="AN56:AW56"/>
    <mergeCell ref="AG53:AY53"/>
    <mergeCell ref="AG54:AY54"/>
    <mergeCell ref="AG59:AJ59"/>
    <mergeCell ref="AG61:AJ61"/>
    <mergeCell ref="AR57:AS57"/>
    <mergeCell ref="AT57:AU57"/>
    <mergeCell ref="AV57:AW57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PageLayoutView="0" workbookViewId="0" topLeftCell="A1">
      <selection activeCell="A1" sqref="A1:K1"/>
    </sheetView>
  </sheetViews>
  <sheetFormatPr defaultColWidth="8.09765625" defaultRowHeight="18.75" customHeight="1"/>
  <cols>
    <col min="1" max="1" width="3.69921875" style="0" customWidth="1"/>
    <col min="2" max="2" width="2.5" style="0" customWidth="1"/>
    <col min="3" max="3" width="5.59765625" style="0" customWidth="1"/>
  </cols>
  <sheetData>
    <row r="1" spans="1:34" ht="18.75" customHeight="1">
      <c r="A1" s="515" t="s">
        <v>600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</row>
    <row r="2" spans="1:34" ht="18.75" customHeight="1">
      <c r="A2" s="459" t="s">
        <v>599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</row>
    <row r="3" spans="1:34" ht="18.75" customHeight="1">
      <c r="A3" s="459" t="s">
        <v>598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67"/>
      <c r="AD3" s="767"/>
      <c r="AE3" s="767"/>
      <c r="AF3" s="767"/>
      <c r="AG3" s="767"/>
      <c r="AH3" s="767"/>
    </row>
    <row r="4" spans="1:34" ht="18.75" customHeight="1" thickBot="1">
      <c r="A4" s="1"/>
      <c r="B4" s="1"/>
      <c r="C4" s="1"/>
      <c r="D4" s="1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"/>
      <c r="AB4" s="1"/>
      <c r="AC4" s="1"/>
      <c r="AD4" s="1"/>
      <c r="AE4" s="48"/>
      <c r="AF4" s="1"/>
      <c r="AG4" s="1"/>
      <c r="AH4" s="48" t="s">
        <v>597</v>
      </c>
    </row>
    <row r="5" spans="1:34" ht="18.75" customHeight="1">
      <c r="A5" s="456" t="s">
        <v>596</v>
      </c>
      <c r="B5" s="773"/>
      <c r="C5" s="537"/>
      <c r="D5" s="455" t="s">
        <v>548</v>
      </c>
      <c r="E5" s="773"/>
      <c r="F5" s="537"/>
      <c r="G5" s="455" t="s">
        <v>595</v>
      </c>
      <c r="H5" s="537"/>
      <c r="I5" s="455" t="s">
        <v>594</v>
      </c>
      <c r="J5" s="537"/>
      <c r="K5" s="455" t="s">
        <v>593</v>
      </c>
      <c r="L5" s="537"/>
      <c r="M5" s="455" t="s">
        <v>592</v>
      </c>
      <c r="N5" s="537"/>
      <c r="O5" s="455" t="s">
        <v>591</v>
      </c>
      <c r="P5" s="537"/>
      <c r="Q5" s="455" t="s">
        <v>590</v>
      </c>
      <c r="R5" s="537"/>
      <c r="S5" s="455" t="s">
        <v>589</v>
      </c>
      <c r="T5" s="537"/>
      <c r="U5" s="765" t="s">
        <v>588</v>
      </c>
      <c r="V5" s="527"/>
      <c r="W5" s="776" t="s">
        <v>587</v>
      </c>
      <c r="X5" s="777"/>
      <c r="Y5" s="765" t="s">
        <v>586</v>
      </c>
      <c r="Z5" s="527"/>
      <c r="AA5" s="455" t="s">
        <v>585</v>
      </c>
      <c r="AB5" s="537"/>
      <c r="AC5" s="779" t="s">
        <v>584</v>
      </c>
      <c r="AD5" s="780"/>
      <c r="AE5" s="455" t="s">
        <v>583</v>
      </c>
      <c r="AF5" s="537"/>
      <c r="AG5" s="455" t="s">
        <v>582</v>
      </c>
      <c r="AH5" s="773"/>
    </row>
    <row r="6" spans="1:34" ht="18.75" customHeight="1">
      <c r="A6" s="775"/>
      <c r="B6" s="775"/>
      <c r="C6" s="466"/>
      <c r="D6" s="539"/>
      <c r="E6" s="774"/>
      <c r="F6" s="540"/>
      <c r="G6" s="539"/>
      <c r="H6" s="540"/>
      <c r="I6" s="539"/>
      <c r="J6" s="540"/>
      <c r="K6" s="539"/>
      <c r="L6" s="540"/>
      <c r="M6" s="539"/>
      <c r="N6" s="540"/>
      <c r="O6" s="539"/>
      <c r="P6" s="540"/>
      <c r="Q6" s="539"/>
      <c r="R6" s="540"/>
      <c r="S6" s="539"/>
      <c r="T6" s="540"/>
      <c r="U6" s="441"/>
      <c r="V6" s="530"/>
      <c r="W6" s="778" t="s">
        <v>581</v>
      </c>
      <c r="X6" s="554"/>
      <c r="Y6" s="441"/>
      <c r="Z6" s="530"/>
      <c r="AA6" s="539"/>
      <c r="AB6" s="540"/>
      <c r="AC6" s="781" t="s">
        <v>580</v>
      </c>
      <c r="AD6" s="782"/>
      <c r="AE6" s="539"/>
      <c r="AF6" s="540"/>
      <c r="AG6" s="539"/>
      <c r="AH6" s="774"/>
    </row>
    <row r="7" spans="1:34" ht="18.75" customHeight="1">
      <c r="A7" s="774"/>
      <c r="B7" s="774"/>
      <c r="C7" s="540"/>
      <c r="D7" s="86" t="s">
        <v>3</v>
      </c>
      <c r="E7" s="86" t="s">
        <v>4</v>
      </c>
      <c r="F7" s="86" t="s">
        <v>5</v>
      </c>
      <c r="G7" s="86" t="s">
        <v>4</v>
      </c>
      <c r="H7" s="86" t="s">
        <v>5</v>
      </c>
      <c r="I7" s="86" t="s">
        <v>4</v>
      </c>
      <c r="J7" s="86" t="s">
        <v>5</v>
      </c>
      <c r="K7" s="86" t="s">
        <v>4</v>
      </c>
      <c r="L7" s="86" t="s">
        <v>5</v>
      </c>
      <c r="M7" s="86" t="s">
        <v>4</v>
      </c>
      <c r="N7" s="86" t="s">
        <v>5</v>
      </c>
      <c r="O7" s="86" t="s">
        <v>4</v>
      </c>
      <c r="P7" s="86" t="s">
        <v>5</v>
      </c>
      <c r="Q7" s="86" t="s">
        <v>4</v>
      </c>
      <c r="R7" s="86" t="s">
        <v>5</v>
      </c>
      <c r="S7" s="84" t="s">
        <v>4</v>
      </c>
      <c r="T7" s="86" t="s">
        <v>5</v>
      </c>
      <c r="U7" s="86" t="s">
        <v>4</v>
      </c>
      <c r="V7" s="86" t="s">
        <v>5</v>
      </c>
      <c r="W7" s="86" t="s">
        <v>4</v>
      </c>
      <c r="X7" s="86" t="s">
        <v>5</v>
      </c>
      <c r="Y7" s="86" t="s">
        <v>4</v>
      </c>
      <c r="Z7" s="86" t="s">
        <v>5</v>
      </c>
      <c r="AA7" s="86" t="s">
        <v>4</v>
      </c>
      <c r="AB7" s="86" t="s">
        <v>5</v>
      </c>
      <c r="AC7" s="86" t="s">
        <v>4</v>
      </c>
      <c r="AD7" s="86" t="s">
        <v>5</v>
      </c>
      <c r="AE7" s="86" t="s">
        <v>4</v>
      </c>
      <c r="AF7" s="84" t="s">
        <v>5</v>
      </c>
      <c r="AG7" s="86" t="s">
        <v>4</v>
      </c>
      <c r="AH7" s="85" t="s">
        <v>5</v>
      </c>
    </row>
    <row r="8" spans="1:34" ht="18.75" customHeight="1">
      <c r="A8" s="54"/>
      <c r="B8" s="54"/>
      <c r="C8" s="71" t="s">
        <v>3</v>
      </c>
      <c r="D8" s="74">
        <f aca="true" t="shared" si="0" ref="D8:AH8">SUM(D10:D14)</f>
        <v>23742</v>
      </c>
      <c r="E8" s="74">
        <f t="shared" si="0"/>
        <v>15495</v>
      </c>
      <c r="F8" s="74">
        <f t="shared" si="0"/>
        <v>8247</v>
      </c>
      <c r="G8" s="74">
        <f t="shared" si="0"/>
        <v>776</v>
      </c>
      <c r="H8" s="74">
        <f t="shared" si="0"/>
        <v>370</v>
      </c>
      <c r="I8" s="74">
        <f t="shared" si="0"/>
        <v>268</v>
      </c>
      <c r="J8" s="74">
        <f t="shared" si="0"/>
        <v>368</v>
      </c>
      <c r="K8" s="74">
        <f t="shared" si="0"/>
        <v>643</v>
      </c>
      <c r="L8" s="74">
        <f t="shared" si="0"/>
        <v>120</v>
      </c>
      <c r="M8" s="74">
        <f t="shared" si="0"/>
        <v>1818</v>
      </c>
      <c r="N8" s="74">
        <f t="shared" si="0"/>
        <v>1161</v>
      </c>
      <c r="O8" s="74">
        <f t="shared" si="0"/>
        <v>2385</v>
      </c>
      <c r="P8" s="74">
        <f t="shared" si="0"/>
        <v>2980</v>
      </c>
      <c r="Q8" s="74">
        <f t="shared" si="0"/>
        <v>30</v>
      </c>
      <c r="R8" s="74">
        <f t="shared" si="0"/>
        <v>391</v>
      </c>
      <c r="S8" s="74">
        <f t="shared" si="0"/>
        <v>6370</v>
      </c>
      <c r="T8" s="74">
        <f t="shared" si="0"/>
        <v>532</v>
      </c>
      <c r="U8" s="74">
        <f t="shared" si="0"/>
        <v>549</v>
      </c>
      <c r="V8" s="74">
        <f t="shared" si="0"/>
        <v>1042</v>
      </c>
      <c r="W8" s="74">
        <f t="shared" si="0"/>
        <v>1382</v>
      </c>
      <c r="X8" s="74">
        <f t="shared" si="0"/>
        <v>355</v>
      </c>
      <c r="Y8" s="74">
        <f t="shared" si="0"/>
        <v>538</v>
      </c>
      <c r="Z8" s="74">
        <f t="shared" si="0"/>
        <v>683</v>
      </c>
      <c r="AA8" s="74">
        <f t="shared" si="0"/>
        <v>109</v>
      </c>
      <c r="AB8" s="74">
        <f t="shared" si="0"/>
        <v>189</v>
      </c>
      <c r="AC8" s="74">
        <f t="shared" si="0"/>
        <v>282</v>
      </c>
      <c r="AD8" s="74">
        <f t="shared" si="0"/>
        <v>11</v>
      </c>
      <c r="AE8" s="74">
        <f t="shared" si="0"/>
        <v>217</v>
      </c>
      <c r="AF8" s="74">
        <f t="shared" si="0"/>
        <v>22</v>
      </c>
      <c r="AG8" s="74">
        <f t="shared" si="0"/>
        <v>128</v>
      </c>
      <c r="AH8" s="74">
        <f t="shared" si="0"/>
        <v>23</v>
      </c>
    </row>
    <row r="9" spans="1:34" ht="18.75" customHeight="1">
      <c r="A9" s="764" t="s">
        <v>579</v>
      </c>
      <c r="B9" s="54"/>
      <c r="C9" s="336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333"/>
      <c r="R9" s="33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17"/>
      <c r="AD9" s="117"/>
      <c r="AE9" s="117"/>
      <c r="AF9" s="117"/>
      <c r="AG9" s="117"/>
      <c r="AH9" s="117"/>
    </row>
    <row r="10" spans="1:34" ht="18.75" customHeight="1">
      <c r="A10" s="764"/>
      <c r="B10" s="54"/>
      <c r="C10" s="16" t="s">
        <v>576</v>
      </c>
      <c r="D10" s="119">
        <f>SUM(E10:F10)</f>
        <v>7666</v>
      </c>
      <c r="E10" s="119">
        <f>SUM(G10,I10,K10,M10,O10,Q10,S10,U10,W10,Y10,AA10,AC10,AE10,AG10)</f>
        <v>5213</v>
      </c>
      <c r="F10" s="119">
        <f>SUM(H10,J10,L10,N10,P10,R10,T10,V10,X10,Z10,AB10,AD10,AF10,AH10)</f>
        <v>2453</v>
      </c>
      <c r="G10" s="106">
        <v>508</v>
      </c>
      <c r="H10" s="106">
        <v>305</v>
      </c>
      <c r="I10" s="106">
        <v>268</v>
      </c>
      <c r="J10" s="106">
        <v>368</v>
      </c>
      <c r="K10" s="106">
        <v>643</v>
      </c>
      <c r="L10" s="106">
        <v>120</v>
      </c>
      <c r="M10" s="106">
        <v>743</v>
      </c>
      <c r="N10" s="106">
        <v>651</v>
      </c>
      <c r="O10" s="106">
        <v>397</v>
      </c>
      <c r="P10" s="106">
        <v>264</v>
      </c>
      <c r="Q10" s="337" t="s">
        <v>30</v>
      </c>
      <c r="R10" s="337" t="s">
        <v>30</v>
      </c>
      <c r="S10" s="106">
        <v>1411</v>
      </c>
      <c r="T10" s="106">
        <v>144</v>
      </c>
      <c r="U10" s="36" t="s">
        <v>30</v>
      </c>
      <c r="V10" s="36" t="s">
        <v>30</v>
      </c>
      <c r="W10" s="106">
        <v>366</v>
      </c>
      <c r="X10" s="106">
        <v>181</v>
      </c>
      <c r="Y10" s="36">
        <v>265</v>
      </c>
      <c r="Z10" s="36">
        <v>366</v>
      </c>
      <c r="AA10" s="36" t="s">
        <v>30</v>
      </c>
      <c r="AB10" s="36" t="s">
        <v>30</v>
      </c>
      <c r="AC10" s="117">
        <v>267</v>
      </c>
      <c r="AD10" s="117">
        <v>9</v>
      </c>
      <c r="AE10" s="117">
        <v>217</v>
      </c>
      <c r="AF10" s="117">
        <v>22</v>
      </c>
      <c r="AG10" s="117">
        <v>128</v>
      </c>
      <c r="AH10" s="117">
        <v>23</v>
      </c>
    </row>
    <row r="11" spans="1:34" ht="18.75" customHeight="1">
      <c r="A11" s="764"/>
      <c r="B11" s="54"/>
      <c r="C11" s="16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333"/>
      <c r="R11" s="33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17"/>
      <c r="AD11" s="117"/>
      <c r="AE11" s="117"/>
      <c r="AF11" s="117"/>
      <c r="AG11" s="117"/>
      <c r="AH11" s="117"/>
    </row>
    <row r="12" spans="1:34" ht="18.75" customHeight="1">
      <c r="A12" s="764"/>
      <c r="B12" s="54"/>
      <c r="C12" s="16" t="s">
        <v>450</v>
      </c>
      <c r="D12" s="119">
        <f>SUM(E12:F12)</f>
        <v>1749</v>
      </c>
      <c r="E12" s="119">
        <f>SUM(G12,I12,K12,M12,O12,Q12,S12,U12,W12,Y12,AA12,AC12,AE12,AG12)</f>
        <v>432</v>
      </c>
      <c r="F12" s="119">
        <f>SUM(H12,J12,L12,N12,P12,R12,T12,V12,X12,Z12,AB12,AD12,AF12,AH12)</f>
        <v>1317</v>
      </c>
      <c r="G12" s="36" t="s">
        <v>30</v>
      </c>
      <c r="H12" s="36" t="s">
        <v>30</v>
      </c>
      <c r="I12" s="36" t="s">
        <v>30</v>
      </c>
      <c r="J12" s="36" t="s">
        <v>30</v>
      </c>
      <c r="K12" s="36" t="s">
        <v>30</v>
      </c>
      <c r="L12" s="36" t="s">
        <v>30</v>
      </c>
      <c r="M12" s="36" t="s">
        <v>30</v>
      </c>
      <c r="N12" s="36" t="s">
        <v>30</v>
      </c>
      <c r="O12" s="36" t="s">
        <v>30</v>
      </c>
      <c r="P12" s="36" t="s">
        <v>30</v>
      </c>
      <c r="Q12" s="333">
        <v>30</v>
      </c>
      <c r="R12" s="333">
        <v>391</v>
      </c>
      <c r="S12" s="36" t="s">
        <v>30</v>
      </c>
      <c r="T12" s="36" t="s">
        <v>30</v>
      </c>
      <c r="U12" s="36">
        <v>402</v>
      </c>
      <c r="V12" s="36">
        <v>926</v>
      </c>
      <c r="W12" s="36" t="s">
        <v>30</v>
      </c>
      <c r="X12" s="36" t="s">
        <v>30</v>
      </c>
      <c r="Y12" s="36" t="s">
        <v>30</v>
      </c>
      <c r="Z12" s="36" t="s">
        <v>30</v>
      </c>
      <c r="AA12" s="36" t="s">
        <v>30</v>
      </c>
      <c r="AB12" s="36" t="s">
        <v>30</v>
      </c>
      <c r="AC12" s="36" t="s">
        <v>30</v>
      </c>
      <c r="AD12" s="36" t="s">
        <v>30</v>
      </c>
      <c r="AE12" s="36" t="s">
        <v>30</v>
      </c>
      <c r="AF12" s="36" t="s">
        <v>30</v>
      </c>
      <c r="AG12" s="36" t="s">
        <v>30</v>
      </c>
      <c r="AH12" s="36" t="s">
        <v>30</v>
      </c>
    </row>
    <row r="13" spans="1:34" ht="18.75" customHeight="1">
      <c r="A13" s="764"/>
      <c r="B13" s="54"/>
      <c r="C13" s="16"/>
      <c r="D13" s="103"/>
      <c r="E13" s="106"/>
      <c r="F13" s="106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333"/>
      <c r="R13" s="333"/>
      <c r="S13" s="103"/>
      <c r="T13" s="103"/>
      <c r="U13" s="103"/>
      <c r="V13" s="103"/>
      <c r="W13" s="36"/>
      <c r="X13" s="36"/>
      <c r="Y13" s="103"/>
      <c r="Z13" s="103"/>
      <c r="AA13" s="103"/>
      <c r="AB13" s="103"/>
      <c r="AC13" s="117"/>
      <c r="AD13" s="117"/>
      <c r="AE13" s="117"/>
      <c r="AF13" s="117"/>
      <c r="AG13" s="117"/>
      <c r="AH13" s="117"/>
    </row>
    <row r="14" spans="1:34" ht="18.75" customHeight="1">
      <c r="A14" s="54"/>
      <c r="B14" s="54"/>
      <c r="C14" s="16" t="s">
        <v>448</v>
      </c>
      <c r="D14" s="119">
        <f>SUM(E14:F14)</f>
        <v>14327</v>
      </c>
      <c r="E14" s="119">
        <f>SUM(G14,I14,K14,M14,O14,Q14,S14,U14,W14,Y14,AA14,AC14,AE14,AG14)</f>
        <v>9850</v>
      </c>
      <c r="F14" s="119">
        <f>SUM(H14,J14,L14,N14,P14,R14,T14,V14,X14,Z14,AB14,AD14,AF14,AH14)</f>
        <v>4477</v>
      </c>
      <c r="G14" s="106">
        <v>268</v>
      </c>
      <c r="H14" s="177">
        <v>65</v>
      </c>
      <c r="I14" s="36" t="s">
        <v>30</v>
      </c>
      <c r="J14" s="36" t="s">
        <v>30</v>
      </c>
      <c r="K14" s="36" t="s">
        <v>30</v>
      </c>
      <c r="L14" s="36" t="s">
        <v>30</v>
      </c>
      <c r="M14" s="36">
        <v>1075</v>
      </c>
      <c r="N14" s="36">
        <v>510</v>
      </c>
      <c r="O14" s="106">
        <v>1988</v>
      </c>
      <c r="P14" s="106">
        <v>2716</v>
      </c>
      <c r="Q14" s="36" t="s">
        <v>30</v>
      </c>
      <c r="R14" s="36" t="s">
        <v>30</v>
      </c>
      <c r="S14" s="106">
        <v>4959</v>
      </c>
      <c r="T14" s="106">
        <v>388</v>
      </c>
      <c r="U14" s="36">
        <v>147</v>
      </c>
      <c r="V14" s="36">
        <v>116</v>
      </c>
      <c r="W14" s="36">
        <v>1016</v>
      </c>
      <c r="X14" s="36">
        <v>174</v>
      </c>
      <c r="Y14" s="106">
        <v>273</v>
      </c>
      <c r="Z14" s="106">
        <v>317</v>
      </c>
      <c r="AA14" s="36">
        <v>109</v>
      </c>
      <c r="AB14" s="36">
        <v>189</v>
      </c>
      <c r="AC14" s="36">
        <v>15</v>
      </c>
      <c r="AD14" s="36">
        <v>2</v>
      </c>
      <c r="AE14" s="36" t="s">
        <v>30</v>
      </c>
      <c r="AF14" s="36" t="s">
        <v>30</v>
      </c>
      <c r="AG14" s="36" t="s">
        <v>30</v>
      </c>
      <c r="AH14" s="36" t="s">
        <v>30</v>
      </c>
    </row>
    <row r="15" spans="1:34" ht="18.75" customHeight="1">
      <c r="A15" s="54"/>
      <c r="B15" s="54"/>
      <c r="C15" s="104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333"/>
      <c r="R15" s="33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17"/>
      <c r="AD15" s="117"/>
      <c r="AE15" s="117"/>
      <c r="AF15" s="117"/>
      <c r="AG15" s="117"/>
      <c r="AH15" s="117"/>
    </row>
    <row r="16" spans="1:34" ht="18.75" customHeight="1">
      <c r="A16" s="54"/>
      <c r="B16" s="54"/>
      <c r="C16" s="71" t="s">
        <v>3</v>
      </c>
      <c r="D16" s="74">
        <f aca="true" t="shared" si="1" ref="D16:AH16">SUM(D18:D22)</f>
        <v>6417</v>
      </c>
      <c r="E16" s="74">
        <f t="shared" si="1"/>
        <v>4662</v>
      </c>
      <c r="F16" s="74">
        <f t="shared" si="1"/>
        <v>1755</v>
      </c>
      <c r="G16" s="74">
        <f t="shared" si="1"/>
        <v>327</v>
      </c>
      <c r="H16" s="74">
        <f t="shared" si="1"/>
        <v>144</v>
      </c>
      <c r="I16" s="74">
        <f t="shared" si="1"/>
        <v>91</v>
      </c>
      <c r="J16" s="74">
        <f t="shared" si="1"/>
        <v>122</v>
      </c>
      <c r="K16" s="74">
        <f t="shared" si="1"/>
        <v>162</v>
      </c>
      <c r="L16" s="74">
        <f t="shared" si="1"/>
        <v>27</v>
      </c>
      <c r="M16" s="74">
        <f t="shared" si="1"/>
        <v>190</v>
      </c>
      <c r="N16" s="74">
        <f t="shared" si="1"/>
        <v>201</v>
      </c>
      <c r="O16" s="74">
        <f t="shared" si="1"/>
        <v>163</v>
      </c>
      <c r="P16" s="74">
        <f t="shared" si="1"/>
        <v>235</v>
      </c>
      <c r="Q16" s="74">
        <f t="shared" si="1"/>
        <v>5</v>
      </c>
      <c r="R16" s="74">
        <f t="shared" si="1"/>
        <v>79</v>
      </c>
      <c r="S16" s="74">
        <f t="shared" si="1"/>
        <v>2208</v>
      </c>
      <c r="T16" s="74">
        <f t="shared" si="1"/>
        <v>170</v>
      </c>
      <c r="U16" s="74">
        <f t="shared" si="1"/>
        <v>133</v>
      </c>
      <c r="V16" s="74">
        <f t="shared" si="1"/>
        <v>153</v>
      </c>
      <c r="W16" s="74">
        <f t="shared" si="1"/>
        <v>741</v>
      </c>
      <c r="X16" s="74">
        <f t="shared" si="1"/>
        <v>163</v>
      </c>
      <c r="Y16" s="74">
        <f t="shared" si="1"/>
        <v>208</v>
      </c>
      <c r="Z16" s="74">
        <f t="shared" si="1"/>
        <v>304</v>
      </c>
      <c r="AA16" s="74">
        <f t="shared" si="1"/>
        <v>74</v>
      </c>
      <c r="AB16" s="74">
        <f t="shared" si="1"/>
        <v>118</v>
      </c>
      <c r="AC16" s="74">
        <f t="shared" si="1"/>
        <v>156</v>
      </c>
      <c r="AD16" s="74">
        <f t="shared" si="1"/>
        <v>8</v>
      </c>
      <c r="AE16" s="74">
        <f t="shared" si="1"/>
        <v>126</v>
      </c>
      <c r="AF16" s="74">
        <f t="shared" si="1"/>
        <v>13</v>
      </c>
      <c r="AG16" s="74">
        <f t="shared" si="1"/>
        <v>78</v>
      </c>
      <c r="AH16" s="74">
        <f t="shared" si="1"/>
        <v>18</v>
      </c>
    </row>
    <row r="17" spans="1:34" ht="18.75" customHeight="1">
      <c r="A17" s="764" t="s">
        <v>578</v>
      </c>
      <c r="B17" s="54"/>
      <c r="C17" s="336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333"/>
      <c r="R17" s="33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17"/>
      <c r="AD17" s="117"/>
      <c r="AE17" s="117"/>
      <c r="AF17" s="117"/>
      <c r="AG17" s="117"/>
      <c r="AH17" s="117"/>
    </row>
    <row r="18" spans="1:34" ht="18.75" customHeight="1">
      <c r="A18" s="764"/>
      <c r="B18" s="54"/>
      <c r="C18" s="16" t="s">
        <v>576</v>
      </c>
      <c r="D18" s="119">
        <f>SUM(E18:F18)</f>
        <v>2289</v>
      </c>
      <c r="E18" s="119">
        <f>SUM(G18,I18,K18,M18,O18,Q18,S18,U18,W18,Y18,AA18,AC18,AE18,AG18)</f>
        <v>1554</v>
      </c>
      <c r="F18" s="119">
        <f>SUM(H18,J18,L18,N18,P18,R18,T18,V18,X18,Z18,AB18,AD18,AF18,AH18)</f>
        <v>735</v>
      </c>
      <c r="G18" s="106">
        <v>122</v>
      </c>
      <c r="H18" s="106">
        <v>102</v>
      </c>
      <c r="I18" s="106">
        <v>91</v>
      </c>
      <c r="J18" s="106">
        <v>122</v>
      </c>
      <c r="K18" s="106">
        <v>162</v>
      </c>
      <c r="L18" s="106">
        <v>27</v>
      </c>
      <c r="M18" s="106">
        <v>128</v>
      </c>
      <c r="N18" s="106">
        <v>168</v>
      </c>
      <c r="O18" s="106">
        <v>51</v>
      </c>
      <c r="P18" s="106">
        <v>41</v>
      </c>
      <c r="Q18" s="36" t="s">
        <v>30</v>
      </c>
      <c r="R18" s="36" t="s">
        <v>30</v>
      </c>
      <c r="S18" s="106">
        <v>454</v>
      </c>
      <c r="T18" s="106">
        <v>46</v>
      </c>
      <c r="U18" s="36" t="s">
        <v>30</v>
      </c>
      <c r="V18" s="36" t="s">
        <v>30</v>
      </c>
      <c r="W18" s="106">
        <v>134</v>
      </c>
      <c r="X18" s="106">
        <v>78</v>
      </c>
      <c r="Y18" s="36">
        <v>63</v>
      </c>
      <c r="Z18" s="36">
        <v>114</v>
      </c>
      <c r="AA18" s="36" t="s">
        <v>30</v>
      </c>
      <c r="AB18" s="36" t="s">
        <v>30</v>
      </c>
      <c r="AC18" s="117">
        <v>145</v>
      </c>
      <c r="AD18" s="117">
        <v>6</v>
      </c>
      <c r="AE18" s="117">
        <v>126</v>
      </c>
      <c r="AF18" s="117">
        <v>13</v>
      </c>
      <c r="AG18" s="117">
        <v>78</v>
      </c>
      <c r="AH18" s="117">
        <v>18</v>
      </c>
    </row>
    <row r="19" spans="1:34" ht="18.75" customHeight="1">
      <c r="A19" s="764"/>
      <c r="B19" s="54"/>
      <c r="C19" s="16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333"/>
      <c r="R19" s="33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17"/>
      <c r="AD19" s="117"/>
      <c r="AE19" s="117"/>
      <c r="AF19" s="117"/>
      <c r="AG19" s="117"/>
      <c r="AH19" s="117"/>
    </row>
    <row r="20" spans="1:34" ht="18.75" customHeight="1">
      <c r="A20" s="764"/>
      <c r="B20" s="54"/>
      <c r="C20" s="16" t="s">
        <v>450</v>
      </c>
      <c r="D20" s="119">
        <f>SUM(E20:F20)</f>
        <v>227</v>
      </c>
      <c r="E20" s="119">
        <f>SUM(G20,I20,K20,M20,O20,Q20,S20,U20,W20,Y20,AA20,AC20,AE20,AG20)</f>
        <v>56</v>
      </c>
      <c r="F20" s="119">
        <f>SUM(H20,J20,L20,N20,P20,R20,T20,V20,X20,Z20,AB20,AD20,AF20,AH20)</f>
        <v>171</v>
      </c>
      <c r="G20" s="36" t="s">
        <v>30</v>
      </c>
      <c r="H20" s="36" t="s">
        <v>30</v>
      </c>
      <c r="I20" s="36" t="s">
        <v>30</v>
      </c>
      <c r="J20" s="36" t="s">
        <v>30</v>
      </c>
      <c r="K20" s="36" t="s">
        <v>30</v>
      </c>
      <c r="L20" s="36" t="s">
        <v>30</v>
      </c>
      <c r="M20" s="36" t="s">
        <v>30</v>
      </c>
      <c r="N20" s="36" t="s">
        <v>30</v>
      </c>
      <c r="O20" s="36" t="s">
        <v>30</v>
      </c>
      <c r="P20" s="36" t="s">
        <v>30</v>
      </c>
      <c r="Q20" s="333">
        <v>5</v>
      </c>
      <c r="R20" s="333">
        <v>79</v>
      </c>
      <c r="S20" s="36" t="s">
        <v>30</v>
      </c>
      <c r="T20" s="36" t="s">
        <v>30</v>
      </c>
      <c r="U20" s="36">
        <v>51</v>
      </c>
      <c r="V20" s="36">
        <v>92</v>
      </c>
      <c r="W20" s="36" t="s">
        <v>30</v>
      </c>
      <c r="X20" s="36" t="s">
        <v>30</v>
      </c>
      <c r="Y20" s="36" t="s">
        <v>30</v>
      </c>
      <c r="Z20" s="36" t="s">
        <v>30</v>
      </c>
      <c r="AA20" s="36" t="s">
        <v>30</v>
      </c>
      <c r="AB20" s="36" t="s">
        <v>30</v>
      </c>
      <c r="AC20" s="36" t="s">
        <v>30</v>
      </c>
      <c r="AD20" s="36" t="s">
        <v>30</v>
      </c>
      <c r="AE20" s="36" t="s">
        <v>30</v>
      </c>
      <c r="AF20" s="36" t="s">
        <v>30</v>
      </c>
      <c r="AG20" s="36" t="s">
        <v>30</v>
      </c>
      <c r="AH20" s="36" t="s">
        <v>30</v>
      </c>
    </row>
    <row r="21" spans="1:34" ht="18.75" customHeight="1">
      <c r="A21" s="764"/>
      <c r="B21" s="54"/>
      <c r="C21" s="16"/>
      <c r="D21" s="103"/>
      <c r="E21" s="106"/>
      <c r="F21" s="106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333"/>
      <c r="R21" s="33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17"/>
      <c r="AD21" s="117"/>
      <c r="AE21" s="117"/>
      <c r="AF21" s="117"/>
      <c r="AG21" s="117"/>
      <c r="AH21" s="117"/>
    </row>
    <row r="22" spans="1:34" ht="18.75" customHeight="1">
      <c r="A22" s="54"/>
      <c r="B22" s="54"/>
      <c r="C22" s="16" t="s">
        <v>448</v>
      </c>
      <c r="D22" s="119">
        <f>SUM(E22:F22)</f>
        <v>3901</v>
      </c>
      <c r="E22" s="119">
        <f>SUM(G22,I22,K22,M22,O22,Q22,S22,U22,W22,Y22,AA22,AC22,AE22,AG22)</f>
        <v>3052</v>
      </c>
      <c r="F22" s="119">
        <f>SUM(H22,J22,L22,N22,P22,R22,T22,V22,X22,Z22,AB22,AD22,AF22,AH22)</f>
        <v>849</v>
      </c>
      <c r="G22" s="106">
        <v>205</v>
      </c>
      <c r="H22" s="106">
        <v>42</v>
      </c>
      <c r="I22" s="36" t="s">
        <v>30</v>
      </c>
      <c r="J22" s="36" t="s">
        <v>30</v>
      </c>
      <c r="K22" s="36" t="s">
        <v>30</v>
      </c>
      <c r="L22" s="36" t="s">
        <v>30</v>
      </c>
      <c r="M22" s="36">
        <v>62</v>
      </c>
      <c r="N22" s="36">
        <v>33</v>
      </c>
      <c r="O22" s="106">
        <v>112</v>
      </c>
      <c r="P22" s="106">
        <v>194</v>
      </c>
      <c r="Q22" s="36" t="s">
        <v>30</v>
      </c>
      <c r="R22" s="36" t="s">
        <v>30</v>
      </c>
      <c r="S22" s="106">
        <v>1754</v>
      </c>
      <c r="T22" s="106">
        <v>124</v>
      </c>
      <c r="U22" s="36">
        <v>82</v>
      </c>
      <c r="V22" s="36">
        <v>61</v>
      </c>
      <c r="W22" s="36">
        <v>607</v>
      </c>
      <c r="X22" s="36">
        <v>85</v>
      </c>
      <c r="Y22" s="106">
        <v>145</v>
      </c>
      <c r="Z22" s="106">
        <v>190</v>
      </c>
      <c r="AA22" s="36">
        <v>74</v>
      </c>
      <c r="AB22" s="36">
        <v>118</v>
      </c>
      <c r="AC22" s="36">
        <v>11</v>
      </c>
      <c r="AD22" s="36">
        <v>2</v>
      </c>
      <c r="AE22" s="36" t="s">
        <v>30</v>
      </c>
      <c r="AF22" s="36" t="s">
        <v>30</v>
      </c>
      <c r="AG22" s="36" t="s">
        <v>30</v>
      </c>
      <c r="AH22" s="36" t="s">
        <v>30</v>
      </c>
    </row>
    <row r="23" spans="1:34" ht="18.75" customHeight="1">
      <c r="A23" s="54"/>
      <c r="B23" s="54"/>
      <c r="C23" s="16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333"/>
      <c r="R23" s="33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17"/>
      <c r="AD23" s="117"/>
      <c r="AE23" s="117"/>
      <c r="AF23" s="117"/>
      <c r="AG23" s="117"/>
      <c r="AH23" s="117"/>
    </row>
    <row r="24" spans="1:34" ht="18.75" customHeight="1">
      <c r="A24" s="54"/>
      <c r="B24" s="54"/>
      <c r="C24" s="71" t="s">
        <v>3</v>
      </c>
      <c r="D24" s="171">
        <f aca="true" t="shared" si="2" ref="D24:P24">SUM(D26:D30)</f>
        <v>6331</v>
      </c>
      <c r="E24" s="74">
        <f t="shared" si="2"/>
        <v>4595</v>
      </c>
      <c r="F24" s="74">
        <f t="shared" si="2"/>
        <v>1736</v>
      </c>
      <c r="G24" s="74">
        <f t="shared" si="2"/>
        <v>430</v>
      </c>
      <c r="H24" s="74">
        <f t="shared" si="2"/>
        <v>184</v>
      </c>
      <c r="I24" s="74">
        <f t="shared" si="2"/>
        <v>86</v>
      </c>
      <c r="J24" s="74">
        <f t="shared" si="2"/>
        <v>139</v>
      </c>
      <c r="K24" s="74">
        <f t="shared" si="2"/>
        <v>148</v>
      </c>
      <c r="L24" s="74">
        <f t="shared" si="2"/>
        <v>48</v>
      </c>
      <c r="M24" s="74">
        <f t="shared" si="2"/>
        <v>162</v>
      </c>
      <c r="N24" s="74">
        <f t="shared" si="2"/>
        <v>238</v>
      </c>
      <c r="O24" s="74">
        <f t="shared" si="2"/>
        <v>111</v>
      </c>
      <c r="P24" s="74">
        <f t="shared" si="2"/>
        <v>199</v>
      </c>
      <c r="Q24" s="34" t="s">
        <v>30</v>
      </c>
      <c r="R24" s="34" t="s">
        <v>30</v>
      </c>
      <c r="S24" s="74">
        <f aca="true" t="shared" si="3" ref="S24:AH24">SUM(S26:S30)</f>
        <v>2032</v>
      </c>
      <c r="T24" s="74">
        <f t="shared" si="3"/>
        <v>209</v>
      </c>
      <c r="U24" s="74">
        <f t="shared" si="3"/>
        <v>67</v>
      </c>
      <c r="V24" s="74">
        <f t="shared" si="3"/>
        <v>67</v>
      </c>
      <c r="W24" s="74">
        <f t="shared" si="3"/>
        <v>971</v>
      </c>
      <c r="X24" s="74">
        <f t="shared" si="3"/>
        <v>197</v>
      </c>
      <c r="Y24" s="74">
        <f t="shared" si="3"/>
        <v>188</v>
      </c>
      <c r="Z24" s="74">
        <f t="shared" si="3"/>
        <v>235</v>
      </c>
      <c r="AA24" s="74">
        <f t="shared" si="3"/>
        <v>70</v>
      </c>
      <c r="AB24" s="74">
        <f t="shared" si="3"/>
        <v>185</v>
      </c>
      <c r="AC24" s="74">
        <f t="shared" si="3"/>
        <v>115</v>
      </c>
      <c r="AD24" s="74">
        <f t="shared" si="3"/>
        <v>10</v>
      </c>
      <c r="AE24" s="74">
        <f t="shared" si="3"/>
        <v>133</v>
      </c>
      <c r="AF24" s="74">
        <f t="shared" si="3"/>
        <v>16</v>
      </c>
      <c r="AG24" s="74">
        <f t="shared" si="3"/>
        <v>82</v>
      </c>
      <c r="AH24" s="74">
        <f t="shared" si="3"/>
        <v>9</v>
      </c>
    </row>
    <row r="25" spans="1:34" ht="18.75" customHeight="1">
      <c r="A25" s="764" t="s">
        <v>577</v>
      </c>
      <c r="B25" s="54"/>
      <c r="C25" s="336"/>
      <c r="D25" s="334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333"/>
      <c r="R25" s="33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17"/>
      <c r="AD25" s="117"/>
      <c r="AE25" s="117"/>
      <c r="AF25" s="117"/>
      <c r="AG25" s="117"/>
      <c r="AH25" s="117"/>
    </row>
    <row r="26" spans="1:34" ht="18.75" customHeight="1">
      <c r="A26" s="764"/>
      <c r="B26" s="54"/>
      <c r="C26" s="16" t="s">
        <v>576</v>
      </c>
      <c r="D26" s="335">
        <f>SUM(E26:F26)</f>
        <v>2312</v>
      </c>
      <c r="E26" s="119">
        <f>SUM(G26,I26,K26,M26,O26,Q26,S26,U26,W26,Y26,AA26,AC26,AE26,AG26)</f>
        <v>1561</v>
      </c>
      <c r="F26" s="119">
        <f>SUM(H26,J26,L26,N26,P26,R26,T26,V26,X26,Z26,AB26,AD26,AF26,AH26)</f>
        <v>751</v>
      </c>
      <c r="G26" s="106">
        <v>142</v>
      </c>
      <c r="H26" s="106">
        <v>90</v>
      </c>
      <c r="I26" s="106">
        <v>86</v>
      </c>
      <c r="J26" s="106">
        <v>139</v>
      </c>
      <c r="K26" s="106">
        <v>148</v>
      </c>
      <c r="L26" s="106">
        <v>48</v>
      </c>
      <c r="M26" s="106">
        <v>126</v>
      </c>
      <c r="N26" s="106">
        <v>193</v>
      </c>
      <c r="O26" s="106">
        <v>36</v>
      </c>
      <c r="P26" s="106">
        <v>43</v>
      </c>
      <c r="Q26" s="36" t="s">
        <v>30</v>
      </c>
      <c r="R26" s="36" t="s">
        <v>30</v>
      </c>
      <c r="S26" s="106">
        <v>464</v>
      </c>
      <c r="T26" s="106">
        <v>58</v>
      </c>
      <c r="U26" s="36" t="s">
        <v>30</v>
      </c>
      <c r="V26" s="36" t="s">
        <v>30</v>
      </c>
      <c r="W26" s="106">
        <v>161</v>
      </c>
      <c r="X26" s="106">
        <v>50</v>
      </c>
      <c r="Y26" s="36">
        <v>83</v>
      </c>
      <c r="Z26" s="36">
        <v>97</v>
      </c>
      <c r="AA26" s="36" t="s">
        <v>30</v>
      </c>
      <c r="AB26" s="36" t="s">
        <v>30</v>
      </c>
      <c r="AC26" s="117">
        <v>100</v>
      </c>
      <c r="AD26" s="117">
        <v>8</v>
      </c>
      <c r="AE26" s="117">
        <v>133</v>
      </c>
      <c r="AF26" s="117">
        <v>16</v>
      </c>
      <c r="AG26" s="36">
        <v>82</v>
      </c>
      <c r="AH26" s="36">
        <v>9</v>
      </c>
    </row>
    <row r="27" spans="1:34" ht="18.75" customHeight="1">
      <c r="A27" s="764"/>
      <c r="B27" s="54"/>
      <c r="C27" s="16"/>
      <c r="D27" s="334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3"/>
      <c r="R27" s="33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17"/>
      <c r="AD27" s="117"/>
      <c r="AE27" s="117"/>
      <c r="AF27" s="117"/>
      <c r="AG27" s="117"/>
      <c r="AH27" s="117"/>
    </row>
    <row r="28" spans="1:34" ht="18.75" customHeight="1">
      <c r="A28" s="764"/>
      <c r="B28" s="54"/>
      <c r="C28" s="16" t="s">
        <v>450</v>
      </c>
      <c r="D28" s="335">
        <f>SUM(E28:F28)</f>
        <v>134</v>
      </c>
      <c r="E28" s="119">
        <f>SUM(G28,I28,K28,M28,O28,Q28,S28,U28,W28,Y28,AA28,AC28,AE28,AG28)</f>
        <v>67</v>
      </c>
      <c r="F28" s="119">
        <f>SUM(H28,J28,L28,N28,P28,R28,T28,V28,X28,Z28,AB28,AD28,AF28,AH28)</f>
        <v>67</v>
      </c>
      <c r="G28" s="36" t="s">
        <v>30</v>
      </c>
      <c r="H28" s="36" t="s">
        <v>30</v>
      </c>
      <c r="I28" s="36" t="s">
        <v>30</v>
      </c>
      <c r="J28" s="36" t="s">
        <v>30</v>
      </c>
      <c r="K28" s="36" t="s">
        <v>30</v>
      </c>
      <c r="L28" s="36" t="s">
        <v>30</v>
      </c>
      <c r="M28" s="36" t="s">
        <v>30</v>
      </c>
      <c r="N28" s="36" t="s">
        <v>30</v>
      </c>
      <c r="O28" s="36" t="s">
        <v>30</v>
      </c>
      <c r="P28" s="36" t="s">
        <v>30</v>
      </c>
      <c r="Q28" s="36" t="s">
        <v>30</v>
      </c>
      <c r="R28" s="36" t="s">
        <v>30</v>
      </c>
      <c r="S28" s="36" t="s">
        <v>30</v>
      </c>
      <c r="T28" s="36" t="s">
        <v>30</v>
      </c>
      <c r="U28" s="36">
        <v>67</v>
      </c>
      <c r="V28" s="36">
        <v>67</v>
      </c>
      <c r="W28" s="36" t="s">
        <v>30</v>
      </c>
      <c r="X28" s="36" t="s">
        <v>30</v>
      </c>
      <c r="Y28" s="36" t="s">
        <v>30</v>
      </c>
      <c r="Z28" s="36" t="s">
        <v>30</v>
      </c>
      <c r="AA28" s="36" t="s">
        <v>30</v>
      </c>
      <c r="AB28" s="36" t="s">
        <v>30</v>
      </c>
      <c r="AC28" s="36" t="s">
        <v>30</v>
      </c>
      <c r="AD28" s="36" t="s">
        <v>30</v>
      </c>
      <c r="AE28" s="36" t="s">
        <v>30</v>
      </c>
      <c r="AF28" s="36" t="s">
        <v>30</v>
      </c>
      <c r="AG28" s="36" t="s">
        <v>30</v>
      </c>
      <c r="AH28" s="36" t="s">
        <v>30</v>
      </c>
    </row>
    <row r="29" spans="1:34" ht="18.75" customHeight="1">
      <c r="A29" s="764"/>
      <c r="B29" s="54"/>
      <c r="C29" s="16"/>
      <c r="D29" s="334"/>
      <c r="E29" s="119"/>
      <c r="F29" s="119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333"/>
      <c r="R29" s="33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17"/>
      <c r="AD29" s="117"/>
      <c r="AE29" s="117"/>
      <c r="AF29" s="117"/>
      <c r="AG29" s="117"/>
      <c r="AH29" s="117"/>
    </row>
    <row r="30" spans="1:34" ht="18.75" customHeight="1">
      <c r="A30" s="45"/>
      <c r="B30" s="45"/>
      <c r="C30" s="27" t="s">
        <v>448</v>
      </c>
      <c r="D30" s="332">
        <f>SUM(E30:F30)</f>
        <v>3885</v>
      </c>
      <c r="E30" s="100">
        <f>SUM(G30,I30,K30,M30,O30,Q30,S30,U30,W30,Y30,AA30,AC30,AE30,AG30)</f>
        <v>2967</v>
      </c>
      <c r="F30" s="100">
        <f>SUM(H30,J30,L30,N30,P30,R30,T30,V30,X30,Z30,AB30,AD30,AF30,AH30)</f>
        <v>918</v>
      </c>
      <c r="G30" s="101">
        <v>288</v>
      </c>
      <c r="H30" s="100">
        <v>94</v>
      </c>
      <c r="I30" s="101" t="s">
        <v>30</v>
      </c>
      <c r="J30" s="101" t="s">
        <v>30</v>
      </c>
      <c r="K30" s="101" t="s">
        <v>30</v>
      </c>
      <c r="L30" s="101" t="s">
        <v>30</v>
      </c>
      <c r="M30" s="101">
        <v>36</v>
      </c>
      <c r="N30" s="101">
        <v>45</v>
      </c>
      <c r="O30" s="100">
        <v>75</v>
      </c>
      <c r="P30" s="100">
        <v>156</v>
      </c>
      <c r="Q30" s="331" t="s">
        <v>13</v>
      </c>
      <c r="R30" s="331" t="s">
        <v>13</v>
      </c>
      <c r="S30" s="100">
        <v>1568</v>
      </c>
      <c r="T30" s="100">
        <v>151</v>
      </c>
      <c r="U30" s="101" t="s">
        <v>30</v>
      </c>
      <c r="V30" s="101" t="s">
        <v>30</v>
      </c>
      <c r="W30" s="101">
        <v>810</v>
      </c>
      <c r="X30" s="101">
        <v>147</v>
      </c>
      <c r="Y30" s="101">
        <v>105</v>
      </c>
      <c r="Z30" s="100">
        <v>138</v>
      </c>
      <c r="AA30" s="101">
        <v>70</v>
      </c>
      <c r="AB30" s="101">
        <v>185</v>
      </c>
      <c r="AC30" s="101">
        <v>15</v>
      </c>
      <c r="AD30" s="101">
        <v>2</v>
      </c>
      <c r="AE30" s="101" t="s">
        <v>30</v>
      </c>
      <c r="AF30" s="101" t="s">
        <v>30</v>
      </c>
      <c r="AG30" s="101" t="s">
        <v>30</v>
      </c>
      <c r="AH30" s="101" t="s">
        <v>30</v>
      </c>
    </row>
    <row r="31" spans="1:34" ht="18.75" customHeight="1">
      <c r="A31" s="174" t="s">
        <v>575</v>
      </c>
      <c r="B31" s="1"/>
      <c r="C31" s="1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"/>
      <c r="AH31" s="1"/>
    </row>
    <row r="32" spans="1:34" ht="18.75" customHeight="1">
      <c r="A32" s="40" t="s">
        <v>515</v>
      </c>
      <c r="B32" s="1"/>
      <c r="C32" s="1"/>
      <c r="D32" s="4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.75" customHeight="1">
      <c r="A36" s="515" t="s">
        <v>600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757"/>
      <c r="AH36" s="757"/>
    </row>
    <row r="37" spans="1:34" ht="18.75" customHeight="1">
      <c r="A37" s="459" t="s">
        <v>599</v>
      </c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767"/>
      <c r="AH37" s="767"/>
    </row>
    <row r="38" spans="1:34" ht="18.75" customHeight="1">
      <c r="A38" s="459" t="s">
        <v>621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767"/>
      <c r="AH38" s="767"/>
    </row>
    <row r="39" spans="1:34" ht="18.75" customHeight="1" thickBot="1">
      <c r="A39" s="1"/>
      <c r="B39" s="1"/>
      <c r="C39" s="5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"/>
      <c r="AG39" s="110"/>
      <c r="AH39" s="48" t="s">
        <v>213</v>
      </c>
    </row>
    <row r="40" spans="1:34" ht="18.75" customHeight="1">
      <c r="A40" s="456" t="s">
        <v>620</v>
      </c>
      <c r="B40" s="456"/>
      <c r="C40" s="457"/>
      <c r="D40" s="456" t="s">
        <v>619</v>
      </c>
      <c r="E40" s="456"/>
      <c r="F40" s="457"/>
      <c r="G40" s="455" t="s">
        <v>618</v>
      </c>
      <c r="H40" s="457"/>
      <c r="I40" s="455" t="s">
        <v>617</v>
      </c>
      <c r="J40" s="537"/>
      <c r="K40" s="455" t="s">
        <v>616</v>
      </c>
      <c r="L40" s="537"/>
      <c r="M40" s="765" t="s">
        <v>615</v>
      </c>
      <c r="N40" s="527"/>
      <c r="O40" s="455" t="s">
        <v>614</v>
      </c>
      <c r="P40" s="457"/>
      <c r="Q40" s="768" t="s">
        <v>613</v>
      </c>
      <c r="R40" s="527"/>
      <c r="S40" s="455" t="s">
        <v>612</v>
      </c>
      <c r="T40" s="537"/>
      <c r="U40" s="455" t="s">
        <v>611</v>
      </c>
      <c r="V40" s="537"/>
      <c r="W40" s="536" t="s">
        <v>610</v>
      </c>
      <c r="X40" s="537"/>
      <c r="Y40" s="455" t="s">
        <v>609</v>
      </c>
      <c r="Z40" s="537"/>
      <c r="AA40" s="769" t="s">
        <v>608</v>
      </c>
      <c r="AB40" s="770"/>
      <c r="AC40" s="455" t="s">
        <v>607</v>
      </c>
      <c r="AD40" s="537"/>
      <c r="AE40" s="768" t="s">
        <v>606</v>
      </c>
      <c r="AF40" s="527"/>
      <c r="AG40" s="455" t="s">
        <v>605</v>
      </c>
      <c r="AH40" s="450"/>
    </row>
    <row r="41" spans="1:34" ht="18.75" customHeight="1">
      <c r="A41" s="459"/>
      <c r="B41" s="459"/>
      <c r="C41" s="460"/>
      <c r="D41" s="484"/>
      <c r="E41" s="484"/>
      <c r="F41" s="485"/>
      <c r="G41" s="766"/>
      <c r="H41" s="485"/>
      <c r="I41" s="539"/>
      <c r="J41" s="540"/>
      <c r="K41" s="539"/>
      <c r="L41" s="540"/>
      <c r="M41" s="441"/>
      <c r="N41" s="530"/>
      <c r="O41" s="766"/>
      <c r="P41" s="485"/>
      <c r="Q41" s="441"/>
      <c r="R41" s="530"/>
      <c r="S41" s="539"/>
      <c r="T41" s="540"/>
      <c r="U41" s="539"/>
      <c r="V41" s="540"/>
      <c r="W41" s="539"/>
      <c r="X41" s="540"/>
      <c r="Y41" s="539"/>
      <c r="Z41" s="540"/>
      <c r="AA41" s="771"/>
      <c r="AB41" s="772"/>
      <c r="AC41" s="539"/>
      <c r="AD41" s="540"/>
      <c r="AE41" s="441"/>
      <c r="AF41" s="530"/>
      <c r="AG41" s="452"/>
      <c r="AH41" s="453"/>
    </row>
    <row r="42" spans="1:34" ht="18.75" customHeight="1">
      <c r="A42" s="484"/>
      <c r="B42" s="484"/>
      <c r="C42" s="485"/>
      <c r="D42" s="83" t="s">
        <v>3</v>
      </c>
      <c r="E42" s="86" t="s">
        <v>4</v>
      </c>
      <c r="F42" s="86" t="s">
        <v>5</v>
      </c>
      <c r="G42" s="86" t="s">
        <v>4</v>
      </c>
      <c r="H42" s="86" t="s">
        <v>5</v>
      </c>
      <c r="I42" s="86" t="s">
        <v>4</v>
      </c>
      <c r="J42" s="86" t="s">
        <v>5</v>
      </c>
      <c r="K42" s="86" t="s">
        <v>4</v>
      </c>
      <c r="L42" s="86" t="s">
        <v>5</v>
      </c>
      <c r="M42" s="86" t="s">
        <v>4</v>
      </c>
      <c r="N42" s="86" t="s">
        <v>5</v>
      </c>
      <c r="O42" s="86" t="s">
        <v>4</v>
      </c>
      <c r="P42" s="86" t="s">
        <v>5</v>
      </c>
      <c r="Q42" s="86" t="s">
        <v>4</v>
      </c>
      <c r="R42" s="84" t="s">
        <v>5</v>
      </c>
      <c r="S42" s="86" t="s">
        <v>4</v>
      </c>
      <c r="T42" s="86" t="s">
        <v>5</v>
      </c>
      <c r="U42" s="86" t="s">
        <v>4</v>
      </c>
      <c r="V42" s="86" t="s">
        <v>5</v>
      </c>
      <c r="W42" s="86" t="s">
        <v>4</v>
      </c>
      <c r="X42" s="86" t="s">
        <v>5</v>
      </c>
      <c r="Y42" s="86" t="s">
        <v>4</v>
      </c>
      <c r="Z42" s="86" t="s">
        <v>5</v>
      </c>
      <c r="AA42" s="86" t="s">
        <v>4</v>
      </c>
      <c r="AB42" s="86" t="s">
        <v>5</v>
      </c>
      <c r="AC42" s="86" t="s">
        <v>4</v>
      </c>
      <c r="AD42" s="86" t="s">
        <v>5</v>
      </c>
      <c r="AE42" s="98" t="s">
        <v>4</v>
      </c>
      <c r="AF42" s="86" t="s">
        <v>5</v>
      </c>
      <c r="AG42" s="86" t="s">
        <v>4</v>
      </c>
      <c r="AH42" s="85" t="s">
        <v>5</v>
      </c>
    </row>
    <row r="43" spans="1:34" ht="18.75" customHeight="1">
      <c r="A43" s="50"/>
      <c r="B43" s="50"/>
      <c r="C43" s="71" t="s">
        <v>3</v>
      </c>
      <c r="D43" s="74">
        <f>SUM(D45:D49)</f>
        <v>2258</v>
      </c>
      <c r="E43" s="74">
        <f>SUM(E45:E49)</f>
        <v>400</v>
      </c>
      <c r="F43" s="74">
        <f>SUM(F45:F49)</f>
        <v>1858</v>
      </c>
      <c r="G43" s="74">
        <f>SUM(G45:G49)</f>
        <v>148</v>
      </c>
      <c r="H43" s="74">
        <f>SUM(H45:H49)</f>
        <v>203</v>
      </c>
      <c r="I43" s="34" t="s">
        <v>30</v>
      </c>
      <c r="J43" s="34" t="s">
        <v>30</v>
      </c>
      <c r="K43" s="74">
        <f>SUM(K45:K49)</f>
        <v>6</v>
      </c>
      <c r="L43" s="74">
        <f>SUM(L45:L49)</f>
        <v>145</v>
      </c>
      <c r="M43" s="34" t="s">
        <v>30</v>
      </c>
      <c r="N43" s="63" t="s">
        <v>604</v>
      </c>
      <c r="O43" s="34" t="s">
        <v>30</v>
      </c>
      <c r="P43" s="63" t="s">
        <v>604</v>
      </c>
      <c r="Q43" s="34" t="s">
        <v>30</v>
      </c>
      <c r="R43" s="63" t="s">
        <v>604</v>
      </c>
      <c r="S43" s="34" t="s">
        <v>30</v>
      </c>
      <c r="T43" s="63" t="s">
        <v>604</v>
      </c>
      <c r="U43" s="74">
        <f aca="true" t="shared" si="4" ref="U43:AF43">SUM(U45:U49)</f>
        <v>61</v>
      </c>
      <c r="V43" s="74">
        <f t="shared" si="4"/>
        <v>112</v>
      </c>
      <c r="W43" s="74">
        <f t="shared" si="4"/>
        <v>49</v>
      </c>
      <c r="X43" s="74">
        <f t="shared" si="4"/>
        <v>312</v>
      </c>
      <c r="Y43" s="74">
        <f t="shared" si="4"/>
        <v>18</v>
      </c>
      <c r="Z43" s="74">
        <f t="shared" si="4"/>
        <v>63</v>
      </c>
      <c r="AA43" s="74">
        <f t="shared" si="4"/>
        <v>43</v>
      </c>
      <c r="AB43" s="74">
        <f t="shared" si="4"/>
        <v>382</v>
      </c>
      <c r="AC43" s="74">
        <f t="shared" si="4"/>
        <v>65</v>
      </c>
      <c r="AD43" s="74">
        <f t="shared" si="4"/>
        <v>33</v>
      </c>
      <c r="AE43" s="74">
        <f t="shared" si="4"/>
        <v>10</v>
      </c>
      <c r="AF43" s="74">
        <f t="shared" si="4"/>
        <v>65</v>
      </c>
      <c r="AG43" s="70" t="s">
        <v>13</v>
      </c>
      <c r="AH43" s="70" t="s">
        <v>604</v>
      </c>
    </row>
    <row r="44" spans="1:34" ht="18.75" customHeight="1">
      <c r="A44" s="764" t="s">
        <v>579</v>
      </c>
      <c r="B44" s="50"/>
      <c r="C44" s="336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17"/>
      <c r="AF44" s="117"/>
      <c r="AG44" s="117"/>
      <c r="AH44" s="117"/>
    </row>
    <row r="45" spans="1:34" ht="18.75" customHeight="1">
      <c r="A45" s="764"/>
      <c r="B45" s="50"/>
      <c r="C45" s="16" t="s">
        <v>10</v>
      </c>
      <c r="D45" s="36" t="s">
        <v>30</v>
      </c>
      <c r="E45" s="36" t="s">
        <v>30</v>
      </c>
      <c r="F45" s="36" t="s">
        <v>30</v>
      </c>
      <c r="G45" s="36" t="s">
        <v>30</v>
      </c>
      <c r="H45" s="36" t="s">
        <v>30</v>
      </c>
      <c r="I45" s="36" t="s">
        <v>30</v>
      </c>
      <c r="J45" s="36" t="s">
        <v>30</v>
      </c>
      <c r="K45" s="36" t="s">
        <v>30</v>
      </c>
      <c r="L45" s="36" t="s">
        <v>30</v>
      </c>
      <c r="M45" s="36" t="s">
        <v>30</v>
      </c>
      <c r="N45" s="36" t="s">
        <v>30</v>
      </c>
      <c r="O45" s="36" t="s">
        <v>30</v>
      </c>
      <c r="P45" s="36" t="s">
        <v>30</v>
      </c>
      <c r="Q45" s="36" t="s">
        <v>30</v>
      </c>
      <c r="R45" s="36" t="s">
        <v>30</v>
      </c>
      <c r="S45" s="36" t="s">
        <v>30</v>
      </c>
      <c r="T45" s="36" t="s">
        <v>30</v>
      </c>
      <c r="U45" s="36" t="s">
        <v>30</v>
      </c>
      <c r="V45" s="36" t="s">
        <v>30</v>
      </c>
      <c r="W45" s="36" t="s">
        <v>30</v>
      </c>
      <c r="X45" s="36" t="s">
        <v>30</v>
      </c>
      <c r="Y45" s="36" t="s">
        <v>30</v>
      </c>
      <c r="Z45" s="36" t="s">
        <v>30</v>
      </c>
      <c r="AA45" s="36" t="s">
        <v>30</v>
      </c>
      <c r="AB45" s="36" t="s">
        <v>30</v>
      </c>
      <c r="AC45" s="36" t="s">
        <v>30</v>
      </c>
      <c r="AD45" s="36" t="s">
        <v>30</v>
      </c>
      <c r="AE45" s="36" t="s">
        <v>30</v>
      </c>
      <c r="AF45" s="36" t="s">
        <v>30</v>
      </c>
      <c r="AG45" s="36" t="s">
        <v>30</v>
      </c>
      <c r="AH45" s="36" t="s">
        <v>30</v>
      </c>
    </row>
    <row r="46" spans="1:34" ht="18.75" customHeight="1">
      <c r="A46" s="764"/>
      <c r="B46" s="50"/>
      <c r="C46" s="16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36"/>
      <c r="X46" s="36"/>
      <c r="Y46" s="103"/>
      <c r="Z46" s="103"/>
      <c r="AA46" s="103"/>
      <c r="AB46" s="103"/>
      <c r="AC46" s="103"/>
      <c r="AD46" s="103"/>
      <c r="AE46" s="117"/>
      <c r="AF46" s="117"/>
      <c r="AG46" s="36"/>
      <c r="AH46" s="36"/>
    </row>
    <row r="47" spans="1:34" ht="18.75" customHeight="1">
      <c r="A47" s="764"/>
      <c r="B47" s="50"/>
      <c r="C47" s="16" t="s">
        <v>8</v>
      </c>
      <c r="D47" s="119">
        <f>SUM(E47:F47)</f>
        <v>351</v>
      </c>
      <c r="E47" s="119">
        <f>SUM(G47,I47,K47,M47,O47,Q47,S47,U47,W47,Y47,AA47,AC47,AE47,AG47)</f>
        <v>148</v>
      </c>
      <c r="F47" s="119">
        <f>SUM(H47,J47,L47,N47,P47,R47,T47,V47,X47,Z47,AB47,AD47,AF47,AH47)</f>
        <v>203</v>
      </c>
      <c r="G47" s="36">
        <v>148</v>
      </c>
      <c r="H47" s="36">
        <v>203</v>
      </c>
      <c r="I47" s="36" t="s">
        <v>30</v>
      </c>
      <c r="J47" s="36" t="s">
        <v>30</v>
      </c>
      <c r="K47" s="36" t="s">
        <v>30</v>
      </c>
      <c r="L47" s="36" t="s">
        <v>30</v>
      </c>
      <c r="M47" s="36" t="s">
        <v>30</v>
      </c>
      <c r="N47" s="36" t="s">
        <v>30</v>
      </c>
      <c r="O47" s="36" t="s">
        <v>30</v>
      </c>
      <c r="P47" s="36" t="s">
        <v>30</v>
      </c>
      <c r="Q47" s="36" t="s">
        <v>30</v>
      </c>
      <c r="R47" s="36" t="s">
        <v>30</v>
      </c>
      <c r="S47" s="36" t="s">
        <v>30</v>
      </c>
      <c r="T47" s="36" t="s">
        <v>30</v>
      </c>
      <c r="U47" s="36" t="s">
        <v>30</v>
      </c>
      <c r="V47" s="36" t="s">
        <v>30</v>
      </c>
      <c r="W47" s="36" t="s">
        <v>30</v>
      </c>
      <c r="X47" s="36" t="s">
        <v>30</v>
      </c>
      <c r="Y47" s="36" t="s">
        <v>30</v>
      </c>
      <c r="Z47" s="36" t="s">
        <v>30</v>
      </c>
      <c r="AA47" s="36" t="s">
        <v>30</v>
      </c>
      <c r="AB47" s="36" t="s">
        <v>30</v>
      </c>
      <c r="AC47" s="36" t="s">
        <v>30</v>
      </c>
      <c r="AD47" s="36" t="s">
        <v>30</v>
      </c>
      <c r="AE47" s="36" t="s">
        <v>30</v>
      </c>
      <c r="AF47" s="36" t="s">
        <v>30</v>
      </c>
      <c r="AG47" s="36" t="s">
        <v>30</v>
      </c>
      <c r="AH47" s="36" t="s">
        <v>30</v>
      </c>
    </row>
    <row r="48" spans="1:34" ht="18.75" customHeight="1">
      <c r="A48" s="764"/>
      <c r="B48" s="50"/>
      <c r="C48" s="16"/>
      <c r="D48" s="103"/>
      <c r="E48" s="106"/>
      <c r="F48" s="106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17"/>
      <c r="AF48" s="117"/>
      <c r="AG48" s="117"/>
      <c r="AH48" s="117"/>
    </row>
    <row r="49" spans="1:34" ht="18.75" customHeight="1">
      <c r="A49" s="50"/>
      <c r="B49" s="50"/>
      <c r="C49" s="16" t="s">
        <v>9</v>
      </c>
      <c r="D49" s="119">
        <f>SUM(E49:F49)</f>
        <v>1907</v>
      </c>
      <c r="E49" s="119">
        <f>SUM(G49,I49,K49,M49,O49,Q49,S49,U49,W49,Y49,AA49,AC49,AE49,AG49)</f>
        <v>252</v>
      </c>
      <c r="F49" s="119">
        <v>1655</v>
      </c>
      <c r="G49" s="36" t="s">
        <v>30</v>
      </c>
      <c r="H49" s="36" t="s">
        <v>30</v>
      </c>
      <c r="I49" s="36" t="s">
        <v>30</v>
      </c>
      <c r="J49" s="36" t="s">
        <v>30</v>
      </c>
      <c r="K49" s="36">
        <v>6</v>
      </c>
      <c r="L49" s="177">
        <v>145</v>
      </c>
      <c r="M49" s="36" t="s">
        <v>30</v>
      </c>
      <c r="N49" s="36" t="s">
        <v>604</v>
      </c>
      <c r="O49" s="36" t="s">
        <v>30</v>
      </c>
      <c r="P49" s="36" t="s">
        <v>604</v>
      </c>
      <c r="Q49" s="36" t="s">
        <v>30</v>
      </c>
      <c r="R49" s="36" t="s">
        <v>604</v>
      </c>
      <c r="S49" s="36" t="s">
        <v>30</v>
      </c>
      <c r="T49" s="36" t="s">
        <v>604</v>
      </c>
      <c r="U49" s="119">
        <v>61</v>
      </c>
      <c r="V49" s="119">
        <v>112</v>
      </c>
      <c r="W49" s="119">
        <v>49</v>
      </c>
      <c r="X49" s="119">
        <v>312</v>
      </c>
      <c r="Y49" s="119">
        <v>18</v>
      </c>
      <c r="Z49" s="119">
        <v>63</v>
      </c>
      <c r="AA49" s="119">
        <v>43</v>
      </c>
      <c r="AB49" s="119">
        <v>382</v>
      </c>
      <c r="AC49" s="119">
        <v>65</v>
      </c>
      <c r="AD49" s="119">
        <v>33</v>
      </c>
      <c r="AE49" s="119">
        <v>10</v>
      </c>
      <c r="AF49" s="119">
        <v>65</v>
      </c>
      <c r="AG49" s="36" t="s">
        <v>30</v>
      </c>
      <c r="AH49" s="36" t="s">
        <v>604</v>
      </c>
    </row>
    <row r="50" spans="1:34" ht="18.75" customHeight="1">
      <c r="A50" s="50"/>
      <c r="B50" s="50"/>
      <c r="C50" s="16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17"/>
      <c r="AF50" s="117"/>
      <c r="AG50" s="117"/>
      <c r="AH50" s="117"/>
    </row>
    <row r="51" spans="1:34" ht="18.75" customHeight="1">
      <c r="A51" s="50"/>
      <c r="B51" s="50"/>
      <c r="C51" s="71" t="s">
        <v>3</v>
      </c>
      <c r="D51" s="74">
        <f>SUM(D53:D57)</f>
        <v>1504</v>
      </c>
      <c r="E51" s="74">
        <f>SUM(E53:E57)</f>
        <v>220</v>
      </c>
      <c r="F51" s="74">
        <f>SUM(F53:F57)</f>
        <v>1284</v>
      </c>
      <c r="G51" s="74">
        <f>SUM(G53:G57)</f>
        <v>47</v>
      </c>
      <c r="H51" s="74">
        <f>SUM(H53:H57)</f>
        <v>77</v>
      </c>
      <c r="I51" s="34" t="s">
        <v>30</v>
      </c>
      <c r="J51" s="34" t="s">
        <v>30</v>
      </c>
      <c r="K51" s="74">
        <f>SUM(K53:K57)</f>
        <v>6</v>
      </c>
      <c r="L51" s="74">
        <f>SUM(L53:L57)</f>
        <v>110</v>
      </c>
      <c r="M51" s="34" t="s">
        <v>30</v>
      </c>
      <c r="N51" s="63" t="s">
        <v>603</v>
      </c>
      <c r="O51" s="34" t="s">
        <v>30</v>
      </c>
      <c r="P51" s="63" t="s">
        <v>603</v>
      </c>
      <c r="Q51" s="34" t="s">
        <v>30</v>
      </c>
      <c r="R51" s="63" t="s">
        <v>603</v>
      </c>
      <c r="S51" s="34" t="s">
        <v>30</v>
      </c>
      <c r="T51" s="63" t="s">
        <v>603</v>
      </c>
      <c r="U51" s="74">
        <f aca="true" t="shared" si="5" ref="U51:AF51">SUM(U53:U57)</f>
        <v>45</v>
      </c>
      <c r="V51" s="74">
        <f t="shared" si="5"/>
        <v>68</v>
      </c>
      <c r="W51" s="74">
        <f t="shared" si="5"/>
        <v>16</v>
      </c>
      <c r="X51" s="74">
        <f t="shared" si="5"/>
        <v>174</v>
      </c>
      <c r="Y51" s="74">
        <f t="shared" si="5"/>
        <v>14</v>
      </c>
      <c r="Z51" s="74">
        <f t="shared" si="5"/>
        <v>50</v>
      </c>
      <c r="AA51" s="74">
        <f t="shared" si="5"/>
        <v>24</v>
      </c>
      <c r="AB51" s="74">
        <f t="shared" si="5"/>
        <v>324</v>
      </c>
      <c r="AC51" s="74">
        <f t="shared" si="5"/>
        <v>60</v>
      </c>
      <c r="AD51" s="74">
        <f t="shared" si="5"/>
        <v>29</v>
      </c>
      <c r="AE51" s="74">
        <f t="shared" si="5"/>
        <v>8</v>
      </c>
      <c r="AF51" s="74">
        <f t="shared" si="5"/>
        <v>48</v>
      </c>
      <c r="AG51" s="70" t="s">
        <v>13</v>
      </c>
      <c r="AH51" s="63" t="s">
        <v>603</v>
      </c>
    </row>
    <row r="52" spans="1:34" ht="18.75" customHeight="1">
      <c r="A52" s="764" t="s">
        <v>578</v>
      </c>
      <c r="B52" s="50"/>
      <c r="C52" s="336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17"/>
      <c r="AF52" s="117"/>
      <c r="AG52" s="117"/>
      <c r="AH52" s="117"/>
    </row>
    <row r="53" spans="1:34" ht="18.75" customHeight="1">
      <c r="A53" s="764"/>
      <c r="B53" s="50"/>
      <c r="C53" s="16" t="s">
        <v>10</v>
      </c>
      <c r="D53" s="36" t="s">
        <v>30</v>
      </c>
      <c r="E53" s="36" t="s">
        <v>30</v>
      </c>
      <c r="F53" s="36" t="s">
        <v>30</v>
      </c>
      <c r="G53" s="36" t="s">
        <v>30</v>
      </c>
      <c r="H53" s="36" t="s">
        <v>30</v>
      </c>
      <c r="I53" s="36" t="s">
        <v>30</v>
      </c>
      <c r="J53" s="36" t="s">
        <v>30</v>
      </c>
      <c r="K53" s="36" t="s">
        <v>30</v>
      </c>
      <c r="L53" s="36" t="s">
        <v>30</v>
      </c>
      <c r="M53" s="36" t="s">
        <v>30</v>
      </c>
      <c r="N53" s="36" t="s">
        <v>30</v>
      </c>
      <c r="O53" s="36" t="s">
        <v>30</v>
      </c>
      <c r="P53" s="36" t="s">
        <v>30</v>
      </c>
      <c r="Q53" s="36" t="s">
        <v>30</v>
      </c>
      <c r="R53" s="36" t="s">
        <v>30</v>
      </c>
      <c r="S53" s="36" t="s">
        <v>30</v>
      </c>
      <c r="T53" s="36" t="s">
        <v>30</v>
      </c>
      <c r="U53" s="36" t="s">
        <v>30</v>
      </c>
      <c r="V53" s="36" t="s">
        <v>30</v>
      </c>
      <c r="W53" s="36" t="s">
        <v>30</v>
      </c>
      <c r="X53" s="36" t="s">
        <v>30</v>
      </c>
      <c r="Y53" s="36" t="s">
        <v>30</v>
      </c>
      <c r="Z53" s="36" t="s">
        <v>30</v>
      </c>
      <c r="AA53" s="36" t="s">
        <v>30</v>
      </c>
      <c r="AB53" s="36" t="s">
        <v>30</v>
      </c>
      <c r="AC53" s="36" t="s">
        <v>30</v>
      </c>
      <c r="AD53" s="36" t="s">
        <v>30</v>
      </c>
      <c r="AE53" s="36" t="s">
        <v>30</v>
      </c>
      <c r="AF53" s="36" t="s">
        <v>30</v>
      </c>
      <c r="AG53" s="36" t="s">
        <v>30</v>
      </c>
      <c r="AH53" s="36" t="s">
        <v>30</v>
      </c>
    </row>
    <row r="54" spans="1:34" ht="18.75" customHeight="1">
      <c r="A54" s="764"/>
      <c r="B54" s="50"/>
      <c r="C54" s="16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17"/>
      <c r="AF54" s="117"/>
      <c r="AG54" s="117"/>
      <c r="AH54" s="117"/>
    </row>
    <row r="55" spans="1:34" ht="18.75" customHeight="1">
      <c r="A55" s="764"/>
      <c r="B55" s="50"/>
      <c r="C55" s="16" t="s">
        <v>8</v>
      </c>
      <c r="D55" s="119">
        <f>SUM(E55:F55)</f>
        <v>124</v>
      </c>
      <c r="E55" s="119">
        <f>SUM(G55,I55,K55,M55,O55,Q55,S55,U55,W55,Y55,AA55,AC55,AE55,AG55)</f>
        <v>47</v>
      </c>
      <c r="F55" s="119">
        <f>SUM(H55,J55,L55,N55,P55,R55,T55,V55,X55,Z55,AB55,AD55,AF55,AH55)</f>
        <v>77</v>
      </c>
      <c r="G55" s="36">
        <v>47</v>
      </c>
      <c r="H55" s="36">
        <v>77</v>
      </c>
      <c r="I55" s="36" t="s">
        <v>30</v>
      </c>
      <c r="J55" s="36" t="s">
        <v>30</v>
      </c>
      <c r="K55" s="36" t="s">
        <v>30</v>
      </c>
      <c r="L55" s="36" t="s">
        <v>30</v>
      </c>
      <c r="M55" s="36" t="s">
        <v>30</v>
      </c>
      <c r="N55" s="36" t="s">
        <v>30</v>
      </c>
      <c r="O55" s="36" t="s">
        <v>30</v>
      </c>
      <c r="P55" s="36" t="s">
        <v>30</v>
      </c>
      <c r="Q55" s="36" t="s">
        <v>30</v>
      </c>
      <c r="R55" s="36" t="s">
        <v>30</v>
      </c>
      <c r="S55" s="36" t="s">
        <v>30</v>
      </c>
      <c r="T55" s="36" t="s">
        <v>30</v>
      </c>
      <c r="U55" s="36" t="s">
        <v>30</v>
      </c>
      <c r="V55" s="36" t="s">
        <v>30</v>
      </c>
      <c r="W55" s="36" t="s">
        <v>30</v>
      </c>
      <c r="X55" s="36" t="s">
        <v>30</v>
      </c>
      <c r="Y55" s="36" t="s">
        <v>30</v>
      </c>
      <c r="Z55" s="36" t="s">
        <v>30</v>
      </c>
      <c r="AA55" s="36" t="s">
        <v>30</v>
      </c>
      <c r="AB55" s="36" t="s">
        <v>30</v>
      </c>
      <c r="AC55" s="36" t="s">
        <v>30</v>
      </c>
      <c r="AD55" s="36" t="s">
        <v>30</v>
      </c>
      <c r="AE55" s="36" t="s">
        <v>30</v>
      </c>
      <c r="AF55" s="36" t="s">
        <v>30</v>
      </c>
      <c r="AG55" s="36" t="s">
        <v>30</v>
      </c>
      <c r="AH55" s="36" t="s">
        <v>30</v>
      </c>
    </row>
    <row r="56" spans="1:34" ht="18.75" customHeight="1">
      <c r="A56" s="764"/>
      <c r="B56" s="50"/>
      <c r="C56" s="16"/>
      <c r="D56" s="103"/>
      <c r="E56" s="106"/>
      <c r="F56" s="106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17"/>
      <c r="AF56" s="117"/>
      <c r="AG56" s="117"/>
      <c r="AH56" s="117"/>
    </row>
    <row r="57" spans="1:34" ht="18.75" customHeight="1">
      <c r="A57" s="50"/>
      <c r="B57" s="50"/>
      <c r="C57" s="16" t="s">
        <v>9</v>
      </c>
      <c r="D57" s="119">
        <f>SUM(E57:F57)</f>
        <v>1380</v>
      </c>
      <c r="E57" s="119">
        <f>SUM(G57,I57,K57,M57,O57,Q57,S57,U57,W57,Y57,AA57,AC57,AE57,AG57)</f>
        <v>173</v>
      </c>
      <c r="F57" s="119">
        <v>1207</v>
      </c>
      <c r="G57" s="36" t="s">
        <v>30</v>
      </c>
      <c r="H57" s="36" t="s">
        <v>30</v>
      </c>
      <c r="I57" s="36" t="s">
        <v>30</v>
      </c>
      <c r="J57" s="36" t="s">
        <v>30</v>
      </c>
      <c r="K57" s="36">
        <v>6</v>
      </c>
      <c r="L57" s="177">
        <v>110</v>
      </c>
      <c r="M57" s="36" t="s">
        <v>30</v>
      </c>
      <c r="N57" s="36" t="s">
        <v>604</v>
      </c>
      <c r="O57" s="36" t="s">
        <v>30</v>
      </c>
      <c r="P57" s="36" t="s">
        <v>604</v>
      </c>
      <c r="Q57" s="36" t="s">
        <v>30</v>
      </c>
      <c r="R57" s="36" t="s">
        <v>604</v>
      </c>
      <c r="S57" s="36" t="s">
        <v>30</v>
      </c>
      <c r="T57" s="36" t="s">
        <v>604</v>
      </c>
      <c r="U57" s="36">
        <v>45</v>
      </c>
      <c r="V57" s="177">
        <v>68</v>
      </c>
      <c r="W57" s="177">
        <v>16</v>
      </c>
      <c r="X57" s="177">
        <v>174</v>
      </c>
      <c r="Y57" s="177">
        <v>14</v>
      </c>
      <c r="Z57" s="177">
        <v>50</v>
      </c>
      <c r="AA57" s="36">
        <v>24</v>
      </c>
      <c r="AB57" s="177">
        <v>324</v>
      </c>
      <c r="AC57" s="177">
        <v>60</v>
      </c>
      <c r="AD57" s="177">
        <v>29</v>
      </c>
      <c r="AE57" s="117">
        <v>8</v>
      </c>
      <c r="AF57" s="117">
        <v>48</v>
      </c>
      <c r="AG57" s="36" t="s">
        <v>30</v>
      </c>
      <c r="AH57" s="36" t="s">
        <v>604</v>
      </c>
    </row>
    <row r="58" spans="1:34" ht="18.75" customHeight="1">
      <c r="A58" s="50"/>
      <c r="B58" s="50"/>
      <c r="C58" s="16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17"/>
      <c r="AF58" s="117"/>
      <c r="AG58" s="117"/>
      <c r="AH58" s="117"/>
    </row>
    <row r="59" spans="1:34" ht="18.75" customHeight="1">
      <c r="A59" s="50"/>
      <c r="B59" s="50"/>
      <c r="C59" s="71" t="s">
        <v>3</v>
      </c>
      <c r="D59" s="171">
        <f>SUM(D61:D65)</f>
        <v>1476</v>
      </c>
      <c r="E59" s="74">
        <f>SUM(E61:E65)</f>
        <v>240</v>
      </c>
      <c r="F59" s="74">
        <f>SUM(F61:F65)</f>
        <v>1236</v>
      </c>
      <c r="G59" s="74">
        <f>SUM(G61:G65)</f>
        <v>47</v>
      </c>
      <c r="H59" s="74">
        <f>SUM(H61:H65)</f>
        <v>76</v>
      </c>
      <c r="I59" s="34" t="s">
        <v>30</v>
      </c>
      <c r="J59" s="74">
        <f>SUM(J61:J65)</f>
        <v>1</v>
      </c>
      <c r="K59" s="74">
        <f>SUM(K61:K65)</f>
        <v>10</v>
      </c>
      <c r="L59" s="74">
        <f>SUM(L61:L65)</f>
        <v>144</v>
      </c>
      <c r="M59" s="34" t="s">
        <v>30</v>
      </c>
      <c r="N59" s="63" t="s">
        <v>603</v>
      </c>
      <c r="O59" s="34" t="s">
        <v>30</v>
      </c>
      <c r="P59" s="63" t="s">
        <v>603</v>
      </c>
      <c r="Q59" s="34" t="s">
        <v>30</v>
      </c>
      <c r="R59" s="63" t="s">
        <v>603</v>
      </c>
      <c r="S59" s="34" t="s">
        <v>30</v>
      </c>
      <c r="T59" s="63" t="s">
        <v>603</v>
      </c>
      <c r="U59" s="74">
        <f aca="true" t="shared" si="6" ref="U59:AF59">SUM(U61:U65)</f>
        <v>49</v>
      </c>
      <c r="V59" s="74">
        <f t="shared" si="6"/>
        <v>42</v>
      </c>
      <c r="W59" s="74">
        <f t="shared" si="6"/>
        <v>25</v>
      </c>
      <c r="X59" s="74">
        <f t="shared" si="6"/>
        <v>159</v>
      </c>
      <c r="Y59" s="74">
        <f t="shared" si="6"/>
        <v>13</v>
      </c>
      <c r="Z59" s="74">
        <f t="shared" si="6"/>
        <v>45</v>
      </c>
      <c r="AA59" s="74">
        <f t="shared" si="6"/>
        <v>19</v>
      </c>
      <c r="AB59" s="74">
        <f t="shared" si="6"/>
        <v>303</v>
      </c>
      <c r="AC59" s="74">
        <f t="shared" si="6"/>
        <v>48</v>
      </c>
      <c r="AD59" s="74">
        <f t="shared" si="6"/>
        <v>19</v>
      </c>
      <c r="AE59" s="74">
        <f t="shared" si="6"/>
        <v>29</v>
      </c>
      <c r="AF59" s="74">
        <f t="shared" si="6"/>
        <v>68</v>
      </c>
      <c r="AG59" s="34" t="s">
        <v>30</v>
      </c>
      <c r="AH59" s="63" t="s">
        <v>603</v>
      </c>
    </row>
    <row r="60" spans="1:34" ht="18.75" customHeight="1">
      <c r="A60" s="764" t="s">
        <v>577</v>
      </c>
      <c r="B60" s="50"/>
      <c r="C60" s="336"/>
      <c r="D60" s="334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36"/>
      <c r="AE60" s="36"/>
      <c r="AF60" s="36"/>
      <c r="AG60" s="117"/>
      <c r="AH60" s="117"/>
    </row>
    <row r="61" spans="1:34" ht="18.75" customHeight="1">
      <c r="A61" s="764"/>
      <c r="B61" s="50"/>
      <c r="C61" s="16" t="s">
        <v>10</v>
      </c>
      <c r="D61" s="36" t="s">
        <v>30</v>
      </c>
      <c r="E61" s="36" t="s">
        <v>30</v>
      </c>
      <c r="F61" s="36" t="s">
        <v>30</v>
      </c>
      <c r="G61" s="36" t="s">
        <v>30</v>
      </c>
      <c r="H61" s="36" t="s">
        <v>30</v>
      </c>
      <c r="I61" s="36" t="s">
        <v>30</v>
      </c>
      <c r="J61" s="36" t="s">
        <v>30</v>
      </c>
      <c r="K61" s="36" t="s">
        <v>30</v>
      </c>
      <c r="L61" s="36" t="s">
        <v>30</v>
      </c>
      <c r="M61" s="36" t="s">
        <v>30</v>
      </c>
      <c r="N61" s="36" t="s">
        <v>30</v>
      </c>
      <c r="O61" s="36" t="s">
        <v>30</v>
      </c>
      <c r="P61" s="36" t="s">
        <v>30</v>
      </c>
      <c r="Q61" s="36" t="s">
        <v>30</v>
      </c>
      <c r="R61" s="36" t="s">
        <v>30</v>
      </c>
      <c r="S61" s="36" t="s">
        <v>30</v>
      </c>
      <c r="T61" s="36" t="s">
        <v>30</v>
      </c>
      <c r="U61" s="36" t="s">
        <v>30</v>
      </c>
      <c r="V61" s="36" t="s">
        <v>30</v>
      </c>
      <c r="W61" s="36" t="s">
        <v>30</v>
      </c>
      <c r="X61" s="36" t="s">
        <v>30</v>
      </c>
      <c r="Y61" s="36" t="s">
        <v>30</v>
      </c>
      <c r="Z61" s="36" t="s">
        <v>30</v>
      </c>
      <c r="AA61" s="36" t="s">
        <v>30</v>
      </c>
      <c r="AB61" s="36" t="s">
        <v>30</v>
      </c>
      <c r="AC61" s="36" t="s">
        <v>30</v>
      </c>
      <c r="AD61" s="36" t="s">
        <v>30</v>
      </c>
      <c r="AE61" s="36" t="s">
        <v>30</v>
      </c>
      <c r="AF61" s="36" t="s">
        <v>30</v>
      </c>
      <c r="AG61" s="36" t="s">
        <v>30</v>
      </c>
      <c r="AH61" s="36" t="s">
        <v>30</v>
      </c>
    </row>
    <row r="62" spans="1:34" ht="18.75" customHeight="1">
      <c r="A62" s="764"/>
      <c r="B62" s="50"/>
      <c r="C62" s="16"/>
      <c r="D62" s="334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17"/>
      <c r="AF62" s="117"/>
      <c r="AG62" s="117"/>
      <c r="AH62" s="117"/>
    </row>
    <row r="63" spans="1:34" ht="18.75" customHeight="1">
      <c r="A63" s="764"/>
      <c r="B63" s="50"/>
      <c r="C63" s="16" t="s">
        <v>8</v>
      </c>
      <c r="D63" s="335">
        <f>SUM(E63:F63)</f>
        <v>123</v>
      </c>
      <c r="E63" s="119">
        <f>SUM(G63,I63,K63,M63,O63,Q63,S63,U63,W63,Y63,AA63,AC63,AE63,AG63)</f>
        <v>47</v>
      </c>
      <c r="F63" s="119">
        <f>SUM(H63,J63,L63,N63,P63,R63,T63,V63,X63,Z63,AB63,AD63,AF63,AH63)</f>
        <v>76</v>
      </c>
      <c r="G63" s="36">
        <v>47</v>
      </c>
      <c r="H63" s="36">
        <v>76</v>
      </c>
      <c r="I63" s="36" t="s">
        <v>30</v>
      </c>
      <c r="J63" s="36" t="s">
        <v>30</v>
      </c>
      <c r="K63" s="36" t="s">
        <v>30</v>
      </c>
      <c r="L63" s="36" t="s">
        <v>30</v>
      </c>
      <c r="M63" s="36" t="s">
        <v>30</v>
      </c>
      <c r="N63" s="36" t="s">
        <v>30</v>
      </c>
      <c r="O63" s="36" t="s">
        <v>30</v>
      </c>
      <c r="P63" s="36" t="s">
        <v>30</v>
      </c>
      <c r="Q63" s="36" t="s">
        <v>30</v>
      </c>
      <c r="R63" s="36" t="s">
        <v>30</v>
      </c>
      <c r="S63" s="36" t="s">
        <v>30</v>
      </c>
      <c r="T63" s="36" t="s">
        <v>30</v>
      </c>
      <c r="U63" s="36" t="s">
        <v>30</v>
      </c>
      <c r="V63" s="36" t="s">
        <v>30</v>
      </c>
      <c r="W63" s="36" t="s">
        <v>30</v>
      </c>
      <c r="X63" s="36" t="s">
        <v>30</v>
      </c>
      <c r="Y63" s="36" t="s">
        <v>30</v>
      </c>
      <c r="Z63" s="36" t="s">
        <v>30</v>
      </c>
      <c r="AA63" s="36" t="s">
        <v>30</v>
      </c>
      <c r="AB63" s="36" t="s">
        <v>30</v>
      </c>
      <c r="AC63" s="36" t="s">
        <v>30</v>
      </c>
      <c r="AD63" s="36" t="s">
        <v>30</v>
      </c>
      <c r="AE63" s="36" t="s">
        <v>30</v>
      </c>
      <c r="AF63" s="36" t="s">
        <v>30</v>
      </c>
      <c r="AG63" s="36" t="s">
        <v>30</v>
      </c>
      <c r="AH63" s="36" t="s">
        <v>30</v>
      </c>
    </row>
    <row r="64" spans="1:34" ht="18.75" customHeight="1">
      <c r="A64" s="764"/>
      <c r="B64" s="50"/>
      <c r="C64" s="16"/>
      <c r="D64" s="334"/>
      <c r="E64" s="119"/>
      <c r="F64" s="119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17"/>
      <c r="AF64" s="117"/>
      <c r="AG64" s="117"/>
      <c r="AH64" s="117"/>
    </row>
    <row r="65" spans="1:34" ht="18.75" customHeight="1">
      <c r="A65" s="43"/>
      <c r="B65" s="43"/>
      <c r="C65" s="27" t="s">
        <v>9</v>
      </c>
      <c r="D65" s="332">
        <f>SUM(E65:F65)</f>
        <v>1353</v>
      </c>
      <c r="E65" s="100">
        <f>SUM(G65,I65,K65,M65,O65,Q65,S65,U65,W65,Y65,AA65,AC65,AE65,AG65)</f>
        <v>193</v>
      </c>
      <c r="F65" s="100">
        <v>1160</v>
      </c>
      <c r="G65" s="101" t="s">
        <v>30</v>
      </c>
      <c r="H65" s="101" t="s">
        <v>30</v>
      </c>
      <c r="I65" s="101" t="s">
        <v>30</v>
      </c>
      <c r="J65" s="340">
        <v>1</v>
      </c>
      <c r="K65" s="101">
        <v>10</v>
      </c>
      <c r="L65" s="340">
        <v>144</v>
      </c>
      <c r="M65" s="101" t="s">
        <v>30</v>
      </c>
      <c r="N65" s="101" t="s">
        <v>603</v>
      </c>
      <c r="O65" s="101" t="s">
        <v>30</v>
      </c>
      <c r="P65" s="101" t="s">
        <v>603</v>
      </c>
      <c r="Q65" s="101" t="s">
        <v>30</v>
      </c>
      <c r="R65" s="101" t="s">
        <v>603</v>
      </c>
      <c r="S65" s="101" t="s">
        <v>30</v>
      </c>
      <c r="T65" s="101" t="s">
        <v>603</v>
      </c>
      <c r="U65" s="101">
        <v>49</v>
      </c>
      <c r="V65" s="340">
        <v>42</v>
      </c>
      <c r="W65" s="340">
        <v>25</v>
      </c>
      <c r="X65" s="340">
        <v>159</v>
      </c>
      <c r="Y65" s="340">
        <v>13</v>
      </c>
      <c r="Z65" s="340">
        <v>45</v>
      </c>
      <c r="AA65" s="101">
        <v>19</v>
      </c>
      <c r="AB65" s="340">
        <v>303</v>
      </c>
      <c r="AC65" s="340">
        <v>48</v>
      </c>
      <c r="AD65" s="340">
        <v>19</v>
      </c>
      <c r="AE65" s="101">
        <v>29</v>
      </c>
      <c r="AF65" s="101">
        <v>68</v>
      </c>
      <c r="AG65" s="101" t="s">
        <v>30</v>
      </c>
      <c r="AH65" s="101" t="s">
        <v>603</v>
      </c>
    </row>
    <row r="66" spans="1:34" ht="18.75" customHeight="1">
      <c r="A66" s="94" t="s">
        <v>602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</row>
    <row r="67" spans="1:34" ht="18.75" customHeight="1">
      <c r="A67" s="1" t="s">
        <v>601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8.75" customHeight="1">
      <c r="A68" s="1" t="s">
        <v>515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</sheetData>
  <sheetProtection/>
  <mergeCells count="46">
    <mergeCell ref="A9:A13"/>
    <mergeCell ref="A17:A21"/>
    <mergeCell ref="A25:A29"/>
    <mergeCell ref="A1:AH1"/>
    <mergeCell ref="A2:AH2"/>
    <mergeCell ref="A3:AH3"/>
    <mergeCell ref="Y5:Z6"/>
    <mergeCell ref="AA5:AB6"/>
    <mergeCell ref="AE5:AF6"/>
    <mergeCell ref="G5:H6"/>
    <mergeCell ref="A5:C7"/>
    <mergeCell ref="W5:X5"/>
    <mergeCell ref="W6:X6"/>
    <mergeCell ref="AC5:AD5"/>
    <mergeCell ref="AC6:AD6"/>
    <mergeCell ref="O5:P6"/>
    <mergeCell ref="AG5:AH6"/>
    <mergeCell ref="Q5:R6"/>
    <mergeCell ref="D5:F6"/>
    <mergeCell ref="I5:J6"/>
    <mergeCell ref="S5:T6"/>
    <mergeCell ref="U5:V6"/>
    <mergeCell ref="K5:L6"/>
    <mergeCell ref="M5:N6"/>
    <mergeCell ref="W40:X41"/>
    <mergeCell ref="A36:AH36"/>
    <mergeCell ref="A37:AH37"/>
    <mergeCell ref="A38:AH38"/>
    <mergeCell ref="AG40:AH41"/>
    <mergeCell ref="AE40:AF41"/>
    <mergeCell ref="Y40:Z41"/>
    <mergeCell ref="AA40:AB41"/>
    <mergeCell ref="AC40:AD41"/>
    <mergeCell ref="Q40:R41"/>
    <mergeCell ref="U40:V41"/>
    <mergeCell ref="K40:L41"/>
    <mergeCell ref="M40:N41"/>
    <mergeCell ref="S40:T41"/>
    <mergeCell ref="G40:H41"/>
    <mergeCell ref="O40:P41"/>
    <mergeCell ref="A44:A48"/>
    <mergeCell ref="A52:A56"/>
    <mergeCell ref="A60:A64"/>
    <mergeCell ref="I40:J41"/>
    <mergeCell ref="D40:F41"/>
    <mergeCell ref="A40:C42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2013-05-01T06:52:03Z</cp:lastPrinted>
  <dcterms:created xsi:type="dcterms:W3CDTF">1997-12-02T07:20:52Z</dcterms:created>
  <dcterms:modified xsi:type="dcterms:W3CDTF">2013-05-01T06:52:54Z</dcterms:modified>
  <cp:category/>
  <cp:version/>
  <cp:contentType/>
  <cp:contentStatus/>
</cp:coreProperties>
</file>