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1680" windowWidth="12225" windowHeight="8715" activeTab="0"/>
  </bookViews>
  <sheets>
    <sheet name="１９６" sheetId="1" r:id="rId1"/>
  </sheets>
  <definedNames/>
  <calcPr fullCalcOnLoad="1"/>
</workbook>
</file>

<file path=xl/sharedStrings.xml><?xml version="1.0" encoding="utf-8"?>
<sst xmlns="http://schemas.openxmlformats.org/spreadsheetml/2006/main" count="325" uniqueCount="199">
  <si>
    <t>（単位：人）</t>
  </si>
  <si>
    <t>選挙当日の有権者数（人）</t>
  </si>
  <si>
    <t>総　数</t>
  </si>
  <si>
    <t>男</t>
  </si>
  <si>
    <t>女</t>
  </si>
  <si>
    <t>区　　　　　　　　　分</t>
  </si>
  <si>
    <t>課・所数</t>
  </si>
  <si>
    <t>教  員</t>
  </si>
  <si>
    <t>警察官</t>
  </si>
  <si>
    <t>事  務</t>
  </si>
  <si>
    <t>その他</t>
  </si>
  <si>
    <t>知事部局（出先を含む）</t>
  </si>
  <si>
    <t>―</t>
  </si>
  <si>
    <t>総 　務　 部</t>
  </si>
  <si>
    <t>企画開発部</t>
  </si>
  <si>
    <t>総  数</t>
  </si>
  <si>
    <t>自  民</t>
  </si>
  <si>
    <t>民　主</t>
  </si>
  <si>
    <t>共　産</t>
  </si>
  <si>
    <t>無所属</t>
  </si>
  <si>
    <t>県民文化局</t>
  </si>
  <si>
    <t>商工労働部</t>
  </si>
  <si>
    <t>農林水産部</t>
  </si>
  <si>
    <t>競馬事業局</t>
  </si>
  <si>
    <t>土  木  部</t>
  </si>
  <si>
    <t>出  納  課</t>
  </si>
  <si>
    <t>地方労働委員会事務局</t>
  </si>
  <si>
    <t>企  業  局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</si>
  <si>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</si>
  <si>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</si>
  <si>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</si>
  <si>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</si>
  <si>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</si>
  <si>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</si>
  <si>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</si>
  <si>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</si>
  <si>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教育委員会の所管する学校</t>
  </si>
  <si>
    <t>教育委員会の所管する学校以外の教育機関等</t>
  </si>
  <si>
    <t>警  察  職  員</t>
  </si>
  <si>
    <t>市町村別</t>
  </si>
  <si>
    <t>一般行政職員</t>
  </si>
  <si>
    <t>その他の職員</t>
  </si>
  <si>
    <t>石川郡</t>
  </si>
  <si>
    <t>志雄町</t>
  </si>
  <si>
    <t>金沢市</t>
  </si>
  <si>
    <t>押水町</t>
  </si>
  <si>
    <t>美川町</t>
  </si>
  <si>
    <t>志賀町</t>
  </si>
  <si>
    <t>第一区計</t>
  </si>
  <si>
    <t>鹿島郡</t>
  </si>
  <si>
    <t>鶴来町</t>
  </si>
  <si>
    <t>七尾市</t>
  </si>
  <si>
    <t>野々市町</t>
  </si>
  <si>
    <t>小松市</t>
  </si>
  <si>
    <t>第二区計</t>
  </si>
  <si>
    <t>河内村</t>
  </si>
  <si>
    <t>田鶴浜町</t>
  </si>
  <si>
    <t>加賀市</t>
  </si>
  <si>
    <t>輪島市</t>
  </si>
  <si>
    <t>吉野谷村</t>
  </si>
  <si>
    <t>鳥屋町</t>
  </si>
  <si>
    <t>松任市</t>
  </si>
  <si>
    <t>珠洲市</t>
  </si>
  <si>
    <t>鳥越村</t>
  </si>
  <si>
    <t>中島町</t>
  </si>
  <si>
    <t>江沼郡</t>
  </si>
  <si>
    <t>尾口村</t>
  </si>
  <si>
    <t>鹿島町</t>
  </si>
  <si>
    <t>山中町</t>
  </si>
  <si>
    <t>羽咋市</t>
  </si>
  <si>
    <t>白峰村</t>
  </si>
  <si>
    <t>能登島町</t>
  </si>
  <si>
    <t>能美郡</t>
  </si>
  <si>
    <t>鳳至郡</t>
  </si>
  <si>
    <t>河北郡</t>
  </si>
  <si>
    <t>鹿西町</t>
  </si>
  <si>
    <t>根上町</t>
  </si>
  <si>
    <t>津幡町</t>
  </si>
  <si>
    <t>寺井町</t>
  </si>
  <si>
    <t>高松町</t>
  </si>
  <si>
    <t>穴水町</t>
  </si>
  <si>
    <t>辰口町</t>
  </si>
  <si>
    <t>七塚町</t>
  </si>
  <si>
    <t>門前町</t>
  </si>
  <si>
    <t>川北町</t>
  </si>
  <si>
    <t>宇ノ気町</t>
  </si>
  <si>
    <t>能都町</t>
  </si>
  <si>
    <t>珠洲郡</t>
  </si>
  <si>
    <t>内灘町</t>
  </si>
  <si>
    <t>柳田村</t>
  </si>
  <si>
    <t>羽咋郡</t>
  </si>
  <si>
    <t>第三区計</t>
  </si>
  <si>
    <t>富来町</t>
  </si>
  <si>
    <t>内浦町</t>
  </si>
  <si>
    <t>選 挙 執 行　　　　年　 月　 日</t>
  </si>
  <si>
    <t>参議院議員</t>
  </si>
  <si>
    <t>環境安全部</t>
  </si>
  <si>
    <t>選 挙 執 行　　　　　　年　 月 　日</t>
  </si>
  <si>
    <t>社会民主</t>
  </si>
  <si>
    <t>自　由</t>
  </si>
  <si>
    <t>公　明</t>
  </si>
  <si>
    <t>その他</t>
  </si>
  <si>
    <t>―</t>
  </si>
  <si>
    <t>津幡町</t>
  </si>
  <si>
    <t>職　員　総　数</t>
  </si>
  <si>
    <t>健　康　福　祉  部</t>
  </si>
  <si>
    <t>衆議院議員</t>
  </si>
  <si>
    <t>衆議院議員</t>
  </si>
  <si>
    <t>(小選挙区)</t>
  </si>
  <si>
    <t>（比例代表）</t>
  </si>
  <si>
    <t>最高裁判所裁判官国民審査</t>
  </si>
  <si>
    <t>資料　石川県人事課、石川県教育委員会事務局庶務課、石川県警察本部警務課</t>
  </si>
  <si>
    <t>看護大学</t>
  </si>
  <si>
    <t>参議院議員</t>
  </si>
  <si>
    <t>13. 7.29</t>
  </si>
  <si>
    <t>(比例代表)</t>
  </si>
  <si>
    <t>公務員及び選挙 197</t>
  </si>
  <si>
    <t>196 公務員及び選挙</t>
  </si>
  <si>
    <t>１８　　　公　　　　　務　　　　　員　　　　　及　　　　　び　　　　　選　　　　　挙</t>
  </si>
  <si>
    <t>総　　　　　　　　　数</t>
  </si>
  <si>
    <t>知事</t>
  </si>
  <si>
    <t>１１０　　主　要　選　挙　投　票　状　況（つづき）</t>
  </si>
  <si>
    <t>.298</t>
  </si>
  <si>
    <t>.393</t>
  </si>
  <si>
    <t>.090</t>
  </si>
  <si>
    <t>.157</t>
  </si>
  <si>
    <t>.675</t>
  </si>
  <si>
    <t>.868</t>
  </si>
  <si>
    <t>１０９　　公　　　　　　　務　　　　　　　員</t>
  </si>
  <si>
    <t>１１０　　主　  要　  選　  挙　  投　  票　  状　  況</t>
  </si>
  <si>
    <t>（１）　当 日 有 権 者 、投 票 者 数 及 び 投 票 率</t>
  </si>
  <si>
    <t>一　 般　 職　 員</t>
  </si>
  <si>
    <t>選 挙 名</t>
  </si>
  <si>
    <t>投 票 者 数（人）</t>
  </si>
  <si>
    <t>投  票  率（％）</t>
  </si>
  <si>
    <r>
      <t>平成</t>
    </r>
    <r>
      <rPr>
        <sz val="12"/>
        <rFont val="ＭＳ 明朝"/>
        <family val="1"/>
      </rPr>
      <t xml:space="preserve"> 12. 6.25</t>
    </r>
  </si>
  <si>
    <t>―</t>
  </si>
  <si>
    <t>―</t>
  </si>
  <si>
    <r>
      <t xml:space="preserve">  </t>
    </r>
    <r>
      <rPr>
        <sz val="12"/>
        <rFont val="ＭＳ 明朝"/>
        <family val="1"/>
      </rPr>
      <t xml:space="preserve">   12. 6.25</t>
    </r>
  </si>
  <si>
    <t>―</t>
  </si>
  <si>
    <t>―</t>
  </si>
  <si>
    <t>―</t>
  </si>
  <si>
    <r>
      <t>(補欠選挙</t>
    </r>
    <r>
      <rPr>
        <sz val="12"/>
        <rFont val="ＭＳ 明朝"/>
        <family val="1"/>
      </rPr>
      <t>)</t>
    </r>
  </si>
  <si>
    <t>―</t>
  </si>
  <si>
    <r>
      <t xml:space="preserve">  </t>
    </r>
    <r>
      <rPr>
        <sz val="12"/>
        <rFont val="ＭＳ 明朝"/>
        <family val="1"/>
      </rPr>
      <t xml:space="preserve">   12. 6.25</t>
    </r>
  </si>
  <si>
    <t>―</t>
  </si>
  <si>
    <r>
      <t xml:space="preserve">  </t>
    </r>
    <r>
      <rPr>
        <sz val="12"/>
        <rFont val="ＭＳ 明朝"/>
        <family val="1"/>
      </rPr>
      <t xml:space="preserve">   13. 7.29</t>
    </r>
  </si>
  <si>
    <t>(選挙区)</t>
  </si>
  <si>
    <r>
      <t xml:space="preserve">  </t>
    </r>
    <r>
      <rPr>
        <sz val="12"/>
        <rFont val="ＭＳ 明朝"/>
        <family val="1"/>
      </rPr>
      <t xml:space="preserve">   13. 7.29</t>
    </r>
  </si>
  <si>
    <t>14. 3.17</t>
  </si>
  <si>
    <t>資料　石川県選挙管理委員会</t>
  </si>
  <si>
    <t>―</t>
  </si>
  <si>
    <t>（２）　党　　派　　別　　得　　票　　数</t>
  </si>
  <si>
    <t>―</t>
  </si>
  <si>
    <t>選 挙 名</t>
  </si>
  <si>
    <t>―</t>
  </si>
  <si>
    <r>
      <t>平成 1</t>
    </r>
    <r>
      <rPr>
        <sz val="12"/>
        <rFont val="ＭＳ 明朝"/>
        <family val="1"/>
      </rPr>
      <t>2. 6.25</t>
    </r>
  </si>
  <si>
    <r>
      <t>1</t>
    </r>
    <r>
      <rPr>
        <sz val="12"/>
        <rFont val="ＭＳ 明朝"/>
        <family val="1"/>
      </rPr>
      <t>2. 6.25</t>
    </r>
  </si>
  <si>
    <r>
      <t>注　警察職員並びに県立学校教員及び県費負担教職員以外は平成1</t>
    </r>
    <r>
      <rPr>
        <sz val="12"/>
        <rFont val="ＭＳ 明朝"/>
        <family val="1"/>
      </rPr>
      <t>5年４月1日現在である。</t>
    </r>
  </si>
  <si>
    <r>
      <t>1</t>
    </r>
    <r>
      <rPr>
        <sz val="12"/>
        <rFont val="ＭＳ 明朝"/>
        <family val="1"/>
      </rPr>
      <t>2. 6.25</t>
    </r>
  </si>
  <si>
    <t>(選挙区)</t>
  </si>
  <si>
    <t>13. 7.29</t>
  </si>
  <si>
    <t>.809</t>
  </si>
  <si>
    <t>.328</t>
  </si>
  <si>
    <t>資料　石川県選挙管理委員会</t>
  </si>
  <si>
    <t>１０９　　公　　　　　　　務　　　　　　　員（つづき）</t>
  </si>
  <si>
    <t>総　　数</t>
  </si>
  <si>
    <t>総　　数</t>
  </si>
  <si>
    <t>合　　計</t>
  </si>
  <si>
    <t>合　　計</t>
  </si>
  <si>
    <t>河内村</t>
  </si>
  <si>
    <t>志雄町</t>
  </si>
  <si>
    <t>吉野谷村</t>
  </si>
  <si>
    <t>志賀町</t>
  </si>
  <si>
    <t>鳥越村</t>
  </si>
  <si>
    <t>押水町</t>
  </si>
  <si>
    <t>尾口村</t>
  </si>
  <si>
    <t>白峰村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</si>
  <si>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</si>
  <si>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</si>
  <si>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</si>
  <si>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</si>
  <si>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</si>
  <si>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</si>
  <si>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</si>
  <si>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</si>
  <si>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高松町</t>
  </si>
  <si>
    <t>能都町</t>
  </si>
  <si>
    <t>七塚町</t>
  </si>
  <si>
    <t>柳田村</t>
  </si>
  <si>
    <t>宇ノ気町</t>
  </si>
  <si>
    <t>資料　石川県地方課</t>
  </si>
  <si>
    <t>内灘町</t>
  </si>
  <si>
    <t>内浦町</t>
  </si>
  <si>
    <t>富来町</t>
  </si>
  <si>
    <t>資料　石川県選挙管理委員会</t>
  </si>
  <si>
    <r>
      <t>（１）　県　　　職　　　員　　　数（平成1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</si>
  <si>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（２）　市　　　町　　　村　　　職　　　員　　　数（平成1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</si>
  <si>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１１１　　市町村別選挙人名簿登録者数（平成15年9月2日現在）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</si>
</sst>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12" fillId="0" borderId="14" xfId="0" applyNumberFormat="1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37" fontId="12" fillId="0" borderId="15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13" fillId="0" borderId="22" xfId="48" applyFont="1" applyFill="1" applyBorder="1" applyAlignment="1" applyProtection="1">
      <alignment horizontal="center" vertical="center"/>
      <protection/>
    </xf>
    <xf numFmtId="38" fontId="13" fillId="0" borderId="22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 quotePrefix="1">
      <alignment horizontal="right" vertical="center"/>
      <protection/>
    </xf>
    <xf numFmtId="37" fontId="0" fillId="0" borderId="22" xfId="0" applyNumberFormat="1" applyFont="1" applyFill="1" applyBorder="1" applyAlignment="1" applyProtection="1" quotePrefix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top"/>
    </xf>
    <xf numFmtId="38" fontId="0" fillId="0" borderId="0" xfId="48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5" xfId="0" applyFont="1" applyBorder="1" applyAlignment="1">
      <alignment horizontal="center" vertical="top"/>
    </xf>
    <xf numFmtId="38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38" fontId="0" fillId="0" borderId="18" xfId="0" applyNumberFormat="1" applyFont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20" xfId="0" applyNumberFormat="1" applyFont="1" applyFill="1" applyBorder="1" applyAlignment="1" applyProtection="1">
      <alignment horizontal="distributed" vertical="center"/>
      <protection/>
    </xf>
    <xf numFmtId="37" fontId="0" fillId="0" borderId="20" xfId="0" applyNumberFormat="1" applyFont="1" applyFill="1" applyBorder="1" applyAlignment="1" applyProtection="1">
      <alignment horizontal="lef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top"/>
      <protection/>
    </xf>
    <xf numFmtId="0" fontId="0" fillId="0" borderId="25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center" vertical="top"/>
    </xf>
    <xf numFmtId="0" fontId="0" fillId="0" borderId="25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9" fillId="0" borderId="12" xfId="0" applyFont="1" applyFill="1" applyBorder="1" applyAlignment="1" applyProtection="1">
      <alignment vertical="center"/>
      <protection/>
    </xf>
    <xf numFmtId="38" fontId="13" fillId="0" borderId="24" xfId="48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37" fontId="13" fillId="0" borderId="15" xfId="0" applyNumberFormat="1" applyFont="1" applyFill="1" applyBorder="1" applyAlignment="1" applyProtection="1">
      <alignment horizontal="distributed" vertical="center"/>
      <protection/>
    </xf>
    <xf numFmtId="37" fontId="13" fillId="0" borderId="13" xfId="0" applyNumberFormat="1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37" fontId="13" fillId="0" borderId="14" xfId="0" applyNumberFormat="1" applyFont="1" applyFill="1" applyBorder="1" applyAlignment="1" applyProtection="1">
      <alignment horizontal="distributed" vertical="center"/>
      <protection/>
    </xf>
    <xf numFmtId="0" fontId="9" fillId="0" borderId="29" xfId="0" applyFont="1" applyBorder="1" applyAlignment="1">
      <alignment horizontal="distributed" vertical="center"/>
    </xf>
    <xf numFmtId="3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38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38" fontId="0" fillId="0" borderId="0" xfId="48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37" fontId="13" fillId="0" borderId="24" xfId="0" applyNumberFormat="1" applyFont="1" applyFill="1" applyBorder="1" applyAlignment="1" applyProtection="1">
      <alignment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37" fontId="13" fillId="0" borderId="40" xfId="0" applyNumberFormat="1" applyFont="1" applyFill="1" applyBorder="1" applyAlignment="1" applyProtection="1">
      <alignment vertical="center"/>
      <protection/>
    </xf>
    <xf numFmtId="37" fontId="13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69"/>
  <sheetViews>
    <sheetView showGridLines="0" tabSelected="1" defaultGridColor="0" view="pageBreakPreview" zoomScaleNormal="75" zoomScaleSheetLayoutView="100" zoomScalePageLayoutView="0" colorId="27" workbookViewId="0" topLeftCell="P11">
      <selection activeCell="AD31" sqref="AD31"/>
    </sheetView>
  </sheetViews>
  <sheetFormatPr defaultColWidth="10.59765625" defaultRowHeight="15"/>
  <cols>
    <col min="1" max="1" width="2.59765625" style="57" customWidth="1"/>
    <col min="2" max="2" width="9.59765625" style="57" customWidth="1"/>
    <col min="3" max="3" width="10.59765625" style="57" customWidth="1"/>
    <col min="4" max="5" width="11.59765625" style="57" customWidth="1"/>
    <col min="6" max="6" width="2.59765625" style="57" customWidth="1"/>
    <col min="7" max="7" width="9.59765625" style="57" customWidth="1"/>
    <col min="8" max="8" width="10.59765625" style="57" customWidth="1"/>
    <col min="9" max="10" width="11.59765625" style="57" customWidth="1"/>
    <col min="11" max="11" width="2.59765625" style="57" customWidth="1"/>
    <col min="12" max="12" width="9.59765625" style="57" customWidth="1"/>
    <col min="13" max="13" width="11.19921875" style="57" customWidth="1"/>
    <col min="14" max="15" width="11.59765625" style="57" customWidth="1"/>
    <col min="16" max="16" width="7.09765625" style="57" customWidth="1"/>
    <col min="17" max="18" width="2.59765625" style="57" customWidth="1"/>
    <col min="19" max="19" width="8.69921875" style="57" customWidth="1"/>
    <col min="20" max="20" width="12.8984375" style="57" customWidth="1"/>
    <col min="21" max="22" width="10.69921875" style="57" customWidth="1"/>
    <col min="23" max="23" width="2.59765625" style="57" customWidth="1"/>
    <col min="24" max="24" width="8.69921875" style="57" customWidth="1"/>
    <col min="25" max="27" width="10.69921875" style="57" customWidth="1"/>
    <col min="28" max="28" width="2.59765625" style="57" customWidth="1"/>
    <col min="29" max="29" width="8.69921875" style="57" customWidth="1"/>
    <col min="30" max="32" width="10.69921875" style="57" customWidth="1"/>
    <col min="33" max="34" width="8.59765625" style="57" customWidth="1"/>
    <col min="35" max="35" width="8.09765625" style="57" customWidth="1"/>
    <col min="36" max="16384" width="10.59765625" style="57" customWidth="1"/>
  </cols>
  <sheetData>
    <row r="1" spans="1:32" s="15" customFormat="1" ht="19.5" customHeight="1">
      <c r="A1" s="14" t="s">
        <v>117</v>
      </c>
      <c r="AF1" s="16" t="s">
        <v>116</v>
      </c>
    </row>
    <row r="2" spans="1:32" ht="24.75" customHeight="1">
      <c r="A2" s="163" t="s">
        <v>118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</row>
    <row r="3" spans="1:32" ht="19.5" customHeight="1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43"/>
      <c r="O3" s="143"/>
      <c r="P3" s="144"/>
      <c r="Q3" s="177" t="s">
        <v>129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45"/>
    </row>
    <row r="4" spans="1:31" ht="19.5" customHeight="1">
      <c r="A4" s="170" t="s">
        <v>196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58"/>
      <c r="O4" s="58"/>
      <c r="Q4" s="170" t="s">
        <v>130</v>
      </c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</row>
    <row r="5" spans="1:16" ht="18" customHeight="1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 t="s">
        <v>0</v>
      </c>
      <c r="N5" s="60"/>
      <c r="O5" s="61"/>
      <c r="P5" s="62"/>
    </row>
    <row r="6" spans="1:31" ht="18.75" customHeight="1">
      <c r="A6" s="202" t="s">
        <v>5</v>
      </c>
      <c r="B6" s="214"/>
      <c r="C6" s="214"/>
      <c r="D6" s="203"/>
      <c r="E6" s="171" t="s">
        <v>6</v>
      </c>
      <c r="F6" s="200" t="s">
        <v>104</v>
      </c>
      <c r="G6" s="202"/>
      <c r="H6" s="203"/>
      <c r="I6" s="193" t="s">
        <v>131</v>
      </c>
      <c r="J6" s="167"/>
      <c r="K6" s="200" t="s">
        <v>7</v>
      </c>
      <c r="L6" s="203"/>
      <c r="M6" s="200" t="s">
        <v>8</v>
      </c>
      <c r="N6" s="58"/>
      <c r="O6" s="58"/>
      <c r="Q6" s="173" t="s">
        <v>94</v>
      </c>
      <c r="R6" s="173"/>
      <c r="S6" s="174"/>
      <c r="T6" s="171" t="s">
        <v>132</v>
      </c>
      <c r="U6" s="193" t="s">
        <v>1</v>
      </c>
      <c r="V6" s="192"/>
      <c r="W6" s="192"/>
      <c r="X6" s="167"/>
      <c r="Y6" s="193" t="s">
        <v>133</v>
      </c>
      <c r="Z6" s="192"/>
      <c r="AA6" s="167"/>
      <c r="AB6" s="193" t="s">
        <v>134</v>
      </c>
      <c r="AC6" s="192"/>
      <c r="AD6" s="192"/>
      <c r="AE6" s="192"/>
    </row>
    <row r="7" spans="1:31" ht="18.75" customHeight="1">
      <c r="A7" s="204"/>
      <c r="B7" s="204"/>
      <c r="C7" s="204"/>
      <c r="D7" s="205"/>
      <c r="E7" s="208"/>
      <c r="F7" s="201"/>
      <c r="G7" s="204"/>
      <c r="H7" s="205"/>
      <c r="I7" s="65" t="s">
        <v>9</v>
      </c>
      <c r="J7" s="66" t="s">
        <v>10</v>
      </c>
      <c r="K7" s="201"/>
      <c r="L7" s="205"/>
      <c r="M7" s="201"/>
      <c r="N7" s="59"/>
      <c r="O7" s="59"/>
      <c r="P7" s="62"/>
      <c r="Q7" s="175"/>
      <c r="R7" s="175"/>
      <c r="S7" s="176"/>
      <c r="T7" s="172"/>
      <c r="U7" s="67" t="s">
        <v>2</v>
      </c>
      <c r="V7" s="67" t="s">
        <v>3</v>
      </c>
      <c r="W7" s="164" t="s">
        <v>4</v>
      </c>
      <c r="X7" s="165"/>
      <c r="Y7" s="67" t="s">
        <v>2</v>
      </c>
      <c r="Z7" s="67" t="s">
        <v>3</v>
      </c>
      <c r="AA7" s="67" t="s">
        <v>4</v>
      </c>
      <c r="AB7" s="164" t="s">
        <v>2</v>
      </c>
      <c r="AC7" s="165"/>
      <c r="AD7" s="67" t="s">
        <v>3</v>
      </c>
      <c r="AE7" s="68" t="s">
        <v>4</v>
      </c>
    </row>
    <row r="8" spans="1:31" ht="18.75" customHeight="1">
      <c r="A8" s="215" t="s">
        <v>119</v>
      </c>
      <c r="B8" s="216"/>
      <c r="C8" s="216"/>
      <c r="D8" s="217"/>
      <c r="E8" s="157">
        <v>649</v>
      </c>
      <c r="F8" s="69"/>
      <c r="G8" s="70"/>
      <c r="H8" s="70">
        <f>SUM(I8:M8)</f>
        <v>17443</v>
      </c>
      <c r="I8" s="70">
        <f>SUM(I10,I21:I34)</f>
        <v>2978</v>
      </c>
      <c r="J8" s="70">
        <f>SUM(J10,J21:J34)</f>
        <v>3578</v>
      </c>
      <c r="K8" s="49"/>
      <c r="L8" s="70">
        <f>SUM(L10,L21:L34)</f>
        <v>9038</v>
      </c>
      <c r="M8" s="70">
        <f>SUM(M10,M21:M34)</f>
        <v>1849</v>
      </c>
      <c r="N8" s="71"/>
      <c r="O8" s="72"/>
      <c r="P8" s="62"/>
      <c r="Q8" s="73"/>
      <c r="R8" s="73"/>
      <c r="S8" s="73"/>
      <c r="T8" s="147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</row>
    <row r="9" spans="1:31" ht="18.75" customHeight="1">
      <c r="A9" s="72"/>
      <c r="B9" s="72"/>
      <c r="C9" s="72"/>
      <c r="D9" s="74"/>
      <c r="E9" s="75"/>
      <c r="F9" s="58"/>
      <c r="G9" s="58"/>
      <c r="H9" s="58"/>
      <c r="I9" s="58"/>
      <c r="J9" s="58"/>
      <c r="K9" s="76"/>
      <c r="L9" s="76"/>
      <c r="M9" s="58"/>
      <c r="N9" s="59"/>
      <c r="O9" s="59"/>
      <c r="P9" s="62"/>
      <c r="Q9" s="72" t="s">
        <v>135</v>
      </c>
      <c r="R9" s="72"/>
      <c r="S9" s="72"/>
      <c r="T9" s="148" t="s">
        <v>107</v>
      </c>
      <c r="U9" s="252">
        <f>SUM(V9:X9)</f>
        <v>934037</v>
      </c>
      <c r="V9" s="242">
        <v>445079</v>
      </c>
      <c r="W9" s="242"/>
      <c r="X9" s="242">
        <v>488958</v>
      </c>
      <c r="Y9" s="252">
        <f>SUM(Z9:AA9)</f>
        <v>641948</v>
      </c>
      <c r="Z9" s="242">
        <v>304769</v>
      </c>
      <c r="AA9" s="242">
        <v>337179</v>
      </c>
      <c r="AB9" s="242"/>
      <c r="AC9" s="258">
        <f>100*Y9/U9</f>
        <v>68.72832660804657</v>
      </c>
      <c r="AD9" s="258">
        <f>100*Z9/V9</f>
        <v>68.47525944832266</v>
      </c>
      <c r="AE9" s="258">
        <f>100*AA9/X9</f>
        <v>68.95868356791381</v>
      </c>
    </row>
    <row r="10" spans="1:31" ht="18.75" customHeight="1">
      <c r="A10" s="209" t="s">
        <v>11</v>
      </c>
      <c r="B10" s="210"/>
      <c r="C10" s="210"/>
      <c r="D10" s="211"/>
      <c r="E10" s="156">
        <v>147</v>
      </c>
      <c r="F10" s="58"/>
      <c r="G10" s="58"/>
      <c r="H10" s="235">
        <f>SUM(H11:H20)</f>
        <v>4015</v>
      </c>
      <c r="I10" s="235">
        <f>SUM(I11:I20)</f>
        <v>1788</v>
      </c>
      <c r="J10" s="235">
        <f>SUM(J11:J20)</f>
        <v>2227</v>
      </c>
      <c r="K10" s="78"/>
      <c r="L10" s="78" t="s">
        <v>136</v>
      </c>
      <c r="M10" s="78" t="s">
        <v>102</v>
      </c>
      <c r="N10" s="71"/>
      <c r="O10" s="72"/>
      <c r="P10" s="62"/>
      <c r="Q10" s="59"/>
      <c r="R10" s="59"/>
      <c r="S10" s="59"/>
      <c r="T10" s="149" t="s">
        <v>108</v>
      </c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</row>
    <row r="11" spans="1:31" ht="18.75" customHeight="1">
      <c r="A11" s="72"/>
      <c r="B11" s="209" t="s">
        <v>13</v>
      </c>
      <c r="C11" s="210"/>
      <c r="D11" s="211"/>
      <c r="E11" s="77">
        <v>14</v>
      </c>
      <c r="F11" s="58"/>
      <c r="G11" s="58"/>
      <c r="H11" s="235">
        <f aca="true" t="shared" si="0" ref="H11:H34">SUM(I11:M11)</f>
        <v>548</v>
      </c>
      <c r="I11" s="236">
        <v>413</v>
      </c>
      <c r="J11" s="236">
        <v>135</v>
      </c>
      <c r="K11" s="78"/>
      <c r="L11" s="78" t="s">
        <v>137</v>
      </c>
      <c r="M11" s="78" t="s">
        <v>137</v>
      </c>
      <c r="N11" s="59"/>
      <c r="O11" s="59"/>
      <c r="P11" s="62"/>
      <c r="Q11" s="72" t="s">
        <v>138</v>
      </c>
      <c r="R11" s="72"/>
      <c r="S11" s="72"/>
      <c r="T11" s="148" t="s">
        <v>106</v>
      </c>
      <c r="U11" s="252">
        <f aca="true" t="shared" si="1" ref="U11:U21">SUM(V11:X11)</f>
        <v>934291</v>
      </c>
      <c r="V11" s="259">
        <v>445211</v>
      </c>
      <c r="W11" s="259"/>
      <c r="X11" s="259">
        <v>489080</v>
      </c>
      <c r="Y11" s="252">
        <f aca="true" t="shared" si="2" ref="Y11:Y21">SUM(Z11:AA11)</f>
        <v>641911</v>
      </c>
      <c r="Z11" s="259">
        <v>304751</v>
      </c>
      <c r="AA11" s="259">
        <v>337160</v>
      </c>
      <c r="AB11" s="259"/>
      <c r="AC11" s="258">
        <f aca="true" t="shared" si="3" ref="AC11:AC21">100*Y11/U11</f>
        <v>68.70568163452286</v>
      </c>
      <c r="AD11" s="258">
        <f aca="true" t="shared" si="4" ref="AD11:AD21">100*Z11/V11</f>
        <v>68.45091428558594</v>
      </c>
      <c r="AE11" s="258">
        <f aca="true" t="shared" si="5" ref="AE11:AE21">100*AA11/X11</f>
        <v>68.93759712112538</v>
      </c>
    </row>
    <row r="12" spans="1:31" ht="18.75" customHeight="1">
      <c r="A12" s="72"/>
      <c r="B12" s="209" t="s">
        <v>14</v>
      </c>
      <c r="C12" s="210"/>
      <c r="D12" s="211"/>
      <c r="E12" s="77">
        <v>6</v>
      </c>
      <c r="F12" s="58"/>
      <c r="G12" s="58"/>
      <c r="H12" s="235">
        <f t="shared" si="0"/>
        <v>99</v>
      </c>
      <c r="I12" s="236">
        <v>92</v>
      </c>
      <c r="J12" s="236">
        <v>7</v>
      </c>
      <c r="K12" s="78"/>
      <c r="L12" s="78" t="s">
        <v>139</v>
      </c>
      <c r="M12" s="78" t="s">
        <v>139</v>
      </c>
      <c r="N12" s="72"/>
      <c r="O12" s="72"/>
      <c r="P12" s="62"/>
      <c r="Q12" s="59"/>
      <c r="R12" s="59"/>
      <c r="S12" s="59"/>
      <c r="T12" s="149" t="s">
        <v>109</v>
      </c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</row>
    <row r="13" spans="1:31" ht="18.75" customHeight="1">
      <c r="A13" s="72"/>
      <c r="B13" s="209" t="s">
        <v>20</v>
      </c>
      <c r="C13" s="210"/>
      <c r="D13" s="211"/>
      <c r="E13" s="77">
        <v>14</v>
      </c>
      <c r="F13" s="58"/>
      <c r="G13" s="58"/>
      <c r="H13" s="235">
        <f t="shared" si="0"/>
        <v>185</v>
      </c>
      <c r="I13" s="236">
        <v>154</v>
      </c>
      <c r="J13" s="236">
        <v>31</v>
      </c>
      <c r="K13" s="78"/>
      <c r="L13" s="78" t="s">
        <v>140</v>
      </c>
      <c r="M13" s="78" t="s">
        <v>140</v>
      </c>
      <c r="N13" s="72"/>
      <c r="O13" s="72"/>
      <c r="P13" s="62"/>
      <c r="Q13" s="72" t="s">
        <v>138</v>
      </c>
      <c r="R13" s="72"/>
      <c r="S13" s="72"/>
      <c r="T13" s="148" t="s">
        <v>95</v>
      </c>
      <c r="U13" s="252">
        <f t="shared" si="1"/>
        <v>934037</v>
      </c>
      <c r="V13" s="260">
        <v>445079</v>
      </c>
      <c r="W13" s="260"/>
      <c r="X13" s="260">
        <v>488958</v>
      </c>
      <c r="Y13" s="252">
        <f t="shared" si="2"/>
        <v>641659</v>
      </c>
      <c r="Z13" s="260">
        <v>304610</v>
      </c>
      <c r="AA13" s="260">
        <v>337049</v>
      </c>
      <c r="AB13" s="260"/>
      <c r="AC13" s="258">
        <f t="shared" si="3"/>
        <v>68.69738564960488</v>
      </c>
      <c r="AD13" s="258">
        <f t="shared" si="4"/>
        <v>68.43953545325661</v>
      </c>
      <c r="AE13" s="258">
        <f t="shared" si="5"/>
        <v>68.9320964172792</v>
      </c>
    </row>
    <row r="14" spans="1:31" ht="18.75" customHeight="1">
      <c r="A14" s="72"/>
      <c r="B14" s="209" t="s">
        <v>105</v>
      </c>
      <c r="C14" s="210"/>
      <c r="D14" s="211"/>
      <c r="E14" s="77">
        <v>29</v>
      </c>
      <c r="F14" s="58"/>
      <c r="G14" s="58"/>
      <c r="H14" s="235">
        <f t="shared" si="0"/>
        <v>664</v>
      </c>
      <c r="I14" s="236">
        <v>384</v>
      </c>
      <c r="J14" s="236">
        <v>280</v>
      </c>
      <c r="K14" s="78"/>
      <c r="L14" s="78" t="s">
        <v>141</v>
      </c>
      <c r="M14" s="78" t="s">
        <v>141</v>
      </c>
      <c r="N14" s="59"/>
      <c r="O14" s="59"/>
      <c r="P14" s="62"/>
      <c r="Q14" s="59"/>
      <c r="R14" s="59"/>
      <c r="S14" s="59"/>
      <c r="T14" s="150" t="s">
        <v>142</v>
      </c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</row>
    <row r="15" spans="1:31" ht="18.75" customHeight="1">
      <c r="A15" s="72"/>
      <c r="B15" s="209" t="s">
        <v>96</v>
      </c>
      <c r="C15" s="210"/>
      <c r="D15" s="211"/>
      <c r="E15" s="77">
        <v>8</v>
      </c>
      <c r="F15" s="58"/>
      <c r="G15" s="58"/>
      <c r="H15" s="235">
        <f t="shared" si="0"/>
        <v>144</v>
      </c>
      <c r="I15" s="236">
        <v>79</v>
      </c>
      <c r="J15" s="236">
        <v>65</v>
      </c>
      <c r="K15" s="78"/>
      <c r="L15" s="78" t="s">
        <v>143</v>
      </c>
      <c r="M15" s="78" t="s">
        <v>143</v>
      </c>
      <c r="P15" s="62"/>
      <c r="Q15" s="72" t="s">
        <v>144</v>
      </c>
      <c r="R15" s="79"/>
      <c r="S15" s="79"/>
      <c r="T15" s="233" t="s">
        <v>110</v>
      </c>
      <c r="U15" s="252">
        <f t="shared" si="1"/>
        <v>934037</v>
      </c>
      <c r="V15" s="260">
        <v>445079</v>
      </c>
      <c r="W15" s="260"/>
      <c r="X15" s="260">
        <v>488958</v>
      </c>
      <c r="Y15" s="252">
        <f t="shared" si="2"/>
        <v>631368</v>
      </c>
      <c r="Z15" s="260">
        <v>299008</v>
      </c>
      <c r="AA15" s="260">
        <v>332360</v>
      </c>
      <c r="AB15" s="260"/>
      <c r="AC15" s="258">
        <f t="shared" si="3"/>
        <v>67.59560916751691</v>
      </c>
      <c r="AD15" s="258">
        <f t="shared" si="4"/>
        <v>67.18088249501774</v>
      </c>
      <c r="AE15" s="258">
        <f t="shared" si="5"/>
        <v>67.97311834554297</v>
      </c>
    </row>
    <row r="16" spans="1:31" ht="18.75" customHeight="1">
      <c r="A16" s="72"/>
      <c r="B16" s="209" t="s">
        <v>21</v>
      </c>
      <c r="C16" s="210"/>
      <c r="D16" s="211"/>
      <c r="E16" s="77">
        <v>17</v>
      </c>
      <c r="F16" s="58"/>
      <c r="G16" s="58"/>
      <c r="H16" s="235">
        <f t="shared" si="0"/>
        <v>291</v>
      </c>
      <c r="I16" s="236">
        <v>155</v>
      </c>
      <c r="J16" s="236">
        <v>136</v>
      </c>
      <c r="K16" s="78"/>
      <c r="L16" s="78" t="s">
        <v>145</v>
      </c>
      <c r="M16" s="78" t="s">
        <v>145</v>
      </c>
      <c r="N16" s="62"/>
      <c r="O16" s="62"/>
      <c r="P16" s="62"/>
      <c r="Q16" s="59"/>
      <c r="R16" s="59"/>
      <c r="S16" s="59"/>
      <c r="T16" s="234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</row>
    <row r="17" spans="1:31" ht="18.75" customHeight="1">
      <c r="A17" s="72"/>
      <c r="B17" s="209" t="s">
        <v>22</v>
      </c>
      <c r="C17" s="210"/>
      <c r="D17" s="211"/>
      <c r="E17" s="77">
        <v>23</v>
      </c>
      <c r="F17" s="58"/>
      <c r="G17" s="58"/>
      <c r="H17" s="235">
        <f t="shared" si="0"/>
        <v>1020</v>
      </c>
      <c r="I17" s="236">
        <v>192</v>
      </c>
      <c r="J17" s="236">
        <v>828</v>
      </c>
      <c r="K17" s="78"/>
      <c r="L17" s="78" t="s">
        <v>145</v>
      </c>
      <c r="M17" s="78" t="s">
        <v>145</v>
      </c>
      <c r="N17" s="62"/>
      <c r="O17" s="62"/>
      <c r="P17" s="62"/>
      <c r="Q17" s="72" t="s">
        <v>146</v>
      </c>
      <c r="R17" s="79"/>
      <c r="S17" s="79"/>
      <c r="T17" s="151" t="s">
        <v>113</v>
      </c>
      <c r="U17" s="252">
        <f t="shared" si="1"/>
        <v>939716</v>
      </c>
      <c r="V17" s="252">
        <v>447622</v>
      </c>
      <c r="W17" s="261"/>
      <c r="X17" s="252">
        <v>492094</v>
      </c>
      <c r="Y17" s="252">
        <f t="shared" si="2"/>
        <v>559498</v>
      </c>
      <c r="Z17" s="252">
        <v>265998</v>
      </c>
      <c r="AA17" s="252">
        <v>293500</v>
      </c>
      <c r="AB17" s="261"/>
      <c r="AC17" s="258">
        <f t="shared" si="3"/>
        <v>59.53905222428904</v>
      </c>
      <c r="AD17" s="258">
        <f t="shared" si="4"/>
        <v>59.42469315627918</v>
      </c>
      <c r="AE17" s="258">
        <f t="shared" si="5"/>
        <v>59.64307632281637</v>
      </c>
    </row>
    <row r="18" spans="1:31" s="2" customFormat="1" ht="18.75" customHeight="1">
      <c r="A18" s="72"/>
      <c r="B18" s="209" t="s">
        <v>23</v>
      </c>
      <c r="C18" s="210"/>
      <c r="D18" s="211"/>
      <c r="E18" s="77">
        <v>2</v>
      </c>
      <c r="F18" s="58"/>
      <c r="G18" s="58"/>
      <c r="H18" s="235">
        <f t="shared" si="0"/>
        <v>25</v>
      </c>
      <c r="I18" s="236">
        <v>13</v>
      </c>
      <c r="J18" s="236">
        <v>12</v>
      </c>
      <c r="K18" s="78"/>
      <c r="L18" s="78" t="s">
        <v>102</v>
      </c>
      <c r="M18" s="78" t="s">
        <v>102</v>
      </c>
      <c r="N18" s="1"/>
      <c r="O18" s="1"/>
      <c r="P18" s="3"/>
      <c r="Q18" s="80"/>
      <c r="R18" s="80"/>
      <c r="S18" s="80"/>
      <c r="T18" s="152" t="s">
        <v>147</v>
      </c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</row>
    <row r="19" spans="1:31" s="2" customFormat="1" ht="18.75" customHeight="1">
      <c r="A19" s="7"/>
      <c r="B19" s="198" t="s">
        <v>24</v>
      </c>
      <c r="C19" s="212"/>
      <c r="D19" s="207"/>
      <c r="E19" s="20">
        <v>33</v>
      </c>
      <c r="F19" s="4"/>
      <c r="G19" s="4"/>
      <c r="H19" s="235">
        <f t="shared" si="0"/>
        <v>1003</v>
      </c>
      <c r="I19" s="236">
        <v>271</v>
      </c>
      <c r="J19" s="236">
        <v>732</v>
      </c>
      <c r="K19" s="25"/>
      <c r="L19" s="25" t="s">
        <v>102</v>
      </c>
      <c r="M19" s="25" t="s">
        <v>102</v>
      </c>
      <c r="N19" s="5"/>
      <c r="O19" s="5"/>
      <c r="P19" s="3"/>
      <c r="Q19" s="7" t="s">
        <v>148</v>
      </c>
      <c r="R19" s="19"/>
      <c r="S19" s="80"/>
      <c r="T19" s="153" t="s">
        <v>113</v>
      </c>
      <c r="U19" s="252">
        <f t="shared" si="1"/>
        <v>940026</v>
      </c>
      <c r="V19" s="262">
        <v>447772</v>
      </c>
      <c r="W19" s="262"/>
      <c r="X19" s="262">
        <v>492254</v>
      </c>
      <c r="Y19" s="252">
        <f t="shared" si="2"/>
        <v>559519</v>
      </c>
      <c r="Z19" s="262">
        <v>266022</v>
      </c>
      <c r="AA19" s="262">
        <v>293497</v>
      </c>
      <c r="AB19" s="261"/>
      <c r="AC19" s="258">
        <f t="shared" si="3"/>
        <v>59.5216515287875</v>
      </c>
      <c r="AD19" s="258">
        <f t="shared" si="4"/>
        <v>59.410146235137525</v>
      </c>
      <c r="AE19" s="258">
        <f t="shared" si="5"/>
        <v>59.62308076724618</v>
      </c>
    </row>
    <row r="20" spans="1:31" s="2" customFormat="1" ht="18.75" customHeight="1">
      <c r="A20" s="7"/>
      <c r="B20" s="198" t="s">
        <v>25</v>
      </c>
      <c r="C20" s="212"/>
      <c r="D20" s="207"/>
      <c r="E20" s="20">
        <v>1</v>
      </c>
      <c r="F20" s="4"/>
      <c r="G20" s="4"/>
      <c r="H20" s="235">
        <f t="shared" si="0"/>
        <v>36</v>
      </c>
      <c r="I20" s="236">
        <v>35</v>
      </c>
      <c r="J20" s="236">
        <v>1</v>
      </c>
      <c r="K20" s="25"/>
      <c r="L20" s="25" t="s">
        <v>102</v>
      </c>
      <c r="M20" s="25" t="s">
        <v>102</v>
      </c>
      <c r="N20" s="5"/>
      <c r="O20" s="5"/>
      <c r="P20" s="3"/>
      <c r="Q20" s="19"/>
      <c r="R20" s="19"/>
      <c r="S20" s="19"/>
      <c r="T20" s="152" t="s">
        <v>115</v>
      </c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</row>
    <row r="21" spans="1:31" s="2" customFormat="1" ht="18.75" customHeight="1">
      <c r="A21" s="206" t="s">
        <v>112</v>
      </c>
      <c r="B21" s="206"/>
      <c r="C21" s="206"/>
      <c r="D21" s="207"/>
      <c r="E21" s="20">
        <v>1</v>
      </c>
      <c r="F21" s="4"/>
      <c r="G21" s="4"/>
      <c r="H21" s="235">
        <f t="shared" si="0"/>
        <v>65</v>
      </c>
      <c r="I21" s="236">
        <v>14</v>
      </c>
      <c r="J21" s="237">
        <v>2</v>
      </c>
      <c r="K21" s="25"/>
      <c r="L21" s="25">
        <v>49</v>
      </c>
      <c r="M21" s="25" t="s">
        <v>140</v>
      </c>
      <c r="N21" s="7"/>
      <c r="O21" s="7"/>
      <c r="Q21" s="19"/>
      <c r="R21" s="19"/>
      <c r="S21" s="80" t="s">
        <v>149</v>
      </c>
      <c r="T21" s="154" t="s">
        <v>120</v>
      </c>
      <c r="U21" s="252">
        <f t="shared" si="1"/>
        <v>931947</v>
      </c>
      <c r="V21" s="252">
        <v>443426</v>
      </c>
      <c r="W21" s="252"/>
      <c r="X21" s="252">
        <v>488521</v>
      </c>
      <c r="Y21" s="252">
        <f t="shared" si="2"/>
        <v>402201</v>
      </c>
      <c r="Z21" s="252">
        <v>187803</v>
      </c>
      <c r="AA21" s="252">
        <v>214398</v>
      </c>
      <c r="AB21" s="261"/>
      <c r="AC21" s="258">
        <f t="shared" si="3"/>
        <v>43.157067944850944</v>
      </c>
      <c r="AD21" s="258">
        <f t="shared" si="4"/>
        <v>42.352726272252866</v>
      </c>
      <c r="AE21" s="258">
        <f t="shared" si="5"/>
        <v>43.88716145262947</v>
      </c>
    </row>
    <row r="22" spans="1:31" s="2" customFormat="1" ht="18.75" customHeight="1">
      <c r="A22" s="198" t="s">
        <v>34</v>
      </c>
      <c r="B22" s="206"/>
      <c r="C22" s="206"/>
      <c r="D22" s="207"/>
      <c r="E22" s="20">
        <v>1</v>
      </c>
      <c r="F22" s="4"/>
      <c r="G22" s="4"/>
      <c r="H22" s="235">
        <f t="shared" si="0"/>
        <v>68</v>
      </c>
      <c r="I22" s="236">
        <v>13</v>
      </c>
      <c r="J22" s="236">
        <v>16</v>
      </c>
      <c r="K22" s="25"/>
      <c r="L22" s="25">
        <v>39</v>
      </c>
      <c r="M22" s="25" t="s">
        <v>102</v>
      </c>
      <c r="N22" s="7"/>
      <c r="O22" s="7"/>
      <c r="Q22" s="81"/>
      <c r="R22" s="81"/>
      <c r="S22" s="82"/>
      <c r="T22" s="155"/>
      <c r="U22" s="82"/>
      <c r="V22" s="82"/>
      <c r="W22" s="81"/>
      <c r="X22" s="82"/>
      <c r="Y22" s="82"/>
      <c r="Z22" s="82"/>
      <c r="AA22" s="82"/>
      <c r="AB22" s="81"/>
      <c r="AC22" s="82"/>
      <c r="AD22" s="82"/>
      <c r="AE22" s="82"/>
    </row>
    <row r="23" spans="1:17" s="2" customFormat="1" ht="18.75" customHeight="1">
      <c r="A23" s="198" t="s">
        <v>28</v>
      </c>
      <c r="B23" s="206"/>
      <c r="C23" s="206"/>
      <c r="D23" s="207"/>
      <c r="E23" s="20">
        <v>2</v>
      </c>
      <c r="F23" s="4"/>
      <c r="G23" s="4"/>
      <c r="H23" s="235">
        <f t="shared" si="0"/>
        <v>928</v>
      </c>
      <c r="I23" s="236">
        <v>46</v>
      </c>
      <c r="J23" s="236">
        <v>882</v>
      </c>
      <c r="K23" s="25"/>
      <c r="L23" s="25" t="s">
        <v>102</v>
      </c>
      <c r="M23" s="25" t="s">
        <v>102</v>
      </c>
      <c r="Q23" s="3" t="s">
        <v>150</v>
      </c>
    </row>
    <row r="24" spans="1:17" s="8" customFormat="1" ht="18.75" customHeight="1">
      <c r="A24" s="198" t="s">
        <v>27</v>
      </c>
      <c r="B24" s="198"/>
      <c r="C24" s="198"/>
      <c r="D24" s="199"/>
      <c r="E24" s="20">
        <v>4</v>
      </c>
      <c r="F24" s="4"/>
      <c r="G24" s="4"/>
      <c r="H24" s="235">
        <f t="shared" si="0"/>
        <v>97</v>
      </c>
      <c r="I24" s="236">
        <v>18</v>
      </c>
      <c r="J24" s="236">
        <v>79</v>
      </c>
      <c r="K24" s="25"/>
      <c r="L24" s="25" t="s">
        <v>151</v>
      </c>
      <c r="M24" s="25" t="s">
        <v>151</v>
      </c>
      <c r="N24" s="11"/>
      <c r="Q24" s="9"/>
    </row>
    <row r="25" spans="1:14" s="8" customFormat="1" ht="18.75" customHeight="1">
      <c r="A25" s="196" t="s">
        <v>29</v>
      </c>
      <c r="B25" s="196"/>
      <c r="C25" s="196"/>
      <c r="D25" s="197"/>
      <c r="E25" s="23">
        <v>4</v>
      </c>
      <c r="F25" s="22"/>
      <c r="G25" s="22"/>
      <c r="H25" s="235">
        <f t="shared" si="0"/>
        <v>38</v>
      </c>
      <c r="I25" s="236">
        <v>28</v>
      </c>
      <c r="J25" s="237">
        <v>10</v>
      </c>
      <c r="K25" s="24"/>
      <c r="L25" s="24" t="s">
        <v>151</v>
      </c>
      <c r="M25" s="24" t="s">
        <v>151</v>
      </c>
      <c r="N25" s="10"/>
    </row>
    <row r="26" spans="1:34" s="2" customFormat="1" ht="18.75" customHeight="1">
      <c r="A26" s="196" t="s">
        <v>35</v>
      </c>
      <c r="B26" s="196"/>
      <c r="C26" s="196"/>
      <c r="D26" s="197"/>
      <c r="E26" s="23">
        <v>10</v>
      </c>
      <c r="F26" s="22"/>
      <c r="G26" s="22"/>
      <c r="H26" s="235">
        <f t="shared" si="0"/>
        <v>186</v>
      </c>
      <c r="I26" s="236">
        <v>182</v>
      </c>
      <c r="J26" s="237">
        <v>4</v>
      </c>
      <c r="K26" s="24"/>
      <c r="L26" s="24" t="s">
        <v>12</v>
      </c>
      <c r="M26" s="24" t="s">
        <v>12</v>
      </c>
      <c r="N26" s="10"/>
      <c r="O26" s="8"/>
      <c r="P26" s="8"/>
      <c r="Q26" s="177" t="s">
        <v>121</v>
      </c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"/>
      <c r="AH26" s="1"/>
    </row>
    <row r="27" spans="1:35" s="2" customFormat="1" ht="18.75" customHeight="1">
      <c r="A27" s="198" t="s">
        <v>36</v>
      </c>
      <c r="B27" s="198"/>
      <c r="C27" s="198"/>
      <c r="D27" s="199"/>
      <c r="E27" s="20">
        <v>422</v>
      </c>
      <c r="F27" s="4"/>
      <c r="G27" s="4"/>
      <c r="H27" s="235">
        <f t="shared" si="0"/>
        <v>9694</v>
      </c>
      <c r="I27" s="236">
        <v>498</v>
      </c>
      <c r="J27" s="237">
        <v>246</v>
      </c>
      <c r="K27" s="25"/>
      <c r="L27" s="25">
        <v>8950</v>
      </c>
      <c r="M27" s="25" t="s">
        <v>12</v>
      </c>
      <c r="N27" s="6"/>
      <c r="Q27" s="187" t="s">
        <v>152</v>
      </c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4"/>
      <c r="AH27" s="4"/>
      <c r="AI27" s="4"/>
    </row>
    <row r="28" spans="1:14" s="13" customFormat="1" ht="18.75" customHeight="1" thickBot="1">
      <c r="A28" s="230" t="s">
        <v>37</v>
      </c>
      <c r="B28" s="230"/>
      <c r="C28" s="230"/>
      <c r="D28" s="231"/>
      <c r="E28" s="83">
        <v>10</v>
      </c>
      <c r="F28" s="26"/>
      <c r="G28" s="26"/>
      <c r="H28" s="235">
        <f t="shared" si="0"/>
        <v>84</v>
      </c>
      <c r="I28" s="237">
        <v>64</v>
      </c>
      <c r="J28" s="236">
        <v>20</v>
      </c>
      <c r="K28" s="84"/>
      <c r="L28" s="84" t="s">
        <v>12</v>
      </c>
      <c r="M28" s="84" t="s">
        <v>12</v>
      </c>
      <c r="N28" s="85"/>
    </row>
    <row r="29" spans="1:31" s="13" customFormat="1" ht="18.75" customHeight="1">
      <c r="A29" s="194" t="s">
        <v>30</v>
      </c>
      <c r="B29" s="194"/>
      <c r="C29" s="194"/>
      <c r="D29" s="195"/>
      <c r="E29" s="83" t="s">
        <v>12</v>
      </c>
      <c r="F29" s="26"/>
      <c r="G29" s="26"/>
      <c r="H29" s="235">
        <f t="shared" si="0"/>
        <v>1</v>
      </c>
      <c r="I29" s="237">
        <v>1</v>
      </c>
      <c r="J29" s="237" t="s">
        <v>12</v>
      </c>
      <c r="K29" s="84"/>
      <c r="L29" s="84" t="s">
        <v>153</v>
      </c>
      <c r="M29" s="84" t="s">
        <v>153</v>
      </c>
      <c r="N29" s="85"/>
      <c r="O29" s="12"/>
      <c r="P29" s="12"/>
      <c r="Q29" s="224" t="s">
        <v>97</v>
      </c>
      <c r="R29" s="225"/>
      <c r="S29" s="226"/>
      <c r="T29" s="168" t="s">
        <v>154</v>
      </c>
      <c r="U29" s="168" t="s">
        <v>15</v>
      </c>
      <c r="V29" s="168" t="s">
        <v>16</v>
      </c>
      <c r="W29" s="232" t="s">
        <v>98</v>
      </c>
      <c r="X29" s="189"/>
      <c r="Y29" s="168" t="s">
        <v>17</v>
      </c>
      <c r="Z29" s="168" t="s">
        <v>99</v>
      </c>
      <c r="AA29" s="188" t="s">
        <v>100</v>
      </c>
      <c r="AB29" s="189"/>
      <c r="AC29" s="168" t="s">
        <v>18</v>
      </c>
      <c r="AD29" s="168" t="s">
        <v>101</v>
      </c>
      <c r="AE29" s="232" t="s">
        <v>19</v>
      </c>
    </row>
    <row r="30" spans="1:31" s="13" customFormat="1" ht="18.75" customHeight="1">
      <c r="A30" s="194" t="s">
        <v>31</v>
      </c>
      <c r="B30" s="194"/>
      <c r="C30" s="194"/>
      <c r="D30" s="195"/>
      <c r="E30" s="86">
        <v>3</v>
      </c>
      <c r="F30" s="26"/>
      <c r="G30" s="26"/>
      <c r="H30" s="235">
        <f t="shared" si="0"/>
        <v>20</v>
      </c>
      <c r="I30" s="236">
        <v>18</v>
      </c>
      <c r="J30" s="236">
        <v>2</v>
      </c>
      <c r="K30" s="84"/>
      <c r="L30" s="84" t="s">
        <v>155</v>
      </c>
      <c r="M30" s="84" t="s">
        <v>155</v>
      </c>
      <c r="N30" s="85"/>
      <c r="O30" s="12"/>
      <c r="P30" s="12"/>
      <c r="Q30" s="227"/>
      <c r="R30" s="227"/>
      <c r="S30" s="228"/>
      <c r="T30" s="169"/>
      <c r="U30" s="169"/>
      <c r="V30" s="169"/>
      <c r="W30" s="190"/>
      <c r="X30" s="191"/>
      <c r="Y30" s="169"/>
      <c r="Z30" s="169"/>
      <c r="AA30" s="190"/>
      <c r="AB30" s="191"/>
      <c r="AC30" s="169"/>
      <c r="AD30" s="169"/>
      <c r="AE30" s="190"/>
    </row>
    <row r="31" spans="1:31" s="13" customFormat="1" ht="18.75" customHeight="1">
      <c r="A31" s="194" t="s">
        <v>32</v>
      </c>
      <c r="B31" s="194"/>
      <c r="C31" s="194"/>
      <c r="D31" s="195"/>
      <c r="E31" s="86">
        <v>2</v>
      </c>
      <c r="F31" s="26"/>
      <c r="G31" s="26"/>
      <c r="H31" s="235">
        <f t="shared" si="0"/>
        <v>10</v>
      </c>
      <c r="I31" s="236">
        <v>10</v>
      </c>
      <c r="J31" s="237" t="s">
        <v>12</v>
      </c>
      <c r="K31" s="27"/>
      <c r="L31" s="84" t="s">
        <v>155</v>
      </c>
      <c r="M31" s="84" t="s">
        <v>155</v>
      </c>
      <c r="N31" s="85"/>
      <c r="O31" s="12"/>
      <c r="P31" s="12"/>
      <c r="T31" s="87"/>
      <c r="U31" s="88"/>
      <c r="V31" s="89"/>
      <c r="W31" s="90"/>
      <c r="X31" s="90"/>
      <c r="Y31" s="90"/>
      <c r="Z31" s="90"/>
      <c r="AA31" s="90"/>
      <c r="AB31" s="89"/>
      <c r="AC31" s="89"/>
      <c r="AD31" s="89"/>
      <c r="AE31" s="89"/>
    </row>
    <row r="32" spans="1:31" s="13" customFormat="1" ht="18.75" customHeight="1">
      <c r="A32" s="194" t="s">
        <v>26</v>
      </c>
      <c r="B32" s="222"/>
      <c r="C32" s="222"/>
      <c r="D32" s="223"/>
      <c r="E32" s="86">
        <v>2</v>
      </c>
      <c r="F32" s="26"/>
      <c r="G32" s="26"/>
      <c r="H32" s="235">
        <f t="shared" si="0"/>
        <v>6</v>
      </c>
      <c r="I32" s="236">
        <v>6</v>
      </c>
      <c r="J32" s="237" t="s">
        <v>12</v>
      </c>
      <c r="K32" s="27"/>
      <c r="L32" s="84" t="s">
        <v>155</v>
      </c>
      <c r="M32" s="84" t="s">
        <v>155</v>
      </c>
      <c r="N32" s="85"/>
      <c r="O32" s="12"/>
      <c r="P32" s="12"/>
      <c r="Q32" s="185" t="s">
        <v>156</v>
      </c>
      <c r="R32" s="185"/>
      <c r="S32" s="186"/>
      <c r="T32" s="94" t="s">
        <v>107</v>
      </c>
      <c r="U32" s="158">
        <f>SUM(V32:AE32)</f>
        <v>625284</v>
      </c>
      <c r="V32" s="95">
        <v>383303</v>
      </c>
      <c r="W32" s="95"/>
      <c r="X32" s="96" t="s">
        <v>12</v>
      </c>
      <c r="Y32" s="95">
        <v>140079</v>
      </c>
      <c r="Z32" s="95">
        <v>67756</v>
      </c>
      <c r="AA32" s="95"/>
      <c r="AB32" s="96" t="s">
        <v>12</v>
      </c>
      <c r="AC32" s="95">
        <v>31023</v>
      </c>
      <c r="AD32" s="95">
        <v>3123</v>
      </c>
      <c r="AE32" s="96" t="s">
        <v>12</v>
      </c>
    </row>
    <row r="33" spans="1:31" s="13" customFormat="1" ht="18.75" customHeight="1">
      <c r="A33" s="194" t="s">
        <v>33</v>
      </c>
      <c r="B33" s="194"/>
      <c r="C33" s="194"/>
      <c r="D33" s="195"/>
      <c r="E33" s="83" t="s">
        <v>12</v>
      </c>
      <c r="F33" s="26"/>
      <c r="G33" s="26"/>
      <c r="H33" s="235">
        <f t="shared" si="0"/>
        <v>5</v>
      </c>
      <c r="I33" s="237" t="s">
        <v>12</v>
      </c>
      <c r="J33" s="236">
        <v>5</v>
      </c>
      <c r="K33" s="27"/>
      <c r="L33" s="84" t="s">
        <v>136</v>
      </c>
      <c r="M33" s="84" t="s">
        <v>136</v>
      </c>
      <c r="N33" s="85"/>
      <c r="O33" s="12"/>
      <c r="P33" s="12"/>
      <c r="T33" s="97" t="s">
        <v>108</v>
      </c>
      <c r="U33" s="257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13" customFormat="1" ht="18.75" customHeight="1">
      <c r="A34" s="220" t="s">
        <v>38</v>
      </c>
      <c r="B34" s="220"/>
      <c r="C34" s="220"/>
      <c r="D34" s="221"/>
      <c r="E34" s="38">
        <v>41</v>
      </c>
      <c r="F34" s="39"/>
      <c r="G34" s="39"/>
      <c r="H34" s="238">
        <f t="shared" si="0"/>
        <v>2226</v>
      </c>
      <c r="I34" s="239">
        <v>292</v>
      </c>
      <c r="J34" s="239">
        <v>85</v>
      </c>
      <c r="K34" s="41"/>
      <c r="L34" s="41" t="s">
        <v>12</v>
      </c>
      <c r="M34" s="40">
        <v>1849</v>
      </c>
      <c r="N34" s="85"/>
      <c r="O34" s="12"/>
      <c r="P34" s="12"/>
      <c r="Q34" s="91"/>
      <c r="R34" s="91"/>
      <c r="S34" s="93" t="s">
        <v>157</v>
      </c>
      <c r="T34" s="94" t="s">
        <v>106</v>
      </c>
      <c r="U34" s="158">
        <f>SUM(V34:AE34)</f>
        <v>589992</v>
      </c>
      <c r="V34" s="98">
        <v>265731</v>
      </c>
      <c r="W34" s="98"/>
      <c r="X34" s="99">
        <v>30560</v>
      </c>
      <c r="Y34" s="99">
        <v>135451</v>
      </c>
      <c r="Z34" s="99">
        <v>75048</v>
      </c>
      <c r="AA34" s="181">
        <v>47613</v>
      </c>
      <c r="AB34" s="182"/>
      <c r="AC34" s="98">
        <v>33777</v>
      </c>
      <c r="AD34" s="98">
        <v>1812</v>
      </c>
      <c r="AE34" s="96" t="s">
        <v>12</v>
      </c>
    </row>
    <row r="35" spans="1:31" s="13" customFormat="1" ht="18.75" customHeight="1">
      <c r="A35" s="13" t="s">
        <v>158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85"/>
      <c r="O35" s="12"/>
      <c r="P35" s="12"/>
      <c r="Q35" s="91"/>
      <c r="R35" s="91"/>
      <c r="S35" s="92"/>
      <c r="T35" s="97" t="s">
        <v>109</v>
      </c>
      <c r="U35" s="257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13" customFormat="1" ht="18.75" customHeight="1">
      <c r="A36" s="12" t="s">
        <v>111</v>
      </c>
      <c r="N36" s="85"/>
      <c r="O36" s="12"/>
      <c r="P36" s="12"/>
      <c r="S36" s="93" t="s">
        <v>159</v>
      </c>
      <c r="T36" s="94" t="s">
        <v>95</v>
      </c>
      <c r="U36" s="158">
        <f>SUM(V36:AE36)</f>
        <v>609140</v>
      </c>
      <c r="V36" s="100">
        <v>369915</v>
      </c>
      <c r="W36" s="100"/>
      <c r="X36" s="96" t="s">
        <v>12</v>
      </c>
      <c r="Y36" s="96" t="s">
        <v>12</v>
      </c>
      <c r="Z36" s="96" t="s">
        <v>12</v>
      </c>
      <c r="AA36" s="96"/>
      <c r="AB36" s="96" t="s">
        <v>12</v>
      </c>
      <c r="AC36" s="100">
        <v>71887</v>
      </c>
      <c r="AD36" s="96" t="s">
        <v>12</v>
      </c>
      <c r="AE36" s="100">
        <v>167338</v>
      </c>
    </row>
    <row r="37" spans="14:31" s="13" customFormat="1" ht="18.75" customHeight="1">
      <c r="N37" s="85"/>
      <c r="O37" s="12"/>
      <c r="P37" s="12"/>
      <c r="Q37" s="91"/>
      <c r="R37" s="91"/>
      <c r="S37" s="92"/>
      <c r="T37" s="101" t="s">
        <v>142</v>
      </c>
      <c r="U37" s="257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4:31" s="13" customFormat="1" ht="18.75" customHeight="1">
      <c r="N38" s="85"/>
      <c r="O38" s="12"/>
      <c r="P38" s="12"/>
      <c r="R38" s="93"/>
      <c r="S38" s="102" t="s">
        <v>114</v>
      </c>
      <c r="T38" s="103" t="s">
        <v>113</v>
      </c>
      <c r="U38" s="158">
        <f>SUM(V38:AE38)</f>
        <v>539701</v>
      </c>
      <c r="V38" s="104">
        <v>307664</v>
      </c>
      <c r="W38" s="104"/>
      <c r="X38" s="96" t="s">
        <v>12</v>
      </c>
      <c r="Y38" s="96" t="s">
        <v>12</v>
      </c>
      <c r="Z38" s="96" t="s">
        <v>12</v>
      </c>
      <c r="AA38" s="96"/>
      <c r="AB38" s="96" t="s">
        <v>12</v>
      </c>
      <c r="AC38" s="104">
        <v>36367</v>
      </c>
      <c r="AD38" s="104">
        <v>15838</v>
      </c>
      <c r="AE38" s="104">
        <v>179832</v>
      </c>
    </row>
    <row r="39" spans="14:42" s="13" customFormat="1" ht="18.75" customHeight="1">
      <c r="N39" s="85"/>
      <c r="O39" s="12"/>
      <c r="P39" s="12"/>
      <c r="Q39" s="91"/>
      <c r="R39" s="91"/>
      <c r="S39" s="102"/>
      <c r="T39" s="105" t="s">
        <v>160</v>
      </c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H39" s="106"/>
      <c r="AK39" s="106"/>
      <c r="AL39" s="106"/>
      <c r="AM39" s="106"/>
      <c r="AN39" s="106"/>
      <c r="AO39" s="106"/>
      <c r="AP39" s="106"/>
    </row>
    <row r="40" spans="1:31" s="42" customFormat="1" ht="18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5"/>
      <c r="O40" s="12"/>
      <c r="P40" s="12"/>
      <c r="Q40" s="13"/>
      <c r="R40" s="93"/>
      <c r="S40" s="102" t="s">
        <v>161</v>
      </c>
      <c r="T40" s="103" t="s">
        <v>113</v>
      </c>
      <c r="U40" s="56" t="s">
        <v>162</v>
      </c>
      <c r="V40" s="55" t="s">
        <v>163</v>
      </c>
      <c r="W40" s="55"/>
      <c r="X40" s="55" t="s">
        <v>122</v>
      </c>
      <c r="Y40" s="55" t="s">
        <v>123</v>
      </c>
      <c r="Z40" s="55" t="s">
        <v>124</v>
      </c>
      <c r="AA40" s="55"/>
      <c r="AB40" s="55" t="s">
        <v>125</v>
      </c>
      <c r="AC40" s="55" t="s">
        <v>126</v>
      </c>
      <c r="AD40" s="55" t="s">
        <v>127</v>
      </c>
      <c r="AE40" s="107"/>
    </row>
    <row r="41" spans="14:31" s="42" customFormat="1" ht="18.75" customHeight="1">
      <c r="N41" s="108"/>
      <c r="O41" s="109"/>
      <c r="P41" s="109"/>
      <c r="Q41" s="44"/>
      <c r="R41" s="44"/>
      <c r="S41" s="110"/>
      <c r="T41" s="111" t="s">
        <v>115</v>
      </c>
      <c r="U41" s="158">
        <v>527668</v>
      </c>
      <c r="V41" s="112">
        <v>270847</v>
      </c>
      <c r="W41" s="112"/>
      <c r="X41" s="112">
        <v>20136</v>
      </c>
      <c r="Y41" s="112">
        <v>82739</v>
      </c>
      <c r="Z41" s="112">
        <v>39456</v>
      </c>
      <c r="AA41" s="183">
        <v>56064</v>
      </c>
      <c r="AB41" s="184"/>
      <c r="AC41" s="112">
        <v>23686</v>
      </c>
      <c r="AD41" s="112">
        <v>34738</v>
      </c>
      <c r="AE41" s="48" t="s">
        <v>12</v>
      </c>
    </row>
    <row r="42" spans="14:31" s="42" customFormat="1" ht="18.75" customHeight="1">
      <c r="N42" s="108"/>
      <c r="O42" s="109"/>
      <c r="P42" s="109"/>
      <c r="Q42" s="44"/>
      <c r="R42" s="44"/>
      <c r="S42" s="113" t="s">
        <v>149</v>
      </c>
      <c r="T42" s="114" t="s">
        <v>120</v>
      </c>
      <c r="U42" s="48" t="s">
        <v>12</v>
      </c>
      <c r="V42" s="48" t="s">
        <v>12</v>
      </c>
      <c r="W42" s="45"/>
      <c r="X42" s="48" t="s">
        <v>12</v>
      </c>
      <c r="Y42" s="48" t="s">
        <v>12</v>
      </c>
      <c r="Z42" s="48" t="s">
        <v>12</v>
      </c>
      <c r="AA42" s="48"/>
      <c r="AB42" s="48" t="s">
        <v>12</v>
      </c>
      <c r="AC42" s="48" t="s">
        <v>12</v>
      </c>
      <c r="AD42" s="48" t="s">
        <v>12</v>
      </c>
      <c r="AE42" s="46">
        <v>393861</v>
      </c>
    </row>
    <row r="43" spans="14:31" s="42" customFormat="1" ht="18.75" customHeight="1">
      <c r="N43" s="108"/>
      <c r="O43" s="109"/>
      <c r="P43" s="109"/>
      <c r="Q43" s="43"/>
      <c r="R43" s="43"/>
      <c r="S43" s="47"/>
      <c r="T43" s="115"/>
      <c r="U43" s="116"/>
      <c r="V43" s="47"/>
      <c r="W43" s="43"/>
      <c r="X43" s="47"/>
      <c r="Y43" s="47"/>
      <c r="Z43" s="47"/>
      <c r="AA43" s="47"/>
      <c r="AB43" s="47"/>
      <c r="AC43" s="47"/>
      <c r="AD43" s="47"/>
      <c r="AE43" s="47"/>
    </row>
    <row r="44" spans="14:17" s="42" customFormat="1" ht="15" customHeight="1">
      <c r="N44" s="108"/>
      <c r="O44" s="109"/>
      <c r="Q44" s="109" t="s">
        <v>164</v>
      </c>
    </row>
    <row r="45" spans="2:17" ht="18.75" customHeight="1">
      <c r="B45" s="35"/>
      <c r="C45" s="35"/>
      <c r="D45" s="177" t="s">
        <v>165</v>
      </c>
      <c r="E45" s="177"/>
      <c r="F45" s="177"/>
      <c r="G45" s="177"/>
      <c r="H45" s="177"/>
      <c r="I45" s="177"/>
      <c r="J45" s="177"/>
      <c r="K45" s="177"/>
      <c r="L45" s="177"/>
      <c r="M45" s="35"/>
      <c r="N45" s="117"/>
      <c r="O45" s="62"/>
      <c r="P45" s="62"/>
      <c r="Q45" s="62"/>
    </row>
    <row r="46" spans="2:16" ht="19.5" customHeight="1">
      <c r="B46" s="58"/>
      <c r="C46" s="58"/>
      <c r="D46" s="170" t="s">
        <v>197</v>
      </c>
      <c r="E46" s="170"/>
      <c r="F46" s="170"/>
      <c r="G46" s="170"/>
      <c r="H46" s="170"/>
      <c r="I46" s="170"/>
      <c r="J46" s="170"/>
      <c r="K46" s="170"/>
      <c r="L46" s="170"/>
      <c r="M46" s="58"/>
      <c r="N46" s="35"/>
      <c r="O46" s="35"/>
      <c r="P46" s="62"/>
    </row>
    <row r="47" spans="15:32" ht="19.5" customHeight="1" thickBot="1">
      <c r="O47" s="61" t="s">
        <v>0</v>
      </c>
      <c r="P47" s="62"/>
      <c r="Q47" s="177" t="s">
        <v>198</v>
      </c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</row>
    <row r="48" spans="1:32" s="42" customFormat="1" ht="18" customHeight="1" thickBot="1">
      <c r="A48" s="192" t="s">
        <v>39</v>
      </c>
      <c r="B48" s="229"/>
      <c r="C48" s="64" t="s">
        <v>166</v>
      </c>
      <c r="D48" s="18" t="s">
        <v>40</v>
      </c>
      <c r="E48" s="17" t="s">
        <v>41</v>
      </c>
      <c r="F48" s="118" t="s">
        <v>39</v>
      </c>
      <c r="G48" s="119"/>
      <c r="H48" s="120" t="s">
        <v>167</v>
      </c>
      <c r="I48" s="18" t="s">
        <v>40</v>
      </c>
      <c r="J48" s="17" t="s">
        <v>41</v>
      </c>
      <c r="K48" s="119" t="s">
        <v>39</v>
      </c>
      <c r="L48" s="119"/>
      <c r="M48" s="120" t="s">
        <v>167</v>
      </c>
      <c r="N48" s="18" t="s">
        <v>40</v>
      </c>
      <c r="O48" s="37" t="s">
        <v>41</v>
      </c>
      <c r="P48" s="109"/>
      <c r="R48" s="121"/>
      <c r="S48" s="121"/>
      <c r="T48" s="121"/>
      <c r="U48" s="121"/>
      <c r="V48" s="121"/>
      <c r="W48" s="121"/>
      <c r="X48" s="121"/>
      <c r="Y48" s="121"/>
      <c r="Z48" s="122"/>
      <c r="AA48" s="122"/>
      <c r="AB48" s="122"/>
      <c r="AC48" s="122"/>
      <c r="AD48" s="121"/>
      <c r="AE48" s="121"/>
      <c r="AF48" s="123" t="s">
        <v>0</v>
      </c>
    </row>
    <row r="49" spans="1:32" ht="18.75" customHeight="1">
      <c r="A49" s="215" t="s">
        <v>168</v>
      </c>
      <c r="B49" s="217"/>
      <c r="C49" s="247">
        <f>SUM(C51:C59,C61,H49,H58,H64,M52,M59,M64)</f>
        <v>13509</v>
      </c>
      <c r="D49" s="248">
        <f>SUM(D51:D59,D61,I49,I58,I64,N52,N59,N64)</f>
        <v>7750</v>
      </c>
      <c r="E49" s="249">
        <f>SUM(E51:E59,E61,J49,J58,J64,O52,O59,O64)</f>
        <v>5759</v>
      </c>
      <c r="F49" s="179" t="s">
        <v>42</v>
      </c>
      <c r="G49" s="180"/>
      <c r="H49" s="247">
        <f>SUM(H50:H57)</f>
        <v>914</v>
      </c>
      <c r="I49" s="248">
        <f>SUM(I50:I57)</f>
        <v>662</v>
      </c>
      <c r="J49" s="249">
        <f>SUM(J50:J57)</f>
        <v>252</v>
      </c>
      <c r="K49" s="124"/>
      <c r="L49" s="125" t="s">
        <v>43</v>
      </c>
      <c r="M49" s="241">
        <f>SUM(N49:O49)</f>
        <v>182</v>
      </c>
      <c r="N49" s="240">
        <v>83</v>
      </c>
      <c r="O49" s="240">
        <v>99</v>
      </c>
      <c r="P49" s="62"/>
      <c r="Q49" s="192" t="s">
        <v>39</v>
      </c>
      <c r="R49" s="192"/>
      <c r="S49" s="167"/>
      <c r="T49" s="64" t="s">
        <v>2</v>
      </c>
      <c r="U49" s="64" t="s">
        <v>3</v>
      </c>
      <c r="V49" s="126" t="s">
        <v>4</v>
      </c>
      <c r="W49" s="166" t="s">
        <v>39</v>
      </c>
      <c r="X49" s="167"/>
      <c r="Y49" s="64" t="s">
        <v>2</v>
      </c>
      <c r="Z49" s="64" t="s">
        <v>3</v>
      </c>
      <c r="AA49" s="126" t="s">
        <v>4</v>
      </c>
      <c r="AB49" s="166" t="s">
        <v>39</v>
      </c>
      <c r="AC49" s="167"/>
      <c r="AD49" s="64" t="s">
        <v>2</v>
      </c>
      <c r="AE49" s="64" t="s">
        <v>3</v>
      </c>
      <c r="AF49" s="63" t="s">
        <v>4</v>
      </c>
    </row>
    <row r="50" spans="1:32" ht="18.75" customHeight="1">
      <c r="A50" s="28"/>
      <c r="B50" s="29"/>
      <c r="C50" s="133"/>
      <c r="D50" s="53"/>
      <c r="E50" s="54"/>
      <c r="F50" s="127"/>
      <c r="G50" s="128" t="s">
        <v>46</v>
      </c>
      <c r="H50" s="241">
        <f aca="true" t="shared" si="6" ref="H50:H57">SUM(I50:J50)</f>
        <v>135</v>
      </c>
      <c r="I50" s="242">
        <v>103</v>
      </c>
      <c r="J50" s="243">
        <v>32</v>
      </c>
      <c r="K50" s="127"/>
      <c r="L50" s="128" t="s">
        <v>47</v>
      </c>
      <c r="M50" s="241">
        <f>SUM(N50:O50)</f>
        <v>231</v>
      </c>
      <c r="N50" s="242">
        <v>185</v>
      </c>
      <c r="O50" s="242">
        <v>46</v>
      </c>
      <c r="P50" s="62"/>
      <c r="Q50" s="218" t="s">
        <v>169</v>
      </c>
      <c r="R50" s="218"/>
      <c r="S50" s="219"/>
      <c r="T50" s="247">
        <f>SUM(T53,Y55,AD67)</f>
        <v>944743</v>
      </c>
      <c r="U50" s="248">
        <f>SUM(U53,Z55,AE67)</f>
        <v>449676</v>
      </c>
      <c r="V50" s="249">
        <f>SUM(V53,AA55,AF67)</f>
        <v>495067</v>
      </c>
      <c r="W50" s="32"/>
      <c r="X50" s="129" t="s">
        <v>170</v>
      </c>
      <c r="Y50" s="252">
        <f>SUM(Z50:AB50)</f>
        <v>983</v>
      </c>
      <c r="Z50" s="255">
        <v>462</v>
      </c>
      <c r="AA50" s="256">
        <v>521</v>
      </c>
      <c r="AB50" s="130"/>
      <c r="AC50" s="129" t="s">
        <v>171</v>
      </c>
      <c r="AD50" s="252">
        <f>SUM(AE50:AG50)</f>
        <v>5960</v>
      </c>
      <c r="AE50" s="240">
        <v>2793</v>
      </c>
      <c r="AF50" s="240">
        <v>3167</v>
      </c>
    </row>
    <row r="51" spans="1:32" ht="18.75" customHeight="1">
      <c r="A51" s="178" t="s">
        <v>44</v>
      </c>
      <c r="B51" s="213"/>
      <c r="C51" s="250">
        <f>SUM(D51:E51)</f>
        <v>3677</v>
      </c>
      <c r="D51" s="49">
        <v>1843</v>
      </c>
      <c r="E51" s="50">
        <v>1834</v>
      </c>
      <c r="F51" s="127"/>
      <c r="G51" s="128" t="s">
        <v>50</v>
      </c>
      <c r="H51" s="241">
        <f t="shared" si="6"/>
        <v>175</v>
      </c>
      <c r="I51" s="242">
        <v>125</v>
      </c>
      <c r="J51" s="243">
        <v>50</v>
      </c>
      <c r="K51" s="127"/>
      <c r="L51" s="128" t="s">
        <v>45</v>
      </c>
      <c r="M51" s="241">
        <f>SUM(N51:O51)</f>
        <v>129</v>
      </c>
      <c r="N51" s="242">
        <v>101</v>
      </c>
      <c r="O51" s="242">
        <v>28</v>
      </c>
      <c r="P51" s="62"/>
      <c r="Q51" s="28"/>
      <c r="R51" s="28"/>
      <c r="S51" s="29"/>
      <c r="T51" s="133"/>
      <c r="U51" s="53"/>
      <c r="V51" s="54"/>
      <c r="W51" s="33"/>
      <c r="X51" s="74" t="s">
        <v>172</v>
      </c>
      <c r="Y51" s="252">
        <f>SUM(Z51:AB51)</f>
        <v>1206</v>
      </c>
      <c r="Z51" s="242">
        <v>548</v>
      </c>
      <c r="AA51" s="243">
        <v>658</v>
      </c>
      <c r="AB51" s="131"/>
      <c r="AC51" s="128" t="s">
        <v>173</v>
      </c>
      <c r="AD51" s="252">
        <f>SUM(AE51:AG51)</f>
        <v>12970</v>
      </c>
      <c r="AE51" s="242">
        <v>6188</v>
      </c>
      <c r="AF51" s="242">
        <v>6782</v>
      </c>
    </row>
    <row r="52" spans="1:32" ht="18.75" customHeight="1">
      <c r="A52" s="178" t="s">
        <v>51</v>
      </c>
      <c r="B52" s="213"/>
      <c r="C52" s="250">
        <f aca="true" t="shared" si="7" ref="C52:C65">SUM(D52:E52)</f>
        <v>478</v>
      </c>
      <c r="D52" s="49">
        <v>324</v>
      </c>
      <c r="E52" s="50">
        <v>154</v>
      </c>
      <c r="F52" s="127"/>
      <c r="G52" s="128" t="s">
        <v>52</v>
      </c>
      <c r="H52" s="241">
        <f t="shared" si="6"/>
        <v>316</v>
      </c>
      <c r="I52" s="251">
        <v>221</v>
      </c>
      <c r="J52" s="243">
        <v>95</v>
      </c>
      <c r="K52" s="161" t="s">
        <v>49</v>
      </c>
      <c r="L52" s="213"/>
      <c r="M52" s="250">
        <f>SUM(M53:M58)</f>
        <v>743</v>
      </c>
      <c r="N52" s="49">
        <f>SUM(N53:N58)</f>
        <v>519</v>
      </c>
      <c r="O52" s="49">
        <f>SUM(O53:O58)</f>
        <v>224</v>
      </c>
      <c r="P52" s="62"/>
      <c r="Q52" s="28"/>
      <c r="R52" s="178" t="s">
        <v>44</v>
      </c>
      <c r="S52" s="160"/>
      <c r="T52" s="254">
        <f>SUM(U52:W52)</f>
        <v>354181</v>
      </c>
      <c r="U52" s="49">
        <v>168938</v>
      </c>
      <c r="V52" s="50">
        <v>185243</v>
      </c>
      <c r="W52" s="34"/>
      <c r="X52" s="132" t="s">
        <v>174</v>
      </c>
      <c r="Y52" s="252">
        <f>SUM(Z52:AB52)</f>
        <v>2598</v>
      </c>
      <c r="Z52" s="242">
        <v>1200</v>
      </c>
      <c r="AA52" s="243">
        <v>1398</v>
      </c>
      <c r="AB52" s="131"/>
      <c r="AC52" s="128" t="s">
        <v>175</v>
      </c>
      <c r="AD52" s="252">
        <f>SUM(AE52:AG52)</f>
        <v>7255</v>
      </c>
      <c r="AE52" s="242">
        <v>3412</v>
      </c>
      <c r="AF52" s="242">
        <v>3843</v>
      </c>
    </row>
    <row r="53" spans="1:32" ht="18.75" customHeight="1">
      <c r="A53" s="178" t="s">
        <v>53</v>
      </c>
      <c r="B53" s="213"/>
      <c r="C53" s="250">
        <f t="shared" si="7"/>
        <v>1426</v>
      </c>
      <c r="D53" s="49">
        <v>612</v>
      </c>
      <c r="E53" s="50">
        <v>814</v>
      </c>
      <c r="F53" s="127"/>
      <c r="G53" s="128" t="s">
        <v>55</v>
      </c>
      <c r="H53" s="241">
        <f t="shared" si="6"/>
        <v>50</v>
      </c>
      <c r="I53" s="251">
        <v>41</v>
      </c>
      <c r="J53" s="243">
        <v>9</v>
      </c>
      <c r="K53" s="127"/>
      <c r="L53" s="128" t="s">
        <v>56</v>
      </c>
      <c r="M53" s="241">
        <f aca="true" t="shared" si="8" ref="M53:M58">SUM(N53:O53)</f>
        <v>136</v>
      </c>
      <c r="N53" s="242">
        <v>96</v>
      </c>
      <c r="O53" s="242">
        <v>40</v>
      </c>
      <c r="P53" s="62"/>
      <c r="Q53" s="28"/>
      <c r="R53" s="178" t="s">
        <v>48</v>
      </c>
      <c r="S53" s="160"/>
      <c r="T53" s="250">
        <f>SUM(T52)</f>
        <v>354181</v>
      </c>
      <c r="U53" s="49">
        <f>SUM(U52)</f>
        <v>168938</v>
      </c>
      <c r="V53" s="50">
        <f>SUM(V52)</f>
        <v>185243</v>
      </c>
      <c r="W53" s="34"/>
      <c r="X53" s="132" t="s">
        <v>176</v>
      </c>
      <c r="Y53" s="252">
        <f>SUM(Z53:AB53)</f>
        <v>642</v>
      </c>
      <c r="Z53" s="242">
        <v>299</v>
      </c>
      <c r="AA53" s="243">
        <v>343</v>
      </c>
      <c r="AB53" s="161" t="s">
        <v>49</v>
      </c>
      <c r="AC53" s="162"/>
      <c r="AD53" s="250">
        <f>SUM(AD54:AD59)</f>
        <v>30852</v>
      </c>
      <c r="AE53" s="49">
        <f>SUM(AE54:AE59)</f>
        <v>14589</v>
      </c>
      <c r="AF53" s="49">
        <f>SUM(AF54:AF59)</f>
        <v>16263</v>
      </c>
    </row>
    <row r="54" spans="1:32" ht="18.75" customHeight="1">
      <c r="A54" s="178" t="s">
        <v>58</v>
      </c>
      <c r="B54" s="213"/>
      <c r="C54" s="250">
        <f t="shared" si="7"/>
        <v>582</v>
      </c>
      <c r="D54" s="49">
        <v>277</v>
      </c>
      <c r="E54" s="50">
        <v>305</v>
      </c>
      <c r="F54" s="127"/>
      <c r="G54" s="128" t="s">
        <v>59</v>
      </c>
      <c r="H54" s="241">
        <f t="shared" si="6"/>
        <v>58</v>
      </c>
      <c r="I54" s="242">
        <v>42</v>
      </c>
      <c r="J54" s="243">
        <v>16</v>
      </c>
      <c r="K54" s="127"/>
      <c r="L54" s="128" t="s">
        <v>60</v>
      </c>
      <c r="M54" s="241">
        <f t="shared" si="8"/>
        <v>95</v>
      </c>
      <c r="N54" s="242">
        <v>70</v>
      </c>
      <c r="O54" s="242">
        <v>25</v>
      </c>
      <c r="P54" s="62"/>
      <c r="Q54" s="28"/>
      <c r="R54" s="51"/>
      <c r="S54" s="52"/>
      <c r="T54" s="133"/>
      <c r="U54" s="53"/>
      <c r="V54" s="54"/>
      <c r="W54" s="33"/>
      <c r="X54" s="132" t="s">
        <v>177</v>
      </c>
      <c r="Y54" s="252">
        <f>SUM(Z54:AB54)</f>
        <v>971</v>
      </c>
      <c r="Z54" s="242">
        <v>482</v>
      </c>
      <c r="AA54" s="243">
        <v>489</v>
      </c>
      <c r="AB54" s="131"/>
      <c r="AC54" s="134" t="s">
        <v>178</v>
      </c>
      <c r="AD54" s="252">
        <f aca="true" t="shared" si="9" ref="AD54:AD59">SUM(AE54:AG54)</f>
        <v>4957</v>
      </c>
      <c r="AE54" s="242">
        <v>2332</v>
      </c>
      <c r="AF54" s="242">
        <v>2625</v>
      </c>
    </row>
    <row r="55" spans="1:32" ht="18.75" customHeight="1">
      <c r="A55" s="178" t="s">
        <v>62</v>
      </c>
      <c r="B55" s="213"/>
      <c r="C55" s="250">
        <f t="shared" si="7"/>
        <v>539</v>
      </c>
      <c r="D55" s="49">
        <v>247</v>
      </c>
      <c r="E55" s="50">
        <v>292</v>
      </c>
      <c r="F55" s="127"/>
      <c r="G55" s="128" t="s">
        <v>63</v>
      </c>
      <c r="H55" s="241">
        <f t="shared" si="6"/>
        <v>80</v>
      </c>
      <c r="I55" s="242">
        <v>58</v>
      </c>
      <c r="J55" s="243">
        <v>22</v>
      </c>
      <c r="K55" s="127"/>
      <c r="L55" s="128" t="s">
        <v>64</v>
      </c>
      <c r="M55" s="241">
        <f t="shared" si="8"/>
        <v>167</v>
      </c>
      <c r="N55" s="242">
        <v>111</v>
      </c>
      <c r="O55" s="242">
        <v>56</v>
      </c>
      <c r="P55" s="62"/>
      <c r="Q55" s="28"/>
      <c r="R55" s="178" t="s">
        <v>53</v>
      </c>
      <c r="S55" s="160"/>
      <c r="T55" s="254">
        <f>SUM(U55:W55)</f>
        <v>87055</v>
      </c>
      <c r="U55" s="49">
        <v>41672</v>
      </c>
      <c r="V55" s="50">
        <v>45383</v>
      </c>
      <c r="W55" s="159" t="s">
        <v>54</v>
      </c>
      <c r="X55" s="160"/>
      <c r="Y55" s="250">
        <f>SUM(T55:T58,T60,T65)</f>
        <v>311804</v>
      </c>
      <c r="Z55" s="49">
        <f>SUM(U55:U58,U60,U65)</f>
        <v>149356</v>
      </c>
      <c r="AA55" s="50">
        <f>SUM(V55:V58,V60,V65)</f>
        <v>162448</v>
      </c>
      <c r="AB55" s="34"/>
      <c r="AC55" s="128" t="s">
        <v>179</v>
      </c>
      <c r="AD55" s="252">
        <f t="shared" si="9"/>
        <v>4791</v>
      </c>
      <c r="AE55" s="242">
        <v>2260</v>
      </c>
      <c r="AF55" s="242">
        <v>2531</v>
      </c>
    </row>
    <row r="56" spans="1:32" ht="18.75" customHeight="1">
      <c r="A56" s="178" t="s">
        <v>57</v>
      </c>
      <c r="B56" s="213"/>
      <c r="C56" s="250">
        <f t="shared" si="7"/>
        <v>626</v>
      </c>
      <c r="D56" s="49">
        <v>398</v>
      </c>
      <c r="E56" s="50">
        <v>228</v>
      </c>
      <c r="F56" s="127"/>
      <c r="G56" s="128" t="s">
        <v>66</v>
      </c>
      <c r="H56" s="241">
        <f t="shared" si="6"/>
        <v>52</v>
      </c>
      <c r="I56" s="242">
        <v>35</v>
      </c>
      <c r="J56" s="243">
        <v>17</v>
      </c>
      <c r="K56" s="127"/>
      <c r="L56" s="128" t="s">
        <v>67</v>
      </c>
      <c r="M56" s="241">
        <f t="shared" si="8"/>
        <v>141</v>
      </c>
      <c r="N56" s="242">
        <v>101</v>
      </c>
      <c r="O56" s="242">
        <v>40</v>
      </c>
      <c r="P56" s="62"/>
      <c r="Q56" s="28"/>
      <c r="R56" s="178" t="s">
        <v>57</v>
      </c>
      <c r="S56" s="160"/>
      <c r="T56" s="254">
        <f>SUM(U56:W56)</f>
        <v>54860</v>
      </c>
      <c r="U56" s="49">
        <v>25440</v>
      </c>
      <c r="V56" s="50">
        <v>29420</v>
      </c>
      <c r="W56" s="34"/>
      <c r="X56" s="29"/>
      <c r="Y56" s="133"/>
      <c r="Z56" s="53"/>
      <c r="AA56" s="54"/>
      <c r="AB56" s="33"/>
      <c r="AC56" s="128" t="s">
        <v>180</v>
      </c>
      <c r="AD56" s="252">
        <f t="shared" si="9"/>
        <v>6349</v>
      </c>
      <c r="AE56" s="242">
        <v>3005</v>
      </c>
      <c r="AF56" s="242">
        <v>3344</v>
      </c>
    </row>
    <row r="57" spans="1:32" ht="18.75" customHeight="1">
      <c r="A57" s="178" t="s">
        <v>69</v>
      </c>
      <c r="B57" s="213"/>
      <c r="C57" s="250">
        <f t="shared" si="7"/>
        <v>283</v>
      </c>
      <c r="D57" s="49">
        <v>213</v>
      </c>
      <c r="E57" s="50">
        <v>70</v>
      </c>
      <c r="F57" s="127"/>
      <c r="G57" s="128" t="s">
        <v>70</v>
      </c>
      <c r="H57" s="241">
        <f t="shared" si="6"/>
        <v>48</v>
      </c>
      <c r="I57" s="242">
        <v>37</v>
      </c>
      <c r="J57" s="243">
        <v>11</v>
      </c>
      <c r="K57" s="127"/>
      <c r="L57" s="128" t="s">
        <v>71</v>
      </c>
      <c r="M57" s="241">
        <f t="shared" si="8"/>
        <v>117</v>
      </c>
      <c r="N57" s="242">
        <v>78</v>
      </c>
      <c r="O57" s="242">
        <v>39</v>
      </c>
      <c r="P57" s="62"/>
      <c r="Q57" s="28"/>
      <c r="R57" s="178" t="s">
        <v>61</v>
      </c>
      <c r="S57" s="160"/>
      <c r="T57" s="254">
        <f>SUM(U57:W57)</f>
        <v>53085</v>
      </c>
      <c r="U57" s="49">
        <v>25653</v>
      </c>
      <c r="V57" s="50">
        <v>27432</v>
      </c>
      <c r="W57" s="159" t="s">
        <v>51</v>
      </c>
      <c r="X57" s="160"/>
      <c r="Y57" s="254">
        <f>SUM(Z57:AB57)</f>
        <v>38203</v>
      </c>
      <c r="Z57" s="49">
        <v>17853</v>
      </c>
      <c r="AA57" s="50">
        <v>20350</v>
      </c>
      <c r="AB57" s="34"/>
      <c r="AC57" s="128" t="s">
        <v>181</v>
      </c>
      <c r="AD57" s="252">
        <f t="shared" si="9"/>
        <v>7462</v>
      </c>
      <c r="AE57" s="242">
        <v>3562</v>
      </c>
      <c r="AF57" s="242">
        <v>3900</v>
      </c>
    </row>
    <row r="58" spans="1:32" ht="18.75" customHeight="1">
      <c r="A58" s="178" t="s">
        <v>61</v>
      </c>
      <c r="B58" s="213"/>
      <c r="C58" s="250">
        <f t="shared" si="7"/>
        <v>498</v>
      </c>
      <c r="D58" s="49">
        <v>380</v>
      </c>
      <c r="E58" s="50">
        <v>118</v>
      </c>
      <c r="F58" s="161" t="s">
        <v>74</v>
      </c>
      <c r="G58" s="213"/>
      <c r="H58" s="250">
        <f>SUM(H59:H63)</f>
        <v>1023</v>
      </c>
      <c r="I58" s="49">
        <f>SUM(I59:I63)</f>
        <v>652</v>
      </c>
      <c r="J58" s="50">
        <f>SUM(J59:J63)</f>
        <v>371</v>
      </c>
      <c r="K58" s="127"/>
      <c r="L58" s="128" t="s">
        <v>75</v>
      </c>
      <c r="M58" s="241">
        <f t="shared" si="8"/>
        <v>87</v>
      </c>
      <c r="N58" s="242">
        <v>63</v>
      </c>
      <c r="O58" s="242">
        <v>24</v>
      </c>
      <c r="P58" s="62"/>
      <c r="Q58" s="28"/>
      <c r="R58" s="178" t="s">
        <v>65</v>
      </c>
      <c r="S58" s="160"/>
      <c r="T58" s="254">
        <f>SUM(T59)</f>
        <v>8204</v>
      </c>
      <c r="U58" s="254">
        <f>SUM(U59)</f>
        <v>3696</v>
      </c>
      <c r="V58" s="254">
        <f>SUM(V59)</f>
        <v>4508</v>
      </c>
      <c r="W58" s="159" t="s">
        <v>58</v>
      </c>
      <c r="X58" s="160"/>
      <c r="Y58" s="254">
        <f>SUM(Z58:AB58)</f>
        <v>22463</v>
      </c>
      <c r="Z58" s="49">
        <v>10615</v>
      </c>
      <c r="AA58" s="50">
        <v>11848</v>
      </c>
      <c r="AB58" s="34"/>
      <c r="AC58" s="135" t="s">
        <v>182</v>
      </c>
      <c r="AD58" s="252">
        <f t="shared" si="9"/>
        <v>2935</v>
      </c>
      <c r="AE58" s="242">
        <v>1363</v>
      </c>
      <c r="AF58" s="242">
        <v>1572</v>
      </c>
    </row>
    <row r="59" spans="1:32" ht="18.75" customHeight="1">
      <c r="A59" s="178" t="s">
        <v>65</v>
      </c>
      <c r="B59" s="213"/>
      <c r="C59" s="250">
        <f>SUM(C60)</f>
        <v>192</v>
      </c>
      <c r="D59" s="49">
        <f>SUM(D60)</f>
        <v>102</v>
      </c>
      <c r="E59" s="50">
        <f>SUM(E60)</f>
        <v>90</v>
      </c>
      <c r="F59" s="127"/>
      <c r="G59" s="128" t="s">
        <v>77</v>
      </c>
      <c r="H59" s="241">
        <f>SUM(I59:J59)</f>
        <v>396</v>
      </c>
      <c r="I59" s="242">
        <v>214</v>
      </c>
      <c r="J59" s="243">
        <v>182</v>
      </c>
      <c r="K59" s="161" t="s">
        <v>73</v>
      </c>
      <c r="L59" s="213"/>
      <c r="M59" s="250">
        <f>SUM(M60:M63)</f>
        <v>871</v>
      </c>
      <c r="N59" s="49">
        <f>SUM(N60:N63)</f>
        <v>470</v>
      </c>
      <c r="O59" s="49">
        <f>SUM(O60:O63)</f>
        <v>401</v>
      </c>
      <c r="P59" s="62"/>
      <c r="Q59" s="30"/>
      <c r="R59" s="31"/>
      <c r="S59" s="21" t="s">
        <v>68</v>
      </c>
      <c r="T59" s="252">
        <f>SUM(U59:W59)</f>
        <v>8204</v>
      </c>
      <c r="U59" s="242">
        <v>3696</v>
      </c>
      <c r="V59" s="243">
        <v>4508</v>
      </c>
      <c r="W59" s="159" t="s">
        <v>62</v>
      </c>
      <c r="X59" s="160"/>
      <c r="Y59" s="254">
        <f>SUM(Z59:AB59)</f>
        <v>17316</v>
      </c>
      <c r="Z59" s="49">
        <v>7974</v>
      </c>
      <c r="AA59" s="50">
        <v>9342</v>
      </c>
      <c r="AB59" s="34"/>
      <c r="AC59" s="128" t="s">
        <v>183</v>
      </c>
      <c r="AD59" s="252">
        <f t="shared" si="9"/>
        <v>4358</v>
      </c>
      <c r="AE59" s="242">
        <v>2067</v>
      </c>
      <c r="AF59" s="242">
        <v>2291</v>
      </c>
    </row>
    <row r="60" spans="1:32" ht="18.75" customHeight="1">
      <c r="A60" s="136"/>
      <c r="B60" s="132" t="s">
        <v>68</v>
      </c>
      <c r="C60" s="241">
        <f t="shared" si="7"/>
        <v>192</v>
      </c>
      <c r="D60" s="242">
        <v>102</v>
      </c>
      <c r="E60" s="243">
        <v>90</v>
      </c>
      <c r="F60" s="127"/>
      <c r="G60" s="128" t="s">
        <v>79</v>
      </c>
      <c r="H60" s="241">
        <f>SUM(I60:J60)</f>
        <v>124</v>
      </c>
      <c r="I60" s="242">
        <v>96</v>
      </c>
      <c r="J60" s="243">
        <v>28</v>
      </c>
      <c r="K60" s="127"/>
      <c r="L60" s="128" t="s">
        <v>80</v>
      </c>
      <c r="M60" s="241">
        <f>SUM(N60:O60)</f>
        <v>395</v>
      </c>
      <c r="N60" s="242">
        <v>110</v>
      </c>
      <c r="O60" s="242">
        <v>285</v>
      </c>
      <c r="P60" s="62"/>
      <c r="Q60" s="136"/>
      <c r="R60" s="178" t="s">
        <v>72</v>
      </c>
      <c r="S60" s="160"/>
      <c r="T60" s="250">
        <f>SUM(T61:T64)</f>
        <v>40741</v>
      </c>
      <c r="U60" s="49">
        <f>SUM(U61:U64)</f>
        <v>19786</v>
      </c>
      <c r="V60" s="50">
        <f>SUM(V61:V64)</f>
        <v>20955</v>
      </c>
      <c r="W60" s="159" t="s">
        <v>69</v>
      </c>
      <c r="X60" s="160"/>
      <c r="Y60" s="254">
        <f>SUM(Z60:AB60)</f>
        <v>21229</v>
      </c>
      <c r="Z60" s="49">
        <v>9967</v>
      </c>
      <c r="AA60" s="50">
        <v>11262</v>
      </c>
      <c r="AB60" s="161" t="s">
        <v>73</v>
      </c>
      <c r="AC60" s="162"/>
      <c r="AD60" s="250">
        <f>SUM(AD61:AD64)</f>
        <v>30959</v>
      </c>
      <c r="AE60" s="49">
        <f>SUM(AE61:AE64)</f>
        <v>14342</v>
      </c>
      <c r="AF60" s="50">
        <f>SUM(AF61:AF64)</f>
        <v>16617</v>
      </c>
    </row>
    <row r="61" spans="1:32" ht="18.75" customHeight="1">
      <c r="A61" s="178" t="s">
        <v>72</v>
      </c>
      <c r="B61" s="213"/>
      <c r="C61" s="250">
        <f>SUM(C62:C65)</f>
        <v>752</v>
      </c>
      <c r="D61" s="49">
        <f>SUM(D62:D65)</f>
        <v>462</v>
      </c>
      <c r="E61" s="49">
        <f>SUM(E62:E65)</f>
        <v>290</v>
      </c>
      <c r="F61" s="127"/>
      <c r="G61" s="128" t="s">
        <v>82</v>
      </c>
      <c r="H61" s="241">
        <f>SUM(I61:J61)</f>
        <v>123</v>
      </c>
      <c r="I61" s="242">
        <v>97</v>
      </c>
      <c r="J61" s="243">
        <v>26</v>
      </c>
      <c r="K61" s="127"/>
      <c r="L61" s="128" t="s">
        <v>83</v>
      </c>
      <c r="M61" s="241">
        <f>SUM(N61:O61)</f>
        <v>174</v>
      </c>
      <c r="N61" s="242">
        <v>124</v>
      </c>
      <c r="O61" s="242">
        <v>50</v>
      </c>
      <c r="P61" s="62"/>
      <c r="Q61" s="30"/>
      <c r="R61" s="31"/>
      <c r="S61" s="21" t="s">
        <v>76</v>
      </c>
      <c r="T61" s="252">
        <f>SUM(U61:W61)</f>
        <v>12774</v>
      </c>
      <c r="U61" s="242">
        <v>6113</v>
      </c>
      <c r="V61" s="243">
        <v>6661</v>
      </c>
      <c r="W61" s="159" t="s">
        <v>74</v>
      </c>
      <c r="X61" s="160"/>
      <c r="Y61" s="250">
        <f>SUM(Y62:Y66)</f>
        <v>76043</v>
      </c>
      <c r="Z61" s="49">
        <f>SUM(Z62:Z66)</f>
        <v>36393</v>
      </c>
      <c r="AA61" s="50">
        <f>SUM(AA62:AA66)</f>
        <v>39650</v>
      </c>
      <c r="AB61" s="34"/>
      <c r="AC61" s="128" t="s">
        <v>184</v>
      </c>
      <c r="AD61" s="252">
        <f>SUM(AE61:AG61)</f>
        <v>9678</v>
      </c>
      <c r="AE61" s="242">
        <v>4526</v>
      </c>
      <c r="AF61" s="242">
        <v>5152</v>
      </c>
    </row>
    <row r="62" spans="1:32" ht="18.75" customHeight="1">
      <c r="A62" s="136"/>
      <c r="B62" s="132" t="s">
        <v>76</v>
      </c>
      <c r="C62" s="241">
        <f t="shared" si="7"/>
        <v>354</v>
      </c>
      <c r="D62" s="242">
        <v>143</v>
      </c>
      <c r="E62" s="243">
        <v>211</v>
      </c>
      <c r="F62" s="127"/>
      <c r="G62" s="128" t="s">
        <v>85</v>
      </c>
      <c r="H62" s="241">
        <f>SUM(I62:J62)</f>
        <v>130</v>
      </c>
      <c r="I62" s="242">
        <v>102</v>
      </c>
      <c r="J62" s="243">
        <v>28</v>
      </c>
      <c r="K62" s="127"/>
      <c r="L62" s="128" t="s">
        <v>86</v>
      </c>
      <c r="M62" s="241">
        <f>SUM(N62:O62)</f>
        <v>197</v>
      </c>
      <c r="N62" s="242">
        <v>152</v>
      </c>
      <c r="O62" s="242">
        <v>45</v>
      </c>
      <c r="P62" s="62"/>
      <c r="Q62" s="136"/>
      <c r="R62" s="136"/>
      <c r="S62" s="132" t="s">
        <v>78</v>
      </c>
      <c r="T62" s="252">
        <f>SUM(U62:W62)</f>
        <v>12688</v>
      </c>
      <c r="U62" s="242">
        <v>6122</v>
      </c>
      <c r="V62" s="243">
        <v>6566</v>
      </c>
      <c r="W62" s="131"/>
      <c r="X62" s="132" t="s">
        <v>103</v>
      </c>
      <c r="Y62" s="252">
        <f>SUM(Z62:AB62)</f>
        <v>27124</v>
      </c>
      <c r="Z62" s="242">
        <v>13087</v>
      </c>
      <c r="AA62" s="243">
        <v>14037</v>
      </c>
      <c r="AB62" s="131"/>
      <c r="AC62" s="128" t="s">
        <v>185</v>
      </c>
      <c r="AD62" s="252">
        <f>SUM(AE62:AG62)</f>
        <v>7596</v>
      </c>
      <c r="AE62" s="242">
        <v>3476</v>
      </c>
      <c r="AF62" s="242">
        <v>4120</v>
      </c>
    </row>
    <row r="63" spans="1:32" ht="18.75" customHeight="1">
      <c r="A63" s="136"/>
      <c r="B63" s="132" t="s">
        <v>78</v>
      </c>
      <c r="C63" s="241">
        <f t="shared" si="7"/>
        <v>168</v>
      </c>
      <c r="D63" s="242">
        <v>138</v>
      </c>
      <c r="E63" s="243">
        <v>30</v>
      </c>
      <c r="F63" s="36"/>
      <c r="G63" s="128" t="s">
        <v>88</v>
      </c>
      <c r="H63" s="241">
        <f>SUM(I63:J63)</f>
        <v>250</v>
      </c>
      <c r="I63" s="242">
        <v>143</v>
      </c>
      <c r="J63" s="243">
        <v>107</v>
      </c>
      <c r="K63" s="36"/>
      <c r="L63" s="128" t="s">
        <v>89</v>
      </c>
      <c r="M63" s="241">
        <f>SUM(N63:O63)</f>
        <v>105</v>
      </c>
      <c r="N63" s="242">
        <v>84</v>
      </c>
      <c r="O63" s="242">
        <v>21</v>
      </c>
      <c r="P63" s="62"/>
      <c r="Q63" s="136"/>
      <c r="R63" s="136"/>
      <c r="S63" s="132" t="s">
        <v>81</v>
      </c>
      <c r="T63" s="252">
        <f>SUM(U63:W63)</f>
        <v>11200</v>
      </c>
      <c r="U63" s="242">
        <v>5617</v>
      </c>
      <c r="V63" s="243">
        <v>5583</v>
      </c>
      <c r="W63" s="131"/>
      <c r="X63" s="132" t="s">
        <v>186</v>
      </c>
      <c r="Y63" s="252">
        <f>SUM(Z63:AB63)</f>
        <v>8844</v>
      </c>
      <c r="Z63" s="242">
        <v>4107</v>
      </c>
      <c r="AA63" s="243">
        <v>4737</v>
      </c>
      <c r="AB63" s="131"/>
      <c r="AC63" s="128" t="s">
        <v>187</v>
      </c>
      <c r="AD63" s="252">
        <f>SUM(AE63:AG63)</f>
        <v>9890</v>
      </c>
      <c r="AE63" s="242">
        <v>4580</v>
      </c>
      <c r="AF63" s="242">
        <v>5310</v>
      </c>
    </row>
    <row r="64" spans="1:32" ht="18.75" customHeight="1">
      <c r="A64" s="136"/>
      <c r="B64" s="132" t="s">
        <v>81</v>
      </c>
      <c r="C64" s="241">
        <f t="shared" si="7"/>
        <v>140</v>
      </c>
      <c r="D64" s="242">
        <v>113</v>
      </c>
      <c r="E64" s="243">
        <v>27</v>
      </c>
      <c r="F64" s="161" t="s">
        <v>90</v>
      </c>
      <c r="G64" s="213"/>
      <c r="H64" s="250">
        <f>SUM(H65,M49:M51)</f>
        <v>782</v>
      </c>
      <c r="I64" s="49">
        <f>SUM(I65,N49:N51)</f>
        <v>498</v>
      </c>
      <c r="J64" s="50">
        <f>SUM(J65,O49:O51)</f>
        <v>284</v>
      </c>
      <c r="K64" s="161" t="s">
        <v>87</v>
      </c>
      <c r="L64" s="213"/>
      <c r="M64" s="250">
        <f>SUM(M65)</f>
        <v>123</v>
      </c>
      <c r="N64" s="49">
        <f>SUM(N65)</f>
        <v>91</v>
      </c>
      <c r="O64" s="49">
        <f>SUM(O65)</f>
        <v>32</v>
      </c>
      <c r="P64" s="62"/>
      <c r="Q64" s="136"/>
      <c r="R64" s="136"/>
      <c r="S64" s="132" t="s">
        <v>84</v>
      </c>
      <c r="T64" s="252">
        <f>SUM(U64:W64)</f>
        <v>4079</v>
      </c>
      <c r="U64" s="242">
        <v>1934</v>
      </c>
      <c r="V64" s="243">
        <v>2145</v>
      </c>
      <c r="W64" s="131"/>
      <c r="X64" s="132" t="s">
        <v>188</v>
      </c>
      <c r="Y64" s="252">
        <f>SUM(Z64:AB64)</f>
        <v>9342</v>
      </c>
      <c r="Z64" s="242">
        <v>4447</v>
      </c>
      <c r="AA64" s="243">
        <v>4895</v>
      </c>
      <c r="AB64" s="131"/>
      <c r="AC64" s="128" t="s">
        <v>189</v>
      </c>
      <c r="AD64" s="252">
        <f>SUM(AE64:AG64)</f>
        <v>3795</v>
      </c>
      <c r="AE64" s="242">
        <v>1760</v>
      </c>
      <c r="AF64" s="242">
        <v>2035</v>
      </c>
    </row>
    <row r="65" spans="1:32" ht="18.75" customHeight="1">
      <c r="A65" s="137"/>
      <c r="B65" s="138" t="s">
        <v>84</v>
      </c>
      <c r="C65" s="244">
        <f t="shared" si="7"/>
        <v>90</v>
      </c>
      <c r="D65" s="245">
        <v>68</v>
      </c>
      <c r="E65" s="246">
        <v>22</v>
      </c>
      <c r="F65" s="146"/>
      <c r="G65" s="139" t="s">
        <v>92</v>
      </c>
      <c r="H65" s="244">
        <f>SUM(I65:J65)</f>
        <v>240</v>
      </c>
      <c r="I65" s="245">
        <v>129</v>
      </c>
      <c r="J65" s="246">
        <v>111</v>
      </c>
      <c r="K65" s="146"/>
      <c r="L65" s="139" t="s">
        <v>93</v>
      </c>
      <c r="M65" s="244">
        <f>SUM(N65:O65)</f>
        <v>123</v>
      </c>
      <c r="N65" s="245">
        <v>91</v>
      </c>
      <c r="O65" s="245">
        <v>32</v>
      </c>
      <c r="P65" s="62"/>
      <c r="Q65" s="136"/>
      <c r="R65" s="178" t="s">
        <v>42</v>
      </c>
      <c r="S65" s="160"/>
      <c r="T65" s="250">
        <f>SUM(T66:T68,Y50:Y54)</f>
        <v>67859</v>
      </c>
      <c r="U65" s="49">
        <f>SUM(U66:U68,Z50:Z54)</f>
        <v>33109</v>
      </c>
      <c r="V65" s="50">
        <f>SUM(V66:V68,AA50:AA54)</f>
        <v>34750</v>
      </c>
      <c r="W65" s="34"/>
      <c r="X65" s="74" t="s">
        <v>190</v>
      </c>
      <c r="Y65" s="252">
        <f>SUM(Z65:AB65)</f>
        <v>10011</v>
      </c>
      <c r="Z65" s="242">
        <v>4812</v>
      </c>
      <c r="AA65" s="243">
        <v>5199</v>
      </c>
      <c r="AB65" s="161" t="s">
        <v>87</v>
      </c>
      <c r="AC65" s="162"/>
      <c r="AD65" s="254">
        <f>SUM(AD66)</f>
        <v>6724</v>
      </c>
      <c r="AE65" s="254">
        <f>SUM(AE66)</f>
        <v>3163</v>
      </c>
      <c r="AF65" s="254">
        <f>SUM(AF66)</f>
        <v>3561</v>
      </c>
    </row>
    <row r="66" spans="1:32" ht="18.75" customHeight="1">
      <c r="A66" s="57" t="s">
        <v>191</v>
      </c>
      <c r="P66" s="62"/>
      <c r="Q66" s="136"/>
      <c r="R66" s="136"/>
      <c r="S66" s="132" t="s">
        <v>46</v>
      </c>
      <c r="T66" s="158">
        <f>SUM(U66:W66)</f>
        <v>10468</v>
      </c>
      <c r="U66" s="242">
        <v>4972</v>
      </c>
      <c r="V66" s="243">
        <v>5496</v>
      </c>
      <c r="W66" s="131"/>
      <c r="X66" s="132" t="s">
        <v>192</v>
      </c>
      <c r="Y66" s="252">
        <f>SUM(Z66:AB66)</f>
        <v>20722</v>
      </c>
      <c r="Z66" s="242">
        <v>9940</v>
      </c>
      <c r="AA66" s="243">
        <v>10782</v>
      </c>
      <c r="AB66" s="131"/>
      <c r="AC66" s="128" t="s">
        <v>193</v>
      </c>
      <c r="AD66" s="252">
        <f>SUM(AE66:AG66)</f>
        <v>6724</v>
      </c>
      <c r="AE66" s="242">
        <v>3163</v>
      </c>
      <c r="AF66" s="242">
        <v>3561</v>
      </c>
    </row>
    <row r="67" spans="17:32" ht="18.75" customHeight="1">
      <c r="Q67" s="136"/>
      <c r="R67" s="136"/>
      <c r="S67" s="132" t="s">
        <v>50</v>
      </c>
      <c r="T67" s="158">
        <f>SUM(U67:W67)</f>
        <v>17669</v>
      </c>
      <c r="U67" s="242">
        <v>8551</v>
      </c>
      <c r="V67" s="243">
        <v>9118</v>
      </c>
      <c r="W67" s="159" t="s">
        <v>90</v>
      </c>
      <c r="X67" s="160"/>
      <c r="Y67" s="250">
        <f>SUM(Y68,AD50:AD52)</f>
        <v>34969</v>
      </c>
      <c r="Z67" s="49">
        <f>SUM(Z68,AE50:AE52)</f>
        <v>16486</v>
      </c>
      <c r="AA67" s="50">
        <f>SUM(AA68,AF50:AF52)</f>
        <v>18483</v>
      </c>
      <c r="AB67" s="159" t="s">
        <v>91</v>
      </c>
      <c r="AC67" s="160"/>
      <c r="AD67" s="250">
        <f>SUM(Y57:Y61,Y67,AD53,AD60,AD65)</f>
        <v>278758</v>
      </c>
      <c r="AE67" s="49">
        <f>SUM(Z57:Z61,Z67,AE53,AE60,AE65)</f>
        <v>131382</v>
      </c>
      <c r="AF67" s="49">
        <f>SUM(AA57:AA61,AA67,AF53,AF60,AF65)</f>
        <v>147376</v>
      </c>
    </row>
    <row r="68" spans="17:32" ht="18.75" customHeight="1">
      <c r="Q68" s="137"/>
      <c r="R68" s="137"/>
      <c r="S68" s="140" t="s">
        <v>52</v>
      </c>
      <c r="T68" s="253">
        <f>SUM(U68:W68)</f>
        <v>33322</v>
      </c>
      <c r="U68" s="245">
        <v>16595</v>
      </c>
      <c r="V68" s="246">
        <v>16727</v>
      </c>
      <c r="W68" s="141"/>
      <c r="X68" s="139" t="s">
        <v>194</v>
      </c>
      <c r="Y68" s="253">
        <f>SUM(Z68:AB68)</f>
        <v>8784</v>
      </c>
      <c r="Z68" s="245">
        <v>4093</v>
      </c>
      <c r="AA68" s="246">
        <v>4691</v>
      </c>
      <c r="AB68" s="141"/>
      <c r="AC68" s="67"/>
      <c r="AD68" s="142"/>
      <c r="AE68" s="68"/>
      <c r="AF68" s="68"/>
    </row>
    <row r="69" ht="15" customHeight="1">
      <c r="Q69" s="62" t="s">
        <v>195</v>
      </c>
    </row>
  </sheetData>
  <sheetProtection/>
  <mergeCells count="105">
    <mergeCell ref="AE29:AE30"/>
    <mergeCell ref="T15:T16"/>
    <mergeCell ref="V29:V30"/>
    <mergeCell ref="W29:X30"/>
    <mergeCell ref="Y29:Y30"/>
    <mergeCell ref="T29:T30"/>
    <mergeCell ref="U29:U30"/>
    <mergeCell ref="Z29:Z30"/>
    <mergeCell ref="A22:D22"/>
    <mergeCell ref="R60:S60"/>
    <mergeCell ref="A27:D27"/>
    <mergeCell ref="A48:B48"/>
    <mergeCell ref="A49:B49"/>
    <mergeCell ref="A52:B52"/>
    <mergeCell ref="A28:D28"/>
    <mergeCell ref="A33:D33"/>
    <mergeCell ref="A29:D29"/>
    <mergeCell ref="A57:B57"/>
    <mergeCell ref="A54:B54"/>
    <mergeCell ref="A55:B55"/>
    <mergeCell ref="Q29:S30"/>
    <mergeCell ref="K64:L64"/>
    <mergeCell ref="K59:L59"/>
    <mergeCell ref="K52:L52"/>
    <mergeCell ref="R55:S55"/>
    <mergeCell ref="R58:S58"/>
    <mergeCell ref="F64:G64"/>
    <mergeCell ref="A61:B61"/>
    <mergeCell ref="A59:B59"/>
    <mergeCell ref="A23:D23"/>
    <mergeCell ref="A51:B51"/>
    <mergeCell ref="A34:D34"/>
    <mergeCell ref="A32:D32"/>
    <mergeCell ref="A58:B58"/>
    <mergeCell ref="A53:B53"/>
    <mergeCell ref="F58:G58"/>
    <mergeCell ref="A56:B56"/>
    <mergeCell ref="A6:D7"/>
    <mergeCell ref="A8:D8"/>
    <mergeCell ref="A10:D10"/>
    <mergeCell ref="B11:D11"/>
    <mergeCell ref="B12:D12"/>
    <mergeCell ref="B13:D13"/>
    <mergeCell ref="B14:D14"/>
    <mergeCell ref="B20:D20"/>
    <mergeCell ref="A26:D26"/>
    <mergeCell ref="A3:M3"/>
    <mergeCell ref="F6:H7"/>
    <mergeCell ref="K6:L7"/>
    <mergeCell ref="A21:D21"/>
    <mergeCell ref="E6:E7"/>
    <mergeCell ref="B15:D15"/>
    <mergeCell ref="B16:D16"/>
    <mergeCell ref="B17:D17"/>
    <mergeCell ref="B18:D18"/>
    <mergeCell ref="B19:D19"/>
    <mergeCell ref="Q3:AE3"/>
    <mergeCell ref="A30:D30"/>
    <mergeCell ref="A31:D31"/>
    <mergeCell ref="A25:D25"/>
    <mergeCell ref="A24:D24"/>
    <mergeCell ref="A4:M4"/>
    <mergeCell ref="I6:J6"/>
    <mergeCell ref="M6:M7"/>
    <mergeCell ref="U6:X6"/>
    <mergeCell ref="Y6:AA6"/>
    <mergeCell ref="AB6:AE6"/>
    <mergeCell ref="AB7:AC7"/>
    <mergeCell ref="AB65:AC65"/>
    <mergeCell ref="R65:S65"/>
    <mergeCell ref="W61:X61"/>
    <mergeCell ref="Q47:AF47"/>
    <mergeCell ref="R53:S53"/>
    <mergeCell ref="AB60:AC60"/>
    <mergeCell ref="W59:X59"/>
    <mergeCell ref="W60:X60"/>
    <mergeCell ref="AB67:AC67"/>
    <mergeCell ref="Q32:S32"/>
    <mergeCell ref="Q26:AF26"/>
    <mergeCell ref="Q27:AF27"/>
    <mergeCell ref="AA29:AB30"/>
    <mergeCell ref="AC29:AC30"/>
    <mergeCell ref="Q49:S49"/>
    <mergeCell ref="R56:S56"/>
    <mergeCell ref="R57:S57"/>
    <mergeCell ref="W67:X67"/>
    <mergeCell ref="R52:S52"/>
    <mergeCell ref="F49:G49"/>
    <mergeCell ref="AA34:AB34"/>
    <mergeCell ref="AA41:AB41"/>
    <mergeCell ref="W55:X55"/>
    <mergeCell ref="W57:X57"/>
    <mergeCell ref="D46:L46"/>
    <mergeCell ref="AB49:AC49"/>
    <mergeCell ref="Q50:S50"/>
    <mergeCell ref="W58:X58"/>
    <mergeCell ref="AB53:AC53"/>
    <mergeCell ref="A2:AF2"/>
    <mergeCell ref="W7:X7"/>
    <mergeCell ref="W49:X49"/>
    <mergeCell ref="AD29:AD30"/>
    <mergeCell ref="Q4:AE4"/>
    <mergeCell ref="T6:T7"/>
    <mergeCell ref="Q6:S7"/>
    <mergeCell ref="D45:L45"/>
  </mergeCells>
  <printOptions/>
  <pageMargins left="0.99" right="0.31496062992125984" top="0.52" bottom="0.31496062992125984" header="0.72" footer="0.5118110236220472"/>
  <pageSetup horizontalDpi="300" verticalDpi="3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2012-03-02T01:43:26Z</cp:lastPrinted>
  <dcterms:created xsi:type="dcterms:W3CDTF">1998-01-17T13:25:31Z</dcterms:created>
  <dcterms:modified xsi:type="dcterms:W3CDTF">2012-05-28T04:14:55Z</dcterms:modified>
  <cp:category/>
  <cp:version/>
  <cp:contentType/>
  <cp:contentStatus/>
</cp:coreProperties>
</file>