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tabRatio="606" activeTab="9"/>
  </bookViews>
  <sheets>
    <sheet name="８２" sheetId="1" r:id="rId1"/>
    <sheet name="８４" sheetId="2" r:id="rId2"/>
    <sheet name="８６" sheetId="3" r:id="rId3"/>
    <sheet name="８８" sheetId="4" r:id="rId4"/>
    <sheet name="９０" sheetId="5" r:id="rId5"/>
    <sheet name="９２" sheetId="6" r:id="rId6"/>
    <sheet name="９４" sheetId="7" r:id="rId7"/>
    <sheet name="９６" sheetId="8" r:id="rId8"/>
    <sheet name="９８" sheetId="9" r:id="rId9"/>
    <sheet name="１００" sheetId="10" r:id="rId10"/>
  </sheets>
  <definedNames/>
  <calcPr fullCalcOnLoad="1"/>
</workbook>
</file>

<file path=xl/sharedStrings.xml><?xml version="1.0" encoding="utf-8"?>
<sst xmlns="http://schemas.openxmlformats.org/spreadsheetml/2006/main" count="1521" uniqueCount="397">
  <si>
    <t>82 鉱工業</t>
  </si>
  <si>
    <t>鉱工業 83</t>
  </si>
  <si>
    <t>（平成12年＝100）</t>
  </si>
  <si>
    <t>年次及び月次</t>
  </si>
  <si>
    <t>製造工業</t>
  </si>
  <si>
    <t>鉱　業</t>
  </si>
  <si>
    <t>鉱工業総合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</si>
  <si>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</si>
  <si>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</si>
  <si>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</si>
  <si>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</si>
  <si>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</si>
  <si>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</si>
  <si>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</si>
  <si>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</si>
  <si>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</si>
  <si>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</si>
  <si>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８　　　鉱　　　　　　　　　　工　　　　　　　　　　業</t>
  </si>
  <si>
    <t>非鉄金属　　工　  業</t>
  </si>
  <si>
    <t>金属製品　　工　　業</t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</si>
  <si>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</si>
  <si>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</si>
  <si>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</si>
  <si>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食料品・　　た ば こ　　　工　  業</t>
  </si>
  <si>
    <t>その他　　工  業</t>
  </si>
  <si>
    <t>注　　年の値は原指数、月の値は季節調整済指数である。</t>
  </si>
  <si>
    <t>資料　石川県統計情報室「鉱工業生産統計」</t>
  </si>
  <si>
    <t>84 鉱工業</t>
  </si>
  <si>
    <t>鉱工業 85</t>
  </si>
  <si>
    <t>（単位：㎡）</t>
  </si>
  <si>
    <t>平成１４年</t>
  </si>
  <si>
    <t>１６年</t>
  </si>
  <si>
    <t>製品別</t>
  </si>
  <si>
    <t>―</t>
  </si>
  <si>
    <t>広　幅</t>
  </si>
  <si>
    <t>羽二重類</t>
  </si>
  <si>
    <t>クレープ類</t>
  </si>
  <si>
    <t>先練(先染)</t>
  </si>
  <si>
    <t>小幅</t>
  </si>
  <si>
    <t>ちりめん類</t>
  </si>
  <si>
    <t>その他の後練(後染)</t>
  </si>
  <si>
    <t>ビスコーススフ織物</t>
  </si>
  <si>
    <t>アセテート織物</t>
  </si>
  <si>
    <t>合成繊維織物合計</t>
  </si>
  <si>
    <t>長繊維</t>
  </si>
  <si>
    <t>タフタ</t>
  </si>
  <si>
    <t>デシン</t>
  </si>
  <si>
    <t>ジョーゼット</t>
  </si>
  <si>
    <t>ポンジー</t>
  </si>
  <si>
    <t>加工糸織物</t>
  </si>
  <si>
    <t>アクリル</t>
  </si>
  <si>
    <t>その他（長繊維）</t>
  </si>
  <si>
    <t>注　　平成１４年より、「ビスコース人絹織物」に「キュプラ織物」を併せて「人絹織物」としてまとめた、ナイロンの内訳のクレープ類は「その他」に含めた。</t>
  </si>
  <si>
    <t>５２　　製　　品　　別　　工　　業　　生　　産　　動　　態</t>
  </si>
  <si>
    <t>（１）　織　　　　　　　　　　　　　　　　　　物</t>
  </si>
  <si>
    <t>１５年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</si>
  <si>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</si>
  <si>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</si>
  <si>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</si>
  <si>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</si>
  <si>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</si>
  <si>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</si>
  <si>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</si>
  <si>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</si>
  <si>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</si>
  <si>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</si>
  <si>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</si>
  <si>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</si>
  <si>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</si>
  <si>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</si>
  <si>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</si>
  <si>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</si>
  <si>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</si>
  <si>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</si>
  <si>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</si>
  <si>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</si>
  <si>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</si>
  <si>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86 鉱工業</t>
  </si>
  <si>
    <t>鉱工業 87</t>
  </si>
  <si>
    <t>単位</t>
  </si>
  <si>
    <t>平 成１４年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</si>
  <si>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</si>
  <si>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</si>
  <si>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</si>
  <si>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</si>
  <si>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</si>
  <si>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</si>
  <si>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</si>
  <si>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</si>
  <si>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</si>
  <si>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</si>
  <si>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</si>
  <si>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</si>
  <si>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</si>
  <si>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月次</t>
  </si>
  <si>
    <t xml:space="preserve"> 製品別</t>
  </si>
  <si>
    <t>ニット生地</t>
  </si>
  <si>
    <t>たて編･横編</t>
  </si>
  <si>
    <t>丸    編</t>
  </si>
  <si>
    <t>染色</t>
  </si>
  <si>
    <t>（千㎡）</t>
  </si>
  <si>
    <t>縫製品織物製（外衣）</t>
  </si>
  <si>
    <t>（点）</t>
  </si>
  <si>
    <t>漁網</t>
  </si>
  <si>
    <t>（kg）</t>
  </si>
  <si>
    <t>細幅織物</t>
  </si>
  <si>
    <t>レース生地</t>
  </si>
  <si>
    <t>（㎡）</t>
  </si>
  <si>
    <t>金属工作機械</t>
  </si>
  <si>
    <t>金属加工機械</t>
  </si>
  <si>
    <t>準備機械</t>
  </si>
  <si>
    <t>プラスチック製品</t>
  </si>
  <si>
    <t>セメント製品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</si>
  <si>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</si>
  <si>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</si>
  <si>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r>
      <t xml:space="preserve"> </t>
    </r>
    <r>
      <rPr>
        <sz val="12"/>
        <rFont val="ＭＳ 明朝"/>
        <family val="1"/>
      </rPr>
      <t xml:space="preserve">    年次及び</t>
    </r>
  </si>
  <si>
    <t>１５年</t>
  </si>
  <si>
    <t>１６年</t>
  </si>
  <si>
    <t>（kg）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</si>
  <si>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</si>
  <si>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</si>
  <si>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</si>
  <si>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</si>
  <si>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</si>
  <si>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</si>
  <si>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</si>
  <si>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</si>
  <si>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</si>
  <si>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</si>
  <si>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>88 鉱工業</t>
  </si>
  <si>
    <t>鉱工業 89</t>
  </si>
  <si>
    <t>（４人以上の事業所）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</si>
  <si>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</si>
  <si>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</si>
  <si>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</si>
  <si>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</si>
  <si>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</si>
  <si>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平 成１５年</t>
  </si>
  <si>
    <t>１６年</t>
  </si>
  <si>
    <t>構成比</t>
  </si>
  <si>
    <t>対前年比</t>
  </si>
  <si>
    <t>％</t>
  </si>
  <si>
    <t>人</t>
  </si>
  <si>
    <t>万円</t>
  </si>
  <si>
    <t>合　　　　　計</t>
  </si>
  <si>
    <t>食　　　料　　　品</t>
  </si>
  <si>
    <t>飲料･たばこ･飼料</t>
  </si>
  <si>
    <t>繊　 維 　工　 業</t>
  </si>
  <si>
    <t>衣            服</t>
  </si>
  <si>
    <t>木 材 ・ 木 製 品</t>
  </si>
  <si>
    <t>家 具 ・ 装 備 品</t>
  </si>
  <si>
    <t>パ  ル  プ ・ 紙</t>
  </si>
  <si>
    <t>印  刷</t>
  </si>
  <si>
    <t>化   学   工   業</t>
  </si>
  <si>
    <t>石  油 ・ 石  炭</t>
  </si>
  <si>
    <t>ゴ  ム  製  品</t>
  </si>
  <si>
    <t>皮革</t>
  </si>
  <si>
    <t>ｘ</t>
  </si>
  <si>
    <t>窯  業 ・ 土  石</t>
  </si>
  <si>
    <t>鉄     鋼     業</t>
  </si>
  <si>
    <t>非  鉄  金  属</t>
  </si>
  <si>
    <t>金  属  製  品</t>
  </si>
  <si>
    <t>一  般  機  械</t>
  </si>
  <si>
    <t>電  気  機  械</t>
  </si>
  <si>
    <t>情報通信</t>
  </si>
  <si>
    <t>電子部品</t>
  </si>
  <si>
    <t>その他の製品</t>
  </si>
  <si>
    <t>注　生産額＝製造品出荷額等＋（製造品年末在庫額－製造品年初在庫額）＋（半製品及び仕掛品年末在庫額－半製品及び仕掛品年初在庫額）</t>
  </si>
  <si>
    <t>資料　石川県統計情報室「石川県の工業」</t>
  </si>
  <si>
    <t>（４人以上の事業所）</t>
  </si>
  <si>
    <t>規　　模　　別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</si>
  <si>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</si>
  <si>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</si>
  <si>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産　  業 　 別</t>
  </si>
  <si>
    <t>生　　　  産　　  　額</t>
  </si>
  <si>
    <t>平 成１５年</t>
  </si>
  <si>
    <t>１６年</t>
  </si>
  <si>
    <t>印  刷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</si>
  <si>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</si>
  <si>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</si>
  <si>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90 鉱工業</t>
  </si>
  <si>
    <t>鉱工業 91</t>
  </si>
  <si>
    <t>５３　　製　　　　　　　　造　　　　　　　　業（つづき）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</si>
  <si>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</si>
  <si>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</si>
  <si>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</si>
  <si>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</si>
  <si>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</si>
  <si>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</si>
  <si>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</si>
  <si>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</si>
  <si>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</si>
  <si>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</si>
  <si>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</si>
  <si>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r>
      <t>製 造</t>
    </r>
    <r>
      <rPr>
        <sz val="12"/>
        <rFont val="ＭＳ 明朝"/>
        <family val="1"/>
      </rPr>
      <t xml:space="preserve"> 品    出 荷 額</t>
    </r>
  </si>
  <si>
    <t>加 工 賃　　　収 入 額</t>
  </si>
  <si>
    <t>修 理 料　　　収入額等</t>
  </si>
  <si>
    <t>男</t>
  </si>
  <si>
    <t>女</t>
  </si>
  <si>
    <t>総合計</t>
  </si>
  <si>
    <t>　４人～　９人</t>
  </si>
  <si>
    <t>１０人～１９人</t>
  </si>
  <si>
    <t>２０人～２９人</t>
  </si>
  <si>
    <t>３０人　以　上</t>
  </si>
  <si>
    <t>パルプ・紙</t>
  </si>
  <si>
    <t>（３）　産業別従業者規模別事業所数、従業者数、現金給与総額、原材料使用額等及び製造品出荷額等（平 成１６年１２月３１日現在）</t>
  </si>
  <si>
    <t>合　　　　　　　計</t>
  </si>
  <si>
    <t>食料品</t>
  </si>
  <si>
    <t>繊維工業</t>
  </si>
  <si>
    <t>衣　　　　　　　　服</t>
  </si>
  <si>
    <t>木材・木製品</t>
  </si>
  <si>
    <t>家具・装備品</t>
  </si>
  <si>
    <t>92 鉱工業</t>
  </si>
  <si>
    <t>鉱工業 93</t>
  </si>
  <si>
    <t>現金給与　　　　総　  額　　　　　（万円）</t>
  </si>
  <si>
    <t>原 材 料　　　　　使用額等　　　　　（万円）</t>
  </si>
  <si>
    <t>化学工業</t>
  </si>
  <si>
    <t>石油・石炭</t>
  </si>
  <si>
    <t>（３）　産業別従業者規模別事業所数、従業者数、現金給与総額、原材料使用額等及び製造品出荷額等（平 成１６年１２月３１日現在）（つづき）</t>
  </si>
  <si>
    <t>印刷</t>
  </si>
  <si>
    <t>94 鉱工業</t>
  </si>
  <si>
    <t>鉱工業 95</t>
  </si>
  <si>
    <t>産　　　業　　　別</t>
  </si>
  <si>
    <t>現金給与　　　　総　 額　　　　（万円）</t>
  </si>
  <si>
    <t>原 材 料   　　　使用額等　　　　　（万円）</t>
  </si>
  <si>
    <t>　４人～　９人</t>
  </si>
  <si>
    <t>３０人　以　上</t>
  </si>
  <si>
    <t>96 鉱工業</t>
  </si>
  <si>
    <t>鉱工業 97</t>
  </si>
  <si>
    <t>市 町 村 別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</si>
  <si>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</si>
  <si>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</si>
  <si>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</si>
  <si>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製　造　品　出　荷　額　等　（万円）</t>
  </si>
  <si>
    <t>事 業 所 数</t>
  </si>
  <si>
    <t>常　　用　　労　　働　　者</t>
  </si>
  <si>
    <t>家　　族　　従　　業　　者</t>
  </si>
  <si>
    <t>製 造 品　　　　　出 荷 額</t>
  </si>
  <si>
    <t>加 工 賃　　　　　　収 入 額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</si>
  <si>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</si>
  <si>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</si>
  <si>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</si>
  <si>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</si>
  <si>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</si>
  <si>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</si>
  <si>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</si>
  <si>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</si>
  <si>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</si>
  <si>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</si>
  <si>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</si>
  <si>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</si>
  <si>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</si>
  <si>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</si>
  <si>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</si>
  <si>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</si>
  <si>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</si>
  <si>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</si>
  <si>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</si>
  <si>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</si>
  <si>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</si>
  <si>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</si>
  <si>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</si>
  <si>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</si>
  <si>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</si>
  <si>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</si>
  <si>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</si>
  <si>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</si>
  <si>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</si>
  <si>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</si>
  <si>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</si>
  <si>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</si>
  <si>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</si>
  <si>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</si>
  <si>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</si>
  <si>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</si>
  <si>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</si>
  <si>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</si>
  <si>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</si>
  <si>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</si>
  <si>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</si>
  <si>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</si>
  <si>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</si>
  <si>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</si>
  <si>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（４）　市町村別事業所数、従業者数、現金給与総額、原材料使用額等及び製造品出荷額等（平 成１６年１２月３１日現在）</t>
  </si>
  <si>
    <t>かほく市</t>
  </si>
  <si>
    <t>98 鉱工業</t>
  </si>
  <si>
    <t>鉱工業 99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</si>
  <si>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</si>
  <si>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</si>
  <si>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</si>
  <si>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</si>
  <si>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</si>
  <si>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</si>
  <si>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１５年</t>
  </si>
  <si>
    <t>在庫率(％)</t>
  </si>
  <si>
    <t>ｘ</t>
  </si>
  <si>
    <t>　３０人　～　４９人</t>
  </si>
  <si>
    <t>　５０人　～　９９人</t>
  </si>
  <si>
    <t>100 鉱工業</t>
  </si>
  <si>
    <t>鉱工業 101</t>
  </si>
  <si>
    <t>５３　　製　　　　　　造　　　　　　業（つづき）</t>
  </si>
  <si>
    <t>従業者数（人）</t>
  </si>
  <si>
    <t>製造品出荷額等（万円）</t>
  </si>
  <si>
    <t>産　　　　業　　　　別</t>
  </si>
  <si>
    <t>公共水道</t>
  </si>
  <si>
    <t>井 戸 水</t>
  </si>
  <si>
    <t>そ の 他</t>
  </si>
  <si>
    <t>回 収 水</t>
  </si>
  <si>
    <t>合　　　　　　　　計</t>
  </si>
  <si>
    <t>産　　　　業　　　　別</t>
  </si>
  <si>
    <t>敷地面積（㎡）</t>
  </si>
  <si>
    <t>建築面積（㎡）</t>
  </si>
  <si>
    <t>延建築面積（㎡）</t>
  </si>
  <si>
    <t>ボイラー用</t>
  </si>
  <si>
    <t>原 料 用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</si>
  <si>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</si>
  <si>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</si>
  <si>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</si>
  <si>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</si>
  <si>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r>
      <t>（従業者３０人以上の事業所）（平 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年12月31日現在）</t>
    </r>
  </si>
  <si>
    <t>産　　　　業　　　　別</t>
  </si>
  <si>
    <t>事業所数</t>
  </si>
  <si>
    <t>印  刷</t>
  </si>
  <si>
    <t>窯  業・　　　土石製品　　　工　　業</t>
  </si>
  <si>
    <t>14</t>
  </si>
  <si>
    <t>15</t>
  </si>
  <si>
    <t>16</t>
  </si>
  <si>
    <t>５１  業　種　別　鉱　工　業　生　産　指　数</t>
  </si>
  <si>
    <r>
      <t>平 成</t>
    </r>
    <r>
      <rPr>
        <sz val="12"/>
        <rFont val="ＭＳ 明朝"/>
        <family val="1"/>
      </rPr>
      <t xml:space="preserve"> 14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</si>
  <si>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r>
      <t>平 成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 年平均</t>
    </r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</si>
  <si>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</si>
  <si>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</si>
  <si>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</si>
  <si>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</si>
  <si>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</si>
  <si>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</si>
  <si>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</si>
  <si>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</si>
  <si>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</si>
  <si>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</si>
  <si>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</si>
  <si>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r>
      <t>平 成</t>
    </r>
    <r>
      <rPr>
        <sz val="12"/>
        <rFont val="ＭＳ 明朝"/>
        <family val="1"/>
      </rPr>
      <t xml:space="preserve"> 15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</si>
  <si>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r>
      <t xml:space="preserve">      </t>
    </r>
    <r>
      <rPr>
        <sz val="12"/>
        <rFont val="ＭＳ 明朝"/>
        <family val="1"/>
      </rPr>
      <t>2</t>
    </r>
  </si>
  <si>
    <r>
      <t>平 成</t>
    </r>
    <r>
      <rPr>
        <sz val="12"/>
        <rFont val="ＭＳ 明朝"/>
        <family val="1"/>
      </rPr>
      <t xml:space="preserve"> 16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</si>
  <si>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r>
      <t xml:space="preserve">         </t>
    </r>
    <r>
      <rPr>
        <sz val="12"/>
        <rFont val="ＭＳ 明朝"/>
        <family val="1"/>
      </rPr>
      <t>x</t>
    </r>
  </si>
  <si>
    <t>ポリエステル短繊維</t>
  </si>
  <si>
    <t>ポリエステル長繊維 計</t>
  </si>
  <si>
    <t>組ひも</t>
  </si>
  <si>
    <t>　  ４人 ～　 ９人</t>
  </si>
  <si>
    <r>
      <t xml:space="preserve"> </t>
    </r>
    <r>
      <rPr>
        <sz val="12"/>
        <rFont val="ＭＳ 明朝"/>
        <family val="1"/>
      </rPr>
      <t xml:space="preserve"> １０人 ～ １９人</t>
    </r>
  </si>
  <si>
    <r>
      <t xml:space="preserve"> </t>
    </r>
    <r>
      <rPr>
        <sz val="12"/>
        <rFont val="ＭＳ 明朝"/>
        <family val="1"/>
      </rPr>
      <t xml:space="preserve"> ２０人 ～ ２９人</t>
    </r>
  </si>
  <si>
    <r>
      <t xml:space="preserve"> </t>
    </r>
    <r>
      <rPr>
        <sz val="12"/>
        <rFont val="ＭＳ 明朝"/>
        <family val="1"/>
      </rPr>
      <t xml:space="preserve"> ３０人　以　　上</t>
    </r>
  </si>
  <si>
    <r>
      <t xml:space="preserve"> </t>
    </r>
    <r>
      <rPr>
        <sz val="12"/>
        <rFont val="ＭＳ 明朝"/>
        <family val="1"/>
      </rPr>
      <t xml:space="preserve"> ３０人 ～ ４９人</t>
    </r>
  </si>
  <si>
    <r>
      <t>　５０人 ～</t>
    </r>
    <r>
      <rPr>
        <sz val="12"/>
        <rFont val="ＭＳ 明朝"/>
        <family val="1"/>
      </rPr>
      <t xml:space="preserve"> ９９人</t>
    </r>
  </si>
  <si>
    <t>１００人 ～１９９人</t>
  </si>
  <si>
    <t>２００人 ～２９９人</t>
  </si>
  <si>
    <t>３００人　以　　上</t>
  </si>
  <si>
    <t>　４人～　９人</t>
  </si>
  <si>
    <t>３０人　以　上</t>
  </si>
  <si>
    <r>
      <t xml:space="preserve">製 造 品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 荷 額</t>
    </r>
  </si>
  <si>
    <t>　４人～　９人</t>
  </si>
  <si>
    <t>３０人　以　上</t>
  </si>
  <si>
    <t>プラスチック製品</t>
  </si>
  <si>
    <t>ゴム製品</t>
  </si>
  <si>
    <t>　４人～　９人</t>
  </si>
  <si>
    <t>３０人　以　上</t>
  </si>
  <si>
    <t>窯業・土石</t>
  </si>
  <si>
    <t>　４人～　９人</t>
  </si>
  <si>
    <t>３０人　以　上</t>
  </si>
  <si>
    <t>鉄鋼業</t>
  </si>
  <si>
    <t>非鉄金属</t>
  </si>
  <si>
    <t>　４人～　９人</t>
  </si>
  <si>
    <t>３０人　以　上</t>
  </si>
  <si>
    <t>金属製品</t>
  </si>
  <si>
    <t>一般機械</t>
  </si>
  <si>
    <t>電気機械</t>
  </si>
  <si>
    <t>　４人～　９人</t>
  </si>
  <si>
    <t>３０人　以　上</t>
  </si>
  <si>
    <t>平成 １４年</t>
  </si>
  <si>
    <r>
      <t>１００人</t>
    </r>
    <r>
      <rPr>
        <sz val="12"/>
        <rFont val="ＭＳ 明朝"/>
        <family val="1"/>
      </rPr>
      <t xml:space="preserve"> ～ １９９人</t>
    </r>
  </si>
  <si>
    <t>２００人 ～ ２９９人</t>
  </si>
  <si>
    <t>３００人    以  上</t>
  </si>
  <si>
    <r>
      <t>水　　源　　別（淡水）　　（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／日）</t>
    </r>
  </si>
  <si>
    <t>用　　　　　途　　　　　別　（淡水）　　（㎥／日）</t>
  </si>
  <si>
    <t>事業所数</t>
  </si>
  <si>
    <t>製品処理・     洗浄用</t>
  </si>
  <si>
    <t>x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</si>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</sst>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201" fontId="0" fillId="0" borderId="0" xfId="0" applyNumberFormat="1" applyFont="1" applyFill="1" applyAlignment="1" applyProtection="1">
      <alignment vertical="center"/>
      <protection/>
    </xf>
    <xf numFmtId="201" fontId="1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205" fontId="0" fillId="0" borderId="12" xfId="0" applyNumberFormat="1" applyFont="1" applyFill="1" applyBorder="1" applyAlignment="1" applyProtection="1" quotePrefix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205" fontId="0" fillId="0" borderId="12" xfId="0" applyNumberFormat="1" applyFont="1" applyFill="1" applyBorder="1" applyAlignment="1" applyProtection="1">
      <alignment horizontal="left" vertical="center"/>
      <protection/>
    </xf>
    <xf numFmtId="207" fontId="0" fillId="0" borderId="19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0" xfId="42" applyNumberFormat="1" applyFont="1" applyFill="1" applyBorder="1" applyAlignment="1" applyProtection="1">
      <alignment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8" fillId="0" borderId="0" xfId="0" applyNumberFormat="1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 quotePrefix="1">
      <alignment horizontal="right" vertical="center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217" fontId="0" fillId="0" borderId="14" xfId="0" applyNumberFormat="1" applyFont="1" applyFill="1" applyBorder="1" applyAlignment="1" applyProtection="1">
      <alignment horizontal="center" vertical="center"/>
      <protection/>
    </xf>
    <xf numFmtId="217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12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217" fontId="12" fillId="0" borderId="0" xfId="0" applyNumberFormat="1" applyFont="1" applyFill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217" fontId="0" fillId="0" borderId="22" xfId="0" applyNumberFormat="1" applyFont="1" applyFill="1" applyBorder="1" applyAlignment="1" applyProtection="1">
      <alignment horizontal="right" vertical="center"/>
      <protection/>
    </xf>
    <xf numFmtId="217" fontId="0" fillId="0" borderId="22" xfId="0" applyNumberFormat="1" applyFont="1" applyFill="1" applyBorder="1" applyAlignment="1" applyProtection="1">
      <alignment horizontal="center" vertical="center"/>
      <protection/>
    </xf>
    <xf numFmtId="217" fontId="0" fillId="0" borderId="2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3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217" fontId="12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/>
      <protection/>
    </xf>
    <xf numFmtId="37" fontId="12" fillId="0" borderId="24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37" fontId="12" fillId="0" borderId="19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19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37" fontId="14" fillId="0" borderId="19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204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12" fillId="0" borderId="24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38" fontId="13" fillId="0" borderId="2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quotePrefix="1">
      <alignment horizontal="center"/>
    </xf>
    <xf numFmtId="0" fontId="12" fillId="0" borderId="12" xfId="0" applyFont="1" applyFill="1" applyBorder="1" applyAlignment="1" quotePrefix="1">
      <alignment horizontal="center"/>
    </xf>
    <xf numFmtId="201" fontId="12" fillId="0" borderId="0" xfId="0" applyNumberFormat="1" applyFont="1" applyFill="1" applyAlignment="1" applyProtection="1">
      <alignment vertical="center"/>
      <protection/>
    </xf>
    <xf numFmtId="205" fontId="0" fillId="0" borderId="12" xfId="0" applyNumberForma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Alignment="1">
      <alignment vertical="center"/>
    </xf>
    <xf numFmtId="38" fontId="16" fillId="0" borderId="0" xfId="0" applyNumberFormat="1" applyFont="1" applyFill="1" applyAlignment="1">
      <alignment vertical="center"/>
    </xf>
    <xf numFmtId="38" fontId="8" fillId="0" borderId="12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217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37" fontId="0" fillId="0" borderId="2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horizontal="right"/>
    </xf>
    <xf numFmtId="38" fontId="0" fillId="0" borderId="30" xfId="0" applyNumberFormat="1" applyFont="1" applyFill="1" applyBorder="1" applyAlignment="1" applyProtection="1">
      <alignment vertical="center"/>
      <protection/>
    </xf>
    <xf numFmtId="38" fontId="12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28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 horizontal="right"/>
      <protection/>
    </xf>
    <xf numFmtId="37" fontId="12" fillId="0" borderId="31" xfId="0" applyNumberFormat="1" applyFont="1" applyFill="1" applyBorder="1" applyAlignment="1" applyProtection="1">
      <alignment horizontal="right" vertical="center"/>
      <protection/>
    </xf>
    <xf numFmtId="37" fontId="12" fillId="0" borderId="24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8" fontId="0" fillId="0" borderId="34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9525</xdr:rowOff>
    </xdr:from>
    <xdr:to>
      <xdr:col>5</xdr:col>
      <xdr:colOff>1466850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1228725"/>
          <a:ext cx="2647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161925</xdr:rowOff>
    </xdr:from>
    <xdr:to>
      <xdr:col>4</xdr:col>
      <xdr:colOff>161925</xdr:colOff>
      <xdr:row>33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57275" y="806767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152400</xdr:rowOff>
    </xdr:from>
    <xdr:to>
      <xdr:col>4</xdr:col>
      <xdr:colOff>133350</xdr:colOff>
      <xdr:row>41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91249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190500</xdr:rowOff>
    </xdr:from>
    <xdr:to>
      <xdr:col>3</xdr:col>
      <xdr:colOff>152400</xdr:colOff>
      <xdr:row>14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09625" y="3143250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161925</xdr:rowOff>
    </xdr:from>
    <xdr:to>
      <xdr:col>3</xdr:col>
      <xdr:colOff>161925</xdr:colOff>
      <xdr:row>16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09625" y="385762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</xdr:col>
      <xdr:colOff>1285875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24777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9.3984375" style="5" customWidth="1"/>
    <col min="2" max="21" width="10.09765625" style="5" customWidth="1"/>
    <col min="22" max="16384" width="10.59765625" style="5" customWidth="1"/>
  </cols>
  <sheetData>
    <row r="1" spans="1:21" s="2" customFormat="1" ht="19.5" customHeight="1">
      <c r="A1" s="1" t="s">
        <v>0</v>
      </c>
      <c r="C1" s="3"/>
      <c r="T1" s="4" t="s">
        <v>1</v>
      </c>
      <c r="U1" s="4"/>
    </row>
    <row r="2" spans="1:21" ht="24.75" customHeight="1">
      <c r="A2" s="230" t="s">
        <v>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139"/>
    </row>
    <row r="3" spans="1:21" ht="19.5" customHeight="1">
      <c r="A3" s="231" t="s">
        <v>327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140"/>
    </row>
    <row r="4" spans="1:21" ht="18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2</v>
      </c>
      <c r="U4" s="8"/>
    </row>
    <row r="5" spans="1:21" ht="15" customHeight="1">
      <c r="A5" s="232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6"/>
    </row>
    <row r="6" spans="1:21" ht="15" customHeight="1">
      <c r="A6" s="233"/>
      <c r="B6" s="11"/>
      <c r="C6" s="235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235" t="s">
        <v>5</v>
      </c>
      <c r="U6" s="6"/>
    </row>
    <row r="7" spans="1:21" ht="15" customHeight="1">
      <c r="A7" s="233"/>
      <c r="B7" s="14" t="s">
        <v>6</v>
      </c>
      <c r="C7" s="236"/>
      <c r="D7" s="15"/>
      <c r="E7" s="225" t="s">
        <v>18</v>
      </c>
      <c r="F7" s="225" t="s">
        <v>19</v>
      </c>
      <c r="G7" s="16"/>
      <c r="H7" s="17"/>
      <c r="I7" s="17"/>
      <c r="J7" s="17"/>
      <c r="K7" s="18"/>
      <c r="L7" s="225" t="s">
        <v>323</v>
      </c>
      <c r="M7" s="19"/>
      <c r="N7" s="225" t="s">
        <v>20</v>
      </c>
      <c r="O7" s="225" t="s">
        <v>21</v>
      </c>
      <c r="P7" s="19"/>
      <c r="Q7" s="225" t="s">
        <v>22</v>
      </c>
      <c r="R7" s="225" t="s">
        <v>23</v>
      </c>
      <c r="S7" s="225" t="s">
        <v>24</v>
      </c>
      <c r="T7" s="236"/>
      <c r="U7" s="137" t="s">
        <v>7</v>
      </c>
    </row>
    <row r="8" spans="1:21" ht="15" customHeight="1">
      <c r="A8" s="233"/>
      <c r="B8" s="11"/>
      <c r="C8" s="236"/>
      <c r="D8" s="20" t="s">
        <v>8</v>
      </c>
      <c r="E8" s="226"/>
      <c r="F8" s="226"/>
      <c r="G8" s="19" t="s">
        <v>9</v>
      </c>
      <c r="H8" s="228" t="s">
        <v>10</v>
      </c>
      <c r="I8" s="228" t="s">
        <v>11</v>
      </c>
      <c r="J8" s="228" t="s">
        <v>12</v>
      </c>
      <c r="K8" s="228" t="s">
        <v>13</v>
      </c>
      <c r="L8" s="226"/>
      <c r="M8" s="19" t="s">
        <v>14</v>
      </c>
      <c r="N8" s="226"/>
      <c r="O8" s="226"/>
      <c r="P8" s="19" t="s">
        <v>15</v>
      </c>
      <c r="Q8" s="226"/>
      <c r="R8" s="226"/>
      <c r="S8" s="226"/>
      <c r="T8" s="236"/>
      <c r="U8" s="138"/>
    </row>
    <row r="9" spans="1:21" ht="15" customHeight="1">
      <c r="A9" s="234"/>
      <c r="B9" s="13"/>
      <c r="C9" s="237"/>
      <c r="D9" s="21"/>
      <c r="E9" s="227"/>
      <c r="F9" s="227"/>
      <c r="G9" s="18"/>
      <c r="H9" s="229"/>
      <c r="I9" s="229"/>
      <c r="J9" s="229"/>
      <c r="K9" s="229"/>
      <c r="L9" s="227"/>
      <c r="M9" s="18"/>
      <c r="N9" s="227"/>
      <c r="O9" s="227"/>
      <c r="P9" s="18"/>
      <c r="Q9" s="227"/>
      <c r="R9" s="227"/>
      <c r="S9" s="227"/>
      <c r="T9" s="237"/>
      <c r="U9" s="138"/>
    </row>
    <row r="10" spans="1:21" ht="15" customHeight="1">
      <c r="A10" s="22" t="s">
        <v>16</v>
      </c>
      <c r="B10" s="23">
        <v>10000</v>
      </c>
      <c r="C10" s="23">
        <v>9997.7</v>
      </c>
      <c r="D10" s="23">
        <v>142.5</v>
      </c>
      <c r="E10" s="23">
        <v>131</v>
      </c>
      <c r="F10" s="23">
        <v>612.1</v>
      </c>
      <c r="G10" s="23">
        <v>4278.7</v>
      </c>
      <c r="H10" s="23">
        <v>2321.5</v>
      </c>
      <c r="I10" s="23">
        <v>1708.8</v>
      </c>
      <c r="J10" s="23">
        <v>233.8</v>
      </c>
      <c r="K10" s="23">
        <v>14.6</v>
      </c>
      <c r="L10" s="23">
        <v>467.8</v>
      </c>
      <c r="M10" s="23">
        <v>774.3</v>
      </c>
      <c r="N10" s="23">
        <v>282.7</v>
      </c>
      <c r="O10" s="23">
        <v>123.7</v>
      </c>
      <c r="P10" s="23">
        <v>1506.4</v>
      </c>
      <c r="Q10" s="23">
        <v>145.6</v>
      </c>
      <c r="R10" s="23">
        <v>1063</v>
      </c>
      <c r="S10" s="23">
        <v>469.9</v>
      </c>
      <c r="T10" s="23">
        <v>2.3</v>
      </c>
      <c r="U10" s="23" t="s">
        <v>7</v>
      </c>
    </row>
    <row r="11" spans="1:21" ht="15" customHeight="1">
      <c r="A11" s="2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 customHeight="1">
      <c r="A12" s="26" t="s">
        <v>329</v>
      </c>
      <c r="B12" s="27">
        <v>100</v>
      </c>
      <c r="C12" s="27">
        <v>100</v>
      </c>
      <c r="D12" s="27">
        <v>100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27">
        <v>100</v>
      </c>
      <c r="Q12" s="27">
        <v>100</v>
      </c>
      <c r="R12" s="27">
        <v>100</v>
      </c>
      <c r="S12" s="27">
        <v>100</v>
      </c>
      <c r="T12" s="27">
        <v>100</v>
      </c>
      <c r="U12" s="27" t="s">
        <v>7</v>
      </c>
    </row>
    <row r="13" spans="1:21" ht="15" customHeight="1">
      <c r="A13" s="141">
        <v>13</v>
      </c>
      <c r="B13" s="27">
        <v>95.7</v>
      </c>
      <c r="C13" s="27">
        <v>95.7</v>
      </c>
      <c r="D13" s="27">
        <v>102.7</v>
      </c>
      <c r="E13" s="27">
        <v>97.8</v>
      </c>
      <c r="F13" s="27">
        <v>93.9</v>
      </c>
      <c r="G13" s="27">
        <v>94.6</v>
      </c>
      <c r="H13" s="27">
        <v>96.2</v>
      </c>
      <c r="I13" s="27">
        <v>93.1</v>
      </c>
      <c r="J13" s="27">
        <v>90.7</v>
      </c>
      <c r="K13" s="27">
        <v>71.4</v>
      </c>
      <c r="L13" s="27">
        <v>95.8</v>
      </c>
      <c r="M13" s="27">
        <v>103.2</v>
      </c>
      <c r="N13" s="27">
        <v>95.6</v>
      </c>
      <c r="O13" s="27">
        <v>100</v>
      </c>
      <c r="P13" s="27">
        <v>94</v>
      </c>
      <c r="Q13" s="27">
        <v>95.8</v>
      </c>
      <c r="R13" s="27">
        <v>98</v>
      </c>
      <c r="S13" s="27">
        <v>92.4</v>
      </c>
      <c r="T13" s="27">
        <v>81.3</v>
      </c>
      <c r="U13" s="27" t="s">
        <v>7</v>
      </c>
    </row>
    <row r="14" spans="1:21" ht="15" customHeight="1">
      <c r="A14" s="141" t="s">
        <v>324</v>
      </c>
      <c r="B14" s="27">
        <v>97</v>
      </c>
      <c r="C14" s="27">
        <v>97</v>
      </c>
      <c r="D14" s="27">
        <v>97.9</v>
      </c>
      <c r="E14" s="27">
        <v>99</v>
      </c>
      <c r="F14" s="27">
        <v>95.3</v>
      </c>
      <c r="G14" s="27">
        <v>108.3</v>
      </c>
      <c r="H14" s="27">
        <v>93.4</v>
      </c>
      <c r="I14" s="27">
        <v>130</v>
      </c>
      <c r="J14" s="27">
        <v>101</v>
      </c>
      <c r="K14" s="27">
        <v>61.3</v>
      </c>
      <c r="L14" s="27">
        <v>82.6</v>
      </c>
      <c r="M14" s="27">
        <v>85.6</v>
      </c>
      <c r="N14" s="27">
        <v>87</v>
      </c>
      <c r="O14" s="27">
        <v>101</v>
      </c>
      <c r="P14" s="27">
        <v>84</v>
      </c>
      <c r="Q14" s="27">
        <v>93.4</v>
      </c>
      <c r="R14" s="27">
        <v>91.5</v>
      </c>
      <c r="S14" s="27">
        <v>89.5</v>
      </c>
      <c r="T14" s="27">
        <v>52.7</v>
      </c>
      <c r="U14" s="27" t="s">
        <v>7</v>
      </c>
    </row>
    <row r="15" spans="1:21" ht="15" customHeight="1">
      <c r="A15" s="141" t="s">
        <v>325</v>
      </c>
      <c r="B15" s="27">
        <v>108.1</v>
      </c>
      <c r="C15" s="27">
        <v>108.1</v>
      </c>
      <c r="D15" s="27">
        <v>87.3</v>
      </c>
      <c r="E15" s="27">
        <v>114.7</v>
      </c>
      <c r="F15" s="27">
        <v>95.6</v>
      </c>
      <c r="G15" s="27">
        <v>135.3</v>
      </c>
      <c r="H15" s="27">
        <v>103.9</v>
      </c>
      <c r="I15" s="27">
        <v>179.7</v>
      </c>
      <c r="J15" s="27">
        <v>126.8</v>
      </c>
      <c r="K15" s="27">
        <v>73.3</v>
      </c>
      <c r="L15" s="27">
        <v>80.7</v>
      </c>
      <c r="M15" s="27">
        <v>92.4</v>
      </c>
      <c r="N15" s="27">
        <v>91</v>
      </c>
      <c r="O15" s="27">
        <v>98.5</v>
      </c>
      <c r="P15" s="27">
        <v>79.7</v>
      </c>
      <c r="Q15" s="27">
        <v>87.4</v>
      </c>
      <c r="R15" s="27">
        <v>88.6</v>
      </c>
      <c r="S15" s="27">
        <v>89.2</v>
      </c>
      <c r="T15" s="27">
        <v>29</v>
      </c>
      <c r="U15" s="27" t="s">
        <v>7</v>
      </c>
    </row>
    <row r="16" spans="1:21" ht="15" customHeight="1">
      <c r="A16" s="142" t="s">
        <v>326</v>
      </c>
      <c r="B16" s="143">
        <v>113.6</v>
      </c>
      <c r="C16" s="143">
        <v>113.7</v>
      </c>
      <c r="D16" s="143">
        <v>90.3</v>
      </c>
      <c r="E16" s="143">
        <v>114.4</v>
      </c>
      <c r="F16" s="143">
        <v>98.6</v>
      </c>
      <c r="G16" s="143">
        <v>150.4</v>
      </c>
      <c r="H16" s="143">
        <v>109.2</v>
      </c>
      <c r="I16" s="143">
        <v>202.4</v>
      </c>
      <c r="J16" s="143">
        <v>183.5</v>
      </c>
      <c r="K16" s="143">
        <v>77.1</v>
      </c>
      <c r="L16" s="143">
        <v>75.6</v>
      </c>
      <c r="M16" s="143">
        <v>74.3</v>
      </c>
      <c r="N16" s="143">
        <v>88.7</v>
      </c>
      <c r="O16" s="143">
        <v>100.5</v>
      </c>
      <c r="P16" s="143">
        <v>78.7</v>
      </c>
      <c r="Q16" s="143">
        <v>87.5</v>
      </c>
      <c r="R16" s="143">
        <v>93.4</v>
      </c>
      <c r="S16" s="143">
        <v>93</v>
      </c>
      <c r="T16" s="143">
        <v>24.3</v>
      </c>
      <c r="U16" s="28" t="s">
        <v>7</v>
      </c>
    </row>
    <row r="17" spans="1:21" ht="15" customHeight="1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>
      <c r="A18" s="29" t="s">
        <v>328</v>
      </c>
      <c r="B18" s="3">
        <v>91.5</v>
      </c>
      <c r="C18" s="3">
        <v>91.5</v>
      </c>
      <c r="D18" s="3">
        <v>100.6</v>
      </c>
      <c r="E18" s="3">
        <v>94.4</v>
      </c>
      <c r="F18" s="3">
        <v>86.5</v>
      </c>
      <c r="G18" s="3">
        <v>92.6</v>
      </c>
      <c r="H18" s="3">
        <v>92.8</v>
      </c>
      <c r="I18" s="3">
        <v>89.9</v>
      </c>
      <c r="J18" s="3">
        <v>101.7</v>
      </c>
      <c r="K18" s="3">
        <v>60.1</v>
      </c>
      <c r="L18" s="3">
        <v>85.8</v>
      </c>
      <c r="M18" s="3">
        <v>88.5</v>
      </c>
      <c r="N18" s="3">
        <v>79.2</v>
      </c>
      <c r="O18" s="3">
        <v>101.1</v>
      </c>
      <c r="P18" s="3">
        <v>87.9</v>
      </c>
      <c r="Q18" s="3">
        <v>92.7</v>
      </c>
      <c r="R18" s="3">
        <v>92.1</v>
      </c>
      <c r="S18" s="3">
        <v>93.5</v>
      </c>
      <c r="T18" s="3">
        <v>74.9</v>
      </c>
      <c r="U18" s="3" t="s">
        <v>7</v>
      </c>
    </row>
    <row r="19" spans="1:21" ht="15" customHeight="1">
      <c r="A19" s="144" t="s">
        <v>330</v>
      </c>
      <c r="B19" s="3">
        <v>86.4</v>
      </c>
      <c r="C19" s="3">
        <v>86.4</v>
      </c>
      <c r="D19" s="3">
        <v>96.7</v>
      </c>
      <c r="E19" s="3">
        <v>92.1</v>
      </c>
      <c r="F19" s="3">
        <v>89.1</v>
      </c>
      <c r="G19" s="3">
        <v>86.3</v>
      </c>
      <c r="H19" s="3">
        <v>85.6</v>
      </c>
      <c r="I19" s="3">
        <v>87.3</v>
      </c>
      <c r="J19" s="3">
        <v>87.8</v>
      </c>
      <c r="K19" s="3">
        <v>62.5</v>
      </c>
      <c r="L19" s="3">
        <v>85.8</v>
      </c>
      <c r="M19" s="3">
        <v>69.9</v>
      </c>
      <c r="N19" s="3">
        <v>86.8</v>
      </c>
      <c r="O19" s="3">
        <v>99.5</v>
      </c>
      <c r="P19" s="3">
        <v>85.5</v>
      </c>
      <c r="Q19" s="3">
        <v>89.4</v>
      </c>
      <c r="R19" s="3">
        <v>87.4</v>
      </c>
      <c r="S19" s="3">
        <v>93.1</v>
      </c>
      <c r="T19" s="3">
        <v>74.2</v>
      </c>
      <c r="U19" s="3" t="s">
        <v>7</v>
      </c>
    </row>
    <row r="20" spans="1:21" ht="15" customHeight="1">
      <c r="A20" s="144" t="s">
        <v>331</v>
      </c>
      <c r="B20" s="3">
        <v>85.1</v>
      </c>
      <c r="C20" s="3">
        <v>85.1</v>
      </c>
      <c r="D20" s="3">
        <v>96.3</v>
      </c>
      <c r="E20" s="3">
        <v>91.5</v>
      </c>
      <c r="F20" s="3">
        <v>91.2</v>
      </c>
      <c r="G20" s="3">
        <v>87.1</v>
      </c>
      <c r="H20" s="3">
        <v>86.3</v>
      </c>
      <c r="I20" s="3">
        <v>84.2</v>
      </c>
      <c r="J20" s="3">
        <v>97.1</v>
      </c>
      <c r="K20" s="3">
        <v>82.8</v>
      </c>
      <c r="L20" s="3">
        <v>83.6</v>
      </c>
      <c r="M20" s="3">
        <v>75.5</v>
      </c>
      <c r="N20" s="3">
        <v>84.5</v>
      </c>
      <c r="O20" s="3">
        <v>93.5</v>
      </c>
      <c r="P20" s="3">
        <v>85.4</v>
      </c>
      <c r="Q20" s="3">
        <v>91.3</v>
      </c>
      <c r="R20" s="3">
        <v>88.5</v>
      </c>
      <c r="S20" s="3">
        <v>82.7</v>
      </c>
      <c r="T20" s="3">
        <v>36.1</v>
      </c>
      <c r="U20" s="3" t="s">
        <v>7</v>
      </c>
    </row>
    <row r="21" spans="1:21" ht="15" customHeight="1">
      <c r="A21" s="144" t="s">
        <v>332</v>
      </c>
      <c r="B21" s="3">
        <v>91.9</v>
      </c>
      <c r="C21" s="3">
        <v>91.9</v>
      </c>
      <c r="D21" s="3">
        <v>98.9</v>
      </c>
      <c r="E21" s="3">
        <v>90.1</v>
      </c>
      <c r="F21" s="3">
        <v>94</v>
      </c>
      <c r="G21" s="3">
        <v>98.3</v>
      </c>
      <c r="H21" s="3">
        <v>94.1</v>
      </c>
      <c r="I21" s="3">
        <v>102.8</v>
      </c>
      <c r="J21" s="3">
        <v>102.2</v>
      </c>
      <c r="K21" s="3">
        <v>62.7</v>
      </c>
      <c r="L21" s="3">
        <v>85.7</v>
      </c>
      <c r="M21" s="3">
        <v>72.4</v>
      </c>
      <c r="N21" s="3">
        <v>86</v>
      </c>
      <c r="O21" s="3">
        <v>103.7</v>
      </c>
      <c r="P21" s="3">
        <v>85.3</v>
      </c>
      <c r="Q21" s="3">
        <v>91.4</v>
      </c>
      <c r="R21" s="3">
        <v>95.9</v>
      </c>
      <c r="S21" s="3">
        <v>90.2</v>
      </c>
      <c r="T21" s="3">
        <v>65.4</v>
      </c>
      <c r="U21" s="3" t="s">
        <v>7</v>
      </c>
    </row>
    <row r="22" spans="1:21" ht="15" customHeight="1">
      <c r="A22" s="144" t="s">
        <v>333</v>
      </c>
      <c r="B22" s="3">
        <v>101.7</v>
      </c>
      <c r="C22" s="3">
        <v>101.7</v>
      </c>
      <c r="D22" s="3">
        <v>102.5</v>
      </c>
      <c r="E22" s="3">
        <v>104.3</v>
      </c>
      <c r="F22" s="3">
        <v>101.4</v>
      </c>
      <c r="G22" s="3">
        <v>116.2</v>
      </c>
      <c r="H22" s="3">
        <v>102.4</v>
      </c>
      <c r="I22" s="3">
        <v>132.2</v>
      </c>
      <c r="J22" s="3">
        <v>91.7</v>
      </c>
      <c r="K22" s="3">
        <v>44.7</v>
      </c>
      <c r="L22" s="3">
        <v>85.6</v>
      </c>
      <c r="M22" s="3">
        <v>87.4</v>
      </c>
      <c r="N22" s="3">
        <v>89</v>
      </c>
      <c r="O22" s="3">
        <v>105.3</v>
      </c>
      <c r="P22" s="3">
        <v>83.8</v>
      </c>
      <c r="Q22" s="3">
        <v>90.7</v>
      </c>
      <c r="R22" s="3">
        <v>95.3</v>
      </c>
      <c r="S22" s="3">
        <v>87.8</v>
      </c>
      <c r="T22" s="3">
        <v>58.2</v>
      </c>
      <c r="U22" s="3" t="s">
        <v>7</v>
      </c>
    </row>
    <row r="23" spans="1:21" ht="15" customHeight="1">
      <c r="A23" s="144" t="s">
        <v>334</v>
      </c>
      <c r="B23" s="3">
        <v>95.7</v>
      </c>
      <c r="C23" s="3">
        <v>95.7</v>
      </c>
      <c r="D23" s="3">
        <v>100.9</v>
      </c>
      <c r="E23" s="3">
        <v>94.4</v>
      </c>
      <c r="F23" s="3">
        <v>93.9</v>
      </c>
      <c r="G23" s="3">
        <v>110.3</v>
      </c>
      <c r="H23" s="3">
        <v>86.5</v>
      </c>
      <c r="I23" s="3">
        <v>151.8</v>
      </c>
      <c r="J23" s="3">
        <v>114.8</v>
      </c>
      <c r="K23" s="3">
        <v>60.7</v>
      </c>
      <c r="L23" s="3">
        <v>84.4</v>
      </c>
      <c r="M23" s="3">
        <v>67.5</v>
      </c>
      <c r="N23" s="3">
        <v>88.7</v>
      </c>
      <c r="O23" s="3">
        <v>100</v>
      </c>
      <c r="P23" s="3">
        <v>83.3</v>
      </c>
      <c r="Q23" s="3">
        <v>95.8</v>
      </c>
      <c r="R23" s="3">
        <v>86.7</v>
      </c>
      <c r="S23" s="3">
        <v>85.9</v>
      </c>
      <c r="T23" s="3">
        <v>45.8</v>
      </c>
      <c r="U23" s="3" t="s">
        <v>7</v>
      </c>
    </row>
    <row r="24" spans="1:21" ht="15" customHeight="1">
      <c r="A24" s="144" t="s">
        <v>335</v>
      </c>
      <c r="B24" s="3">
        <v>98.3</v>
      </c>
      <c r="C24" s="3">
        <v>98.3</v>
      </c>
      <c r="D24" s="3">
        <v>102.2</v>
      </c>
      <c r="E24" s="3">
        <v>101.9</v>
      </c>
      <c r="F24" s="3">
        <v>100.9</v>
      </c>
      <c r="G24" s="3">
        <v>113.4</v>
      </c>
      <c r="H24" s="3">
        <v>97.4</v>
      </c>
      <c r="I24" s="3">
        <v>134.5</v>
      </c>
      <c r="J24" s="3">
        <v>107.5</v>
      </c>
      <c r="K24" s="3">
        <v>60.2</v>
      </c>
      <c r="L24" s="3">
        <v>84.5</v>
      </c>
      <c r="M24" s="3">
        <v>69.3</v>
      </c>
      <c r="N24" s="3">
        <v>87.4</v>
      </c>
      <c r="O24" s="3">
        <v>105.5</v>
      </c>
      <c r="P24" s="3">
        <v>82.8</v>
      </c>
      <c r="Q24" s="3">
        <v>96.1</v>
      </c>
      <c r="R24" s="3">
        <v>99.5</v>
      </c>
      <c r="S24" s="3">
        <v>89.3</v>
      </c>
      <c r="T24" s="3">
        <v>47.2</v>
      </c>
      <c r="U24" s="3" t="s">
        <v>7</v>
      </c>
    </row>
    <row r="25" spans="1:21" ht="15" customHeight="1">
      <c r="A25" s="144" t="s">
        <v>336</v>
      </c>
      <c r="B25" s="3">
        <v>96.6</v>
      </c>
      <c r="C25" s="3">
        <v>96.6</v>
      </c>
      <c r="D25" s="3">
        <v>101.4</v>
      </c>
      <c r="E25" s="3">
        <v>102.1</v>
      </c>
      <c r="F25" s="3">
        <v>94.9</v>
      </c>
      <c r="G25" s="3">
        <v>107.4</v>
      </c>
      <c r="H25" s="3">
        <v>85.7</v>
      </c>
      <c r="I25" s="3">
        <v>139.9</v>
      </c>
      <c r="J25" s="3">
        <v>93.6</v>
      </c>
      <c r="K25" s="3">
        <v>34.7</v>
      </c>
      <c r="L25" s="3">
        <v>81.8</v>
      </c>
      <c r="M25" s="3">
        <v>74.5</v>
      </c>
      <c r="N25" s="3">
        <v>89</v>
      </c>
      <c r="O25" s="3">
        <v>103.4</v>
      </c>
      <c r="P25" s="3">
        <v>83.5</v>
      </c>
      <c r="Q25" s="3">
        <v>98</v>
      </c>
      <c r="R25" s="3">
        <v>98.9</v>
      </c>
      <c r="S25" s="3">
        <v>88.5</v>
      </c>
      <c r="T25" s="3">
        <v>45.5</v>
      </c>
      <c r="U25" s="3" t="s">
        <v>7</v>
      </c>
    </row>
    <row r="26" spans="1:21" ht="15" customHeight="1">
      <c r="A26" s="144" t="s">
        <v>337</v>
      </c>
      <c r="B26" s="3">
        <v>102.9</v>
      </c>
      <c r="C26" s="3">
        <v>102.9</v>
      </c>
      <c r="D26" s="3">
        <v>97.6</v>
      </c>
      <c r="E26" s="3">
        <v>98.6</v>
      </c>
      <c r="F26" s="3">
        <v>96.2</v>
      </c>
      <c r="G26" s="3">
        <v>120</v>
      </c>
      <c r="H26" s="3">
        <v>93.3</v>
      </c>
      <c r="I26" s="3">
        <v>164.8</v>
      </c>
      <c r="J26" s="3">
        <v>95</v>
      </c>
      <c r="K26" s="3">
        <v>53.3</v>
      </c>
      <c r="L26" s="3">
        <v>78.5</v>
      </c>
      <c r="M26" s="3">
        <v>91.7</v>
      </c>
      <c r="N26" s="3">
        <v>88.8</v>
      </c>
      <c r="O26" s="3">
        <v>100.5</v>
      </c>
      <c r="P26" s="3">
        <v>83</v>
      </c>
      <c r="Q26" s="3">
        <v>89.6</v>
      </c>
      <c r="R26" s="3">
        <v>89.5</v>
      </c>
      <c r="S26" s="3">
        <v>90.8</v>
      </c>
      <c r="T26" s="3">
        <v>71.4</v>
      </c>
      <c r="U26" s="3" t="s">
        <v>7</v>
      </c>
    </row>
    <row r="27" spans="1:21" ht="15" customHeight="1">
      <c r="A27" s="144" t="s">
        <v>338</v>
      </c>
      <c r="B27" s="3">
        <v>102.7</v>
      </c>
      <c r="C27" s="3">
        <v>102.7</v>
      </c>
      <c r="D27" s="3">
        <v>97.8</v>
      </c>
      <c r="E27" s="3">
        <v>103.8</v>
      </c>
      <c r="F27" s="3">
        <v>97.5</v>
      </c>
      <c r="G27" s="3">
        <v>116.6</v>
      </c>
      <c r="H27" s="3">
        <v>96</v>
      </c>
      <c r="I27" s="3">
        <v>146.7</v>
      </c>
      <c r="J27" s="3">
        <v>95.9</v>
      </c>
      <c r="K27" s="3">
        <v>90.8</v>
      </c>
      <c r="L27" s="3">
        <v>80.8</v>
      </c>
      <c r="M27" s="3">
        <v>108.8</v>
      </c>
      <c r="N27" s="3">
        <v>89.3</v>
      </c>
      <c r="O27" s="3">
        <v>103.9</v>
      </c>
      <c r="P27" s="3">
        <v>83.2</v>
      </c>
      <c r="Q27" s="3">
        <v>95.5</v>
      </c>
      <c r="R27" s="3">
        <v>89.3</v>
      </c>
      <c r="S27" s="3">
        <v>93.9</v>
      </c>
      <c r="T27" s="3">
        <v>47.9</v>
      </c>
      <c r="U27" s="3" t="s">
        <v>7</v>
      </c>
    </row>
    <row r="28" spans="1:21" ht="15" customHeight="1">
      <c r="A28" s="144" t="s">
        <v>339</v>
      </c>
      <c r="B28" s="3">
        <v>103.4</v>
      </c>
      <c r="C28" s="3">
        <v>103.5</v>
      </c>
      <c r="D28" s="3">
        <v>93.4</v>
      </c>
      <c r="E28" s="3">
        <v>110.5</v>
      </c>
      <c r="F28" s="3">
        <v>99.2</v>
      </c>
      <c r="G28" s="3">
        <v>120.9</v>
      </c>
      <c r="H28" s="3">
        <v>98.8</v>
      </c>
      <c r="I28" s="3">
        <v>156.1</v>
      </c>
      <c r="J28" s="3">
        <v>112</v>
      </c>
      <c r="K28" s="3">
        <v>71.8</v>
      </c>
      <c r="L28" s="3">
        <v>75.2</v>
      </c>
      <c r="M28" s="3">
        <v>108</v>
      </c>
      <c r="N28" s="3">
        <v>89</v>
      </c>
      <c r="O28" s="3">
        <v>98.2</v>
      </c>
      <c r="P28" s="3">
        <v>83</v>
      </c>
      <c r="Q28" s="3">
        <v>93.6</v>
      </c>
      <c r="R28" s="3">
        <v>87.4</v>
      </c>
      <c r="S28" s="3">
        <v>90.1</v>
      </c>
      <c r="T28" s="3">
        <v>45.5</v>
      </c>
      <c r="U28" s="3" t="s">
        <v>7</v>
      </c>
    </row>
    <row r="29" spans="1:21" ht="15" customHeight="1">
      <c r="A29" s="144" t="s">
        <v>340</v>
      </c>
      <c r="B29" s="3">
        <v>107.8</v>
      </c>
      <c r="C29" s="3">
        <v>107.8</v>
      </c>
      <c r="D29" s="3">
        <v>86.8</v>
      </c>
      <c r="E29" s="3">
        <v>103.1</v>
      </c>
      <c r="F29" s="3">
        <v>97.8</v>
      </c>
      <c r="G29" s="3">
        <v>132.5</v>
      </c>
      <c r="H29" s="3">
        <v>104</v>
      </c>
      <c r="I29" s="3">
        <v>174.3</v>
      </c>
      <c r="J29" s="3">
        <v>111.7</v>
      </c>
      <c r="K29" s="3">
        <v>57.8</v>
      </c>
      <c r="L29" s="3">
        <v>81</v>
      </c>
      <c r="M29" s="3">
        <v>115.3</v>
      </c>
      <c r="N29" s="3">
        <v>85.3</v>
      </c>
      <c r="O29" s="3">
        <v>98</v>
      </c>
      <c r="P29" s="3">
        <v>81.5</v>
      </c>
      <c r="Q29" s="3">
        <v>96.9</v>
      </c>
      <c r="R29" s="3">
        <v>87.8</v>
      </c>
      <c r="S29" s="3">
        <v>89.8</v>
      </c>
      <c r="T29" s="3">
        <v>44.8</v>
      </c>
      <c r="U29" s="3" t="s">
        <v>7</v>
      </c>
    </row>
    <row r="30" spans="1:21" ht="15" customHeight="1">
      <c r="A30" s="3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 customHeight="1">
      <c r="A31" s="31" t="s">
        <v>341</v>
      </c>
      <c r="B31" s="3">
        <v>115.3</v>
      </c>
      <c r="C31" s="3">
        <v>115.3</v>
      </c>
      <c r="D31" s="3">
        <v>90.8</v>
      </c>
      <c r="E31" s="3">
        <v>121.6</v>
      </c>
      <c r="F31" s="3">
        <v>110.9</v>
      </c>
      <c r="G31" s="3">
        <v>138.8</v>
      </c>
      <c r="H31" s="3">
        <v>104.4</v>
      </c>
      <c r="I31" s="3">
        <v>191.5</v>
      </c>
      <c r="J31" s="3">
        <v>99.4</v>
      </c>
      <c r="K31" s="3">
        <v>134.3</v>
      </c>
      <c r="L31" s="3">
        <v>82.5</v>
      </c>
      <c r="M31" s="3">
        <v>118.2</v>
      </c>
      <c r="N31" s="3">
        <v>90.5</v>
      </c>
      <c r="O31" s="3">
        <v>99.6</v>
      </c>
      <c r="P31" s="3">
        <v>82</v>
      </c>
      <c r="Q31" s="3">
        <v>90.7</v>
      </c>
      <c r="R31" s="3">
        <v>90.9</v>
      </c>
      <c r="S31" s="3">
        <v>100.7</v>
      </c>
      <c r="T31" s="3">
        <v>38</v>
      </c>
      <c r="U31" s="3" t="s">
        <v>7</v>
      </c>
    </row>
    <row r="32" spans="1:21" ht="15" customHeight="1">
      <c r="A32" s="144" t="s">
        <v>342</v>
      </c>
      <c r="B32" s="3">
        <v>106.4</v>
      </c>
      <c r="C32" s="3">
        <v>106.5</v>
      </c>
      <c r="D32" s="3">
        <v>83.2</v>
      </c>
      <c r="E32" s="3">
        <v>111</v>
      </c>
      <c r="F32" s="3">
        <v>95.4</v>
      </c>
      <c r="G32" s="3">
        <v>120.5</v>
      </c>
      <c r="H32" s="3">
        <v>94.8</v>
      </c>
      <c r="I32" s="3">
        <v>160.5</v>
      </c>
      <c r="J32" s="3">
        <v>122.9</v>
      </c>
      <c r="K32" s="3">
        <v>60</v>
      </c>
      <c r="L32" s="3">
        <v>80.6</v>
      </c>
      <c r="M32" s="3">
        <v>128.2</v>
      </c>
      <c r="N32" s="3">
        <v>94</v>
      </c>
      <c r="O32" s="3">
        <v>98.4</v>
      </c>
      <c r="P32" s="3">
        <v>81</v>
      </c>
      <c r="Q32" s="3">
        <v>89.1</v>
      </c>
      <c r="R32" s="3">
        <v>87.3</v>
      </c>
      <c r="S32" s="3">
        <v>93.3</v>
      </c>
      <c r="T32" s="3">
        <v>17</v>
      </c>
      <c r="U32" s="3" t="s">
        <v>7</v>
      </c>
    </row>
    <row r="33" spans="1:21" ht="15" customHeight="1">
      <c r="A33" s="144" t="s">
        <v>331</v>
      </c>
      <c r="B33" s="3">
        <v>108.9</v>
      </c>
      <c r="C33" s="3">
        <v>109</v>
      </c>
      <c r="D33" s="3">
        <v>85.1</v>
      </c>
      <c r="E33" s="3">
        <v>101.2</v>
      </c>
      <c r="F33" s="3">
        <v>106.9</v>
      </c>
      <c r="G33" s="3">
        <v>135</v>
      </c>
      <c r="H33" s="3">
        <v>98.5</v>
      </c>
      <c r="I33" s="3">
        <v>185</v>
      </c>
      <c r="J33" s="3">
        <v>117.2</v>
      </c>
      <c r="K33" s="3">
        <v>63.7</v>
      </c>
      <c r="L33" s="3">
        <v>80.2</v>
      </c>
      <c r="M33" s="3">
        <v>88.9</v>
      </c>
      <c r="N33" s="3">
        <v>94.2</v>
      </c>
      <c r="O33" s="3">
        <v>95.2</v>
      </c>
      <c r="P33" s="3">
        <v>79.4</v>
      </c>
      <c r="Q33" s="3">
        <v>89.6</v>
      </c>
      <c r="R33" s="3">
        <v>92.3</v>
      </c>
      <c r="S33" s="3">
        <v>91.9</v>
      </c>
      <c r="T33" s="3">
        <v>33</v>
      </c>
      <c r="U33" s="3" t="s">
        <v>7</v>
      </c>
    </row>
    <row r="34" spans="1:21" ht="15" customHeight="1">
      <c r="A34" s="144" t="s">
        <v>332</v>
      </c>
      <c r="B34" s="3">
        <v>108.2</v>
      </c>
      <c r="C34" s="3">
        <v>108.2</v>
      </c>
      <c r="D34" s="3">
        <v>89.1</v>
      </c>
      <c r="E34" s="3">
        <v>122.1</v>
      </c>
      <c r="F34" s="3">
        <v>96.4</v>
      </c>
      <c r="G34" s="3">
        <v>136.5</v>
      </c>
      <c r="H34" s="3">
        <v>100.5</v>
      </c>
      <c r="I34" s="3">
        <v>191.9</v>
      </c>
      <c r="J34" s="3">
        <v>118.3</v>
      </c>
      <c r="K34" s="3">
        <v>64.4</v>
      </c>
      <c r="L34" s="3">
        <v>78.1</v>
      </c>
      <c r="M34" s="3">
        <v>83.5</v>
      </c>
      <c r="N34" s="3">
        <v>94.4</v>
      </c>
      <c r="O34" s="3">
        <v>98.4</v>
      </c>
      <c r="P34" s="3">
        <v>79.8</v>
      </c>
      <c r="Q34" s="3">
        <v>87.9</v>
      </c>
      <c r="R34" s="3">
        <v>94.6</v>
      </c>
      <c r="S34" s="3">
        <v>88.7</v>
      </c>
      <c r="T34" s="3">
        <v>52.5</v>
      </c>
      <c r="U34" s="3" t="s">
        <v>7</v>
      </c>
    </row>
    <row r="35" spans="1:21" ht="15" customHeight="1">
      <c r="A35" s="144" t="s">
        <v>333</v>
      </c>
      <c r="B35" s="3">
        <v>108.3</v>
      </c>
      <c r="C35" s="3">
        <v>108.4</v>
      </c>
      <c r="D35" s="3">
        <v>90.2</v>
      </c>
      <c r="E35" s="3">
        <v>116.8</v>
      </c>
      <c r="F35" s="3">
        <v>93.3</v>
      </c>
      <c r="G35" s="3">
        <v>134.2</v>
      </c>
      <c r="H35" s="3">
        <v>98</v>
      </c>
      <c r="I35" s="3">
        <v>183.9</v>
      </c>
      <c r="J35" s="3">
        <v>120.4</v>
      </c>
      <c r="K35" s="3">
        <v>59.9</v>
      </c>
      <c r="L35" s="3">
        <v>82.9</v>
      </c>
      <c r="M35" s="3">
        <v>99</v>
      </c>
      <c r="N35" s="3">
        <v>93.3</v>
      </c>
      <c r="O35" s="3">
        <v>96.3</v>
      </c>
      <c r="P35" s="3">
        <v>79.5</v>
      </c>
      <c r="Q35" s="3">
        <v>89.1</v>
      </c>
      <c r="R35" s="3">
        <v>92.4</v>
      </c>
      <c r="S35" s="3">
        <v>86.8</v>
      </c>
      <c r="T35" s="3">
        <v>27.8</v>
      </c>
      <c r="U35" s="3" t="s">
        <v>7</v>
      </c>
    </row>
    <row r="36" spans="1:21" ht="15" customHeight="1">
      <c r="A36" s="144" t="s">
        <v>334</v>
      </c>
      <c r="B36" s="3">
        <v>112.2</v>
      </c>
      <c r="C36" s="3">
        <v>112.3</v>
      </c>
      <c r="D36" s="3">
        <v>85.3</v>
      </c>
      <c r="E36" s="3">
        <v>112.8</v>
      </c>
      <c r="F36" s="3">
        <v>93.6</v>
      </c>
      <c r="G36" s="3">
        <v>139.2</v>
      </c>
      <c r="H36" s="3">
        <v>108.1</v>
      </c>
      <c r="I36" s="3">
        <v>191.2</v>
      </c>
      <c r="J36" s="3">
        <v>128.5</v>
      </c>
      <c r="K36" s="3">
        <v>62.6</v>
      </c>
      <c r="L36" s="3">
        <v>79.6</v>
      </c>
      <c r="M36" s="3">
        <v>138.6</v>
      </c>
      <c r="N36" s="3">
        <v>90.9</v>
      </c>
      <c r="O36" s="3">
        <v>96.6</v>
      </c>
      <c r="P36" s="3">
        <v>79.5</v>
      </c>
      <c r="Q36" s="3">
        <v>89.1</v>
      </c>
      <c r="R36" s="3">
        <v>89.3</v>
      </c>
      <c r="S36" s="3">
        <v>86.1</v>
      </c>
      <c r="T36" s="3">
        <v>25.7</v>
      </c>
      <c r="U36" s="3" t="s">
        <v>7</v>
      </c>
    </row>
    <row r="37" spans="1:21" ht="15" customHeight="1">
      <c r="A37" s="144" t="s">
        <v>335</v>
      </c>
      <c r="B37" s="3">
        <v>111.2</v>
      </c>
      <c r="C37" s="3">
        <v>111.2</v>
      </c>
      <c r="D37" s="3">
        <v>83.4</v>
      </c>
      <c r="E37" s="3">
        <v>116.9</v>
      </c>
      <c r="F37" s="3">
        <v>94.2</v>
      </c>
      <c r="G37" s="3">
        <v>145.4</v>
      </c>
      <c r="H37" s="3">
        <v>127.9</v>
      </c>
      <c r="I37" s="3">
        <v>173</v>
      </c>
      <c r="J37" s="3">
        <v>148.3</v>
      </c>
      <c r="K37" s="3">
        <v>65.6</v>
      </c>
      <c r="L37" s="3">
        <v>80.1</v>
      </c>
      <c r="M37" s="3">
        <v>108.2</v>
      </c>
      <c r="N37" s="3">
        <v>91.2</v>
      </c>
      <c r="O37" s="3">
        <v>104.1</v>
      </c>
      <c r="P37" s="3">
        <v>77.6</v>
      </c>
      <c r="Q37" s="3">
        <v>85.8</v>
      </c>
      <c r="R37" s="3">
        <v>81.1</v>
      </c>
      <c r="S37" s="3">
        <v>90.4</v>
      </c>
      <c r="T37" s="3">
        <v>27.6</v>
      </c>
      <c r="U37" s="3" t="s">
        <v>7</v>
      </c>
    </row>
    <row r="38" spans="1:21" ht="15" customHeight="1">
      <c r="A38" s="144" t="s">
        <v>336</v>
      </c>
      <c r="B38" s="3">
        <v>104.3</v>
      </c>
      <c r="C38" s="3">
        <v>104.3</v>
      </c>
      <c r="D38" s="3">
        <v>85.4</v>
      </c>
      <c r="E38" s="3">
        <v>117.6</v>
      </c>
      <c r="F38" s="3">
        <v>88.6</v>
      </c>
      <c r="G38" s="3">
        <v>132</v>
      </c>
      <c r="H38" s="3">
        <v>99.9</v>
      </c>
      <c r="I38" s="3">
        <v>171.8</v>
      </c>
      <c r="J38" s="3">
        <v>143.6</v>
      </c>
      <c r="K38" s="3">
        <v>67</v>
      </c>
      <c r="L38" s="3">
        <v>84.3</v>
      </c>
      <c r="M38" s="3">
        <v>92</v>
      </c>
      <c r="N38" s="3">
        <v>91.7</v>
      </c>
      <c r="O38" s="3">
        <v>87.7</v>
      </c>
      <c r="P38" s="3">
        <v>79.6</v>
      </c>
      <c r="Q38" s="3">
        <v>86</v>
      </c>
      <c r="R38" s="3">
        <v>82.4</v>
      </c>
      <c r="S38" s="3">
        <v>83.3</v>
      </c>
      <c r="T38" s="3">
        <v>30.7</v>
      </c>
      <c r="U38" s="3" t="s">
        <v>7</v>
      </c>
    </row>
    <row r="39" spans="1:21" ht="15" customHeight="1">
      <c r="A39" s="144" t="s">
        <v>337</v>
      </c>
      <c r="B39" s="3">
        <v>109.2</v>
      </c>
      <c r="C39" s="3">
        <v>109.2</v>
      </c>
      <c r="D39" s="3">
        <v>89.2</v>
      </c>
      <c r="E39" s="3">
        <v>119.1</v>
      </c>
      <c r="F39" s="3">
        <v>89.1</v>
      </c>
      <c r="G39" s="3">
        <v>140.4</v>
      </c>
      <c r="H39" s="3">
        <v>105.9</v>
      </c>
      <c r="I39" s="3">
        <v>181.4</v>
      </c>
      <c r="J39" s="3">
        <v>141</v>
      </c>
      <c r="K39" s="3">
        <v>76</v>
      </c>
      <c r="L39" s="3">
        <v>81</v>
      </c>
      <c r="M39" s="3">
        <v>78</v>
      </c>
      <c r="N39" s="3">
        <v>83.8</v>
      </c>
      <c r="O39" s="3">
        <v>101.4</v>
      </c>
      <c r="P39" s="3">
        <v>80.7</v>
      </c>
      <c r="Q39" s="3">
        <v>85.2</v>
      </c>
      <c r="R39" s="3">
        <v>94.2</v>
      </c>
      <c r="S39" s="3">
        <v>84.3</v>
      </c>
      <c r="T39" s="3">
        <v>28.5</v>
      </c>
      <c r="U39" s="3" t="s">
        <v>7</v>
      </c>
    </row>
    <row r="40" spans="1:21" ht="15" customHeight="1">
      <c r="A40" s="144" t="s">
        <v>338</v>
      </c>
      <c r="B40" s="3">
        <v>106</v>
      </c>
      <c r="C40" s="3">
        <v>106</v>
      </c>
      <c r="D40" s="3">
        <v>89</v>
      </c>
      <c r="E40" s="3">
        <v>113.6</v>
      </c>
      <c r="F40" s="3">
        <v>92.6</v>
      </c>
      <c r="G40" s="3">
        <v>139.3</v>
      </c>
      <c r="H40" s="3">
        <v>114.5</v>
      </c>
      <c r="I40" s="3">
        <v>174.2</v>
      </c>
      <c r="J40" s="3">
        <v>117</v>
      </c>
      <c r="K40" s="3">
        <v>79.3</v>
      </c>
      <c r="L40" s="3">
        <v>80.8</v>
      </c>
      <c r="M40" s="3">
        <v>50.4</v>
      </c>
      <c r="N40" s="3">
        <v>93.5</v>
      </c>
      <c r="O40" s="3">
        <v>102.6</v>
      </c>
      <c r="P40" s="3">
        <v>78.8</v>
      </c>
      <c r="Q40" s="3">
        <v>82.4</v>
      </c>
      <c r="R40" s="3">
        <v>87.8</v>
      </c>
      <c r="S40" s="3">
        <v>87.5</v>
      </c>
      <c r="T40" s="3">
        <v>23.6</v>
      </c>
      <c r="U40" s="3" t="s">
        <v>7</v>
      </c>
    </row>
    <row r="41" spans="1:21" ht="15" customHeight="1">
      <c r="A41" s="144" t="s">
        <v>339</v>
      </c>
      <c r="B41" s="3">
        <v>102.8</v>
      </c>
      <c r="C41" s="3">
        <v>102.9</v>
      </c>
      <c r="D41" s="3">
        <v>86.2</v>
      </c>
      <c r="E41" s="3">
        <v>111.7</v>
      </c>
      <c r="F41" s="3">
        <v>88.8</v>
      </c>
      <c r="G41" s="3">
        <v>131</v>
      </c>
      <c r="H41" s="3">
        <v>98.9</v>
      </c>
      <c r="I41" s="3">
        <v>174.6</v>
      </c>
      <c r="J41" s="3">
        <v>127.2</v>
      </c>
      <c r="K41" s="3">
        <v>85.3</v>
      </c>
      <c r="L41" s="3">
        <v>79.2</v>
      </c>
      <c r="M41" s="3">
        <v>62.5</v>
      </c>
      <c r="N41" s="3">
        <v>87.2</v>
      </c>
      <c r="O41" s="3">
        <v>99.3</v>
      </c>
      <c r="P41" s="3">
        <v>79.7</v>
      </c>
      <c r="Q41" s="3">
        <v>82.4</v>
      </c>
      <c r="R41" s="3">
        <v>82.9</v>
      </c>
      <c r="S41" s="3">
        <v>86.9</v>
      </c>
      <c r="T41" s="3">
        <v>24.9</v>
      </c>
      <c r="U41" s="3" t="s">
        <v>7</v>
      </c>
    </row>
    <row r="42" spans="1:21" ht="15" customHeight="1">
      <c r="A42" s="144" t="s">
        <v>340</v>
      </c>
      <c r="B42" s="3">
        <v>104.4</v>
      </c>
      <c r="C42" s="3">
        <v>104.4</v>
      </c>
      <c r="D42" s="3">
        <v>91.3</v>
      </c>
      <c r="E42" s="3">
        <v>113.2</v>
      </c>
      <c r="F42" s="3">
        <v>101.2</v>
      </c>
      <c r="G42" s="3">
        <v>131.3</v>
      </c>
      <c r="H42" s="3">
        <v>97</v>
      </c>
      <c r="I42" s="3">
        <v>178</v>
      </c>
      <c r="J42" s="3">
        <v>138.1</v>
      </c>
      <c r="K42" s="3">
        <v>87.7</v>
      </c>
      <c r="L42" s="3">
        <v>80.1</v>
      </c>
      <c r="M42" s="3">
        <v>81</v>
      </c>
      <c r="N42" s="3">
        <v>87.9</v>
      </c>
      <c r="O42" s="3">
        <v>100.8</v>
      </c>
      <c r="P42" s="3">
        <v>78.6</v>
      </c>
      <c r="Q42" s="3">
        <v>91.5</v>
      </c>
      <c r="R42" s="3">
        <v>89.1</v>
      </c>
      <c r="S42" s="3">
        <v>90.3</v>
      </c>
      <c r="T42" s="3">
        <v>20.9</v>
      </c>
      <c r="U42" s="3" t="s">
        <v>7</v>
      </c>
    </row>
    <row r="43" spans="1:21" ht="15" customHeight="1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 customHeight="1">
      <c r="A44" s="32" t="s">
        <v>343</v>
      </c>
      <c r="B44" s="33">
        <v>108.5</v>
      </c>
      <c r="C44" s="34">
        <v>108.6</v>
      </c>
      <c r="D44" s="34">
        <v>90.1</v>
      </c>
      <c r="E44" s="34">
        <v>104.4</v>
      </c>
      <c r="F44" s="34">
        <v>97.4</v>
      </c>
      <c r="G44" s="34">
        <v>138.3</v>
      </c>
      <c r="H44" s="34">
        <v>106.8</v>
      </c>
      <c r="I44" s="34">
        <v>177.4</v>
      </c>
      <c r="J44" s="34">
        <v>188.8</v>
      </c>
      <c r="K44" s="34">
        <v>112.8</v>
      </c>
      <c r="L44" s="34">
        <v>82</v>
      </c>
      <c r="M44" s="34">
        <v>69.7</v>
      </c>
      <c r="N44" s="34">
        <v>91.6</v>
      </c>
      <c r="O44" s="34">
        <v>99.6</v>
      </c>
      <c r="P44" s="34">
        <v>79.8</v>
      </c>
      <c r="Q44" s="34">
        <v>85</v>
      </c>
      <c r="R44" s="34">
        <v>91.3</v>
      </c>
      <c r="S44" s="34">
        <v>92.8</v>
      </c>
      <c r="T44" s="34">
        <v>16.7</v>
      </c>
      <c r="U44" s="34" t="s">
        <v>7</v>
      </c>
    </row>
    <row r="45" spans="1:21" ht="15" customHeight="1">
      <c r="A45" s="144" t="s">
        <v>342</v>
      </c>
      <c r="B45" s="33">
        <v>107.6</v>
      </c>
      <c r="C45" s="34">
        <v>107.6</v>
      </c>
      <c r="D45" s="34">
        <v>88.4</v>
      </c>
      <c r="E45" s="34">
        <v>102.1</v>
      </c>
      <c r="F45" s="34">
        <v>101.2</v>
      </c>
      <c r="G45" s="34">
        <v>135.3</v>
      </c>
      <c r="H45" s="34">
        <v>94.1</v>
      </c>
      <c r="I45" s="34">
        <v>179.6</v>
      </c>
      <c r="J45" s="34">
        <v>170.3</v>
      </c>
      <c r="K45" s="34">
        <v>89.9</v>
      </c>
      <c r="L45" s="34">
        <v>71.8</v>
      </c>
      <c r="M45" s="34">
        <v>69</v>
      </c>
      <c r="N45" s="34">
        <v>88.4</v>
      </c>
      <c r="O45" s="34">
        <v>100.2</v>
      </c>
      <c r="P45" s="34">
        <v>80.4</v>
      </c>
      <c r="Q45" s="34">
        <v>88.4</v>
      </c>
      <c r="R45" s="34">
        <v>98.1</v>
      </c>
      <c r="S45" s="34">
        <v>90.9</v>
      </c>
      <c r="T45" s="34">
        <v>15.3</v>
      </c>
      <c r="U45" s="34" t="s">
        <v>7</v>
      </c>
    </row>
    <row r="46" spans="1:21" ht="15" customHeight="1">
      <c r="A46" s="144" t="s">
        <v>331</v>
      </c>
      <c r="B46" s="33">
        <v>110.5</v>
      </c>
      <c r="C46" s="34">
        <v>110.5</v>
      </c>
      <c r="D46" s="34">
        <v>87.1</v>
      </c>
      <c r="E46" s="34">
        <v>109.3</v>
      </c>
      <c r="F46" s="34">
        <v>100.1</v>
      </c>
      <c r="G46" s="34">
        <v>142.5</v>
      </c>
      <c r="H46" s="34">
        <v>111.5</v>
      </c>
      <c r="I46" s="34">
        <v>181.4</v>
      </c>
      <c r="J46" s="34">
        <v>177.4</v>
      </c>
      <c r="K46" s="34">
        <v>72.5</v>
      </c>
      <c r="L46" s="34">
        <v>73.9</v>
      </c>
      <c r="M46" s="34">
        <v>68.4</v>
      </c>
      <c r="N46" s="34">
        <v>91.5</v>
      </c>
      <c r="O46" s="34">
        <v>100.2</v>
      </c>
      <c r="P46" s="34">
        <v>80</v>
      </c>
      <c r="Q46" s="34">
        <v>86.9</v>
      </c>
      <c r="R46" s="34">
        <v>91.2</v>
      </c>
      <c r="S46" s="34">
        <v>93.6</v>
      </c>
      <c r="T46" s="34">
        <v>28.3</v>
      </c>
      <c r="U46" s="34" t="s">
        <v>7</v>
      </c>
    </row>
    <row r="47" spans="1:21" ht="15" customHeight="1">
      <c r="A47" s="144" t="s">
        <v>332</v>
      </c>
      <c r="B47" s="33">
        <v>111.2</v>
      </c>
      <c r="C47" s="34">
        <v>111.3</v>
      </c>
      <c r="D47" s="34">
        <v>93.6</v>
      </c>
      <c r="E47" s="34">
        <v>111.2</v>
      </c>
      <c r="F47" s="34">
        <v>93.3</v>
      </c>
      <c r="G47" s="34">
        <v>147.6</v>
      </c>
      <c r="H47" s="34">
        <v>107.3</v>
      </c>
      <c r="I47" s="34">
        <v>200.2</v>
      </c>
      <c r="J47" s="34">
        <v>189.7</v>
      </c>
      <c r="K47" s="34">
        <v>76</v>
      </c>
      <c r="L47" s="34">
        <v>75.2</v>
      </c>
      <c r="M47" s="34">
        <v>68.1</v>
      </c>
      <c r="N47" s="34">
        <v>95.7</v>
      </c>
      <c r="O47" s="34">
        <v>103</v>
      </c>
      <c r="P47" s="34">
        <v>78.8</v>
      </c>
      <c r="Q47" s="34">
        <v>89.1</v>
      </c>
      <c r="R47" s="34">
        <v>90.1</v>
      </c>
      <c r="S47" s="34">
        <v>92.3</v>
      </c>
      <c r="T47" s="34">
        <v>27.8</v>
      </c>
      <c r="U47" s="34" t="s">
        <v>7</v>
      </c>
    </row>
    <row r="48" spans="1:21" ht="15" customHeight="1">
      <c r="A48" s="144" t="s">
        <v>333</v>
      </c>
      <c r="B48" s="33">
        <v>111.1</v>
      </c>
      <c r="C48" s="34">
        <v>111.2</v>
      </c>
      <c r="D48" s="34">
        <v>81.4</v>
      </c>
      <c r="E48" s="34">
        <v>99.8</v>
      </c>
      <c r="F48" s="34">
        <v>92.6</v>
      </c>
      <c r="G48" s="34">
        <v>151</v>
      </c>
      <c r="H48" s="34">
        <v>108.5</v>
      </c>
      <c r="I48" s="34">
        <v>199.6</v>
      </c>
      <c r="J48" s="34">
        <v>204.8</v>
      </c>
      <c r="K48" s="34">
        <v>61.6</v>
      </c>
      <c r="L48" s="34">
        <v>70.5</v>
      </c>
      <c r="M48" s="34">
        <v>64.1</v>
      </c>
      <c r="N48" s="34">
        <v>90.8</v>
      </c>
      <c r="O48" s="34">
        <v>100.8</v>
      </c>
      <c r="P48" s="34">
        <v>77.8</v>
      </c>
      <c r="Q48" s="34">
        <v>83.2</v>
      </c>
      <c r="R48" s="34">
        <v>87.4</v>
      </c>
      <c r="S48" s="34">
        <v>88.7</v>
      </c>
      <c r="T48" s="34">
        <v>28.9</v>
      </c>
      <c r="U48" s="34" t="s">
        <v>7</v>
      </c>
    </row>
    <row r="49" spans="1:21" ht="15" customHeight="1">
      <c r="A49" s="144" t="s">
        <v>334</v>
      </c>
      <c r="B49" s="33">
        <v>112.8</v>
      </c>
      <c r="C49" s="34">
        <v>112.8</v>
      </c>
      <c r="D49" s="34">
        <v>87</v>
      </c>
      <c r="E49" s="34">
        <v>118.8</v>
      </c>
      <c r="F49" s="34">
        <v>102.5</v>
      </c>
      <c r="G49" s="34">
        <v>149.3</v>
      </c>
      <c r="H49" s="34">
        <v>116.3</v>
      </c>
      <c r="I49" s="34">
        <v>195.9</v>
      </c>
      <c r="J49" s="34">
        <v>204.9</v>
      </c>
      <c r="K49" s="34">
        <v>60.1</v>
      </c>
      <c r="L49" s="34">
        <v>72.3</v>
      </c>
      <c r="M49" s="34">
        <v>78.3</v>
      </c>
      <c r="N49" s="34">
        <v>92.2</v>
      </c>
      <c r="O49" s="34">
        <v>108.7</v>
      </c>
      <c r="P49" s="34">
        <v>79.2</v>
      </c>
      <c r="Q49" s="34">
        <v>83.5</v>
      </c>
      <c r="R49" s="34">
        <v>87.9</v>
      </c>
      <c r="S49" s="34">
        <v>95.8</v>
      </c>
      <c r="T49" s="34">
        <v>26.9</v>
      </c>
      <c r="U49" s="34" t="s">
        <v>7</v>
      </c>
    </row>
    <row r="50" spans="1:21" ht="15" customHeight="1">
      <c r="A50" s="144" t="s">
        <v>335</v>
      </c>
      <c r="B50" s="33">
        <v>112.5</v>
      </c>
      <c r="C50" s="34">
        <v>112.6</v>
      </c>
      <c r="D50" s="34">
        <v>87</v>
      </c>
      <c r="E50" s="34">
        <v>116.8</v>
      </c>
      <c r="F50" s="34">
        <v>91.1</v>
      </c>
      <c r="G50" s="34">
        <v>151.2</v>
      </c>
      <c r="H50" s="34">
        <v>108.5</v>
      </c>
      <c r="I50" s="34">
        <v>209.7</v>
      </c>
      <c r="J50" s="34">
        <v>193.9</v>
      </c>
      <c r="K50" s="34">
        <v>93.3</v>
      </c>
      <c r="L50" s="34">
        <v>80.8</v>
      </c>
      <c r="M50" s="34">
        <v>74.4</v>
      </c>
      <c r="N50" s="34">
        <v>89.8</v>
      </c>
      <c r="O50" s="34">
        <v>100.3</v>
      </c>
      <c r="P50" s="34">
        <v>78.2</v>
      </c>
      <c r="Q50" s="34">
        <v>97.3</v>
      </c>
      <c r="R50" s="34">
        <v>91.4</v>
      </c>
      <c r="S50" s="34">
        <v>93.9</v>
      </c>
      <c r="T50" s="34">
        <v>28</v>
      </c>
      <c r="U50" s="34" t="s">
        <v>7</v>
      </c>
    </row>
    <row r="51" spans="1:21" ht="15" customHeight="1">
      <c r="A51" s="144" t="s">
        <v>336</v>
      </c>
      <c r="B51" s="33">
        <v>116.2</v>
      </c>
      <c r="C51" s="34">
        <v>116.2</v>
      </c>
      <c r="D51" s="34">
        <v>89.7</v>
      </c>
      <c r="E51" s="34">
        <v>122.2</v>
      </c>
      <c r="F51" s="34">
        <v>97</v>
      </c>
      <c r="G51" s="34">
        <v>160.4</v>
      </c>
      <c r="H51" s="34">
        <v>107.7</v>
      </c>
      <c r="I51" s="34">
        <v>222.1</v>
      </c>
      <c r="J51" s="34">
        <v>204.7</v>
      </c>
      <c r="K51" s="34">
        <v>63.4</v>
      </c>
      <c r="L51" s="34">
        <v>76.6</v>
      </c>
      <c r="M51" s="34">
        <v>74.6</v>
      </c>
      <c r="N51" s="34">
        <v>87.6</v>
      </c>
      <c r="O51" s="34">
        <v>96.7</v>
      </c>
      <c r="P51" s="34">
        <v>78.1</v>
      </c>
      <c r="Q51" s="34">
        <v>84.9</v>
      </c>
      <c r="R51" s="34">
        <v>90.7</v>
      </c>
      <c r="S51" s="34">
        <v>93.3</v>
      </c>
      <c r="T51" s="34">
        <v>23</v>
      </c>
      <c r="U51" s="34" t="s">
        <v>7</v>
      </c>
    </row>
    <row r="52" spans="1:21" ht="15" customHeight="1">
      <c r="A52" s="144" t="s">
        <v>337</v>
      </c>
      <c r="B52" s="33">
        <v>119.1</v>
      </c>
      <c r="C52" s="34">
        <v>119.1</v>
      </c>
      <c r="D52" s="34">
        <v>92.4</v>
      </c>
      <c r="E52" s="34">
        <v>124.7</v>
      </c>
      <c r="F52" s="34">
        <v>95.5</v>
      </c>
      <c r="G52" s="34">
        <v>159.5</v>
      </c>
      <c r="H52" s="34">
        <v>114</v>
      </c>
      <c r="I52" s="34">
        <v>214.4</v>
      </c>
      <c r="J52" s="34">
        <v>191.6</v>
      </c>
      <c r="K52" s="34">
        <v>76.3</v>
      </c>
      <c r="L52" s="34">
        <v>76.8</v>
      </c>
      <c r="M52" s="34">
        <v>89.3</v>
      </c>
      <c r="N52" s="34">
        <v>81</v>
      </c>
      <c r="O52" s="34">
        <v>101.6</v>
      </c>
      <c r="P52" s="34">
        <v>79.2</v>
      </c>
      <c r="Q52" s="34">
        <v>84.7</v>
      </c>
      <c r="R52" s="34">
        <v>96.1</v>
      </c>
      <c r="S52" s="34">
        <v>92.9</v>
      </c>
      <c r="T52" s="34">
        <v>19.9</v>
      </c>
      <c r="U52" s="34" t="s">
        <v>7</v>
      </c>
    </row>
    <row r="53" spans="1:22" ht="15" customHeight="1">
      <c r="A53" s="144" t="s">
        <v>338</v>
      </c>
      <c r="B53" s="33">
        <v>114.1</v>
      </c>
      <c r="C53" s="34">
        <v>114.1</v>
      </c>
      <c r="D53" s="34">
        <v>94.1</v>
      </c>
      <c r="E53" s="34">
        <v>116</v>
      </c>
      <c r="F53" s="34">
        <v>100</v>
      </c>
      <c r="G53" s="34">
        <v>152.6</v>
      </c>
      <c r="H53" s="34">
        <v>108.2</v>
      </c>
      <c r="I53" s="34">
        <v>216.6</v>
      </c>
      <c r="J53" s="34">
        <v>145.9</v>
      </c>
      <c r="K53" s="34">
        <v>75.6</v>
      </c>
      <c r="L53" s="34">
        <v>71.4</v>
      </c>
      <c r="M53" s="34">
        <v>71.8</v>
      </c>
      <c r="N53" s="34">
        <v>84.6</v>
      </c>
      <c r="O53" s="34">
        <v>92.5</v>
      </c>
      <c r="P53" s="34">
        <v>76.6</v>
      </c>
      <c r="Q53" s="34">
        <v>82.1</v>
      </c>
      <c r="R53" s="34">
        <v>96.2</v>
      </c>
      <c r="S53" s="34">
        <v>91.1</v>
      </c>
      <c r="T53" s="34">
        <v>21.4</v>
      </c>
      <c r="U53" s="34" t="s">
        <v>7</v>
      </c>
      <c r="V53" s="27"/>
    </row>
    <row r="54" spans="1:21" ht="15" customHeight="1">
      <c r="A54" s="144" t="s">
        <v>339</v>
      </c>
      <c r="B54" s="33">
        <v>119.2</v>
      </c>
      <c r="C54" s="34">
        <v>119.2</v>
      </c>
      <c r="D54" s="34">
        <v>98.4</v>
      </c>
      <c r="E54" s="34">
        <v>124.1</v>
      </c>
      <c r="F54" s="34">
        <v>104.5</v>
      </c>
      <c r="G54" s="34">
        <v>158.5</v>
      </c>
      <c r="H54" s="34">
        <v>108.8</v>
      </c>
      <c r="I54" s="34">
        <v>223</v>
      </c>
      <c r="J54" s="34">
        <v>167.8</v>
      </c>
      <c r="K54" s="34">
        <v>57.6</v>
      </c>
      <c r="L54" s="34">
        <v>79.7</v>
      </c>
      <c r="M54" s="34">
        <v>78</v>
      </c>
      <c r="N54" s="34">
        <v>86.1</v>
      </c>
      <c r="O54" s="34">
        <v>102.4</v>
      </c>
      <c r="P54" s="34">
        <v>77.8</v>
      </c>
      <c r="Q54" s="34">
        <v>91.2</v>
      </c>
      <c r="R54" s="34">
        <v>95.9</v>
      </c>
      <c r="S54" s="34">
        <v>98.7</v>
      </c>
      <c r="T54" s="34">
        <v>24.4</v>
      </c>
      <c r="U54" s="34" t="s">
        <v>7</v>
      </c>
    </row>
    <row r="55" spans="1:21" ht="15" customHeight="1">
      <c r="A55" s="144" t="s">
        <v>340</v>
      </c>
      <c r="B55" s="35">
        <v>119.9</v>
      </c>
      <c r="C55" s="36">
        <v>119.9</v>
      </c>
      <c r="D55" s="36">
        <v>93.8</v>
      </c>
      <c r="E55" s="36">
        <v>120.5</v>
      </c>
      <c r="F55" s="36">
        <v>108.2</v>
      </c>
      <c r="G55" s="36">
        <v>159.7</v>
      </c>
      <c r="H55" s="36">
        <v>116.2</v>
      </c>
      <c r="I55" s="36">
        <v>212</v>
      </c>
      <c r="J55" s="36">
        <v>184.6</v>
      </c>
      <c r="K55" s="36">
        <v>91.4</v>
      </c>
      <c r="L55" s="36">
        <v>77.8</v>
      </c>
      <c r="M55" s="36">
        <v>82.3</v>
      </c>
      <c r="N55" s="36">
        <v>85.8</v>
      </c>
      <c r="O55" s="36">
        <v>100.3</v>
      </c>
      <c r="P55" s="36">
        <v>78.5</v>
      </c>
      <c r="Q55" s="36">
        <v>92.9</v>
      </c>
      <c r="R55" s="36">
        <v>103.9</v>
      </c>
      <c r="S55" s="36">
        <v>91.8</v>
      </c>
      <c r="T55" s="36">
        <v>24.8</v>
      </c>
      <c r="U55" s="34" t="s">
        <v>7</v>
      </c>
    </row>
    <row r="56" spans="1:16" ht="15" customHeight="1">
      <c r="A56" s="37" t="s">
        <v>25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ht="15" customHeight="1">
      <c r="A57" s="5" t="s">
        <v>26</v>
      </c>
    </row>
  </sheetData>
  <sheetProtection/>
  <mergeCells count="17">
    <mergeCell ref="A2:T2"/>
    <mergeCell ref="A3:T3"/>
    <mergeCell ref="A5:A9"/>
    <mergeCell ref="C6:C9"/>
    <mergeCell ref="T6:T9"/>
    <mergeCell ref="E7:E9"/>
    <mergeCell ref="F7:F9"/>
    <mergeCell ref="L7:L9"/>
    <mergeCell ref="N7:N9"/>
    <mergeCell ref="O7:O9"/>
    <mergeCell ref="Q7:Q9"/>
    <mergeCell ref="R7:R9"/>
    <mergeCell ref="S7:S9"/>
    <mergeCell ref="H8:H9"/>
    <mergeCell ref="I8:I9"/>
    <mergeCell ref="J8:J9"/>
    <mergeCell ref="K8:K9"/>
  </mergeCells>
  <conditionalFormatting sqref="U7:U9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9.59765625" style="5" customWidth="1"/>
    <col min="2" max="4" width="24.59765625" style="5" customWidth="1"/>
    <col min="5" max="5" width="7.59765625" style="5" customWidth="1"/>
    <col min="6" max="6" width="29.59765625" style="5" customWidth="1"/>
    <col min="7" max="12" width="12.59765625" style="5" customWidth="1"/>
    <col min="13" max="13" width="10.09765625" style="5" customWidth="1"/>
    <col min="14" max="15" width="14.09765625" style="5" customWidth="1"/>
    <col min="16" max="16384" width="10.59765625" style="5" customWidth="1"/>
  </cols>
  <sheetData>
    <row r="1" spans="1:12" s="2" customFormat="1" ht="19.5" customHeight="1">
      <c r="A1" s="1" t="s">
        <v>298</v>
      </c>
      <c r="D1" s="121"/>
      <c r="L1" s="4" t="s">
        <v>299</v>
      </c>
    </row>
    <row r="2" spans="1:15" ht="19.5" customHeight="1">
      <c r="A2" s="282" t="s">
        <v>287</v>
      </c>
      <c r="B2" s="282"/>
      <c r="C2" s="282"/>
      <c r="D2" s="282"/>
      <c r="E2" s="122"/>
      <c r="F2" s="282" t="s">
        <v>300</v>
      </c>
      <c r="G2" s="282"/>
      <c r="H2" s="282"/>
      <c r="I2" s="282"/>
      <c r="J2" s="282"/>
      <c r="K2" s="282"/>
      <c r="L2" s="282"/>
      <c r="M2" s="95"/>
      <c r="N2" s="122"/>
      <c r="O2" s="122"/>
    </row>
    <row r="3" spans="1:13" ht="19.5" customHeight="1">
      <c r="A3" s="239" t="s">
        <v>317</v>
      </c>
      <c r="B3" s="303"/>
      <c r="C3" s="303"/>
      <c r="D3" s="303"/>
      <c r="E3" s="38"/>
      <c r="F3" s="239" t="s">
        <v>318</v>
      </c>
      <c r="G3" s="239"/>
      <c r="H3" s="239"/>
      <c r="I3" s="239"/>
      <c r="J3" s="239"/>
      <c r="K3" s="239"/>
      <c r="L3" s="239"/>
      <c r="M3" s="16"/>
    </row>
    <row r="4" spans="1:13" ht="19.5" customHeight="1">
      <c r="A4" s="96"/>
      <c r="B4" s="96" t="s">
        <v>319</v>
      </c>
      <c r="C4" s="96"/>
      <c r="D4" s="96"/>
      <c r="E4" s="38"/>
      <c r="F4" s="239" t="s">
        <v>319</v>
      </c>
      <c r="G4" s="239"/>
      <c r="H4" s="239"/>
      <c r="I4" s="239"/>
      <c r="J4" s="239"/>
      <c r="K4" s="239"/>
      <c r="L4" s="239"/>
      <c r="M4" s="16"/>
    </row>
    <row r="5" spans="4:13" ht="18" customHeight="1" thickBot="1">
      <c r="D5" s="123"/>
      <c r="F5" s="124"/>
      <c r="G5" s="125"/>
      <c r="H5" s="125"/>
      <c r="I5" s="125"/>
      <c r="J5" s="125"/>
      <c r="K5" s="125"/>
      <c r="L5" s="125"/>
      <c r="M5" s="125"/>
    </row>
    <row r="6" spans="1:12" ht="15" customHeight="1">
      <c r="A6" s="232" t="s">
        <v>320</v>
      </c>
      <c r="B6" s="238" t="s">
        <v>321</v>
      </c>
      <c r="C6" s="238" t="s">
        <v>301</v>
      </c>
      <c r="D6" s="241" t="s">
        <v>302</v>
      </c>
      <c r="E6" s="49"/>
      <c r="F6" s="232" t="s">
        <v>303</v>
      </c>
      <c r="G6" s="305" t="s">
        <v>384</v>
      </c>
      <c r="H6" s="304" t="s">
        <v>382</v>
      </c>
      <c r="I6" s="289"/>
      <c r="J6" s="289"/>
      <c r="K6" s="289"/>
      <c r="L6" s="289"/>
    </row>
    <row r="7" spans="1:12" ht="15" customHeight="1">
      <c r="A7" s="308"/>
      <c r="B7" s="258"/>
      <c r="C7" s="258"/>
      <c r="D7" s="236"/>
      <c r="E7" s="49"/>
      <c r="F7" s="308"/>
      <c r="G7" s="306"/>
      <c r="H7" s="310" t="s">
        <v>193</v>
      </c>
      <c r="I7" s="310" t="s">
        <v>304</v>
      </c>
      <c r="J7" s="310" t="s">
        <v>305</v>
      </c>
      <c r="K7" s="310" t="s">
        <v>306</v>
      </c>
      <c r="L7" s="312" t="s">
        <v>307</v>
      </c>
    </row>
    <row r="8" spans="1:14" ht="15" customHeight="1">
      <c r="A8" s="309"/>
      <c r="B8" s="229"/>
      <c r="C8" s="229"/>
      <c r="D8" s="237"/>
      <c r="E8" s="49"/>
      <c r="F8" s="309"/>
      <c r="G8" s="307"/>
      <c r="H8" s="311"/>
      <c r="I8" s="311"/>
      <c r="J8" s="311"/>
      <c r="K8" s="311"/>
      <c r="L8" s="313"/>
      <c r="M8" s="126"/>
      <c r="N8" s="126"/>
    </row>
    <row r="9" spans="1:14" ht="15" customHeight="1">
      <c r="A9" s="99" t="s">
        <v>308</v>
      </c>
      <c r="B9" s="103">
        <f>SUM(B11:B34)</f>
        <v>576</v>
      </c>
      <c r="C9" s="104">
        <f>SUM(C11:C34)</f>
        <v>62819</v>
      </c>
      <c r="D9" s="104">
        <v>195176426</v>
      </c>
      <c r="E9" s="49"/>
      <c r="F9" s="99" t="s">
        <v>308</v>
      </c>
      <c r="G9" s="104">
        <f aca="true" t="shared" si="0" ref="G9:L9">SUM(G11:G34)</f>
        <v>576</v>
      </c>
      <c r="H9" s="104">
        <v>559146</v>
      </c>
      <c r="I9" s="104">
        <v>62260</v>
      </c>
      <c r="J9" s="104">
        <v>222055</v>
      </c>
      <c r="K9" s="104">
        <f t="shared" si="0"/>
        <v>9682</v>
      </c>
      <c r="L9" s="104">
        <f t="shared" si="0"/>
        <v>265149</v>
      </c>
      <c r="M9" s="127"/>
      <c r="N9" s="127"/>
    </row>
    <row r="10" spans="1:14" ht="15" customHeight="1">
      <c r="A10" s="47"/>
      <c r="B10" s="135"/>
      <c r="C10" s="107"/>
      <c r="D10" s="107"/>
      <c r="E10" s="49"/>
      <c r="F10" s="47"/>
      <c r="G10" s="108"/>
      <c r="H10" s="109"/>
      <c r="I10" s="109"/>
      <c r="J10" s="109"/>
      <c r="K10" s="109"/>
      <c r="L10" s="109"/>
      <c r="M10" s="127"/>
      <c r="N10" s="127"/>
    </row>
    <row r="11" spans="1:14" ht="15" customHeight="1">
      <c r="A11" s="47" t="s">
        <v>145</v>
      </c>
      <c r="B11" s="168">
        <v>86</v>
      </c>
      <c r="C11" s="182">
        <v>7394</v>
      </c>
      <c r="D11" s="182">
        <v>9985767</v>
      </c>
      <c r="E11" s="49"/>
      <c r="F11" s="47" t="s">
        <v>145</v>
      </c>
      <c r="G11" s="168">
        <v>86</v>
      </c>
      <c r="H11" s="214">
        <f>SUM(I11:L11)</f>
        <v>14606</v>
      </c>
      <c r="I11" s="169">
        <v>1593</v>
      </c>
      <c r="J11" s="169">
        <v>12937</v>
      </c>
      <c r="K11" s="169">
        <v>66</v>
      </c>
      <c r="L11" s="169">
        <v>10</v>
      </c>
      <c r="M11" s="127"/>
      <c r="N11" s="127"/>
    </row>
    <row r="12" spans="1:14" ht="15" customHeight="1">
      <c r="A12" s="47" t="s">
        <v>146</v>
      </c>
      <c r="B12" s="168">
        <v>7</v>
      </c>
      <c r="C12" s="182">
        <v>527</v>
      </c>
      <c r="D12" s="182">
        <v>20539224</v>
      </c>
      <c r="E12" s="49"/>
      <c r="F12" s="47" t="s">
        <v>146</v>
      </c>
      <c r="G12" s="171">
        <v>7</v>
      </c>
      <c r="H12" s="214">
        <f aca="true" t="shared" si="1" ref="H12:H19">SUM(I12:L12)</f>
        <v>4830</v>
      </c>
      <c r="I12" s="169">
        <v>104</v>
      </c>
      <c r="J12" s="169">
        <v>4723</v>
      </c>
      <c r="K12" s="169">
        <v>3</v>
      </c>
      <c r="L12" s="169" t="s">
        <v>33</v>
      </c>
      <c r="M12" s="127"/>
      <c r="N12" s="127"/>
    </row>
    <row r="13" spans="1:14" ht="15" customHeight="1">
      <c r="A13" s="47" t="s">
        <v>147</v>
      </c>
      <c r="B13" s="168">
        <v>71</v>
      </c>
      <c r="C13" s="182">
        <v>5545</v>
      </c>
      <c r="D13" s="182">
        <v>10623267</v>
      </c>
      <c r="E13" s="49"/>
      <c r="F13" s="47" t="s">
        <v>147</v>
      </c>
      <c r="G13" s="171">
        <v>71</v>
      </c>
      <c r="H13" s="214">
        <f t="shared" si="1"/>
        <v>117094</v>
      </c>
      <c r="I13" s="169">
        <v>12187</v>
      </c>
      <c r="J13" s="169">
        <v>85664</v>
      </c>
      <c r="K13" s="169">
        <v>5520</v>
      </c>
      <c r="L13" s="169">
        <v>13723</v>
      </c>
      <c r="M13" s="127"/>
      <c r="N13" s="127"/>
    </row>
    <row r="14" spans="1:14" ht="15" customHeight="1">
      <c r="A14" s="47" t="s">
        <v>148</v>
      </c>
      <c r="B14" s="168">
        <v>27</v>
      </c>
      <c r="C14" s="182">
        <v>1620</v>
      </c>
      <c r="D14" s="182">
        <v>1725847</v>
      </c>
      <c r="E14" s="49"/>
      <c r="F14" s="47" t="s">
        <v>148</v>
      </c>
      <c r="G14" s="171">
        <v>27</v>
      </c>
      <c r="H14" s="214">
        <f t="shared" si="1"/>
        <v>2196</v>
      </c>
      <c r="I14" s="169">
        <v>623</v>
      </c>
      <c r="J14" s="169">
        <v>273</v>
      </c>
      <c r="K14" s="169">
        <v>1300</v>
      </c>
      <c r="L14" s="169" t="s">
        <v>33</v>
      </c>
      <c r="M14" s="127"/>
      <c r="N14" s="127"/>
    </row>
    <row r="15" spans="1:14" ht="15" customHeight="1">
      <c r="A15" s="47" t="s">
        <v>149</v>
      </c>
      <c r="B15" s="168">
        <v>7</v>
      </c>
      <c r="C15" s="182">
        <v>436</v>
      </c>
      <c r="D15" s="182">
        <v>1201412</v>
      </c>
      <c r="E15" s="49"/>
      <c r="F15" s="47" t="s">
        <v>149</v>
      </c>
      <c r="G15" s="171">
        <v>7</v>
      </c>
      <c r="H15" s="214">
        <f t="shared" si="1"/>
        <v>499</v>
      </c>
      <c r="I15" s="169">
        <v>396</v>
      </c>
      <c r="J15" s="169">
        <v>57</v>
      </c>
      <c r="K15" s="169" t="s">
        <v>33</v>
      </c>
      <c r="L15" s="169">
        <v>46</v>
      </c>
      <c r="M15" s="127"/>
      <c r="N15" s="127"/>
    </row>
    <row r="16" spans="1:14" ht="15" customHeight="1">
      <c r="A16" s="47" t="s">
        <v>150</v>
      </c>
      <c r="B16" s="168">
        <v>6</v>
      </c>
      <c r="C16" s="182">
        <v>1410</v>
      </c>
      <c r="D16" s="182">
        <v>3887000</v>
      </c>
      <c r="E16" s="49"/>
      <c r="F16" s="47" t="s">
        <v>150</v>
      </c>
      <c r="G16" s="171">
        <v>6</v>
      </c>
      <c r="H16" s="214">
        <f t="shared" si="1"/>
        <v>1003</v>
      </c>
      <c r="I16" s="169">
        <v>213</v>
      </c>
      <c r="J16" s="169">
        <v>790</v>
      </c>
      <c r="K16" s="169" t="s">
        <v>33</v>
      </c>
      <c r="L16" s="169" t="s">
        <v>33</v>
      </c>
      <c r="M16" s="127"/>
      <c r="N16" s="127"/>
    </row>
    <row r="17" spans="1:14" ht="15" customHeight="1">
      <c r="A17" s="47" t="s">
        <v>151</v>
      </c>
      <c r="B17" s="168">
        <v>8</v>
      </c>
      <c r="C17" s="182">
        <v>539</v>
      </c>
      <c r="D17" s="182">
        <v>1238909</v>
      </c>
      <c r="E17" s="49"/>
      <c r="F17" s="47" t="s">
        <v>151</v>
      </c>
      <c r="G17" s="171">
        <v>8</v>
      </c>
      <c r="H17" s="214">
        <f t="shared" si="1"/>
        <v>48227</v>
      </c>
      <c r="I17" s="169">
        <v>10</v>
      </c>
      <c r="J17" s="169">
        <v>36242</v>
      </c>
      <c r="K17" s="169" t="s">
        <v>33</v>
      </c>
      <c r="L17" s="169">
        <v>11975</v>
      </c>
      <c r="M17" s="127"/>
      <c r="N17" s="127"/>
    </row>
    <row r="18" spans="1:14" ht="15" customHeight="1">
      <c r="A18" s="47" t="s">
        <v>322</v>
      </c>
      <c r="B18" s="168">
        <v>29</v>
      </c>
      <c r="C18" s="182">
        <v>2782</v>
      </c>
      <c r="D18" s="182">
        <v>6143699</v>
      </c>
      <c r="E18" s="49"/>
      <c r="F18" s="47" t="s">
        <v>322</v>
      </c>
      <c r="G18" s="171">
        <v>29</v>
      </c>
      <c r="H18" s="214">
        <f t="shared" si="1"/>
        <v>1541</v>
      </c>
      <c r="I18" s="169">
        <v>305</v>
      </c>
      <c r="J18" s="169">
        <v>1236</v>
      </c>
      <c r="K18" s="169" t="s">
        <v>33</v>
      </c>
      <c r="L18" s="169" t="s">
        <v>33</v>
      </c>
      <c r="M18" s="127"/>
      <c r="N18" s="127"/>
    </row>
    <row r="19" spans="1:14" ht="15" customHeight="1">
      <c r="A19" s="47" t="s">
        <v>153</v>
      </c>
      <c r="B19" s="168">
        <v>10</v>
      </c>
      <c r="C19" s="182">
        <v>1274</v>
      </c>
      <c r="D19" s="182">
        <v>10293808</v>
      </c>
      <c r="E19" s="49"/>
      <c r="F19" s="47" t="s">
        <v>153</v>
      </c>
      <c r="G19" s="171">
        <v>10</v>
      </c>
      <c r="H19" s="214">
        <f t="shared" si="1"/>
        <v>102299</v>
      </c>
      <c r="I19" s="169">
        <v>25332</v>
      </c>
      <c r="J19" s="169">
        <v>25024</v>
      </c>
      <c r="K19" s="169" t="s">
        <v>33</v>
      </c>
      <c r="L19" s="169">
        <v>51943</v>
      </c>
      <c r="M19" s="127"/>
      <c r="N19" s="127"/>
    </row>
    <row r="20" spans="1:14" ht="15" customHeight="1">
      <c r="A20" s="47" t="s">
        <v>154</v>
      </c>
      <c r="B20" s="168" t="s">
        <v>33</v>
      </c>
      <c r="C20" s="182" t="s">
        <v>33</v>
      </c>
      <c r="D20" s="182" t="s">
        <v>33</v>
      </c>
      <c r="E20" s="49"/>
      <c r="F20" s="47" t="s">
        <v>154</v>
      </c>
      <c r="G20" s="171" t="s">
        <v>33</v>
      </c>
      <c r="H20" s="214" t="s">
        <v>33</v>
      </c>
      <c r="I20" s="169">
        <v>0</v>
      </c>
      <c r="J20" s="169" t="s">
        <v>33</v>
      </c>
      <c r="K20" s="169" t="s">
        <v>33</v>
      </c>
      <c r="L20" s="169" t="s">
        <v>33</v>
      </c>
      <c r="M20" s="127"/>
      <c r="N20" s="127"/>
    </row>
    <row r="21" spans="1:14" ht="15" customHeight="1">
      <c r="A21" s="47" t="s">
        <v>111</v>
      </c>
      <c r="B21" s="168">
        <v>23</v>
      </c>
      <c r="C21" s="182">
        <v>2016</v>
      </c>
      <c r="D21" s="182">
        <v>4010021</v>
      </c>
      <c r="E21" s="49"/>
      <c r="F21" s="47" t="s">
        <v>111</v>
      </c>
      <c r="G21" s="171">
        <v>23</v>
      </c>
      <c r="H21" s="214">
        <f>SUM(I21:L21)</f>
        <v>14313</v>
      </c>
      <c r="I21" s="169">
        <v>1422</v>
      </c>
      <c r="J21" s="169">
        <v>11840</v>
      </c>
      <c r="K21" s="169" t="s">
        <v>33</v>
      </c>
      <c r="L21" s="169">
        <v>1051</v>
      </c>
      <c r="M21" s="127"/>
      <c r="N21" s="127"/>
    </row>
    <row r="22" spans="1:14" ht="15" customHeight="1">
      <c r="A22" s="47" t="s">
        <v>155</v>
      </c>
      <c r="B22" s="168" t="s">
        <v>33</v>
      </c>
      <c r="C22" s="182" t="s">
        <v>33</v>
      </c>
      <c r="D22" s="182" t="s">
        <v>33</v>
      </c>
      <c r="E22" s="49"/>
      <c r="F22" s="47" t="s">
        <v>155</v>
      </c>
      <c r="G22" s="171" t="s">
        <v>33</v>
      </c>
      <c r="H22" s="214" t="s">
        <v>33</v>
      </c>
      <c r="I22" s="169">
        <v>0</v>
      </c>
      <c r="J22" s="169" t="s">
        <v>33</v>
      </c>
      <c r="K22" s="169" t="s">
        <v>33</v>
      </c>
      <c r="L22" s="169" t="s">
        <v>33</v>
      </c>
      <c r="M22" s="127"/>
      <c r="N22" s="127"/>
    </row>
    <row r="23" spans="1:14" ht="15" customHeight="1">
      <c r="A23" s="47" t="s">
        <v>156</v>
      </c>
      <c r="B23" s="168" t="s">
        <v>33</v>
      </c>
      <c r="C23" s="182" t="s">
        <v>33</v>
      </c>
      <c r="D23" s="182" t="s">
        <v>33</v>
      </c>
      <c r="E23" s="49"/>
      <c r="F23" s="47" t="s">
        <v>156</v>
      </c>
      <c r="G23" s="171" t="s">
        <v>33</v>
      </c>
      <c r="H23" s="214" t="s">
        <v>33</v>
      </c>
      <c r="I23" s="169">
        <v>0</v>
      </c>
      <c r="J23" s="169" t="s">
        <v>33</v>
      </c>
      <c r="K23" s="169" t="s">
        <v>33</v>
      </c>
      <c r="L23" s="169" t="s">
        <v>33</v>
      </c>
      <c r="M23" s="127"/>
      <c r="N23" s="127"/>
    </row>
    <row r="24" spans="1:14" ht="15" customHeight="1">
      <c r="A24" s="47" t="s">
        <v>158</v>
      </c>
      <c r="B24" s="168">
        <v>13</v>
      </c>
      <c r="C24" s="182">
        <v>1307</v>
      </c>
      <c r="D24" s="182">
        <v>2306307</v>
      </c>
      <c r="E24" s="49"/>
      <c r="F24" s="47" t="s">
        <v>158</v>
      </c>
      <c r="G24" s="171">
        <v>13</v>
      </c>
      <c r="H24" s="214">
        <f>SUM(I24:L24)</f>
        <v>2137</v>
      </c>
      <c r="I24" s="169">
        <v>71</v>
      </c>
      <c r="J24" s="169">
        <v>1709</v>
      </c>
      <c r="K24" s="169" t="s">
        <v>33</v>
      </c>
      <c r="L24" s="169">
        <v>357</v>
      </c>
      <c r="M24" s="127"/>
      <c r="N24" s="127"/>
    </row>
    <row r="25" spans="1:14" ht="15" customHeight="1">
      <c r="A25" s="47" t="s">
        <v>159</v>
      </c>
      <c r="B25" s="168">
        <v>9</v>
      </c>
      <c r="C25" s="182">
        <v>451</v>
      </c>
      <c r="D25" s="182">
        <v>1516410</v>
      </c>
      <c r="E25" s="49"/>
      <c r="F25" s="47" t="s">
        <v>159</v>
      </c>
      <c r="G25" s="171">
        <v>9</v>
      </c>
      <c r="H25" s="214">
        <f>SUM(I25:L25)</f>
        <v>1065</v>
      </c>
      <c r="I25" s="169">
        <v>358</v>
      </c>
      <c r="J25" s="169">
        <v>588</v>
      </c>
      <c r="K25" s="169" t="s">
        <v>33</v>
      </c>
      <c r="L25" s="169">
        <v>119</v>
      </c>
      <c r="M25" s="127"/>
      <c r="N25" s="127"/>
    </row>
    <row r="26" spans="1:14" ht="15" customHeight="1">
      <c r="A26" s="47" t="s">
        <v>160</v>
      </c>
      <c r="B26" s="168">
        <v>4</v>
      </c>
      <c r="C26" s="182">
        <v>700</v>
      </c>
      <c r="D26" s="53" t="s">
        <v>295</v>
      </c>
      <c r="E26" s="49"/>
      <c r="F26" s="47" t="s">
        <v>160</v>
      </c>
      <c r="G26" s="171">
        <v>4</v>
      </c>
      <c r="H26" s="214" t="s">
        <v>295</v>
      </c>
      <c r="I26" s="169" t="s">
        <v>295</v>
      </c>
      <c r="J26" s="169" t="s">
        <v>295</v>
      </c>
      <c r="K26" s="169" t="s">
        <v>33</v>
      </c>
      <c r="L26" s="169" t="s">
        <v>33</v>
      </c>
      <c r="M26" s="127"/>
      <c r="N26" s="127"/>
    </row>
    <row r="27" spans="1:14" ht="15" customHeight="1">
      <c r="A27" s="47" t="s">
        <v>161</v>
      </c>
      <c r="B27" s="168">
        <v>52</v>
      </c>
      <c r="C27" s="182">
        <v>3630</v>
      </c>
      <c r="D27" s="182">
        <v>7181365</v>
      </c>
      <c r="E27" s="49"/>
      <c r="F27" s="47" t="s">
        <v>161</v>
      </c>
      <c r="G27" s="171">
        <v>52</v>
      </c>
      <c r="H27" s="214">
        <f aca="true" t="shared" si="2" ref="H27:H32">SUM(I27:L27)</f>
        <v>5013</v>
      </c>
      <c r="I27" s="169">
        <v>712</v>
      </c>
      <c r="J27" s="169">
        <v>4079</v>
      </c>
      <c r="K27" s="169">
        <v>201</v>
      </c>
      <c r="L27" s="169">
        <v>21</v>
      </c>
      <c r="M27" s="127"/>
      <c r="N27" s="127"/>
    </row>
    <row r="28" spans="1:14" ht="15" customHeight="1">
      <c r="A28" s="47" t="s">
        <v>162</v>
      </c>
      <c r="B28" s="168">
        <v>119</v>
      </c>
      <c r="C28" s="182">
        <v>14415</v>
      </c>
      <c r="D28" s="182">
        <v>49021760</v>
      </c>
      <c r="E28" s="49"/>
      <c r="F28" s="47" t="s">
        <v>162</v>
      </c>
      <c r="G28" s="171">
        <v>119</v>
      </c>
      <c r="H28" s="214">
        <f t="shared" si="2"/>
        <v>27846</v>
      </c>
      <c r="I28" s="169">
        <v>4722</v>
      </c>
      <c r="J28" s="169">
        <v>17915</v>
      </c>
      <c r="K28" s="169">
        <v>2056</v>
      </c>
      <c r="L28" s="169">
        <v>3153</v>
      </c>
      <c r="M28" s="127"/>
      <c r="N28" s="127"/>
    </row>
    <row r="29" spans="1:14" ht="15" customHeight="1">
      <c r="A29" s="47" t="s">
        <v>163</v>
      </c>
      <c r="B29" s="168">
        <v>30</v>
      </c>
      <c r="C29" s="182">
        <v>3262</v>
      </c>
      <c r="D29" s="182">
        <v>6301288</v>
      </c>
      <c r="E29" s="49"/>
      <c r="F29" s="47" t="s">
        <v>163</v>
      </c>
      <c r="G29" s="171">
        <v>30</v>
      </c>
      <c r="H29" s="214">
        <f t="shared" si="2"/>
        <v>1243</v>
      </c>
      <c r="I29" s="169">
        <v>271</v>
      </c>
      <c r="J29" s="169">
        <v>969</v>
      </c>
      <c r="K29" s="169">
        <v>1</v>
      </c>
      <c r="L29" s="169">
        <v>2</v>
      </c>
      <c r="M29" s="127"/>
      <c r="N29" s="127"/>
    </row>
    <row r="30" spans="1:14" ht="15" customHeight="1">
      <c r="A30" s="47" t="s">
        <v>164</v>
      </c>
      <c r="B30" s="168">
        <v>12</v>
      </c>
      <c r="C30" s="182">
        <v>2612</v>
      </c>
      <c r="D30" s="182">
        <v>24000184</v>
      </c>
      <c r="E30" s="49"/>
      <c r="F30" s="47" t="s">
        <v>164</v>
      </c>
      <c r="G30" s="171">
        <v>12</v>
      </c>
      <c r="H30" s="214">
        <f t="shared" si="2"/>
        <v>1149</v>
      </c>
      <c r="I30" s="169">
        <v>285</v>
      </c>
      <c r="J30" s="169">
        <v>380</v>
      </c>
      <c r="K30" s="169">
        <v>414</v>
      </c>
      <c r="L30" s="169">
        <v>70</v>
      </c>
      <c r="M30" s="127"/>
      <c r="N30" s="127"/>
    </row>
    <row r="31" spans="1:14" ht="15" customHeight="1">
      <c r="A31" s="47" t="s">
        <v>165</v>
      </c>
      <c r="B31" s="168">
        <v>32</v>
      </c>
      <c r="C31" s="182">
        <v>9012</v>
      </c>
      <c r="D31" s="182">
        <v>23231163</v>
      </c>
      <c r="E31" s="49"/>
      <c r="F31" s="47" t="s">
        <v>165</v>
      </c>
      <c r="G31" s="171">
        <v>32</v>
      </c>
      <c r="H31" s="214">
        <f t="shared" si="2"/>
        <v>208521</v>
      </c>
      <c r="I31" s="169">
        <v>13180</v>
      </c>
      <c r="J31" s="169">
        <v>12562</v>
      </c>
      <c r="K31" s="169">
        <v>120</v>
      </c>
      <c r="L31" s="169">
        <v>182659</v>
      </c>
      <c r="M31" s="127"/>
      <c r="N31" s="127"/>
    </row>
    <row r="32" spans="1:14" ht="15" customHeight="1">
      <c r="A32" s="47" t="s">
        <v>12</v>
      </c>
      <c r="B32" s="168">
        <v>15</v>
      </c>
      <c r="C32" s="182">
        <v>2757</v>
      </c>
      <c r="D32" s="182">
        <v>7189322</v>
      </c>
      <c r="E32" s="49"/>
      <c r="F32" s="47" t="s">
        <v>12</v>
      </c>
      <c r="G32" s="171">
        <v>15</v>
      </c>
      <c r="H32" s="214">
        <f t="shared" si="2"/>
        <v>2962</v>
      </c>
      <c r="I32" s="169">
        <v>85</v>
      </c>
      <c r="J32" s="169">
        <v>2877</v>
      </c>
      <c r="K32" s="169" t="s">
        <v>33</v>
      </c>
      <c r="L32" s="169" t="s">
        <v>33</v>
      </c>
      <c r="M32" s="127"/>
      <c r="N32" s="127"/>
    </row>
    <row r="33" spans="1:14" ht="15" customHeight="1">
      <c r="A33" s="47" t="s">
        <v>13</v>
      </c>
      <c r="B33" s="168">
        <v>2</v>
      </c>
      <c r="C33" s="182">
        <v>141</v>
      </c>
      <c r="D33" s="53" t="s">
        <v>295</v>
      </c>
      <c r="E33" s="49"/>
      <c r="F33" s="47" t="s">
        <v>13</v>
      </c>
      <c r="G33" s="171">
        <v>2</v>
      </c>
      <c r="H33" s="214" t="s">
        <v>295</v>
      </c>
      <c r="I33" s="169" t="s">
        <v>295</v>
      </c>
      <c r="J33" s="169" t="s">
        <v>295</v>
      </c>
      <c r="K33" s="169" t="s">
        <v>33</v>
      </c>
      <c r="L33" s="169" t="s">
        <v>33</v>
      </c>
      <c r="M33" s="127"/>
      <c r="N33" s="127"/>
    </row>
    <row r="34" spans="1:14" ht="15" customHeight="1">
      <c r="A34" s="110" t="s">
        <v>166</v>
      </c>
      <c r="B34" s="183">
        <v>14</v>
      </c>
      <c r="C34" s="184">
        <v>989</v>
      </c>
      <c r="D34" s="184">
        <v>2331570</v>
      </c>
      <c r="E34" s="49"/>
      <c r="F34" s="110" t="s">
        <v>166</v>
      </c>
      <c r="G34" s="171">
        <v>14</v>
      </c>
      <c r="H34" s="214">
        <f>SUM(I34:L34)</f>
        <v>434</v>
      </c>
      <c r="I34" s="169">
        <v>200</v>
      </c>
      <c r="J34" s="169">
        <v>213</v>
      </c>
      <c r="K34" s="169">
        <v>1</v>
      </c>
      <c r="L34" s="169">
        <v>20</v>
      </c>
      <c r="M34" s="127"/>
      <c r="N34" s="127"/>
    </row>
    <row r="35" spans="1:15" ht="15" customHeight="1">
      <c r="A35" s="6"/>
      <c r="B35" s="128"/>
      <c r="C35" s="128"/>
      <c r="D35" s="128"/>
      <c r="E35" s="129"/>
      <c r="F35" s="124"/>
      <c r="G35" s="130"/>
      <c r="H35" s="130"/>
      <c r="I35" s="130"/>
      <c r="J35" s="130"/>
      <c r="K35" s="130"/>
      <c r="L35" s="130"/>
      <c r="M35" s="131"/>
      <c r="N35" s="127"/>
      <c r="O35" s="127"/>
    </row>
    <row r="36" spans="1:15" ht="15" customHeight="1" thickBot="1">
      <c r="A36" s="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7"/>
      <c r="O36" s="127"/>
    </row>
    <row r="37" spans="1:14" ht="15" customHeight="1">
      <c r="A37" s="232" t="s">
        <v>309</v>
      </c>
      <c r="B37" s="283" t="s">
        <v>310</v>
      </c>
      <c r="C37" s="283" t="s">
        <v>311</v>
      </c>
      <c r="D37" s="316" t="s">
        <v>312</v>
      </c>
      <c r="E37" s="129"/>
      <c r="F37" s="232" t="s">
        <v>309</v>
      </c>
      <c r="G37" s="304" t="s">
        <v>383</v>
      </c>
      <c r="H37" s="289"/>
      <c r="I37" s="289"/>
      <c r="J37" s="289"/>
      <c r="K37" s="289"/>
      <c r="L37" s="289"/>
      <c r="M37" s="127"/>
      <c r="N37" s="127"/>
    </row>
    <row r="38" spans="1:14" ht="15" customHeight="1">
      <c r="A38" s="308"/>
      <c r="B38" s="314"/>
      <c r="C38" s="314"/>
      <c r="D38" s="317"/>
      <c r="E38" s="129"/>
      <c r="F38" s="308"/>
      <c r="G38" s="310" t="s">
        <v>193</v>
      </c>
      <c r="H38" s="310" t="s">
        <v>313</v>
      </c>
      <c r="I38" s="310" t="s">
        <v>314</v>
      </c>
      <c r="J38" s="320" t="s">
        <v>385</v>
      </c>
      <c r="K38" s="322" t="s">
        <v>315</v>
      </c>
      <c r="L38" s="324" t="s">
        <v>306</v>
      </c>
      <c r="M38" s="127"/>
      <c r="N38" s="127"/>
    </row>
    <row r="39" spans="1:14" ht="15" customHeight="1">
      <c r="A39" s="309"/>
      <c r="B39" s="315"/>
      <c r="C39" s="315"/>
      <c r="D39" s="318"/>
      <c r="E39" s="129"/>
      <c r="F39" s="309"/>
      <c r="G39" s="319"/>
      <c r="H39" s="319"/>
      <c r="I39" s="319"/>
      <c r="J39" s="321"/>
      <c r="K39" s="323"/>
      <c r="L39" s="325"/>
      <c r="M39" s="127"/>
      <c r="N39" s="127"/>
    </row>
    <row r="40" spans="1:14" ht="15" customHeight="1">
      <c r="A40" s="99" t="s">
        <v>316</v>
      </c>
      <c r="B40" s="103">
        <v>13231987</v>
      </c>
      <c r="C40" s="104">
        <v>3967078</v>
      </c>
      <c r="D40" s="104">
        <v>5195518</v>
      </c>
      <c r="E40" s="129"/>
      <c r="F40" s="99" t="s">
        <v>316</v>
      </c>
      <c r="G40" s="108">
        <f>SUM(H40:L40)</f>
        <v>559146</v>
      </c>
      <c r="H40" s="132">
        <v>8934</v>
      </c>
      <c r="I40" s="104">
        <f>SUM(I42:I65)</f>
        <v>2115</v>
      </c>
      <c r="J40" s="132">
        <v>153672</v>
      </c>
      <c r="K40" s="132">
        <v>369478</v>
      </c>
      <c r="L40" s="132">
        <v>24947</v>
      </c>
      <c r="M40" s="127"/>
      <c r="N40" s="127"/>
    </row>
    <row r="41" spans="1:14" ht="15" customHeight="1">
      <c r="A41" s="47"/>
      <c r="B41" s="106"/>
      <c r="C41" s="107"/>
      <c r="D41" s="107"/>
      <c r="E41" s="129"/>
      <c r="F41" s="47"/>
      <c r="G41" s="212"/>
      <c r="H41" s="214"/>
      <c r="I41" s="214"/>
      <c r="J41" s="109"/>
      <c r="K41" s="109"/>
      <c r="L41" s="109"/>
      <c r="M41" s="127"/>
      <c r="N41" s="127"/>
    </row>
    <row r="42" spans="1:14" ht="15" customHeight="1">
      <c r="A42" s="47" t="s">
        <v>145</v>
      </c>
      <c r="B42" s="168">
        <v>520914</v>
      </c>
      <c r="C42" s="182">
        <v>178767</v>
      </c>
      <c r="D42" s="182">
        <v>260828</v>
      </c>
      <c r="E42" s="129"/>
      <c r="F42" s="47" t="s">
        <v>145</v>
      </c>
      <c r="G42" s="212">
        <f>SUM(H42:L42)</f>
        <v>14606</v>
      </c>
      <c r="H42" s="214">
        <v>744</v>
      </c>
      <c r="I42" s="214">
        <v>1259</v>
      </c>
      <c r="J42" s="169">
        <v>6586</v>
      </c>
      <c r="K42" s="169">
        <v>3500</v>
      </c>
      <c r="L42" s="169">
        <v>2517</v>
      </c>
      <c r="M42" s="127"/>
      <c r="N42" s="127"/>
    </row>
    <row r="43" spans="1:14" ht="15" customHeight="1">
      <c r="A43" s="47" t="s">
        <v>146</v>
      </c>
      <c r="B43" s="168">
        <v>346052</v>
      </c>
      <c r="C43" s="182">
        <v>110999</v>
      </c>
      <c r="D43" s="182">
        <v>155975</v>
      </c>
      <c r="E43" s="129"/>
      <c r="F43" s="47" t="s">
        <v>146</v>
      </c>
      <c r="G43" s="212">
        <f aca="true" t="shared" si="3" ref="G43:G50">SUM(H43:L43)</f>
        <v>4830</v>
      </c>
      <c r="H43" s="214">
        <v>249</v>
      </c>
      <c r="I43" s="214">
        <v>748</v>
      </c>
      <c r="J43" s="169">
        <v>2174</v>
      </c>
      <c r="K43" s="169">
        <v>716</v>
      </c>
      <c r="L43" s="169">
        <v>943</v>
      </c>
      <c r="M43" s="127"/>
      <c r="N43" s="127"/>
    </row>
    <row r="44" spans="1:14" ht="15" customHeight="1">
      <c r="A44" s="47" t="s">
        <v>147</v>
      </c>
      <c r="B44" s="168">
        <v>1648281</v>
      </c>
      <c r="C44" s="182">
        <v>699997</v>
      </c>
      <c r="D44" s="182">
        <v>897189</v>
      </c>
      <c r="E44" s="129"/>
      <c r="F44" s="47" t="s">
        <v>147</v>
      </c>
      <c r="G44" s="212">
        <f t="shared" si="3"/>
        <v>117094</v>
      </c>
      <c r="H44" s="214">
        <v>5157</v>
      </c>
      <c r="I44" s="214" t="s">
        <v>33</v>
      </c>
      <c r="J44" s="169">
        <v>71393</v>
      </c>
      <c r="K44" s="169">
        <v>35796</v>
      </c>
      <c r="L44" s="169">
        <v>4748</v>
      </c>
      <c r="M44" s="127"/>
      <c r="N44" s="127"/>
    </row>
    <row r="45" spans="1:14" ht="15" customHeight="1">
      <c r="A45" s="47" t="s">
        <v>148</v>
      </c>
      <c r="B45" s="168">
        <v>170015</v>
      </c>
      <c r="C45" s="182">
        <v>58218</v>
      </c>
      <c r="D45" s="182">
        <v>101485</v>
      </c>
      <c r="E45" s="129"/>
      <c r="F45" s="47" t="s">
        <v>148</v>
      </c>
      <c r="G45" s="212">
        <f t="shared" si="3"/>
        <v>2196</v>
      </c>
      <c r="H45" s="214">
        <v>159</v>
      </c>
      <c r="I45" s="214" t="s">
        <v>33</v>
      </c>
      <c r="J45" s="169">
        <v>727</v>
      </c>
      <c r="K45" s="169">
        <v>1152</v>
      </c>
      <c r="L45" s="169">
        <v>158</v>
      </c>
      <c r="M45" s="127"/>
      <c r="N45" s="127"/>
    </row>
    <row r="46" spans="1:14" ht="15" customHeight="1">
      <c r="A46" s="47" t="s">
        <v>149</v>
      </c>
      <c r="B46" s="168">
        <v>222697</v>
      </c>
      <c r="C46" s="182">
        <v>61938</v>
      </c>
      <c r="D46" s="182">
        <v>67644</v>
      </c>
      <c r="E46" s="129"/>
      <c r="F46" s="47" t="s">
        <v>149</v>
      </c>
      <c r="G46" s="212">
        <f t="shared" si="3"/>
        <v>499</v>
      </c>
      <c r="H46" s="214">
        <v>236</v>
      </c>
      <c r="I46" s="214" t="s">
        <v>33</v>
      </c>
      <c r="J46" s="169">
        <v>128</v>
      </c>
      <c r="K46" s="169">
        <v>65</v>
      </c>
      <c r="L46" s="169">
        <v>70</v>
      </c>
      <c r="M46" s="127"/>
      <c r="N46" s="127"/>
    </row>
    <row r="47" spans="1:14" ht="15" customHeight="1">
      <c r="A47" s="47" t="s">
        <v>150</v>
      </c>
      <c r="B47" s="168">
        <v>364337</v>
      </c>
      <c r="C47" s="182">
        <v>89910</v>
      </c>
      <c r="D47" s="182">
        <v>108760</v>
      </c>
      <c r="E47" s="129"/>
      <c r="F47" s="47" t="s">
        <v>150</v>
      </c>
      <c r="G47" s="212">
        <f t="shared" si="3"/>
        <v>1003</v>
      </c>
      <c r="H47" s="214">
        <v>12</v>
      </c>
      <c r="I47" s="214" t="s">
        <v>33</v>
      </c>
      <c r="J47" s="169">
        <v>139</v>
      </c>
      <c r="K47" s="169">
        <v>663</v>
      </c>
      <c r="L47" s="169">
        <v>189</v>
      </c>
      <c r="M47" s="127"/>
      <c r="N47" s="127"/>
    </row>
    <row r="48" spans="1:14" ht="15" customHeight="1">
      <c r="A48" s="47" t="s">
        <v>151</v>
      </c>
      <c r="B48" s="168">
        <v>192980</v>
      </c>
      <c r="C48" s="182">
        <v>69109</v>
      </c>
      <c r="D48" s="182">
        <v>80992</v>
      </c>
      <c r="E48" s="129"/>
      <c r="F48" s="47" t="s">
        <v>151</v>
      </c>
      <c r="G48" s="212">
        <f t="shared" si="3"/>
        <v>48227</v>
      </c>
      <c r="H48" s="214">
        <v>693</v>
      </c>
      <c r="I48" s="214" t="s">
        <v>33</v>
      </c>
      <c r="J48" s="169">
        <v>46948</v>
      </c>
      <c r="K48" s="169">
        <v>506</v>
      </c>
      <c r="L48" s="169">
        <v>80</v>
      </c>
      <c r="M48" s="127"/>
      <c r="N48" s="127"/>
    </row>
    <row r="49" spans="1:14" ht="15" customHeight="1">
      <c r="A49" s="47" t="s">
        <v>152</v>
      </c>
      <c r="B49" s="168">
        <v>231356</v>
      </c>
      <c r="C49" s="182">
        <v>83081</v>
      </c>
      <c r="D49" s="182">
        <v>133796</v>
      </c>
      <c r="E49" s="129"/>
      <c r="F49" s="47" t="s">
        <v>152</v>
      </c>
      <c r="G49" s="212">
        <f t="shared" si="3"/>
        <v>1541</v>
      </c>
      <c r="H49" s="214">
        <v>9</v>
      </c>
      <c r="I49" s="214" t="s">
        <v>33</v>
      </c>
      <c r="J49" s="169">
        <v>307</v>
      </c>
      <c r="K49" s="169">
        <v>793</v>
      </c>
      <c r="L49" s="169">
        <v>432</v>
      </c>
      <c r="M49" s="127"/>
      <c r="N49" s="127"/>
    </row>
    <row r="50" spans="1:14" ht="15" customHeight="1">
      <c r="A50" s="47" t="s">
        <v>153</v>
      </c>
      <c r="B50" s="168">
        <v>732106</v>
      </c>
      <c r="C50" s="182">
        <v>149777</v>
      </c>
      <c r="D50" s="182">
        <v>256485</v>
      </c>
      <c r="E50" s="127"/>
      <c r="F50" s="47" t="s">
        <v>153</v>
      </c>
      <c r="G50" s="212">
        <f t="shared" si="3"/>
        <v>102299</v>
      </c>
      <c r="H50" s="214">
        <v>595</v>
      </c>
      <c r="I50" s="214">
        <v>80</v>
      </c>
      <c r="J50" s="169">
        <v>1454</v>
      </c>
      <c r="K50" s="169">
        <v>98779</v>
      </c>
      <c r="L50" s="169">
        <v>1391</v>
      </c>
      <c r="M50" s="127"/>
      <c r="N50" s="127"/>
    </row>
    <row r="51" spans="1:14" ht="15" customHeight="1">
      <c r="A51" s="47" t="s">
        <v>154</v>
      </c>
      <c r="B51" s="168" t="s">
        <v>33</v>
      </c>
      <c r="C51" s="182" t="s">
        <v>33</v>
      </c>
      <c r="D51" s="182" t="s">
        <v>33</v>
      </c>
      <c r="E51" s="127"/>
      <c r="F51" s="47" t="s">
        <v>154</v>
      </c>
      <c r="G51" s="212" t="s">
        <v>33</v>
      </c>
      <c r="H51" s="214" t="s">
        <v>33</v>
      </c>
      <c r="I51" s="214" t="s">
        <v>33</v>
      </c>
      <c r="J51" s="169" t="s">
        <v>33</v>
      </c>
      <c r="K51" s="169" t="s">
        <v>33</v>
      </c>
      <c r="L51" s="169" t="s">
        <v>33</v>
      </c>
      <c r="M51" s="127"/>
      <c r="N51" s="127"/>
    </row>
    <row r="52" spans="1:14" ht="15" customHeight="1">
      <c r="A52" s="47" t="s">
        <v>111</v>
      </c>
      <c r="B52" s="168">
        <v>549992</v>
      </c>
      <c r="C52" s="182">
        <v>133637</v>
      </c>
      <c r="D52" s="182">
        <v>186814</v>
      </c>
      <c r="E52" s="127"/>
      <c r="F52" s="47" t="s">
        <v>111</v>
      </c>
      <c r="G52" s="212">
        <f>SUM(H52:L52)</f>
        <v>14313</v>
      </c>
      <c r="H52" s="214">
        <v>139</v>
      </c>
      <c r="I52" s="214" t="s">
        <v>33</v>
      </c>
      <c r="J52" s="169">
        <v>3504</v>
      </c>
      <c r="K52" s="169">
        <v>9746</v>
      </c>
      <c r="L52" s="169">
        <v>924</v>
      </c>
      <c r="M52" s="127"/>
      <c r="N52" s="127"/>
    </row>
    <row r="53" spans="1:14" ht="15" customHeight="1">
      <c r="A53" s="47" t="s">
        <v>155</v>
      </c>
      <c r="B53" s="168" t="s">
        <v>33</v>
      </c>
      <c r="C53" s="182" t="s">
        <v>33</v>
      </c>
      <c r="D53" s="182" t="s">
        <v>33</v>
      </c>
      <c r="E53" s="127"/>
      <c r="F53" s="47" t="s">
        <v>155</v>
      </c>
      <c r="G53" s="212" t="s">
        <v>33</v>
      </c>
      <c r="H53" s="214" t="s">
        <v>33</v>
      </c>
      <c r="I53" s="214" t="s">
        <v>33</v>
      </c>
      <c r="J53" s="169" t="s">
        <v>33</v>
      </c>
      <c r="K53" s="169" t="s">
        <v>33</v>
      </c>
      <c r="L53" s="169" t="s">
        <v>33</v>
      </c>
      <c r="M53" s="127"/>
      <c r="N53" s="127"/>
    </row>
    <row r="54" spans="1:14" ht="15" customHeight="1">
      <c r="A54" s="47" t="s">
        <v>156</v>
      </c>
      <c r="B54" s="168" t="s">
        <v>33</v>
      </c>
      <c r="C54" s="182" t="s">
        <v>33</v>
      </c>
      <c r="D54" s="182" t="s">
        <v>33</v>
      </c>
      <c r="E54" s="49"/>
      <c r="F54" s="47" t="s">
        <v>156</v>
      </c>
      <c r="G54" s="212" t="s">
        <v>33</v>
      </c>
      <c r="H54" s="214" t="s">
        <v>33</v>
      </c>
      <c r="I54" s="214" t="s">
        <v>33</v>
      </c>
      <c r="J54" s="169" t="s">
        <v>33</v>
      </c>
      <c r="K54" s="169" t="s">
        <v>33</v>
      </c>
      <c r="L54" s="169" t="s">
        <v>33</v>
      </c>
      <c r="M54" s="49"/>
      <c r="N54" s="49"/>
    </row>
    <row r="55" spans="1:14" ht="15" customHeight="1">
      <c r="A55" s="47" t="s">
        <v>158</v>
      </c>
      <c r="B55" s="168">
        <v>434444</v>
      </c>
      <c r="C55" s="182">
        <v>113611</v>
      </c>
      <c r="D55" s="182">
        <v>154938</v>
      </c>
      <c r="E55" s="49"/>
      <c r="F55" s="47" t="s">
        <v>158</v>
      </c>
      <c r="G55" s="212">
        <f>SUM(H55:L55)</f>
        <v>2137</v>
      </c>
      <c r="H55" s="214">
        <v>46</v>
      </c>
      <c r="I55" s="214">
        <v>28</v>
      </c>
      <c r="J55" s="169">
        <v>644</v>
      </c>
      <c r="K55" s="169">
        <v>1045</v>
      </c>
      <c r="L55" s="169">
        <v>374</v>
      </c>
      <c r="M55" s="49"/>
      <c r="N55" s="49"/>
    </row>
    <row r="56" spans="1:14" ht="15" customHeight="1">
      <c r="A56" s="47" t="s">
        <v>159</v>
      </c>
      <c r="B56" s="168">
        <v>391841</v>
      </c>
      <c r="C56" s="182">
        <v>68586</v>
      </c>
      <c r="D56" s="182">
        <v>70332</v>
      </c>
      <c r="E56" s="49"/>
      <c r="F56" s="47" t="s">
        <v>159</v>
      </c>
      <c r="G56" s="212">
        <f>SUM(H56:L56)</f>
        <v>1065</v>
      </c>
      <c r="H56" s="214">
        <v>9</v>
      </c>
      <c r="I56" s="214" t="s">
        <v>33</v>
      </c>
      <c r="J56" s="169">
        <v>240</v>
      </c>
      <c r="K56" s="169">
        <v>692</v>
      </c>
      <c r="L56" s="169">
        <v>124</v>
      </c>
      <c r="M56" s="49"/>
      <c r="N56" s="49"/>
    </row>
    <row r="57" spans="1:14" ht="15" customHeight="1">
      <c r="A57" s="47" t="s">
        <v>160</v>
      </c>
      <c r="B57" s="53" t="s">
        <v>295</v>
      </c>
      <c r="C57" s="53" t="s">
        <v>295</v>
      </c>
      <c r="D57" s="53" t="s">
        <v>295</v>
      </c>
      <c r="E57" s="49"/>
      <c r="F57" s="47" t="s">
        <v>160</v>
      </c>
      <c r="G57" s="212" t="s">
        <v>295</v>
      </c>
      <c r="H57" s="214" t="s">
        <v>295</v>
      </c>
      <c r="I57" s="214" t="s">
        <v>33</v>
      </c>
      <c r="J57" s="145" t="s">
        <v>295</v>
      </c>
      <c r="K57" s="145" t="s">
        <v>295</v>
      </c>
      <c r="L57" s="145" t="s">
        <v>295</v>
      </c>
      <c r="M57" s="49"/>
      <c r="N57" s="49"/>
    </row>
    <row r="58" spans="1:14" ht="15" customHeight="1">
      <c r="A58" s="47" t="s">
        <v>161</v>
      </c>
      <c r="B58" s="168">
        <v>813530</v>
      </c>
      <c r="C58" s="182">
        <v>254308</v>
      </c>
      <c r="D58" s="182">
        <v>292610</v>
      </c>
      <c r="E58" s="49"/>
      <c r="F58" s="47" t="s">
        <v>161</v>
      </c>
      <c r="G58" s="212">
        <f aca="true" t="shared" si="4" ref="G58:G63">SUM(H58:L58)</f>
        <v>5013</v>
      </c>
      <c r="H58" s="214">
        <v>102</v>
      </c>
      <c r="I58" s="214" t="s">
        <v>33</v>
      </c>
      <c r="J58" s="169">
        <v>2000</v>
      </c>
      <c r="K58" s="169">
        <v>2317</v>
      </c>
      <c r="L58" s="169">
        <v>594</v>
      </c>
      <c r="M58" s="49"/>
      <c r="N58" s="49"/>
    </row>
    <row r="59" spans="1:14" ht="15" customHeight="1">
      <c r="A59" s="47" t="s">
        <v>162</v>
      </c>
      <c r="B59" s="168">
        <v>3360819</v>
      </c>
      <c r="C59" s="182">
        <v>1221681</v>
      </c>
      <c r="D59" s="182">
        <v>1401426</v>
      </c>
      <c r="E59" s="49"/>
      <c r="F59" s="47" t="s">
        <v>162</v>
      </c>
      <c r="G59" s="212">
        <f t="shared" si="4"/>
        <v>27846</v>
      </c>
      <c r="H59" s="214">
        <v>299</v>
      </c>
      <c r="I59" s="214" t="s">
        <v>33</v>
      </c>
      <c r="J59" s="169">
        <v>4111</v>
      </c>
      <c r="K59" s="169">
        <v>19056</v>
      </c>
      <c r="L59" s="169">
        <v>4380</v>
      </c>
      <c r="M59" s="49"/>
      <c r="N59" s="49"/>
    </row>
    <row r="60" spans="1:14" ht="15" customHeight="1">
      <c r="A60" s="47" t="s">
        <v>163</v>
      </c>
      <c r="B60" s="168">
        <v>432600</v>
      </c>
      <c r="C60" s="182">
        <v>116480</v>
      </c>
      <c r="D60" s="182">
        <v>171457</v>
      </c>
      <c r="E60" s="49"/>
      <c r="F60" s="47" t="s">
        <v>163</v>
      </c>
      <c r="G60" s="212">
        <f t="shared" si="4"/>
        <v>1243</v>
      </c>
      <c r="H60" s="214">
        <v>9</v>
      </c>
      <c r="I60" s="214" t="s">
        <v>33</v>
      </c>
      <c r="J60" s="169">
        <v>361</v>
      </c>
      <c r="K60" s="169">
        <v>57</v>
      </c>
      <c r="L60" s="169">
        <v>816</v>
      </c>
      <c r="M60" s="49"/>
      <c r="N60" s="49"/>
    </row>
    <row r="61" spans="1:14" ht="15" customHeight="1">
      <c r="A61" s="47" t="s">
        <v>164</v>
      </c>
      <c r="B61" s="168">
        <v>380532</v>
      </c>
      <c r="C61" s="182">
        <v>47907</v>
      </c>
      <c r="D61" s="182">
        <v>118038</v>
      </c>
      <c r="E61" s="49"/>
      <c r="F61" s="47" t="s">
        <v>164</v>
      </c>
      <c r="G61" s="212">
        <f t="shared" si="4"/>
        <v>1149</v>
      </c>
      <c r="H61" s="214">
        <v>46</v>
      </c>
      <c r="I61" s="214" t="s">
        <v>33</v>
      </c>
      <c r="J61" s="169">
        <v>11</v>
      </c>
      <c r="K61" s="169">
        <v>789</v>
      </c>
      <c r="L61" s="169">
        <v>303</v>
      </c>
      <c r="M61" s="49"/>
      <c r="N61" s="49"/>
    </row>
    <row r="62" spans="1:14" ht="15" customHeight="1">
      <c r="A62" s="47" t="s">
        <v>165</v>
      </c>
      <c r="B62" s="168">
        <v>1438170</v>
      </c>
      <c r="C62" s="182">
        <v>206065</v>
      </c>
      <c r="D62" s="182">
        <v>390053</v>
      </c>
      <c r="E62" s="49"/>
      <c r="F62" s="47" t="s">
        <v>165</v>
      </c>
      <c r="G62" s="212">
        <f t="shared" si="4"/>
        <v>208521</v>
      </c>
      <c r="H62" s="214">
        <v>296</v>
      </c>
      <c r="I62" s="214" t="s">
        <v>33</v>
      </c>
      <c r="J62" s="169">
        <v>9856</v>
      </c>
      <c r="K62" s="169">
        <v>193155</v>
      </c>
      <c r="L62" s="169">
        <v>5214</v>
      </c>
      <c r="M62" s="49"/>
      <c r="N62" s="49"/>
    </row>
    <row r="63" spans="1:14" ht="15" customHeight="1">
      <c r="A63" s="47" t="s">
        <v>12</v>
      </c>
      <c r="B63" s="168">
        <v>435137</v>
      </c>
      <c r="C63" s="182">
        <v>152924</v>
      </c>
      <c r="D63" s="182">
        <v>170032</v>
      </c>
      <c r="E63" s="49"/>
      <c r="F63" s="47" t="s">
        <v>12</v>
      </c>
      <c r="G63" s="212">
        <f t="shared" si="4"/>
        <v>2962</v>
      </c>
      <c r="H63" s="214">
        <v>55</v>
      </c>
      <c r="I63" s="214" t="s">
        <v>33</v>
      </c>
      <c r="J63" s="169">
        <v>1580</v>
      </c>
      <c r="K63" s="169">
        <v>28</v>
      </c>
      <c r="L63" s="169">
        <v>1299</v>
      </c>
      <c r="M63" s="49"/>
      <c r="N63" s="49"/>
    </row>
    <row r="64" spans="1:14" ht="15" customHeight="1">
      <c r="A64" s="47" t="s">
        <v>13</v>
      </c>
      <c r="B64" s="53" t="s">
        <v>295</v>
      </c>
      <c r="C64" s="53" t="s">
        <v>295</v>
      </c>
      <c r="D64" s="53" t="s">
        <v>295</v>
      </c>
      <c r="E64" s="49"/>
      <c r="F64" s="47" t="s">
        <v>13</v>
      </c>
      <c r="G64" s="212" t="s">
        <v>295</v>
      </c>
      <c r="H64" s="214" t="s">
        <v>33</v>
      </c>
      <c r="I64" s="214" t="s">
        <v>33</v>
      </c>
      <c r="J64" s="169" t="s">
        <v>33</v>
      </c>
      <c r="K64" s="169" t="s">
        <v>33</v>
      </c>
      <c r="L64" s="145" t="s">
        <v>295</v>
      </c>
      <c r="M64" s="49"/>
      <c r="N64" s="49"/>
    </row>
    <row r="65" spans="1:14" ht="15" customHeight="1">
      <c r="A65" s="110" t="s">
        <v>166</v>
      </c>
      <c r="B65" s="185">
        <v>214356</v>
      </c>
      <c r="C65" s="186">
        <v>76725</v>
      </c>
      <c r="D65" s="186">
        <v>93907</v>
      </c>
      <c r="E65" s="49"/>
      <c r="F65" s="110" t="s">
        <v>166</v>
      </c>
      <c r="G65" s="224">
        <f>SUM(H65:L65)</f>
        <v>434</v>
      </c>
      <c r="H65" s="217">
        <v>28</v>
      </c>
      <c r="I65" s="217" t="s">
        <v>33</v>
      </c>
      <c r="J65" s="174">
        <v>167</v>
      </c>
      <c r="K65" s="174">
        <v>76</v>
      </c>
      <c r="L65" s="174">
        <v>163</v>
      </c>
      <c r="M65" s="49"/>
      <c r="N65" s="49"/>
    </row>
    <row r="66" spans="1:15" ht="15" customHeight="1">
      <c r="A66" s="37" t="s">
        <v>168</v>
      </c>
      <c r="B66" s="49"/>
      <c r="C66" s="49"/>
      <c r="D66" s="49"/>
      <c r="E66" s="49"/>
      <c r="F66" s="37" t="s">
        <v>168</v>
      </c>
      <c r="N66" s="49"/>
      <c r="O66" s="49"/>
    </row>
    <row r="67" spans="1:15" ht="1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ht="1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1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1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ht="1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5" ht="1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ht="1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2:15" ht="14.25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</row>
    <row r="96" spans="2:15" ht="14.25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2:15" ht="14.25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pans="2:15" ht="14.25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2:15" ht="14.25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</row>
    <row r="100" spans="2:15" ht="14.25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</row>
    <row r="101" spans="2:15" ht="14.25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</row>
    <row r="102" spans="2:15" ht="14.25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</row>
    <row r="103" spans="2:15" ht="14.25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2:15" ht="14.25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2:15" ht="14.25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pans="2:15" ht="14.25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</row>
    <row r="107" spans="2:15" ht="14.25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</row>
    <row r="108" spans="2:15" ht="14.25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</row>
    <row r="109" spans="2:15" ht="14.25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pans="2:15" ht="14.25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2:15" ht="14.25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pans="2:15" ht="14.25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pans="2:15" ht="14.2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 ht="14.2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 ht="14.2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 ht="14.2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 ht="14.2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 ht="14.2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 ht="14.2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 ht="14.2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 ht="14.2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 ht="14.2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 ht="14.2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 ht="14.2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 ht="14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 ht="14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 ht="14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 ht="14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 ht="14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 ht="14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 ht="14.2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 ht="14.2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 ht="14.2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 ht="14.2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 ht="14.2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</sheetData>
  <sheetProtection/>
  <mergeCells count="29">
    <mergeCell ref="I7:I8"/>
    <mergeCell ref="F37:F39"/>
    <mergeCell ref="G37:L37"/>
    <mergeCell ref="G38:G39"/>
    <mergeCell ref="H38:H39"/>
    <mergeCell ref="I38:I39"/>
    <mergeCell ref="J38:J39"/>
    <mergeCell ref="K38:K39"/>
    <mergeCell ref="L38:L39"/>
    <mergeCell ref="J7:J8"/>
    <mergeCell ref="K7:K8"/>
    <mergeCell ref="L7:L8"/>
    <mergeCell ref="A37:A39"/>
    <mergeCell ref="B37:B39"/>
    <mergeCell ref="C37:C39"/>
    <mergeCell ref="D37:D39"/>
    <mergeCell ref="F6:F8"/>
    <mergeCell ref="D6:D8"/>
    <mergeCell ref="H7:H8"/>
    <mergeCell ref="A2:D2"/>
    <mergeCell ref="F2:L2"/>
    <mergeCell ref="F3:L3"/>
    <mergeCell ref="F4:L4"/>
    <mergeCell ref="A3:D3"/>
    <mergeCell ref="H6:L6"/>
    <mergeCell ref="G6:G8"/>
    <mergeCell ref="A6:A8"/>
    <mergeCell ref="B6:B8"/>
    <mergeCell ref="C6:C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5" width="2.59765625" style="5" customWidth="1"/>
    <col min="6" max="6" width="15.3984375" style="5" customWidth="1"/>
    <col min="7" max="7" width="13.8984375" style="5" customWidth="1"/>
    <col min="8" max="8" width="14.5" style="5" customWidth="1"/>
    <col min="9" max="22" width="13.8984375" style="5" customWidth="1"/>
    <col min="23" max="16384" width="10.59765625" style="5" customWidth="1"/>
  </cols>
  <sheetData>
    <row r="1" spans="1:22" s="2" customFormat="1" ht="19.5" customHeight="1">
      <c r="A1" s="1" t="s">
        <v>27</v>
      </c>
      <c r="V1" s="4" t="s">
        <v>28</v>
      </c>
    </row>
    <row r="2" spans="1:22" s="2" customFormat="1" ht="19.5" customHeight="1">
      <c r="A2" s="1"/>
      <c r="V2" s="4"/>
    </row>
    <row r="3" spans="1:22" ht="19.5" customHeight="1">
      <c r="A3" s="231" t="s">
        <v>53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9.5" customHeight="1">
      <c r="A4" s="239" t="s">
        <v>54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ht="18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 t="s">
        <v>29</v>
      </c>
    </row>
    <row r="6" spans="1:22" ht="19.5" customHeight="1">
      <c r="A6" s="9"/>
      <c r="B6" s="9"/>
      <c r="C6" s="9"/>
      <c r="D6" s="9"/>
      <c r="E6" s="9"/>
      <c r="F6" s="40" t="s">
        <v>3</v>
      </c>
      <c r="G6" s="238" t="s">
        <v>30</v>
      </c>
      <c r="H6" s="238" t="s">
        <v>55</v>
      </c>
      <c r="I6" s="238" t="s">
        <v>31</v>
      </c>
      <c r="J6" s="238" t="s">
        <v>56</v>
      </c>
      <c r="K6" s="238" t="s">
        <v>57</v>
      </c>
      <c r="L6" s="238" t="s">
        <v>58</v>
      </c>
      <c r="M6" s="238" t="s">
        <v>59</v>
      </c>
      <c r="N6" s="238" t="s">
        <v>60</v>
      </c>
      <c r="O6" s="238" t="s">
        <v>61</v>
      </c>
      <c r="P6" s="238" t="s">
        <v>62</v>
      </c>
      <c r="Q6" s="238" t="s">
        <v>63</v>
      </c>
      <c r="R6" s="238" t="s">
        <v>64</v>
      </c>
      <c r="S6" s="238" t="s">
        <v>65</v>
      </c>
      <c r="T6" s="238" t="s">
        <v>66</v>
      </c>
      <c r="U6" s="238" t="s">
        <v>67</v>
      </c>
      <c r="V6" s="241" t="s">
        <v>68</v>
      </c>
    </row>
    <row r="7" spans="1:22" ht="19.5" customHeight="1">
      <c r="A7" s="12" t="s">
        <v>32</v>
      </c>
      <c r="B7" s="12"/>
      <c r="C7" s="12"/>
      <c r="D7" s="12"/>
      <c r="E7" s="12"/>
      <c r="F7" s="13"/>
      <c r="G7" s="240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37"/>
    </row>
    <row r="8" spans="1:22" ht="19.5" customHeight="1">
      <c r="A8" s="242" t="s">
        <v>69</v>
      </c>
      <c r="B8" s="242"/>
      <c r="C8" s="242"/>
      <c r="D8" s="242"/>
      <c r="E8" s="242"/>
      <c r="F8" s="243"/>
      <c r="G8" s="42">
        <v>339940389</v>
      </c>
      <c r="H8" s="42">
        <v>331188925</v>
      </c>
      <c r="I8" s="98">
        <f>SUM(J8:U8)</f>
        <v>334210961</v>
      </c>
      <c r="J8" s="42">
        <v>26213463</v>
      </c>
      <c r="K8" s="42">
        <v>26937557</v>
      </c>
      <c r="L8" s="42">
        <v>27986758</v>
      </c>
      <c r="M8" s="42">
        <v>28407934</v>
      </c>
      <c r="N8" s="42">
        <v>26745479</v>
      </c>
      <c r="O8" s="42">
        <v>28598089</v>
      </c>
      <c r="P8" s="42">
        <v>28748903</v>
      </c>
      <c r="Q8" s="42">
        <v>26200014</v>
      </c>
      <c r="R8" s="42">
        <v>28174088</v>
      </c>
      <c r="S8" s="192">
        <v>28196056</v>
      </c>
      <c r="T8" s="192">
        <v>29097608</v>
      </c>
      <c r="U8" s="192">
        <v>28905012</v>
      </c>
      <c r="V8" s="192">
        <f>AVERAGE(J8:U8)</f>
        <v>27850913.416666668</v>
      </c>
    </row>
    <row r="9" spans="1:22" ht="19.5" customHeight="1">
      <c r="A9" s="37"/>
      <c r="B9" s="37"/>
      <c r="C9" s="37"/>
      <c r="D9" s="37"/>
      <c r="E9" s="37"/>
      <c r="F9" s="11"/>
      <c r="G9" s="190"/>
      <c r="H9" s="190"/>
      <c r="I9" s="190"/>
      <c r="J9" s="191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</row>
    <row r="10" spans="1:22" ht="19.5" customHeight="1">
      <c r="A10" s="37"/>
      <c r="B10" s="244" t="s">
        <v>70</v>
      </c>
      <c r="C10" s="244"/>
      <c r="D10" s="245"/>
      <c r="E10" s="245"/>
      <c r="F10" s="246"/>
      <c r="G10" s="188" t="s">
        <v>33</v>
      </c>
      <c r="H10" s="188" t="s">
        <v>33</v>
      </c>
      <c r="I10" s="188" t="s">
        <v>33</v>
      </c>
      <c r="J10" s="188" t="s">
        <v>33</v>
      </c>
      <c r="K10" s="188" t="s">
        <v>33</v>
      </c>
      <c r="L10" s="188" t="s">
        <v>33</v>
      </c>
      <c r="M10" s="188" t="s">
        <v>33</v>
      </c>
      <c r="N10" s="188" t="s">
        <v>33</v>
      </c>
      <c r="O10" s="188" t="s">
        <v>33</v>
      </c>
      <c r="P10" s="188" t="s">
        <v>33</v>
      </c>
      <c r="Q10" s="188" t="s">
        <v>33</v>
      </c>
      <c r="R10" s="188" t="s">
        <v>33</v>
      </c>
      <c r="S10" s="188" t="s">
        <v>33</v>
      </c>
      <c r="T10" s="188" t="s">
        <v>33</v>
      </c>
      <c r="U10" s="188" t="s">
        <v>33</v>
      </c>
      <c r="V10" s="188" t="s">
        <v>33</v>
      </c>
    </row>
    <row r="11" spans="1:22" ht="19.5" customHeight="1">
      <c r="A11" s="37"/>
      <c r="B11" s="37"/>
      <c r="C11" s="37"/>
      <c r="D11" s="37"/>
      <c r="E11" s="37"/>
      <c r="F11" s="11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spans="1:22" ht="19.5" customHeight="1">
      <c r="A12" s="37"/>
      <c r="B12" s="244" t="s">
        <v>71</v>
      </c>
      <c r="C12" s="244"/>
      <c r="D12" s="245"/>
      <c r="E12" s="245"/>
      <c r="F12" s="246"/>
      <c r="G12" s="188">
        <f>SUM(G13:G18)</f>
        <v>3039420</v>
      </c>
      <c r="H12" s="188">
        <f aca="true" t="shared" si="0" ref="H12:U12">SUM(H13:H18)</f>
        <v>2299535</v>
      </c>
      <c r="I12" s="188">
        <f t="shared" si="0"/>
        <v>2035918</v>
      </c>
      <c r="J12" s="188">
        <f t="shared" si="0"/>
        <v>181465</v>
      </c>
      <c r="K12" s="188">
        <f t="shared" si="0"/>
        <v>185860</v>
      </c>
      <c r="L12" s="188">
        <f t="shared" si="0"/>
        <v>179596</v>
      </c>
      <c r="M12" s="188">
        <f t="shared" si="0"/>
        <v>184159</v>
      </c>
      <c r="N12" s="188">
        <f t="shared" si="0"/>
        <v>164524</v>
      </c>
      <c r="O12" s="188">
        <f t="shared" si="0"/>
        <v>164913</v>
      </c>
      <c r="P12" s="188">
        <f t="shared" si="0"/>
        <v>170927</v>
      </c>
      <c r="Q12" s="188">
        <f t="shared" si="0"/>
        <v>156233</v>
      </c>
      <c r="R12" s="188">
        <f t="shared" si="0"/>
        <v>148725</v>
      </c>
      <c r="S12" s="188">
        <f t="shared" si="0"/>
        <v>166419</v>
      </c>
      <c r="T12" s="188">
        <f t="shared" si="0"/>
        <v>166469</v>
      </c>
      <c r="U12" s="188">
        <f t="shared" si="0"/>
        <v>166628</v>
      </c>
      <c r="V12" s="188">
        <f>SUM(V13:V18)</f>
        <v>169659.83333333334</v>
      </c>
    </row>
    <row r="13" spans="1:22" ht="19.5" customHeight="1">
      <c r="A13" s="37"/>
      <c r="B13" s="37"/>
      <c r="C13" s="247" t="s">
        <v>34</v>
      </c>
      <c r="E13" s="249" t="s">
        <v>35</v>
      </c>
      <c r="F13" s="250"/>
      <c r="G13" s="188">
        <v>74591</v>
      </c>
      <c r="H13" s="188">
        <v>46657</v>
      </c>
      <c r="I13" s="188">
        <f aca="true" t="shared" si="1" ref="I13:I18">SUM(J13:U13)</f>
        <v>41338</v>
      </c>
      <c r="J13" s="188">
        <v>3368</v>
      </c>
      <c r="K13" s="188">
        <v>3452</v>
      </c>
      <c r="L13" s="188">
        <v>3505</v>
      </c>
      <c r="M13" s="188">
        <v>3479</v>
      </c>
      <c r="N13" s="188">
        <v>2510</v>
      </c>
      <c r="O13" s="188">
        <v>3155</v>
      </c>
      <c r="P13" s="188">
        <v>3199</v>
      </c>
      <c r="Q13" s="188">
        <v>3056</v>
      </c>
      <c r="R13" s="188">
        <v>2793</v>
      </c>
      <c r="S13" s="188">
        <v>4647</v>
      </c>
      <c r="T13" s="188">
        <v>4100</v>
      </c>
      <c r="U13" s="188">
        <v>4074</v>
      </c>
      <c r="V13" s="189">
        <f aca="true" t="shared" si="2" ref="V13:V18">AVERAGE(J13:U13)</f>
        <v>3444.8333333333335</v>
      </c>
    </row>
    <row r="14" spans="1:22" ht="19.5" customHeight="1">
      <c r="A14" s="37"/>
      <c r="B14" s="37"/>
      <c r="C14" s="248"/>
      <c r="D14" s="37"/>
      <c r="E14" s="249" t="s">
        <v>36</v>
      </c>
      <c r="F14" s="250"/>
      <c r="G14" s="188">
        <v>2057795</v>
      </c>
      <c r="H14" s="188">
        <v>1485029</v>
      </c>
      <c r="I14" s="188">
        <f t="shared" si="1"/>
        <v>1247848</v>
      </c>
      <c r="J14" s="188">
        <v>111273</v>
      </c>
      <c r="K14" s="188">
        <v>112721</v>
      </c>
      <c r="L14" s="188">
        <v>110169</v>
      </c>
      <c r="M14" s="188">
        <v>107148</v>
      </c>
      <c r="N14" s="188">
        <v>95202</v>
      </c>
      <c r="O14" s="188">
        <v>96066</v>
      </c>
      <c r="P14" s="188">
        <v>102482</v>
      </c>
      <c r="Q14" s="188">
        <v>98512</v>
      </c>
      <c r="R14" s="188">
        <v>92625</v>
      </c>
      <c r="S14" s="188">
        <v>104330</v>
      </c>
      <c r="T14" s="188">
        <v>108075</v>
      </c>
      <c r="U14" s="188">
        <v>109245</v>
      </c>
      <c r="V14" s="189">
        <f t="shared" si="2"/>
        <v>103987.33333333333</v>
      </c>
    </row>
    <row r="15" spans="1:22" ht="19.5" customHeight="1">
      <c r="A15" s="37"/>
      <c r="B15" s="37"/>
      <c r="C15" s="248"/>
      <c r="E15" s="249" t="s">
        <v>37</v>
      </c>
      <c r="F15" s="250"/>
      <c r="G15" s="188">
        <v>152191</v>
      </c>
      <c r="H15" s="188">
        <v>95067</v>
      </c>
      <c r="I15" s="188">
        <f t="shared" si="1"/>
        <v>53752</v>
      </c>
      <c r="J15" s="188">
        <v>8805</v>
      </c>
      <c r="K15" s="188">
        <v>6560</v>
      </c>
      <c r="L15" s="188">
        <v>5981</v>
      </c>
      <c r="M15" s="188">
        <v>5440</v>
      </c>
      <c r="N15" s="188">
        <v>4360</v>
      </c>
      <c r="O15" s="188">
        <v>4707</v>
      </c>
      <c r="P15" s="188">
        <v>3849</v>
      </c>
      <c r="Q15" s="188">
        <v>2970</v>
      </c>
      <c r="R15" s="188">
        <v>2740</v>
      </c>
      <c r="S15" s="188">
        <v>2780</v>
      </c>
      <c r="T15" s="188">
        <v>2880</v>
      </c>
      <c r="U15" s="188">
        <v>2680</v>
      </c>
      <c r="V15" s="189">
        <f t="shared" si="2"/>
        <v>4479.333333333333</v>
      </c>
    </row>
    <row r="16" spans="1:22" ht="19.5" customHeight="1">
      <c r="A16" s="37"/>
      <c r="B16" s="37"/>
      <c r="C16" s="247" t="s">
        <v>38</v>
      </c>
      <c r="E16" s="249" t="s">
        <v>39</v>
      </c>
      <c r="F16" s="250"/>
      <c r="G16" s="188">
        <v>320140</v>
      </c>
      <c r="H16" s="188">
        <v>290437</v>
      </c>
      <c r="I16" s="188">
        <f t="shared" si="1"/>
        <v>262920</v>
      </c>
      <c r="J16" s="188">
        <v>23695</v>
      </c>
      <c r="K16" s="188">
        <v>23791</v>
      </c>
      <c r="L16" s="188">
        <v>23063</v>
      </c>
      <c r="M16" s="188">
        <v>23751</v>
      </c>
      <c r="N16" s="188">
        <v>20730</v>
      </c>
      <c r="O16" s="188">
        <v>20002</v>
      </c>
      <c r="P16" s="188">
        <v>21811</v>
      </c>
      <c r="Q16" s="188">
        <v>21567</v>
      </c>
      <c r="R16" s="188">
        <v>19741</v>
      </c>
      <c r="S16" s="188">
        <v>24009</v>
      </c>
      <c r="T16" s="188">
        <v>20536</v>
      </c>
      <c r="U16" s="188">
        <v>20224</v>
      </c>
      <c r="V16" s="189">
        <f t="shared" si="2"/>
        <v>21910</v>
      </c>
    </row>
    <row r="17" spans="1:22" ht="19.5" customHeight="1">
      <c r="A17" s="37"/>
      <c r="B17" s="37"/>
      <c r="C17" s="248"/>
      <c r="E17" s="249" t="s">
        <v>37</v>
      </c>
      <c r="F17" s="250"/>
      <c r="G17" s="188">
        <v>69789</v>
      </c>
      <c r="H17" s="188">
        <v>68711</v>
      </c>
      <c r="I17" s="188">
        <f t="shared" si="1"/>
        <v>57040</v>
      </c>
      <c r="J17" s="188">
        <v>5292</v>
      </c>
      <c r="K17" s="188">
        <v>5360</v>
      </c>
      <c r="L17" s="188">
        <v>5340</v>
      </c>
      <c r="M17" s="188">
        <v>5385</v>
      </c>
      <c r="N17" s="188">
        <v>5120</v>
      </c>
      <c r="O17" s="188">
        <v>4800</v>
      </c>
      <c r="P17" s="188">
        <v>4505</v>
      </c>
      <c r="Q17" s="188">
        <v>4620</v>
      </c>
      <c r="R17" s="188">
        <v>4153</v>
      </c>
      <c r="S17" s="188">
        <v>4120</v>
      </c>
      <c r="T17" s="188">
        <v>4255</v>
      </c>
      <c r="U17" s="188">
        <v>4090</v>
      </c>
      <c r="V17" s="189">
        <f t="shared" si="2"/>
        <v>4753.333333333333</v>
      </c>
    </row>
    <row r="18" spans="1:22" ht="19.5" customHeight="1">
      <c r="A18" s="37"/>
      <c r="B18" s="37"/>
      <c r="C18" s="244" t="s">
        <v>40</v>
      </c>
      <c r="D18" s="245"/>
      <c r="E18" s="245"/>
      <c r="F18" s="246"/>
      <c r="G18" s="188">
        <v>364914</v>
      </c>
      <c r="H18" s="188">
        <v>313634</v>
      </c>
      <c r="I18" s="188">
        <f t="shared" si="1"/>
        <v>373020</v>
      </c>
      <c r="J18" s="188">
        <v>29032</v>
      </c>
      <c r="K18" s="188">
        <v>33976</v>
      </c>
      <c r="L18" s="188">
        <v>31538</v>
      </c>
      <c r="M18" s="188">
        <v>38956</v>
      </c>
      <c r="N18" s="188">
        <v>36602</v>
      </c>
      <c r="O18" s="188">
        <v>36183</v>
      </c>
      <c r="P18" s="188">
        <v>35081</v>
      </c>
      <c r="Q18" s="188">
        <v>25508</v>
      </c>
      <c r="R18" s="188">
        <v>26673</v>
      </c>
      <c r="S18" s="188">
        <v>26533</v>
      </c>
      <c r="T18" s="188">
        <v>26623</v>
      </c>
      <c r="U18" s="188">
        <v>26315</v>
      </c>
      <c r="V18" s="189">
        <f t="shared" si="2"/>
        <v>31085</v>
      </c>
    </row>
    <row r="19" spans="1:22" ht="19.5" customHeight="1">
      <c r="A19" s="37"/>
      <c r="B19" s="37"/>
      <c r="C19" s="37"/>
      <c r="D19" s="37"/>
      <c r="E19" s="37"/>
      <c r="F19" s="11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</row>
    <row r="20" spans="1:22" ht="19.5" customHeight="1">
      <c r="A20" s="37"/>
      <c r="B20" s="244" t="s">
        <v>72</v>
      </c>
      <c r="C20" s="244"/>
      <c r="D20" s="245"/>
      <c r="E20" s="245"/>
      <c r="F20" s="246"/>
      <c r="G20" s="188" t="s">
        <v>33</v>
      </c>
      <c r="H20" s="188" t="s">
        <v>33</v>
      </c>
      <c r="I20" s="188" t="s">
        <v>33</v>
      </c>
      <c r="J20" s="188" t="s">
        <v>33</v>
      </c>
      <c r="K20" s="188" t="s">
        <v>33</v>
      </c>
      <c r="L20" s="188" t="s">
        <v>33</v>
      </c>
      <c r="M20" s="188" t="s">
        <v>33</v>
      </c>
      <c r="N20" s="188" t="s">
        <v>33</v>
      </c>
      <c r="O20" s="188" t="s">
        <v>33</v>
      </c>
      <c r="P20" s="188" t="s">
        <v>33</v>
      </c>
      <c r="Q20" s="188" t="s">
        <v>33</v>
      </c>
      <c r="R20" s="188" t="s">
        <v>33</v>
      </c>
      <c r="S20" s="188" t="s">
        <v>33</v>
      </c>
      <c r="T20" s="188" t="s">
        <v>33</v>
      </c>
      <c r="U20" s="188" t="s">
        <v>33</v>
      </c>
      <c r="V20" s="188" t="s">
        <v>33</v>
      </c>
    </row>
    <row r="21" spans="1:22" ht="19.5" customHeight="1">
      <c r="A21" s="37"/>
      <c r="B21" s="37"/>
      <c r="C21" s="37"/>
      <c r="D21" s="37"/>
      <c r="E21" s="37"/>
      <c r="F21" s="11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</row>
    <row r="22" spans="1:22" ht="19.5" customHeight="1">
      <c r="A22" s="37"/>
      <c r="B22" s="244" t="s">
        <v>73</v>
      </c>
      <c r="C22" s="244"/>
      <c r="D22" s="245"/>
      <c r="E22" s="245"/>
      <c r="F22" s="246"/>
      <c r="G22" s="188">
        <v>16219320</v>
      </c>
      <c r="H22" s="188">
        <v>15727970</v>
      </c>
      <c r="I22" s="188">
        <f>SUM(J22:U22)</f>
        <v>14987500</v>
      </c>
      <c r="J22" s="188">
        <v>1288640</v>
      </c>
      <c r="K22" s="188">
        <v>1341670</v>
      </c>
      <c r="L22" s="188">
        <v>1244750</v>
      </c>
      <c r="M22" s="188">
        <v>1242500</v>
      </c>
      <c r="N22" s="188">
        <v>1243400</v>
      </c>
      <c r="O22" s="188">
        <v>1244650</v>
      </c>
      <c r="P22" s="188">
        <v>1195450</v>
      </c>
      <c r="Q22" s="188">
        <v>1169600</v>
      </c>
      <c r="R22" s="188">
        <v>1140900</v>
      </c>
      <c r="S22" s="188">
        <v>1289740</v>
      </c>
      <c r="T22" s="188">
        <v>1269700</v>
      </c>
      <c r="U22" s="188">
        <v>1316500</v>
      </c>
      <c r="V22" s="189">
        <f>AVERAGE(J22:U22)</f>
        <v>1248958.3333333333</v>
      </c>
    </row>
    <row r="23" spans="1:22" ht="19.5" customHeight="1">
      <c r="A23" s="37"/>
      <c r="B23" s="43"/>
      <c r="C23" s="43"/>
      <c r="D23" s="136"/>
      <c r="E23" s="136"/>
      <c r="F23" s="44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</row>
    <row r="24" spans="1:22" ht="19.5" customHeight="1">
      <c r="A24" s="37"/>
      <c r="B24" s="37"/>
      <c r="C24" s="37"/>
      <c r="D24" s="37"/>
      <c r="E24" s="37"/>
      <c r="F24" s="11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2" ht="19.5" customHeight="1">
      <c r="A25" s="37"/>
      <c r="B25" s="244" t="s">
        <v>41</v>
      </c>
      <c r="C25" s="244"/>
      <c r="D25" s="245"/>
      <c r="E25" s="245"/>
      <c r="F25" s="246"/>
      <c r="G25" s="188" t="s">
        <v>344</v>
      </c>
      <c r="H25" s="188" t="s">
        <v>344</v>
      </c>
      <c r="I25" s="188" t="s">
        <v>344</v>
      </c>
      <c r="J25" s="188" t="s">
        <v>344</v>
      </c>
      <c r="K25" s="188" t="s">
        <v>344</v>
      </c>
      <c r="L25" s="188" t="s">
        <v>344</v>
      </c>
      <c r="M25" s="188" t="s">
        <v>344</v>
      </c>
      <c r="N25" s="188" t="s">
        <v>344</v>
      </c>
      <c r="O25" s="188" t="s">
        <v>344</v>
      </c>
      <c r="P25" s="188" t="s">
        <v>344</v>
      </c>
      <c r="Q25" s="188" t="s">
        <v>344</v>
      </c>
      <c r="R25" s="188" t="s">
        <v>344</v>
      </c>
      <c r="S25" s="188" t="s">
        <v>344</v>
      </c>
      <c r="T25" s="188" t="s">
        <v>344</v>
      </c>
      <c r="U25" s="188" t="s">
        <v>344</v>
      </c>
      <c r="V25" s="188" t="s">
        <v>344</v>
      </c>
    </row>
    <row r="26" spans="1:22" ht="19.5" customHeight="1">
      <c r="A26" s="37"/>
      <c r="B26" s="37"/>
      <c r="C26" s="37"/>
      <c r="D26" s="37"/>
      <c r="E26" s="37"/>
      <c r="F26" s="11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</row>
    <row r="27" spans="1:22" ht="19.5" customHeight="1">
      <c r="A27" s="37"/>
      <c r="B27" s="37"/>
      <c r="C27" s="37"/>
      <c r="D27" s="37"/>
      <c r="E27" s="37"/>
      <c r="F27" s="11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spans="1:22" ht="19.5" customHeight="1">
      <c r="A28" s="37"/>
      <c r="B28" s="244" t="s">
        <v>42</v>
      </c>
      <c r="C28" s="244"/>
      <c r="D28" s="245"/>
      <c r="E28" s="245"/>
      <c r="F28" s="246"/>
      <c r="G28" s="188" t="s">
        <v>344</v>
      </c>
      <c r="H28" s="188" t="s">
        <v>344</v>
      </c>
      <c r="I28" s="188" t="s">
        <v>344</v>
      </c>
      <c r="J28" s="188" t="s">
        <v>344</v>
      </c>
      <c r="K28" s="188" t="s">
        <v>344</v>
      </c>
      <c r="L28" s="188" t="s">
        <v>344</v>
      </c>
      <c r="M28" s="188" t="s">
        <v>344</v>
      </c>
      <c r="N28" s="188" t="s">
        <v>344</v>
      </c>
      <c r="O28" s="188" t="s">
        <v>344</v>
      </c>
      <c r="P28" s="188" t="s">
        <v>344</v>
      </c>
      <c r="Q28" s="188" t="s">
        <v>344</v>
      </c>
      <c r="R28" s="188" t="s">
        <v>344</v>
      </c>
      <c r="S28" s="188" t="s">
        <v>344</v>
      </c>
      <c r="T28" s="188" t="s">
        <v>344</v>
      </c>
      <c r="U28" s="188" t="s">
        <v>344</v>
      </c>
      <c r="V28" s="188" t="s">
        <v>344</v>
      </c>
    </row>
    <row r="29" spans="1:22" ht="19.5" customHeight="1">
      <c r="A29" s="37"/>
      <c r="B29" s="37"/>
      <c r="C29" s="37"/>
      <c r="D29" s="37"/>
      <c r="E29" s="37"/>
      <c r="F29" s="11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</row>
    <row r="30" spans="1:22" ht="19.5" customHeight="1">
      <c r="A30" s="37"/>
      <c r="B30" s="37"/>
      <c r="C30" s="37"/>
      <c r="D30" s="37"/>
      <c r="E30" s="37"/>
      <c r="F30" s="11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  <row r="31" spans="1:22" ht="19.5" customHeight="1">
      <c r="A31" s="37"/>
      <c r="B31" s="244" t="s">
        <v>43</v>
      </c>
      <c r="C31" s="244"/>
      <c r="D31" s="245"/>
      <c r="E31" s="245"/>
      <c r="F31" s="246"/>
      <c r="G31" s="188">
        <v>320681649</v>
      </c>
      <c r="H31" s="188">
        <v>313161420</v>
      </c>
      <c r="I31" s="188">
        <f>SUM(J31:U31)</f>
        <v>317187543</v>
      </c>
      <c r="J31" s="188">
        <v>24743358</v>
      </c>
      <c r="K31" s="188">
        <v>25410027</v>
      </c>
      <c r="L31" s="188">
        <v>26562412</v>
      </c>
      <c r="M31" s="188">
        <v>26981275</v>
      </c>
      <c r="N31" s="188">
        <v>25337555</v>
      </c>
      <c r="O31" s="188">
        <v>27188526</v>
      </c>
      <c r="P31" s="188">
        <v>27382526</v>
      </c>
      <c r="Q31" s="188">
        <v>24874181</v>
      </c>
      <c r="R31" s="188">
        <v>26884463</v>
      </c>
      <c r="S31" s="188">
        <v>26739897</v>
      </c>
      <c r="T31" s="188">
        <v>27661439</v>
      </c>
      <c r="U31" s="188">
        <v>27421884</v>
      </c>
      <c r="V31" s="189">
        <f>AVERAGE(J31:U31)</f>
        <v>26432295.25</v>
      </c>
    </row>
    <row r="32" spans="1:22" ht="19.5" customHeight="1">
      <c r="A32" s="37"/>
      <c r="C32" s="249" t="s">
        <v>74</v>
      </c>
      <c r="D32" s="249"/>
      <c r="E32" s="249"/>
      <c r="F32" s="250"/>
      <c r="G32" s="188">
        <f aca="true" t="shared" si="3" ref="G32:V32">SUM(G33:G34)</f>
        <v>54964898</v>
      </c>
      <c r="H32" s="188">
        <f t="shared" si="3"/>
        <v>55473904</v>
      </c>
      <c r="I32" s="188">
        <f t="shared" si="3"/>
        <v>58148811</v>
      </c>
      <c r="J32" s="188">
        <f t="shared" si="3"/>
        <v>4932576</v>
      </c>
      <c r="K32" s="188">
        <f t="shared" si="3"/>
        <v>4876442</v>
      </c>
      <c r="L32" s="188">
        <f t="shared" si="3"/>
        <v>4982475</v>
      </c>
      <c r="M32" s="188">
        <f t="shared" si="3"/>
        <v>4875938</v>
      </c>
      <c r="N32" s="188">
        <f t="shared" si="3"/>
        <v>4698034</v>
      </c>
      <c r="O32" s="188">
        <f t="shared" si="3"/>
        <v>4962381</v>
      </c>
      <c r="P32" s="188">
        <f t="shared" si="3"/>
        <v>5049019</v>
      </c>
      <c r="Q32" s="188">
        <f t="shared" si="3"/>
        <v>4495982</v>
      </c>
      <c r="R32" s="188">
        <f t="shared" si="3"/>
        <v>4578014</v>
      </c>
      <c r="S32" s="188">
        <f t="shared" si="3"/>
        <v>4691196</v>
      </c>
      <c r="T32" s="188">
        <f t="shared" si="3"/>
        <v>5029958</v>
      </c>
      <c r="U32" s="188">
        <f t="shared" si="3"/>
        <v>4976796</v>
      </c>
      <c r="V32" s="188">
        <f t="shared" si="3"/>
        <v>4845734.25</v>
      </c>
    </row>
    <row r="33" spans="1:22" ht="22.5" customHeight="1">
      <c r="A33" s="37"/>
      <c r="C33" s="48"/>
      <c r="D33" s="247" t="s">
        <v>44</v>
      </c>
      <c r="E33" s="37"/>
      <c r="F33" s="47" t="s">
        <v>75</v>
      </c>
      <c r="G33" s="188">
        <v>41390420</v>
      </c>
      <c r="H33" s="188">
        <v>44618408</v>
      </c>
      <c r="I33" s="188">
        <f>SUM(J33:U33)</f>
        <v>45637536</v>
      </c>
      <c r="J33" s="188">
        <v>3947500</v>
      </c>
      <c r="K33" s="188">
        <v>3826800</v>
      </c>
      <c r="L33" s="188">
        <v>4060868</v>
      </c>
      <c r="M33" s="188">
        <v>3882468</v>
      </c>
      <c r="N33" s="188">
        <v>3713800</v>
      </c>
      <c r="O33" s="188">
        <v>3947500</v>
      </c>
      <c r="P33" s="188">
        <v>3855000</v>
      </c>
      <c r="Q33" s="188">
        <v>3436000</v>
      </c>
      <c r="R33" s="188">
        <v>3502400</v>
      </c>
      <c r="S33" s="188">
        <v>3590400</v>
      </c>
      <c r="T33" s="188">
        <v>3949300</v>
      </c>
      <c r="U33" s="188">
        <v>3925500</v>
      </c>
      <c r="V33" s="189">
        <f>AVERAGE(J33:U33)</f>
        <v>3803128</v>
      </c>
    </row>
    <row r="34" spans="1:22" ht="22.5" customHeight="1">
      <c r="A34" s="37"/>
      <c r="C34" s="48"/>
      <c r="D34" s="248"/>
      <c r="E34" s="37"/>
      <c r="F34" s="47" t="s">
        <v>76</v>
      </c>
      <c r="G34" s="188">
        <v>13574478</v>
      </c>
      <c r="H34" s="188">
        <v>10855496</v>
      </c>
      <c r="I34" s="188">
        <f>SUM(J34:U34)</f>
        <v>12511275</v>
      </c>
      <c r="J34" s="188">
        <v>985076</v>
      </c>
      <c r="K34" s="188">
        <v>1049642</v>
      </c>
      <c r="L34" s="188">
        <v>921607</v>
      </c>
      <c r="M34" s="188">
        <v>993470</v>
      </c>
      <c r="N34" s="188">
        <v>984234</v>
      </c>
      <c r="O34" s="188">
        <v>1014881</v>
      </c>
      <c r="P34" s="188">
        <v>1194019</v>
      </c>
      <c r="Q34" s="188">
        <v>1059982</v>
      </c>
      <c r="R34" s="188">
        <v>1075614</v>
      </c>
      <c r="S34" s="188">
        <v>1100796</v>
      </c>
      <c r="T34" s="188">
        <v>1080658</v>
      </c>
      <c r="U34" s="188">
        <v>1051296</v>
      </c>
      <c r="V34" s="189">
        <f>AVERAGE(J34:U34)</f>
        <v>1042606.25</v>
      </c>
    </row>
    <row r="35" spans="1:22" ht="19.5" customHeight="1">
      <c r="A35" s="37"/>
      <c r="B35" s="37"/>
      <c r="C35" s="37"/>
      <c r="D35" s="37"/>
      <c r="E35" s="37"/>
      <c r="F35" s="11"/>
      <c r="G35" s="190"/>
      <c r="H35" s="190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9"/>
    </row>
    <row r="36" spans="1:22" ht="19.5" customHeight="1">
      <c r="A36" s="37"/>
      <c r="C36" s="249" t="s">
        <v>346</v>
      </c>
      <c r="D36" s="249"/>
      <c r="E36" s="249"/>
      <c r="F36" s="250"/>
      <c r="G36" s="188">
        <f aca="true" t="shared" si="4" ref="G36:V36">SUM(G37:G42)</f>
        <v>249945059</v>
      </c>
      <c r="H36" s="188">
        <f t="shared" si="4"/>
        <v>241590842</v>
      </c>
      <c r="I36" s="188">
        <f t="shared" si="4"/>
        <v>243440277</v>
      </c>
      <c r="J36" s="188">
        <f t="shared" si="4"/>
        <v>18549068</v>
      </c>
      <c r="K36" s="188">
        <f t="shared" si="4"/>
        <v>19250176</v>
      </c>
      <c r="L36" s="188">
        <f t="shared" si="4"/>
        <v>20140777</v>
      </c>
      <c r="M36" s="188">
        <f t="shared" si="4"/>
        <v>20688029</v>
      </c>
      <c r="N36" s="188">
        <f t="shared" si="4"/>
        <v>19406560</v>
      </c>
      <c r="O36" s="188">
        <f t="shared" si="4"/>
        <v>20881497</v>
      </c>
      <c r="P36" s="188">
        <f t="shared" si="4"/>
        <v>20906307</v>
      </c>
      <c r="Q36" s="188">
        <f t="shared" si="4"/>
        <v>19249011</v>
      </c>
      <c r="R36" s="188">
        <f t="shared" si="4"/>
        <v>20986530</v>
      </c>
      <c r="S36" s="188">
        <f t="shared" si="4"/>
        <v>20832016</v>
      </c>
      <c r="T36" s="188">
        <f t="shared" si="4"/>
        <v>21311382</v>
      </c>
      <c r="U36" s="188">
        <f t="shared" si="4"/>
        <v>21238924</v>
      </c>
      <c r="V36" s="188">
        <f t="shared" si="4"/>
        <v>20286689.75</v>
      </c>
    </row>
    <row r="37" spans="1:22" ht="19.5" customHeight="1">
      <c r="A37" s="37"/>
      <c r="C37" s="49"/>
      <c r="E37" s="45"/>
      <c r="F37" s="47" t="s">
        <v>45</v>
      </c>
      <c r="G37" s="188">
        <v>82121498</v>
      </c>
      <c r="H37" s="188">
        <v>61986463</v>
      </c>
      <c r="I37" s="188">
        <f aca="true" t="shared" si="5" ref="I37:I42">SUM(J37:U37)</f>
        <v>58082459</v>
      </c>
      <c r="J37" s="188">
        <v>4487621</v>
      </c>
      <c r="K37" s="188">
        <v>4450199</v>
      </c>
      <c r="L37" s="188">
        <v>4679952</v>
      </c>
      <c r="M37" s="188">
        <v>4794683</v>
      </c>
      <c r="N37" s="188">
        <v>4607003</v>
      </c>
      <c r="O37" s="188">
        <v>4799196</v>
      </c>
      <c r="P37" s="188">
        <v>5006343</v>
      </c>
      <c r="Q37" s="188">
        <v>4782138</v>
      </c>
      <c r="R37" s="188">
        <v>5129017</v>
      </c>
      <c r="S37" s="188">
        <v>5082866</v>
      </c>
      <c r="T37" s="188">
        <v>5148869</v>
      </c>
      <c r="U37" s="188">
        <v>5114572</v>
      </c>
      <c r="V37" s="189">
        <f aca="true" t="shared" si="6" ref="V37:V42">AVERAGE(J37:U37)</f>
        <v>4840204.916666667</v>
      </c>
    </row>
    <row r="38" spans="1:22" ht="19.5" customHeight="1">
      <c r="A38" s="37"/>
      <c r="C38" s="49"/>
      <c r="D38" s="254" t="s">
        <v>44</v>
      </c>
      <c r="E38" s="45"/>
      <c r="F38" s="47" t="s">
        <v>46</v>
      </c>
      <c r="G38" s="188">
        <v>3426783</v>
      </c>
      <c r="H38" s="188">
        <v>1354321</v>
      </c>
      <c r="I38" s="188">
        <f t="shared" si="5"/>
        <v>1411327</v>
      </c>
      <c r="J38" s="188">
        <v>97548</v>
      </c>
      <c r="K38" s="188">
        <v>98996</v>
      </c>
      <c r="L38" s="188">
        <v>104665</v>
      </c>
      <c r="M38" s="188">
        <v>127965</v>
      </c>
      <c r="N38" s="188">
        <v>133527</v>
      </c>
      <c r="O38" s="188">
        <v>150322</v>
      </c>
      <c r="P38" s="188">
        <v>150376</v>
      </c>
      <c r="Q38" s="188">
        <v>123431</v>
      </c>
      <c r="R38" s="188">
        <v>100711</v>
      </c>
      <c r="S38" s="188">
        <v>98079</v>
      </c>
      <c r="T38" s="188">
        <v>112361</v>
      </c>
      <c r="U38" s="188">
        <v>113346</v>
      </c>
      <c r="V38" s="189">
        <f t="shared" si="6"/>
        <v>117610.58333333333</v>
      </c>
    </row>
    <row r="39" spans="1:22" ht="19.5" customHeight="1">
      <c r="A39" s="37"/>
      <c r="C39" s="49"/>
      <c r="D39" s="254"/>
      <c r="E39" s="45"/>
      <c r="F39" s="50" t="s">
        <v>47</v>
      </c>
      <c r="G39" s="188">
        <v>9850006</v>
      </c>
      <c r="H39" s="188">
        <v>8089876</v>
      </c>
      <c r="I39" s="188">
        <f t="shared" si="5"/>
        <v>8316878</v>
      </c>
      <c r="J39" s="188">
        <v>560629</v>
      </c>
      <c r="K39" s="188">
        <v>561350</v>
      </c>
      <c r="L39" s="188">
        <v>629239</v>
      </c>
      <c r="M39" s="188">
        <v>662935</v>
      </c>
      <c r="N39" s="188">
        <v>666994</v>
      </c>
      <c r="O39" s="188">
        <v>682752</v>
      </c>
      <c r="P39" s="188">
        <v>719351</v>
      </c>
      <c r="Q39" s="188">
        <v>703532</v>
      </c>
      <c r="R39" s="188">
        <v>709487</v>
      </c>
      <c r="S39" s="188">
        <v>725745</v>
      </c>
      <c r="T39" s="188">
        <v>847951</v>
      </c>
      <c r="U39" s="188">
        <v>846913</v>
      </c>
      <c r="V39" s="189">
        <f t="shared" si="6"/>
        <v>693073.1666666666</v>
      </c>
    </row>
    <row r="40" spans="1:22" ht="19.5" customHeight="1">
      <c r="A40" s="37"/>
      <c r="C40" s="49"/>
      <c r="D40" s="254"/>
      <c r="E40" s="45"/>
      <c r="F40" s="47" t="s">
        <v>48</v>
      </c>
      <c r="G40" s="188">
        <v>10670210</v>
      </c>
      <c r="H40" s="188">
        <v>11563900</v>
      </c>
      <c r="I40" s="188">
        <f t="shared" si="5"/>
        <v>10121900</v>
      </c>
      <c r="J40" s="188">
        <v>864800</v>
      </c>
      <c r="K40" s="188">
        <v>826400</v>
      </c>
      <c r="L40" s="188">
        <v>841000</v>
      </c>
      <c r="M40" s="188">
        <v>833800</v>
      </c>
      <c r="N40" s="188">
        <v>834200</v>
      </c>
      <c r="O40" s="188">
        <v>844800</v>
      </c>
      <c r="P40" s="188">
        <v>847000</v>
      </c>
      <c r="Q40" s="188">
        <v>847000</v>
      </c>
      <c r="R40" s="188">
        <v>847500</v>
      </c>
      <c r="S40" s="188">
        <v>844200</v>
      </c>
      <c r="T40" s="188">
        <v>846000</v>
      </c>
      <c r="U40" s="188">
        <v>845200</v>
      </c>
      <c r="V40" s="189">
        <f t="shared" si="6"/>
        <v>843491.6666666666</v>
      </c>
    </row>
    <row r="41" spans="1:22" ht="19.5" customHeight="1">
      <c r="A41" s="37"/>
      <c r="C41" s="49"/>
      <c r="D41" s="254"/>
      <c r="E41" s="45"/>
      <c r="F41" s="47" t="s">
        <v>49</v>
      </c>
      <c r="G41" s="188">
        <v>83940757</v>
      </c>
      <c r="H41" s="188">
        <v>87327816</v>
      </c>
      <c r="I41" s="188">
        <f t="shared" si="5"/>
        <v>98066449</v>
      </c>
      <c r="J41" s="188">
        <v>7453031</v>
      </c>
      <c r="K41" s="188">
        <v>7921670</v>
      </c>
      <c r="L41" s="188">
        <v>8448022</v>
      </c>
      <c r="M41" s="188">
        <v>8649560</v>
      </c>
      <c r="N41" s="188">
        <v>7764018</v>
      </c>
      <c r="O41" s="188">
        <v>8737916</v>
      </c>
      <c r="P41" s="188">
        <v>8644183</v>
      </c>
      <c r="Q41" s="188">
        <v>7414637</v>
      </c>
      <c r="R41" s="188">
        <v>8573487</v>
      </c>
      <c r="S41" s="188">
        <v>8231105</v>
      </c>
      <c r="T41" s="188">
        <v>8231596</v>
      </c>
      <c r="U41" s="188">
        <v>7997224</v>
      </c>
      <c r="V41" s="189">
        <f t="shared" si="6"/>
        <v>8172204.083333333</v>
      </c>
    </row>
    <row r="42" spans="1:22" ht="19.5" customHeight="1">
      <c r="A42" s="37"/>
      <c r="C42" s="49"/>
      <c r="D42" s="43"/>
      <c r="E42" s="45"/>
      <c r="F42" s="47" t="s">
        <v>76</v>
      </c>
      <c r="G42" s="188">
        <v>59935805</v>
      </c>
      <c r="H42" s="188">
        <v>71268466</v>
      </c>
      <c r="I42" s="188">
        <f t="shared" si="5"/>
        <v>67441264</v>
      </c>
      <c r="J42" s="188">
        <v>5085439</v>
      </c>
      <c r="K42" s="188">
        <v>5391561</v>
      </c>
      <c r="L42" s="188">
        <v>5437899</v>
      </c>
      <c r="M42" s="188">
        <v>5619086</v>
      </c>
      <c r="N42" s="188">
        <v>5400818</v>
      </c>
      <c r="O42" s="188">
        <v>5666511</v>
      </c>
      <c r="P42" s="188">
        <v>5539054</v>
      </c>
      <c r="Q42" s="188">
        <v>5378273</v>
      </c>
      <c r="R42" s="188">
        <v>5626328</v>
      </c>
      <c r="S42" s="188">
        <v>5850021</v>
      </c>
      <c r="T42" s="188">
        <v>6124605</v>
      </c>
      <c r="U42" s="188">
        <v>6321669</v>
      </c>
      <c r="V42" s="189">
        <f t="shared" si="6"/>
        <v>5620105.333333333</v>
      </c>
    </row>
    <row r="43" spans="1:22" ht="19.5" customHeight="1">
      <c r="A43" s="37"/>
      <c r="C43" s="249" t="s">
        <v>345</v>
      </c>
      <c r="D43" s="249"/>
      <c r="E43" s="249"/>
      <c r="F43" s="250"/>
      <c r="G43" s="145" t="s">
        <v>344</v>
      </c>
      <c r="H43" s="145" t="s">
        <v>344</v>
      </c>
      <c r="I43" s="145" t="s">
        <v>344</v>
      </c>
      <c r="J43" s="145" t="s">
        <v>344</v>
      </c>
      <c r="K43" s="145" t="s">
        <v>344</v>
      </c>
      <c r="L43" s="145" t="s">
        <v>344</v>
      </c>
      <c r="M43" s="145" t="s">
        <v>344</v>
      </c>
      <c r="N43" s="145" t="s">
        <v>344</v>
      </c>
      <c r="O43" s="145" t="s">
        <v>344</v>
      </c>
      <c r="P43" s="145" t="s">
        <v>344</v>
      </c>
      <c r="Q43" s="145" t="s">
        <v>344</v>
      </c>
      <c r="R43" s="145" t="s">
        <v>344</v>
      </c>
      <c r="S43" s="145" t="s">
        <v>344</v>
      </c>
      <c r="T43" s="145" t="s">
        <v>344</v>
      </c>
      <c r="U43" s="145" t="s">
        <v>344</v>
      </c>
      <c r="V43" s="145" t="s">
        <v>344</v>
      </c>
    </row>
    <row r="44" spans="1:22" ht="19.5" customHeight="1">
      <c r="A44" s="37"/>
      <c r="B44" s="37"/>
      <c r="C44" s="37"/>
      <c r="D44" s="37"/>
      <c r="E44" s="37"/>
      <c r="F44" s="1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</row>
    <row r="45" spans="1:22" ht="19.5" customHeight="1">
      <c r="A45" s="6"/>
      <c r="B45" s="51"/>
      <c r="C45" s="249" t="s">
        <v>50</v>
      </c>
      <c r="D45" s="255"/>
      <c r="E45" s="255"/>
      <c r="F45" s="246"/>
      <c r="G45" s="145" t="s">
        <v>33</v>
      </c>
      <c r="H45" s="145" t="s">
        <v>33</v>
      </c>
      <c r="I45" s="145" t="s">
        <v>33</v>
      </c>
      <c r="J45" s="145" t="s">
        <v>33</v>
      </c>
      <c r="K45" s="145" t="s">
        <v>33</v>
      </c>
      <c r="L45" s="145" t="s">
        <v>33</v>
      </c>
      <c r="M45" s="145" t="s">
        <v>33</v>
      </c>
      <c r="N45" s="145" t="s">
        <v>33</v>
      </c>
      <c r="O45" s="145" t="s">
        <v>33</v>
      </c>
      <c r="P45" s="145" t="s">
        <v>33</v>
      </c>
      <c r="Q45" s="145" t="s">
        <v>33</v>
      </c>
      <c r="R45" s="145" t="s">
        <v>33</v>
      </c>
      <c r="S45" s="145" t="s">
        <v>33</v>
      </c>
      <c r="T45" s="145" t="s">
        <v>33</v>
      </c>
      <c r="U45" s="145" t="s">
        <v>33</v>
      </c>
      <c r="V45" s="145" t="s">
        <v>33</v>
      </c>
    </row>
    <row r="46" spans="1:22" ht="19.5" customHeight="1">
      <c r="A46" s="6"/>
      <c r="B46" s="51"/>
      <c r="C46" s="46"/>
      <c r="D46" s="52"/>
      <c r="E46" s="52"/>
      <c r="F46" s="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9.5" customHeight="1">
      <c r="A47" s="12"/>
      <c r="B47" s="54"/>
      <c r="C47" s="251" t="s">
        <v>51</v>
      </c>
      <c r="D47" s="252"/>
      <c r="E47" s="252"/>
      <c r="F47" s="253"/>
      <c r="G47" s="147" t="s">
        <v>344</v>
      </c>
      <c r="H47" s="145" t="s">
        <v>344</v>
      </c>
      <c r="I47" s="145" t="s">
        <v>344</v>
      </c>
      <c r="J47" s="145" t="s">
        <v>344</v>
      </c>
      <c r="K47" s="145" t="s">
        <v>344</v>
      </c>
      <c r="L47" s="145" t="s">
        <v>344</v>
      </c>
      <c r="M47" s="145" t="s">
        <v>344</v>
      </c>
      <c r="N47" s="145" t="s">
        <v>344</v>
      </c>
      <c r="O47" s="145" t="s">
        <v>344</v>
      </c>
      <c r="P47" s="145" t="s">
        <v>344</v>
      </c>
      <c r="Q47" s="145" t="s">
        <v>344</v>
      </c>
      <c r="R47" s="145" t="s">
        <v>344</v>
      </c>
      <c r="S47" s="145" t="s">
        <v>344</v>
      </c>
      <c r="T47" s="145" t="s">
        <v>344</v>
      </c>
      <c r="U47" s="145" t="s">
        <v>344</v>
      </c>
      <c r="V47" s="145" t="s">
        <v>344</v>
      </c>
    </row>
    <row r="48" spans="1:22" ht="15" customHeight="1">
      <c r="A48" s="5" t="s">
        <v>52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4.25">
      <c r="A49" s="37" t="s">
        <v>26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</sheetData>
  <sheetProtection/>
  <mergeCells count="41">
    <mergeCell ref="B25:F25"/>
    <mergeCell ref="C16:C17"/>
    <mergeCell ref="E16:F16"/>
    <mergeCell ref="E17:F17"/>
    <mergeCell ref="C18:F18"/>
    <mergeCell ref="B20:F20"/>
    <mergeCell ref="B22:F22"/>
    <mergeCell ref="C47:F47"/>
    <mergeCell ref="C36:F36"/>
    <mergeCell ref="D38:D41"/>
    <mergeCell ref="C43:F43"/>
    <mergeCell ref="C45:F45"/>
    <mergeCell ref="B28:F28"/>
    <mergeCell ref="B31:F31"/>
    <mergeCell ref="C32:F32"/>
    <mergeCell ref="D33:D34"/>
    <mergeCell ref="A8:F8"/>
    <mergeCell ref="B10:F10"/>
    <mergeCell ref="B12:F12"/>
    <mergeCell ref="C13:C15"/>
    <mergeCell ref="E13:F13"/>
    <mergeCell ref="E14:F14"/>
    <mergeCell ref="E15:F15"/>
    <mergeCell ref="S6:S7"/>
    <mergeCell ref="T6:T7"/>
    <mergeCell ref="U6:U7"/>
    <mergeCell ref="V6:V7"/>
    <mergeCell ref="O6:O7"/>
    <mergeCell ref="P6:P7"/>
    <mergeCell ref="Q6:Q7"/>
    <mergeCell ref="R6:R7"/>
    <mergeCell ref="I6:I7"/>
    <mergeCell ref="A3:V3"/>
    <mergeCell ref="A4:V4"/>
    <mergeCell ref="G6:G7"/>
    <mergeCell ref="H6:H7"/>
    <mergeCell ref="J6:J7"/>
    <mergeCell ref="K6:K7"/>
    <mergeCell ref="L6:L7"/>
    <mergeCell ref="M6:M7"/>
    <mergeCell ref="N6:N7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17.09765625" style="5" customWidth="1"/>
    <col min="3" max="3" width="5.59765625" style="5" customWidth="1"/>
    <col min="4" max="19" width="11.59765625" style="5" customWidth="1"/>
    <col min="20" max="16384" width="10.59765625" style="5" customWidth="1"/>
  </cols>
  <sheetData>
    <row r="1" spans="1:19" s="2" customFormat="1" ht="19.5" customHeight="1">
      <c r="A1" s="1" t="s">
        <v>77</v>
      </c>
      <c r="S1" s="4" t="s">
        <v>78</v>
      </c>
    </row>
    <row r="2" spans="1:19" s="2" customFormat="1" ht="19.5" customHeight="1">
      <c r="A2" s="1"/>
      <c r="S2" s="4"/>
    </row>
    <row r="3" spans="1:20" ht="19.5" customHeight="1">
      <c r="A3" s="231" t="s">
        <v>113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56"/>
    </row>
    <row r="4" spans="1:19" ht="19.5" customHeight="1">
      <c r="A4" s="239" t="s">
        <v>114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ht="18" customHeight="1" thickBot="1"/>
    <row r="6" spans="1:19" ht="13.5" customHeight="1">
      <c r="A6" s="9"/>
      <c r="B6" s="9" t="s">
        <v>115</v>
      </c>
      <c r="C6" s="263" t="s">
        <v>79</v>
      </c>
      <c r="D6" s="238" t="s">
        <v>80</v>
      </c>
      <c r="E6" s="238" t="s">
        <v>116</v>
      </c>
      <c r="F6" s="238" t="s">
        <v>117</v>
      </c>
      <c r="G6" s="238" t="s">
        <v>81</v>
      </c>
      <c r="H6" s="238" t="s">
        <v>82</v>
      </c>
      <c r="I6" s="238" t="s">
        <v>83</v>
      </c>
      <c r="J6" s="238" t="s">
        <v>84</v>
      </c>
      <c r="K6" s="238" t="s">
        <v>85</v>
      </c>
      <c r="L6" s="238" t="s">
        <v>86</v>
      </c>
      <c r="M6" s="238" t="s">
        <v>87</v>
      </c>
      <c r="N6" s="238" t="s">
        <v>88</v>
      </c>
      <c r="O6" s="238" t="s">
        <v>89</v>
      </c>
      <c r="P6" s="238" t="s">
        <v>90</v>
      </c>
      <c r="Q6" s="238" t="s">
        <v>91</v>
      </c>
      <c r="R6" s="238" t="s">
        <v>92</v>
      </c>
      <c r="S6" s="241" t="s">
        <v>93</v>
      </c>
    </row>
    <row r="7" spans="1:19" ht="13.5" customHeight="1">
      <c r="A7" s="6"/>
      <c r="B7" s="57" t="s">
        <v>94</v>
      </c>
      <c r="C7" s="264"/>
      <c r="D7" s="266"/>
      <c r="E7" s="258"/>
      <c r="F7" s="258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60"/>
    </row>
    <row r="8" spans="1:19" ht="13.5" customHeight="1">
      <c r="A8" s="12" t="s">
        <v>95</v>
      </c>
      <c r="B8" s="12"/>
      <c r="C8" s="265"/>
      <c r="D8" s="240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7"/>
    </row>
    <row r="9" spans="1:19" ht="21" customHeight="1">
      <c r="A9" s="244" t="s">
        <v>96</v>
      </c>
      <c r="B9" s="244"/>
      <c r="C9" s="39" t="s">
        <v>118</v>
      </c>
      <c r="D9" s="193">
        <f aca="true" t="shared" si="0" ref="D9:S9">SUM(D10:D11)</f>
        <v>8161299</v>
      </c>
      <c r="E9" s="193">
        <f t="shared" si="0"/>
        <v>7565271</v>
      </c>
      <c r="F9" s="193">
        <f t="shared" si="0"/>
        <v>8097480</v>
      </c>
      <c r="G9" s="193">
        <f t="shared" si="0"/>
        <v>631130</v>
      </c>
      <c r="H9" s="193">
        <f t="shared" si="0"/>
        <v>659715</v>
      </c>
      <c r="I9" s="193">
        <f t="shared" si="0"/>
        <v>695751</v>
      </c>
      <c r="J9" s="193">
        <f t="shared" si="0"/>
        <v>696043</v>
      </c>
      <c r="K9" s="193">
        <f t="shared" si="0"/>
        <v>676579</v>
      </c>
      <c r="L9" s="193">
        <f t="shared" si="0"/>
        <v>732099</v>
      </c>
      <c r="M9" s="193">
        <f t="shared" si="0"/>
        <v>762884</v>
      </c>
      <c r="N9" s="193">
        <f t="shared" si="0"/>
        <v>669685</v>
      </c>
      <c r="O9" s="193">
        <f t="shared" si="0"/>
        <v>676890</v>
      </c>
      <c r="P9" s="193">
        <f t="shared" si="0"/>
        <v>656485</v>
      </c>
      <c r="Q9" s="193">
        <f t="shared" si="0"/>
        <v>665646</v>
      </c>
      <c r="R9" s="193">
        <f t="shared" si="0"/>
        <v>574573</v>
      </c>
      <c r="S9" s="193">
        <f t="shared" si="0"/>
        <v>674790</v>
      </c>
    </row>
    <row r="10" spans="2:19" ht="21" customHeight="1">
      <c r="B10" s="43" t="s">
        <v>97</v>
      </c>
      <c r="C10" s="20"/>
      <c r="D10" s="193">
        <v>2864862</v>
      </c>
      <c r="E10" s="193">
        <v>2478748</v>
      </c>
      <c r="F10" s="188">
        <f>SUM(G10:R10)</f>
        <v>1949453</v>
      </c>
      <c r="G10" s="193">
        <v>173057</v>
      </c>
      <c r="H10" s="193">
        <v>178064</v>
      </c>
      <c r="I10" s="193">
        <v>180417</v>
      </c>
      <c r="J10" s="193">
        <v>141865</v>
      </c>
      <c r="K10" s="193">
        <v>127493</v>
      </c>
      <c r="L10" s="193">
        <v>190956</v>
      </c>
      <c r="M10" s="193">
        <v>201350</v>
      </c>
      <c r="N10" s="193">
        <v>162350</v>
      </c>
      <c r="O10" s="193">
        <v>180467</v>
      </c>
      <c r="P10" s="193">
        <v>141639</v>
      </c>
      <c r="Q10" s="193">
        <v>126786</v>
      </c>
      <c r="R10" s="193">
        <v>145009</v>
      </c>
      <c r="S10" s="189">
        <f>AVERAGE(G10:R10)</f>
        <v>162454.41666666666</v>
      </c>
    </row>
    <row r="11" spans="2:19" ht="21" customHeight="1">
      <c r="B11" s="43" t="s">
        <v>98</v>
      </c>
      <c r="C11" s="20"/>
      <c r="D11" s="193">
        <v>5296437</v>
      </c>
      <c r="E11" s="193">
        <v>5086523</v>
      </c>
      <c r="F11" s="188">
        <f>SUM(G11:R11)</f>
        <v>6148027</v>
      </c>
      <c r="G11" s="193">
        <v>458073</v>
      </c>
      <c r="H11" s="193">
        <v>481651</v>
      </c>
      <c r="I11" s="193">
        <v>515334</v>
      </c>
      <c r="J11" s="193">
        <v>554178</v>
      </c>
      <c r="K11" s="193">
        <v>549086</v>
      </c>
      <c r="L11" s="193">
        <v>541143</v>
      </c>
      <c r="M11" s="193">
        <v>561534</v>
      </c>
      <c r="N11" s="193">
        <v>507335</v>
      </c>
      <c r="O11" s="193">
        <v>496423</v>
      </c>
      <c r="P11" s="193">
        <v>514846</v>
      </c>
      <c r="Q11" s="193">
        <v>538860</v>
      </c>
      <c r="R11" s="193">
        <v>429564</v>
      </c>
      <c r="S11" s="189">
        <f>AVERAGE(G11:R11)</f>
        <v>512335.5833333333</v>
      </c>
    </row>
    <row r="12" spans="1:19" ht="21" customHeight="1">
      <c r="A12" s="37"/>
      <c r="B12" s="37"/>
      <c r="C12" s="20"/>
      <c r="D12" s="194"/>
      <c r="E12" s="194"/>
      <c r="F12" s="194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</row>
    <row r="13" spans="1:19" ht="21" customHeight="1">
      <c r="A13" s="244" t="s">
        <v>99</v>
      </c>
      <c r="B13" s="244"/>
      <c r="C13" s="58" t="s">
        <v>100</v>
      </c>
      <c r="D13" s="193">
        <v>368940</v>
      </c>
      <c r="E13" s="193">
        <v>355060</v>
      </c>
      <c r="F13" s="188">
        <f>SUM(G13:R13)</f>
        <v>333958</v>
      </c>
      <c r="G13" s="193">
        <v>26926</v>
      </c>
      <c r="H13" s="193">
        <v>26154</v>
      </c>
      <c r="I13" s="193">
        <v>26901</v>
      </c>
      <c r="J13" s="193">
        <v>29391</v>
      </c>
      <c r="K13" s="193">
        <v>28192</v>
      </c>
      <c r="L13" s="193">
        <v>29428</v>
      </c>
      <c r="M13" s="193">
        <v>30087</v>
      </c>
      <c r="N13" s="193">
        <v>29355</v>
      </c>
      <c r="O13" s="193">
        <v>27052</v>
      </c>
      <c r="P13" s="193">
        <v>26827</v>
      </c>
      <c r="Q13" s="193">
        <v>26693</v>
      </c>
      <c r="R13" s="193">
        <v>26952</v>
      </c>
      <c r="S13" s="189">
        <f>AVERAGE(G13:R13)</f>
        <v>27829.833333333332</v>
      </c>
    </row>
    <row r="14" spans="1:19" ht="21" customHeight="1">
      <c r="A14" s="37"/>
      <c r="B14" s="37"/>
      <c r="C14" s="20"/>
      <c r="D14" s="194"/>
      <c r="E14" s="194"/>
      <c r="F14" s="194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ht="21" customHeight="1">
      <c r="A15" s="261" t="s">
        <v>101</v>
      </c>
      <c r="B15" s="262"/>
      <c r="C15" s="20" t="s">
        <v>102</v>
      </c>
      <c r="D15" s="193">
        <v>1432813</v>
      </c>
      <c r="E15" s="193">
        <v>743207</v>
      </c>
      <c r="F15" s="188">
        <f>SUM(G15:R15)</f>
        <v>751395</v>
      </c>
      <c r="G15" s="193">
        <v>58074</v>
      </c>
      <c r="H15" s="193">
        <v>66803</v>
      </c>
      <c r="I15" s="193">
        <v>72926</v>
      </c>
      <c r="J15" s="193">
        <v>89786</v>
      </c>
      <c r="K15" s="193">
        <v>69374</v>
      </c>
      <c r="L15" s="193">
        <v>60892</v>
      </c>
      <c r="M15" s="193">
        <v>64075</v>
      </c>
      <c r="N15" s="193">
        <v>64668</v>
      </c>
      <c r="O15" s="193">
        <v>66472</v>
      </c>
      <c r="P15" s="193">
        <v>45193</v>
      </c>
      <c r="Q15" s="193">
        <v>45588</v>
      </c>
      <c r="R15" s="193">
        <v>47544</v>
      </c>
      <c r="S15" s="189">
        <f>AVERAGE(G15:R15)</f>
        <v>62616.25</v>
      </c>
    </row>
    <row r="16" spans="1:19" ht="21" customHeight="1">
      <c r="A16" s="37"/>
      <c r="B16" s="37"/>
      <c r="C16" s="20"/>
      <c r="D16" s="194"/>
      <c r="E16" s="194"/>
      <c r="F16" s="194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ht="21" customHeight="1">
      <c r="A17" s="244" t="s">
        <v>103</v>
      </c>
      <c r="B17" s="244"/>
      <c r="C17" s="20" t="s">
        <v>104</v>
      </c>
      <c r="D17" s="193">
        <v>726227</v>
      </c>
      <c r="E17" s="193">
        <v>863977</v>
      </c>
      <c r="F17" s="188">
        <f>SUM(G17:R17)</f>
        <v>711985</v>
      </c>
      <c r="G17" s="193">
        <v>63328</v>
      </c>
      <c r="H17" s="193">
        <v>23439</v>
      </c>
      <c r="I17" s="193">
        <v>78759</v>
      </c>
      <c r="J17" s="193">
        <v>68983</v>
      </c>
      <c r="K17" s="193">
        <v>48701</v>
      </c>
      <c r="L17" s="193">
        <v>66007</v>
      </c>
      <c r="M17" s="193">
        <v>57284</v>
      </c>
      <c r="N17" s="193">
        <v>61490</v>
      </c>
      <c r="O17" s="193">
        <v>69392</v>
      </c>
      <c r="P17" s="193">
        <v>59361</v>
      </c>
      <c r="Q17" s="193">
        <v>58561</v>
      </c>
      <c r="R17" s="193">
        <v>56680</v>
      </c>
      <c r="S17" s="189">
        <f>AVERAGE(G17:R17)</f>
        <v>59332.083333333336</v>
      </c>
    </row>
    <row r="18" spans="1:19" ht="21" customHeight="1">
      <c r="A18" s="37"/>
      <c r="B18" s="37"/>
      <c r="C18" s="20"/>
      <c r="D18" s="194"/>
      <c r="E18" s="194"/>
      <c r="F18" s="194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5"/>
    </row>
    <row r="19" spans="1:19" ht="21" customHeight="1">
      <c r="A19" s="244" t="s">
        <v>105</v>
      </c>
      <c r="B19" s="244"/>
      <c r="C19" s="20" t="s">
        <v>104</v>
      </c>
      <c r="D19" s="193">
        <v>369785</v>
      </c>
      <c r="E19" s="193">
        <v>360686</v>
      </c>
      <c r="F19" s="193">
        <v>342319</v>
      </c>
      <c r="G19" s="193">
        <v>30433</v>
      </c>
      <c r="H19" s="193">
        <v>32502</v>
      </c>
      <c r="I19" s="193">
        <v>27598</v>
      </c>
      <c r="J19" s="193">
        <v>26645</v>
      </c>
      <c r="K19" s="193">
        <v>28645</v>
      </c>
      <c r="L19" s="193">
        <v>29141</v>
      </c>
      <c r="M19" s="193">
        <v>27654</v>
      </c>
      <c r="N19" s="193">
        <v>28526</v>
      </c>
      <c r="O19" s="193">
        <v>28833</v>
      </c>
      <c r="P19" s="193">
        <v>27928</v>
      </c>
      <c r="Q19" s="193">
        <v>27624</v>
      </c>
      <c r="R19" s="193">
        <v>26793</v>
      </c>
      <c r="S19" s="189">
        <f>AVERAGE(G19:R19)</f>
        <v>28526.833333333332</v>
      </c>
    </row>
    <row r="20" spans="1:19" ht="21" customHeight="1">
      <c r="A20" s="37"/>
      <c r="B20" s="37"/>
      <c r="C20" s="20"/>
      <c r="D20" s="194"/>
      <c r="E20" s="194"/>
      <c r="F20" s="194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1:19" ht="21" customHeight="1">
      <c r="A21" s="244" t="s">
        <v>347</v>
      </c>
      <c r="B21" s="244"/>
      <c r="C21" s="20" t="s">
        <v>118</v>
      </c>
      <c r="D21" s="193">
        <v>553964</v>
      </c>
      <c r="E21" s="193">
        <v>552621</v>
      </c>
      <c r="F21" s="188">
        <f>SUM(G21:R21)</f>
        <v>555991</v>
      </c>
      <c r="G21" s="193">
        <v>45819</v>
      </c>
      <c r="H21" s="193">
        <v>46204</v>
      </c>
      <c r="I21" s="193">
        <v>46723</v>
      </c>
      <c r="J21" s="193">
        <v>46483</v>
      </c>
      <c r="K21" s="193">
        <v>45587</v>
      </c>
      <c r="L21" s="193">
        <v>46562</v>
      </c>
      <c r="M21" s="193">
        <v>46715</v>
      </c>
      <c r="N21" s="193">
        <v>46271</v>
      </c>
      <c r="O21" s="193">
        <v>46383</v>
      </c>
      <c r="P21" s="193">
        <v>46302</v>
      </c>
      <c r="Q21" s="193">
        <v>46671</v>
      </c>
      <c r="R21" s="193">
        <v>46271</v>
      </c>
      <c r="S21" s="189">
        <f>AVERAGE(G21:R21)</f>
        <v>46332.583333333336</v>
      </c>
    </row>
    <row r="22" spans="1:19" ht="21" customHeight="1">
      <c r="A22" s="37"/>
      <c r="B22" s="37"/>
      <c r="C22" s="20"/>
      <c r="D22" s="194"/>
      <c r="E22" s="194"/>
      <c r="F22" s="194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1:19" ht="21" customHeight="1">
      <c r="A23" s="244" t="s">
        <v>106</v>
      </c>
      <c r="B23" s="244"/>
      <c r="C23" s="20" t="s">
        <v>107</v>
      </c>
      <c r="D23" s="193">
        <f>SUM(D24:D25)</f>
        <v>2541002</v>
      </c>
      <c r="E23" s="193">
        <f aca="true" t="shared" si="1" ref="E23:J23">SUM(E24:E25)</f>
        <v>2699596</v>
      </c>
      <c r="F23" s="193">
        <f t="shared" si="1"/>
        <v>2813196</v>
      </c>
      <c r="G23" s="193">
        <f t="shared" si="1"/>
        <v>230993</v>
      </c>
      <c r="H23" s="193">
        <f t="shared" si="1"/>
        <v>232895</v>
      </c>
      <c r="I23" s="193">
        <f t="shared" si="1"/>
        <v>265706</v>
      </c>
      <c r="J23" s="193">
        <f t="shared" si="1"/>
        <v>237815</v>
      </c>
      <c r="K23" s="193">
        <f aca="true" t="shared" si="2" ref="K23:S23">SUM(K24:K25)</f>
        <v>230582</v>
      </c>
      <c r="L23" s="193">
        <f t="shared" si="2"/>
        <v>239917</v>
      </c>
      <c r="M23" s="193">
        <f t="shared" si="2"/>
        <v>236510</v>
      </c>
      <c r="N23" s="193">
        <f t="shared" si="2"/>
        <v>231191</v>
      </c>
      <c r="O23" s="193">
        <f t="shared" si="2"/>
        <v>232175</v>
      </c>
      <c r="P23" s="193">
        <f t="shared" si="2"/>
        <v>225343</v>
      </c>
      <c r="Q23" s="193">
        <f t="shared" si="2"/>
        <v>221418</v>
      </c>
      <c r="R23" s="193">
        <f t="shared" si="2"/>
        <v>228651</v>
      </c>
      <c r="S23" s="193">
        <f t="shared" si="2"/>
        <v>234433</v>
      </c>
    </row>
    <row r="24" spans="2:19" ht="21" customHeight="1">
      <c r="B24" s="43" t="s">
        <v>119</v>
      </c>
      <c r="C24" s="20"/>
      <c r="D24" s="193">
        <v>1375060</v>
      </c>
      <c r="E24" s="193">
        <v>1706520</v>
      </c>
      <c r="F24" s="188">
        <f>SUM(G24:R24)</f>
        <v>1938178</v>
      </c>
      <c r="G24" s="193">
        <v>155525</v>
      </c>
      <c r="H24" s="193">
        <v>153409</v>
      </c>
      <c r="I24" s="193">
        <v>173180</v>
      </c>
      <c r="J24" s="193">
        <v>156699</v>
      </c>
      <c r="K24" s="193">
        <v>163150</v>
      </c>
      <c r="L24" s="193">
        <v>170329</v>
      </c>
      <c r="M24" s="193">
        <v>159566</v>
      </c>
      <c r="N24" s="193">
        <v>158379</v>
      </c>
      <c r="O24" s="193">
        <v>158443</v>
      </c>
      <c r="P24" s="193">
        <v>162523</v>
      </c>
      <c r="Q24" s="193">
        <v>166152</v>
      </c>
      <c r="R24" s="193">
        <v>160823</v>
      </c>
      <c r="S24" s="189">
        <f>AVERAGE(G24:R24)</f>
        <v>161514.83333333334</v>
      </c>
    </row>
    <row r="25" spans="2:19" ht="21" customHeight="1">
      <c r="B25" s="43" t="s">
        <v>120</v>
      </c>
      <c r="C25" s="20"/>
      <c r="D25" s="193">
        <v>1165942</v>
      </c>
      <c r="E25" s="193">
        <v>993076</v>
      </c>
      <c r="F25" s="188">
        <f>SUM(G25:R25)</f>
        <v>875018</v>
      </c>
      <c r="G25" s="193">
        <v>75468</v>
      </c>
      <c r="H25" s="193">
        <v>79486</v>
      </c>
      <c r="I25" s="193">
        <v>92526</v>
      </c>
      <c r="J25" s="193">
        <v>81116</v>
      </c>
      <c r="K25" s="193">
        <v>67432</v>
      </c>
      <c r="L25" s="193">
        <v>69588</v>
      </c>
      <c r="M25" s="193">
        <v>76944</v>
      </c>
      <c r="N25" s="193">
        <v>72812</v>
      </c>
      <c r="O25" s="193">
        <v>73732</v>
      </c>
      <c r="P25" s="193">
        <v>62820</v>
      </c>
      <c r="Q25" s="193">
        <v>55266</v>
      </c>
      <c r="R25" s="193">
        <v>67828</v>
      </c>
      <c r="S25" s="189">
        <f>AVERAGE(G25:R25)</f>
        <v>72918.16666666667</v>
      </c>
    </row>
    <row r="26" spans="1:19" ht="21" customHeight="1">
      <c r="A26" s="37"/>
      <c r="B26" s="43"/>
      <c r="C26" s="20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ht="21" customHeight="1">
      <c r="A27" s="244" t="s">
        <v>121</v>
      </c>
      <c r="B27" s="244"/>
      <c r="C27" s="20" t="s">
        <v>118</v>
      </c>
      <c r="D27" s="193">
        <v>6186307</v>
      </c>
      <c r="E27" s="193">
        <v>6172436</v>
      </c>
      <c r="F27" s="188">
        <f>SUM(G27:R27)</f>
        <v>6521494</v>
      </c>
      <c r="G27" s="193">
        <v>511646</v>
      </c>
      <c r="H27" s="193">
        <v>500493</v>
      </c>
      <c r="I27" s="193">
        <v>623515</v>
      </c>
      <c r="J27" s="193">
        <v>598076</v>
      </c>
      <c r="K27" s="193">
        <v>566415</v>
      </c>
      <c r="L27" s="193">
        <v>578020</v>
      </c>
      <c r="M27" s="193">
        <v>562405</v>
      </c>
      <c r="N27" s="193">
        <v>514196</v>
      </c>
      <c r="O27" s="193">
        <v>514613</v>
      </c>
      <c r="P27" s="193">
        <v>523905</v>
      </c>
      <c r="Q27" s="193">
        <v>507024</v>
      </c>
      <c r="R27" s="193">
        <v>521186</v>
      </c>
      <c r="S27" s="189">
        <f>AVERAGE(G27:R27)</f>
        <v>543457.8333333334</v>
      </c>
    </row>
    <row r="28" spans="1:19" ht="21" customHeight="1">
      <c r="A28" s="37"/>
      <c r="B28" s="37"/>
      <c r="C28" s="20"/>
      <c r="D28" s="194"/>
      <c r="E28" s="194"/>
      <c r="F28" s="194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19" ht="21" customHeight="1">
      <c r="A29" s="244" t="s">
        <v>122</v>
      </c>
      <c r="B29" s="244"/>
      <c r="C29" s="20" t="s">
        <v>123</v>
      </c>
      <c r="D29" s="193">
        <f>SUM(D30:D31)</f>
        <v>2681</v>
      </c>
      <c r="E29" s="193">
        <f aca="true" t="shared" si="3" ref="E29:L29">SUM(E30:E31)</f>
        <v>3886</v>
      </c>
      <c r="F29" s="193">
        <f t="shared" si="3"/>
        <v>4341</v>
      </c>
      <c r="G29" s="193">
        <f t="shared" si="3"/>
        <v>228</v>
      </c>
      <c r="H29" s="193">
        <f t="shared" si="3"/>
        <v>399</v>
      </c>
      <c r="I29" s="193">
        <f t="shared" si="3"/>
        <v>419</v>
      </c>
      <c r="J29" s="193">
        <f t="shared" si="3"/>
        <v>288</v>
      </c>
      <c r="K29" s="193">
        <f t="shared" si="3"/>
        <v>364</v>
      </c>
      <c r="L29" s="193">
        <f t="shared" si="3"/>
        <v>397</v>
      </c>
      <c r="M29" s="193">
        <f aca="true" t="shared" si="4" ref="M29:S29">SUM(M30:M31)</f>
        <v>359</v>
      </c>
      <c r="N29" s="193">
        <f t="shared" si="4"/>
        <v>327</v>
      </c>
      <c r="O29" s="193">
        <f t="shared" si="4"/>
        <v>372</v>
      </c>
      <c r="P29" s="193">
        <f t="shared" si="4"/>
        <v>350</v>
      </c>
      <c r="Q29" s="193">
        <f t="shared" si="4"/>
        <v>421</v>
      </c>
      <c r="R29" s="193">
        <f t="shared" si="4"/>
        <v>417</v>
      </c>
      <c r="S29" s="193">
        <f t="shared" si="4"/>
        <v>361.75</v>
      </c>
    </row>
    <row r="30" spans="2:19" ht="21" customHeight="1">
      <c r="B30" s="43" t="s">
        <v>108</v>
      </c>
      <c r="C30" s="20"/>
      <c r="D30" s="193">
        <v>1296</v>
      </c>
      <c r="E30" s="193">
        <v>1615</v>
      </c>
      <c r="F30" s="188">
        <f>SUM(G30:R30)</f>
        <v>1893</v>
      </c>
      <c r="G30" s="193">
        <v>84</v>
      </c>
      <c r="H30" s="193">
        <v>156</v>
      </c>
      <c r="I30" s="193">
        <v>160</v>
      </c>
      <c r="J30" s="193">
        <v>133</v>
      </c>
      <c r="K30" s="193">
        <v>172</v>
      </c>
      <c r="L30" s="193">
        <v>192</v>
      </c>
      <c r="M30" s="193">
        <v>134</v>
      </c>
      <c r="N30" s="193">
        <v>146</v>
      </c>
      <c r="O30" s="193">
        <v>162</v>
      </c>
      <c r="P30" s="193">
        <v>163</v>
      </c>
      <c r="Q30" s="193">
        <v>177</v>
      </c>
      <c r="R30" s="193">
        <v>214</v>
      </c>
      <c r="S30" s="189">
        <f>AVERAGE(G30:R30)</f>
        <v>157.75</v>
      </c>
    </row>
    <row r="31" spans="2:19" ht="21" customHeight="1">
      <c r="B31" s="43" t="s">
        <v>109</v>
      </c>
      <c r="C31" s="20"/>
      <c r="D31" s="193">
        <v>1385</v>
      </c>
      <c r="E31" s="193">
        <v>2271</v>
      </c>
      <c r="F31" s="188">
        <f>SUM(G31:R31)</f>
        <v>2448</v>
      </c>
      <c r="G31" s="193">
        <v>144</v>
      </c>
      <c r="H31" s="193">
        <v>243</v>
      </c>
      <c r="I31" s="193">
        <v>259</v>
      </c>
      <c r="J31" s="193">
        <v>155</v>
      </c>
      <c r="K31" s="193">
        <v>192</v>
      </c>
      <c r="L31" s="193">
        <v>205</v>
      </c>
      <c r="M31" s="193">
        <v>225</v>
      </c>
      <c r="N31" s="193">
        <v>181</v>
      </c>
      <c r="O31" s="193">
        <v>210</v>
      </c>
      <c r="P31" s="193">
        <v>187</v>
      </c>
      <c r="Q31" s="193">
        <v>244</v>
      </c>
      <c r="R31" s="193">
        <v>203</v>
      </c>
      <c r="S31" s="189">
        <f>AVERAGE(G31:R31)</f>
        <v>204</v>
      </c>
    </row>
    <row r="32" spans="1:19" ht="21" customHeight="1">
      <c r="A32" s="37"/>
      <c r="B32" s="37"/>
      <c r="C32" s="20"/>
      <c r="D32" s="194"/>
      <c r="E32" s="194"/>
      <c r="F32" s="194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</row>
    <row r="33" spans="1:19" ht="21" customHeight="1">
      <c r="A33" s="244" t="s">
        <v>124</v>
      </c>
      <c r="B33" s="244"/>
      <c r="C33" s="20" t="s">
        <v>123</v>
      </c>
      <c r="D33" s="193">
        <f aca="true" t="shared" si="5" ref="D33:J33">SUM(D34:D35)</f>
        <v>11189</v>
      </c>
      <c r="E33" s="193">
        <f t="shared" si="5"/>
        <v>12338</v>
      </c>
      <c r="F33" s="193">
        <f t="shared" si="5"/>
        <v>8437</v>
      </c>
      <c r="G33" s="193">
        <f t="shared" si="5"/>
        <v>857</v>
      </c>
      <c r="H33" s="193">
        <f t="shared" si="5"/>
        <v>633</v>
      </c>
      <c r="I33" s="193">
        <f t="shared" si="5"/>
        <v>1030</v>
      </c>
      <c r="J33" s="193">
        <f t="shared" si="5"/>
        <v>944</v>
      </c>
      <c r="K33" s="193">
        <f aca="true" t="shared" si="6" ref="K33:S33">SUM(K34:K35)</f>
        <v>924</v>
      </c>
      <c r="L33" s="193">
        <f t="shared" si="6"/>
        <v>841</v>
      </c>
      <c r="M33" s="193">
        <f t="shared" si="6"/>
        <v>591</v>
      </c>
      <c r="N33" s="193">
        <f t="shared" si="6"/>
        <v>531</v>
      </c>
      <c r="O33" s="193">
        <f t="shared" si="6"/>
        <v>527</v>
      </c>
      <c r="P33" s="193">
        <f t="shared" si="6"/>
        <v>402</v>
      </c>
      <c r="Q33" s="193">
        <f t="shared" si="6"/>
        <v>667</v>
      </c>
      <c r="R33" s="193">
        <f t="shared" si="6"/>
        <v>490</v>
      </c>
      <c r="S33" s="193">
        <f t="shared" si="6"/>
        <v>703.0833333333334</v>
      </c>
    </row>
    <row r="34" spans="2:19" ht="21" customHeight="1">
      <c r="B34" s="43" t="s">
        <v>125</v>
      </c>
      <c r="C34" s="20"/>
      <c r="D34" s="193">
        <v>8936</v>
      </c>
      <c r="E34" s="193">
        <v>10261</v>
      </c>
      <c r="F34" s="188">
        <f>SUM(G34:R34)</f>
        <v>6687</v>
      </c>
      <c r="G34" s="193">
        <v>677</v>
      </c>
      <c r="H34" s="193">
        <v>445</v>
      </c>
      <c r="I34" s="193">
        <v>821</v>
      </c>
      <c r="J34" s="193">
        <v>758</v>
      </c>
      <c r="K34" s="193">
        <v>782</v>
      </c>
      <c r="L34" s="193">
        <v>670</v>
      </c>
      <c r="M34" s="193">
        <v>462</v>
      </c>
      <c r="N34" s="193">
        <v>416</v>
      </c>
      <c r="O34" s="193">
        <v>401</v>
      </c>
      <c r="P34" s="193">
        <v>290</v>
      </c>
      <c r="Q34" s="193">
        <v>576</v>
      </c>
      <c r="R34" s="193">
        <v>389</v>
      </c>
      <c r="S34" s="189">
        <f>AVERAGE(G34:R34)</f>
        <v>557.25</v>
      </c>
    </row>
    <row r="35" spans="2:19" ht="21" customHeight="1">
      <c r="B35" s="43" t="s">
        <v>110</v>
      </c>
      <c r="C35" s="20"/>
      <c r="D35" s="193">
        <v>2253</v>
      </c>
      <c r="E35" s="193">
        <v>2077</v>
      </c>
      <c r="F35" s="188">
        <f>SUM(G35:R35)</f>
        <v>1750</v>
      </c>
      <c r="G35" s="193">
        <v>180</v>
      </c>
      <c r="H35" s="193">
        <v>188</v>
      </c>
      <c r="I35" s="193">
        <v>209</v>
      </c>
      <c r="J35" s="193">
        <v>186</v>
      </c>
      <c r="K35" s="193">
        <v>142</v>
      </c>
      <c r="L35" s="193">
        <v>171</v>
      </c>
      <c r="M35" s="193">
        <v>129</v>
      </c>
      <c r="N35" s="193">
        <v>115</v>
      </c>
      <c r="O35" s="193">
        <v>126</v>
      </c>
      <c r="P35" s="193">
        <v>112</v>
      </c>
      <c r="Q35" s="193">
        <v>91</v>
      </c>
      <c r="R35" s="193">
        <v>101</v>
      </c>
      <c r="S35" s="189">
        <f>AVERAGE(G35:R35)</f>
        <v>145.83333333333334</v>
      </c>
    </row>
    <row r="36" spans="1:19" ht="21" customHeight="1">
      <c r="A36" s="37"/>
      <c r="B36" s="37"/>
      <c r="C36" s="20"/>
      <c r="D36" s="194"/>
      <c r="E36" s="194"/>
      <c r="F36" s="194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ht="21" customHeight="1">
      <c r="A37" s="244" t="s">
        <v>126</v>
      </c>
      <c r="B37" s="244"/>
      <c r="C37" s="20" t="s">
        <v>118</v>
      </c>
      <c r="D37" s="193">
        <v>22015832</v>
      </c>
      <c r="E37" s="193">
        <v>21548125</v>
      </c>
      <c r="F37" s="188">
        <f>SUM(G37:R37)</f>
        <v>21198211</v>
      </c>
      <c r="G37" s="193">
        <v>1673945</v>
      </c>
      <c r="H37" s="193">
        <v>1701069</v>
      </c>
      <c r="I37" s="193">
        <v>2062279</v>
      </c>
      <c r="J37" s="193">
        <v>1690498</v>
      </c>
      <c r="K37" s="193">
        <v>1636657</v>
      </c>
      <c r="L37" s="193">
        <v>1884372</v>
      </c>
      <c r="M37" s="193">
        <v>1704382</v>
      </c>
      <c r="N37" s="193">
        <v>1653337</v>
      </c>
      <c r="O37" s="193">
        <v>1992033</v>
      </c>
      <c r="P37" s="193">
        <v>1580237</v>
      </c>
      <c r="Q37" s="193">
        <v>1828380</v>
      </c>
      <c r="R37" s="193">
        <v>1791022</v>
      </c>
      <c r="S37" s="189">
        <f>AVERAGE(G37:R37)</f>
        <v>1766517.5833333333</v>
      </c>
    </row>
    <row r="38" spans="1:19" ht="21" customHeight="1">
      <c r="A38" s="37"/>
      <c r="B38" s="37"/>
      <c r="C38" s="20"/>
      <c r="D38" s="194"/>
      <c r="E38" s="194"/>
      <c r="F38" s="194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</row>
    <row r="39" spans="1:19" ht="21" customHeight="1">
      <c r="A39" s="244" t="s">
        <v>127</v>
      </c>
      <c r="B39" s="244"/>
      <c r="C39" s="20" t="s">
        <v>128</v>
      </c>
      <c r="D39" s="193">
        <v>25401</v>
      </c>
      <c r="E39" s="193">
        <v>28878</v>
      </c>
      <c r="F39" s="188">
        <f>SUM(G39:R39)</f>
        <v>27109</v>
      </c>
      <c r="G39" s="193">
        <v>2010</v>
      </c>
      <c r="H39" s="193">
        <v>2402</v>
      </c>
      <c r="I39" s="193">
        <v>2357</v>
      </c>
      <c r="J39" s="193">
        <v>2464</v>
      </c>
      <c r="K39" s="193">
        <v>2100</v>
      </c>
      <c r="L39" s="193">
        <v>2246</v>
      </c>
      <c r="M39" s="193">
        <v>2190</v>
      </c>
      <c r="N39" s="193">
        <v>2211</v>
      </c>
      <c r="O39" s="193">
        <v>2287</v>
      </c>
      <c r="P39" s="193">
        <v>2312</v>
      </c>
      <c r="Q39" s="193">
        <v>2481</v>
      </c>
      <c r="R39" s="193">
        <v>2049</v>
      </c>
      <c r="S39" s="189">
        <f>AVERAGE(G39:R39)</f>
        <v>2259.0833333333335</v>
      </c>
    </row>
    <row r="40" spans="1:19" ht="21" customHeight="1">
      <c r="A40" s="37"/>
      <c r="B40" s="37"/>
      <c r="C40" s="20"/>
      <c r="D40" s="194"/>
      <c r="E40" s="194"/>
      <c r="F40" s="194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ht="21" customHeight="1">
      <c r="A41" s="256" t="s">
        <v>111</v>
      </c>
      <c r="B41" s="257"/>
      <c r="C41" s="20" t="s">
        <v>128</v>
      </c>
      <c r="D41" s="193">
        <v>61604</v>
      </c>
      <c r="E41" s="193">
        <v>43608</v>
      </c>
      <c r="F41" s="188">
        <f>SUM(G41:R41)</f>
        <v>41535</v>
      </c>
      <c r="G41" s="193">
        <v>3015</v>
      </c>
      <c r="H41" s="193">
        <v>3486</v>
      </c>
      <c r="I41" s="193">
        <v>3615</v>
      </c>
      <c r="J41" s="193">
        <v>3491</v>
      </c>
      <c r="K41" s="193">
        <v>3348</v>
      </c>
      <c r="L41" s="193">
        <v>3819</v>
      </c>
      <c r="M41" s="193">
        <v>3671</v>
      </c>
      <c r="N41" s="193">
        <v>3260</v>
      </c>
      <c r="O41" s="193">
        <v>3411</v>
      </c>
      <c r="P41" s="193">
        <v>3480</v>
      </c>
      <c r="Q41" s="193">
        <v>3451</v>
      </c>
      <c r="R41" s="193">
        <v>3488</v>
      </c>
      <c r="S41" s="189">
        <f>AVERAGE(G41:R41)</f>
        <v>3461.25</v>
      </c>
    </row>
    <row r="42" spans="1:19" ht="21" customHeight="1">
      <c r="A42" s="37"/>
      <c r="B42" s="37"/>
      <c r="C42" s="20"/>
      <c r="D42" s="194"/>
      <c r="E42" s="194"/>
      <c r="F42" s="194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ht="21" customHeight="1">
      <c r="A43" s="251" t="s">
        <v>112</v>
      </c>
      <c r="B43" s="251"/>
      <c r="C43" s="21" t="s">
        <v>128</v>
      </c>
      <c r="D43" s="193">
        <v>103881</v>
      </c>
      <c r="E43" s="193">
        <v>102413</v>
      </c>
      <c r="F43" s="188">
        <f>SUM(G43:R43)</f>
        <v>84525</v>
      </c>
      <c r="G43" s="193">
        <v>7717</v>
      </c>
      <c r="H43" s="193">
        <v>7065</v>
      </c>
      <c r="I43" s="193">
        <v>7687</v>
      </c>
      <c r="J43" s="193">
        <v>5147</v>
      </c>
      <c r="K43" s="193">
        <v>4527</v>
      </c>
      <c r="L43" s="193">
        <v>6999</v>
      </c>
      <c r="M43" s="193">
        <v>5495</v>
      </c>
      <c r="N43" s="193">
        <v>6674</v>
      </c>
      <c r="O43" s="193">
        <v>5703</v>
      </c>
      <c r="P43" s="193">
        <v>8075</v>
      </c>
      <c r="Q43" s="193">
        <v>9492</v>
      </c>
      <c r="R43" s="193">
        <v>9944</v>
      </c>
      <c r="S43" s="189">
        <f>AVERAGE(G43:R43)</f>
        <v>7043.75</v>
      </c>
    </row>
    <row r="44" spans="1:19" ht="15" customHeight="1">
      <c r="A44" s="37" t="s">
        <v>26</v>
      </c>
      <c r="B44" s="37"/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6" spans="4:19" ht="21" customHeight="1"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</row>
    <row r="47" spans="4:19" ht="21" customHeight="1">
      <c r="D47" s="60"/>
      <c r="E47" s="61"/>
      <c r="F47" s="6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</row>
    <row r="48" spans="4:19" ht="21" customHeight="1">
      <c r="D48" s="60"/>
      <c r="E48" s="61"/>
      <c r="F48" s="6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</row>
    <row r="49" spans="4:19" ht="21" customHeight="1">
      <c r="D49" s="60"/>
      <c r="E49" s="61"/>
      <c r="F49" s="6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</row>
  </sheetData>
  <sheetProtection/>
  <mergeCells count="33">
    <mergeCell ref="Q6:Q8"/>
    <mergeCell ref="M6:M8"/>
    <mergeCell ref="N6:N8"/>
    <mergeCell ref="O6:O8"/>
    <mergeCell ref="A3:S3"/>
    <mergeCell ref="A4:S4"/>
    <mergeCell ref="C6:C8"/>
    <mergeCell ref="D6:D8"/>
    <mergeCell ref="E6:E8"/>
    <mergeCell ref="R6:R8"/>
    <mergeCell ref="K6:K8"/>
    <mergeCell ref="S6:S8"/>
    <mergeCell ref="L6:L8"/>
    <mergeCell ref="P6:P8"/>
    <mergeCell ref="A17:B17"/>
    <mergeCell ref="A9:B9"/>
    <mergeCell ref="A13:B13"/>
    <mergeCell ref="A15:B15"/>
    <mergeCell ref="I6:I8"/>
    <mergeCell ref="J6:J8"/>
    <mergeCell ref="F6:F8"/>
    <mergeCell ref="G6:G8"/>
    <mergeCell ref="H6:H8"/>
    <mergeCell ref="A19:B19"/>
    <mergeCell ref="A21:B21"/>
    <mergeCell ref="A23:B23"/>
    <mergeCell ref="A39:B39"/>
    <mergeCell ref="A41:B41"/>
    <mergeCell ref="A43:B43"/>
    <mergeCell ref="A27:B27"/>
    <mergeCell ref="A29:B29"/>
    <mergeCell ref="A33:B33"/>
    <mergeCell ref="A37:B3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59765625" style="68" customWidth="1"/>
    <col min="2" max="3" width="11.59765625" style="68" customWidth="1"/>
    <col min="4" max="4" width="10.59765625" style="68" customWidth="1"/>
    <col min="5" max="5" width="10.59765625" style="70" customWidth="1"/>
    <col min="6" max="7" width="11.59765625" style="68" customWidth="1"/>
    <col min="8" max="8" width="10.59765625" style="68" customWidth="1"/>
    <col min="9" max="9" width="10.59765625" style="70" customWidth="1"/>
    <col min="10" max="10" width="15.5" style="68" customWidth="1"/>
    <col min="11" max="11" width="14.19921875" style="68" customWidth="1"/>
    <col min="12" max="12" width="10.59765625" style="68" customWidth="1"/>
    <col min="13" max="13" width="11.5" style="70" customWidth="1"/>
    <col min="14" max="14" width="14.69921875" style="68" customWidth="1"/>
    <col min="15" max="15" width="14.5" style="68" customWidth="1"/>
    <col min="16" max="16" width="10.59765625" style="68" customWidth="1"/>
    <col min="17" max="17" width="10.59765625" style="70" customWidth="1"/>
    <col min="18" max="19" width="14.59765625" style="68" customWidth="1"/>
    <col min="20" max="20" width="10.59765625" style="68" customWidth="1"/>
    <col min="21" max="21" width="10.69921875" style="70" customWidth="1"/>
    <col min="22" max="22" width="20.5" style="67" customWidth="1"/>
    <col min="23" max="16384" width="10.59765625" style="68" customWidth="1"/>
  </cols>
  <sheetData>
    <row r="1" spans="1:22" s="63" customFormat="1" ht="19.5" customHeight="1">
      <c r="A1" s="62" t="s">
        <v>129</v>
      </c>
      <c r="E1" s="64"/>
      <c r="I1" s="64"/>
      <c r="M1" s="64"/>
      <c r="Q1" s="64"/>
      <c r="U1" s="65" t="s">
        <v>130</v>
      </c>
      <c r="V1" s="66"/>
    </row>
    <row r="2" spans="1:22" s="63" customFormat="1" ht="19.5" customHeight="1">
      <c r="A2" s="62"/>
      <c r="E2" s="64"/>
      <c r="I2" s="64"/>
      <c r="M2" s="64"/>
      <c r="Q2" s="64"/>
      <c r="U2" s="65"/>
      <c r="V2" s="66"/>
    </row>
    <row r="3" spans="1:21" ht="19.5" customHeight="1">
      <c r="A3" s="267" t="s">
        <v>171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9.5" customHeight="1">
      <c r="A4" s="268" t="s">
        <v>172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1:21" ht="18" customHeight="1" thickBot="1">
      <c r="A5" s="69" t="s">
        <v>131</v>
      </c>
      <c r="U5" s="71"/>
    </row>
    <row r="6" spans="1:21" ht="21.75" customHeight="1">
      <c r="A6" s="269" t="s">
        <v>173</v>
      </c>
      <c r="B6" s="270" t="s">
        <v>132</v>
      </c>
      <c r="C6" s="271"/>
      <c r="D6" s="271"/>
      <c r="E6" s="272"/>
      <c r="F6" s="270" t="s">
        <v>133</v>
      </c>
      <c r="G6" s="271"/>
      <c r="H6" s="271"/>
      <c r="I6" s="272"/>
      <c r="J6" s="270" t="s">
        <v>134</v>
      </c>
      <c r="K6" s="271"/>
      <c r="L6" s="271"/>
      <c r="M6" s="272"/>
      <c r="N6" s="270" t="s">
        <v>174</v>
      </c>
      <c r="O6" s="271"/>
      <c r="P6" s="271"/>
      <c r="Q6" s="272"/>
      <c r="R6" s="270" t="s">
        <v>136</v>
      </c>
      <c r="S6" s="273"/>
      <c r="T6" s="273"/>
      <c r="U6" s="273"/>
    </row>
    <row r="7" spans="1:21" ht="21.75" customHeight="1">
      <c r="A7" s="234"/>
      <c r="B7" s="72" t="s">
        <v>175</v>
      </c>
      <c r="C7" s="72" t="s">
        <v>176</v>
      </c>
      <c r="D7" s="72" t="s">
        <v>139</v>
      </c>
      <c r="E7" s="73" t="s">
        <v>140</v>
      </c>
      <c r="F7" s="72" t="s">
        <v>175</v>
      </c>
      <c r="G7" s="72" t="s">
        <v>176</v>
      </c>
      <c r="H7" s="72" t="s">
        <v>139</v>
      </c>
      <c r="I7" s="73" t="s">
        <v>140</v>
      </c>
      <c r="J7" s="72" t="s">
        <v>175</v>
      </c>
      <c r="K7" s="72" t="s">
        <v>176</v>
      </c>
      <c r="L7" s="72" t="s">
        <v>139</v>
      </c>
      <c r="M7" s="73" t="s">
        <v>140</v>
      </c>
      <c r="N7" s="72" t="s">
        <v>175</v>
      </c>
      <c r="O7" s="72" t="s">
        <v>176</v>
      </c>
      <c r="P7" s="72" t="s">
        <v>139</v>
      </c>
      <c r="Q7" s="73" t="s">
        <v>140</v>
      </c>
      <c r="R7" s="72" t="s">
        <v>175</v>
      </c>
      <c r="S7" s="72" t="s">
        <v>176</v>
      </c>
      <c r="T7" s="72" t="s">
        <v>139</v>
      </c>
      <c r="U7" s="74" t="s">
        <v>140</v>
      </c>
    </row>
    <row r="8" spans="1:21" s="155" customFormat="1" ht="21.75" customHeight="1">
      <c r="A8" s="151"/>
      <c r="B8" s="152"/>
      <c r="C8" s="152"/>
      <c r="D8" s="153" t="s">
        <v>141</v>
      </c>
      <c r="E8" s="154" t="s">
        <v>141</v>
      </c>
      <c r="F8" s="153" t="s">
        <v>142</v>
      </c>
      <c r="G8" s="153" t="s">
        <v>142</v>
      </c>
      <c r="H8" s="153" t="s">
        <v>141</v>
      </c>
      <c r="I8" s="154" t="s">
        <v>141</v>
      </c>
      <c r="J8" s="153" t="s">
        <v>143</v>
      </c>
      <c r="K8" s="153" t="s">
        <v>143</v>
      </c>
      <c r="L8" s="153" t="s">
        <v>141</v>
      </c>
      <c r="M8" s="154" t="s">
        <v>141</v>
      </c>
      <c r="N8" s="153" t="s">
        <v>143</v>
      </c>
      <c r="O8" s="153" t="s">
        <v>143</v>
      </c>
      <c r="P8" s="153" t="s">
        <v>141</v>
      </c>
      <c r="Q8" s="154" t="s">
        <v>141</v>
      </c>
      <c r="R8" s="153" t="s">
        <v>143</v>
      </c>
      <c r="S8" s="153" t="s">
        <v>143</v>
      </c>
      <c r="T8" s="153" t="s">
        <v>141</v>
      </c>
      <c r="U8" s="154" t="s">
        <v>141</v>
      </c>
    </row>
    <row r="9" spans="1:22" s="149" customFormat="1" ht="21.75" customHeight="1">
      <c r="A9" s="79" t="s">
        <v>144</v>
      </c>
      <c r="B9" s="80">
        <f>SUM(B11:B34)</f>
        <v>4238</v>
      </c>
      <c r="C9" s="80">
        <f>SUM(C11:C34)</f>
        <v>3891</v>
      </c>
      <c r="D9" s="148">
        <v>100</v>
      </c>
      <c r="E9" s="81">
        <f>(C9-B9)/B9*100</f>
        <v>-8.187824445493156</v>
      </c>
      <c r="F9" s="80">
        <v>96792</v>
      </c>
      <c r="G9" s="149">
        <v>96196</v>
      </c>
      <c r="H9" s="148">
        <v>100</v>
      </c>
      <c r="I9" s="81">
        <f>(G9-F9)/F9*100</f>
        <v>-0.615753368046946</v>
      </c>
      <c r="J9" s="80">
        <v>234690944</v>
      </c>
      <c r="K9" s="149">
        <v>237845016</v>
      </c>
      <c r="L9" s="148">
        <v>100</v>
      </c>
      <c r="M9" s="81">
        <f>(K9-J9)/J9*100</f>
        <v>1.3439257375009748</v>
      </c>
      <c r="N9" s="80">
        <v>233271325</v>
      </c>
      <c r="O9" s="149">
        <v>238143282</v>
      </c>
      <c r="P9" s="148">
        <v>100</v>
      </c>
      <c r="Q9" s="81">
        <f>(O9-N9)/N9*100</f>
        <v>2.088536600030029</v>
      </c>
      <c r="R9" s="80">
        <v>88818188</v>
      </c>
      <c r="S9" s="149">
        <v>86925302</v>
      </c>
      <c r="T9" s="148">
        <v>100</v>
      </c>
      <c r="U9" s="81">
        <f>(S9-R9)/R9*100</f>
        <v>-2.131191868043964</v>
      </c>
      <c r="V9" s="150"/>
    </row>
    <row r="10" spans="1:21" ht="21.75" customHeight="1">
      <c r="A10" s="75"/>
      <c r="B10" s="200"/>
      <c r="C10" s="196"/>
      <c r="D10" s="201"/>
      <c r="E10" s="198"/>
      <c r="F10" s="187"/>
      <c r="G10" s="199"/>
      <c r="H10" s="201"/>
      <c r="I10" s="198"/>
      <c r="J10" s="187"/>
      <c r="K10" s="199"/>
      <c r="L10" s="201"/>
      <c r="M10" s="198"/>
      <c r="N10" s="187"/>
      <c r="O10" s="199"/>
      <c r="P10" s="201"/>
      <c r="Q10" s="198"/>
      <c r="R10" s="200"/>
      <c r="S10" s="199"/>
      <c r="T10" s="201"/>
      <c r="U10" s="198"/>
    </row>
    <row r="11" spans="1:21" ht="21.75" customHeight="1">
      <c r="A11" s="47" t="s">
        <v>145</v>
      </c>
      <c r="B11" s="196">
        <v>522</v>
      </c>
      <c r="C11" s="196">
        <v>502</v>
      </c>
      <c r="D11" s="197">
        <f>C11/$C$9*100</f>
        <v>12.901567720380363</v>
      </c>
      <c r="E11" s="198">
        <f>(C11-B11)/B11*100</f>
        <v>-3.8314176245210727</v>
      </c>
      <c r="F11" s="202">
        <v>11946</v>
      </c>
      <c r="G11" s="199">
        <v>12066</v>
      </c>
      <c r="H11" s="197">
        <f>G11/$G$9*100</f>
        <v>12.543141086947482</v>
      </c>
      <c r="I11" s="198">
        <f>(G11-F11)/F11*100</f>
        <v>1.0045203415369162</v>
      </c>
      <c r="J11" s="202">
        <v>14690997</v>
      </c>
      <c r="K11" s="199">
        <v>14891525</v>
      </c>
      <c r="L11" s="197">
        <f>K11/$K$9*100</f>
        <v>6.261020411712138</v>
      </c>
      <c r="M11" s="198">
        <f>(K11-J11)/J11*100</f>
        <v>1.3649720301488046</v>
      </c>
      <c r="N11" s="202">
        <v>14686086</v>
      </c>
      <c r="O11" s="199">
        <v>14919680</v>
      </c>
      <c r="P11" s="197">
        <f>O11/$O$9*100</f>
        <v>6.265001420447376</v>
      </c>
      <c r="Q11" s="198">
        <f>(O11-N11)/N11*100</f>
        <v>1.590580362936728</v>
      </c>
      <c r="R11" s="202">
        <v>6166148</v>
      </c>
      <c r="S11" s="199">
        <v>6235862</v>
      </c>
      <c r="T11" s="197">
        <f>S11/$S$9*100</f>
        <v>7.173816893957988</v>
      </c>
      <c r="U11" s="198">
        <f>(S11-R11)/R11*100</f>
        <v>1.1305923892842014</v>
      </c>
    </row>
    <row r="12" spans="1:21" ht="21.75" customHeight="1">
      <c r="A12" s="47" t="s">
        <v>146</v>
      </c>
      <c r="B12" s="196">
        <v>50</v>
      </c>
      <c r="C12" s="196">
        <v>43</v>
      </c>
      <c r="D12" s="197">
        <f aca="true" t="shared" si="0" ref="D12:D34">C12/$C$9*100</f>
        <v>1.1051143664867642</v>
      </c>
      <c r="E12" s="198">
        <f aca="true" t="shared" si="1" ref="E12:E34">(C12-B12)/B12*100</f>
        <v>-14.000000000000002</v>
      </c>
      <c r="F12" s="202">
        <v>926</v>
      </c>
      <c r="G12" s="199">
        <v>887</v>
      </c>
      <c r="H12" s="197">
        <f aca="true" t="shared" si="2" ref="H12:H19">G12/$G$9*100</f>
        <v>0.9220757619859453</v>
      </c>
      <c r="I12" s="198">
        <f aca="true" t="shared" si="3" ref="I12:I19">(G12-F12)/F12*100</f>
        <v>-4.211663066954643</v>
      </c>
      <c r="J12" s="202">
        <v>18794250</v>
      </c>
      <c r="K12" s="199">
        <v>21125193</v>
      </c>
      <c r="L12" s="197">
        <f aca="true" t="shared" si="4" ref="L12:L19">K12/$K$9*100</f>
        <v>8.881915356174627</v>
      </c>
      <c r="M12" s="198">
        <f aca="true" t="shared" si="5" ref="M12:M19">(K12-J12)/J12*100</f>
        <v>12.402426273993376</v>
      </c>
      <c r="N12" s="202">
        <v>18805608</v>
      </c>
      <c r="O12" s="199">
        <v>21154491</v>
      </c>
      <c r="P12" s="197">
        <f aca="true" t="shared" si="6" ref="P12:P19">O12/$O$9*100</f>
        <v>8.88309375025746</v>
      </c>
      <c r="Q12" s="198">
        <f aca="true" t="shared" si="7" ref="Q12:Q19">(O12-N12)/N12*100</f>
        <v>12.49033267097772</v>
      </c>
      <c r="R12" s="202">
        <v>5293213</v>
      </c>
      <c r="S12" s="199">
        <v>5721547</v>
      </c>
      <c r="T12" s="197">
        <f aca="true" t="shared" si="8" ref="T12:T19">S12/$S$9*100</f>
        <v>6.582142216773662</v>
      </c>
      <c r="U12" s="198">
        <f aca="true" t="shared" si="9" ref="U12:U19">(S12-R12)/R12*100</f>
        <v>8.092136099567503</v>
      </c>
    </row>
    <row r="13" spans="1:21" ht="21.75" customHeight="1">
      <c r="A13" s="47" t="s">
        <v>147</v>
      </c>
      <c r="B13" s="196">
        <v>859</v>
      </c>
      <c r="C13" s="196">
        <v>731</v>
      </c>
      <c r="D13" s="197">
        <f t="shared" si="0"/>
        <v>18.786944230274994</v>
      </c>
      <c r="E13" s="198">
        <f t="shared" si="1"/>
        <v>-14.90104772991851</v>
      </c>
      <c r="F13" s="202">
        <v>11628</v>
      </c>
      <c r="G13" s="199">
        <v>10975</v>
      </c>
      <c r="H13" s="197">
        <f t="shared" si="2"/>
        <v>11.408998295147407</v>
      </c>
      <c r="I13" s="198">
        <f t="shared" si="3"/>
        <v>-5.615755073959408</v>
      </c>
      <c r="J13" s="202">
        <v>16845305</v>
      </c>
      <c r="K13" s="199">
        <v>16544611</v>
      </c>
      <c r="L13" s="197">
        <f t="shared" si="4"/>
        <v>6.956046957906405</v>
      </c>
      <c r="M13" s="198">
        <f t="shared" si="5"/>
        <v>-1.7850314969067047</v>
      </c>
      <c r="N13" s="202">
        <v>16817587</v>
      </c>
      <c r="O13" s="199">
        <v>16617565</v>
      </c>
      <c r="P13" s="197">
        <f t="shared" si="6"/>
        <v>6.977969254660729</v>
      </c>
      <c r="Q13" s="198">
        <f t="shared" si="7"/>
        <v>-1.1893620648431906</v>
      </c>
      <c r="R13" s="202">
        <v>7832016</v>
      </c>
      <c r="S13" s="199">
        <v>7594132</v>
      </c>
      <c r="T13" s="197">
        <f t="shared" si="8"/>
        <v>8.736388399317843</v>
      </c>
      <c r="U13" s="198">
        <f t="shared" si="9"/>
        <v>-3.0373278093405327</v>
      </c>
    </row>
    <row r="14" spans="1:21" ht="21.75" customHeight="1">
      <c r="A14" s="47" t="s">
        <v>148</v>
      </c>
      <c r="B14" s="196">
        <v>172</v>
      </c>
      <c r="C14" s="196">
        <v>162</v>
      </c>
      <c r="D14" s="197">
        <f t="shared" si="0"/>
        <v>4.163454124903624</v>
      </c>
      <c r="E14" s="198">
        <f t="shared" si="1"/>
        <v>-5.813953488372093</v>
      </c>
      <c r="F14" s="202">
        <v>3784</v>
      </c>
      <c r="G14" s="199">
        <v>3377</v>
      </c>
      <c r="H14" s="197">
        <f t="shared" si="2"/>
        <v>3.5105409788348787</v>
      </c>
      <c r="I14" s="198">
        <f t="shared" si="3"/>
        <v>-10.755813953488373</v>
      </c>
      <c r="J14" s="202">
        <v>2956027</v>
      </c>
      <c r="K14" s="199">
        <v>2848514</v>
      </c>
      <c r="L14" s="197">
        <f t="shared" si="4"/>
        <v>1.1976345133925363</v>
      </c>
      <c r="M14" s="198">
        <f t="shared" si="5"/>
        <v>-3.6370777398176672</v>
      </c>
      <c r="N14" s="202">
        <v>2936171</v>
      </c>
      <c r="O14" s="199">
        <v>2831271</v>
      </c>
      <c r="P14" s="197">
        <f t="shared" si="6"/>
        <v>1.188893919753739</v>
      </c>
      <c r="Q14" s="198">
        <f t="shared" si="7"/>
        <v>-3.572680201527772</v>
      </c>
      <c r="R14" s="202">
        <v>1469988</v>
      </c>
      <c r="S14" s="199">
        <v>1419191</v>
      </c>
      <c r="T14" s="197">
        <f t="shared" si="8"/>
        <v>1.6326558175201968</v>
      </c>
      <c r="U14" s="198">
        <f t="shared" si="9"/>
        <v>-3.455606440324683</v>
      </c>
    </row>
    <row r="15" spans="1:21" ht="21.75" customHeight="1">
      <c r="A15" s="47" t="s">
        <v>149</v>
      </c>
      <c r="B15" s="196">
        <v>125</v>
      </c>
      <c r="C15" s="196">
        <v>110</v>
      </c>
      <c r="D15" s="197">
        <f t="shared" si="0"/>
        <v>2.8270367514777694</v>
      </c>
      <c r="E15" s="198">
        <f t="shared" si="1"/>
        <v>-12</v>
      </c>
      <c r="F15" s="202">
        <v>1370</v>
      </c>
      <c r="G15" s="199">
        <v>1237</v>
      </c>
      <c r="H15" s="197">
        <f t="shared" si="2"/>
        <v>1.2859162543141087</v>
      </c>
      <c r="I15" s="198">
        <f t="shared" si="3"/>
        <v>-9.708029197080293</v>
      </c>
      <c r="J15" s="202">
        <v>2223072</v>
      </c>
      <c r="K15" s="199">
        <v>2188034</v>
      </c>
      <c r="L15" s="197">
        <f t="shared" si="4"/>
        <v>0.9199410762510996</v>
      </c>
      <c r="M15" s="198">
        <f t="shared" si="5"/>
        <v>-1.5761072965697918</v>
      </c>
      <c r="N15" s="202">
        <v>2240962</v>
      </c>
      <c r="O15" s="199">
        <v>2199448</v>
      </c>
      <c r="P15" s="197">
        <f t="shared" si="6"/>
        <v>0.9235817956015236</v>
      </c>
      <c r="Q15" s="198">
        <f t="shared" si="7"/>
        <v>-1.8525079854098374</v>
      </c>
      <c r="R15" s="202">
        <v>837170</v>
      </c>
      <c r="S15" s="199">
        <v>886587</v>
      </c>
      <c r="T15" s="197">
        <f t="shared" si="8"/>
        <v>1.0199412364422962</v>
      </c>
      <c r="U15" s="198">
        <f t="shared" si="9"/>
        <v>5.9028632177455</v>
      </c>
    </row>
    <row r="16" spans="1:21" ht="21.75" customHeight="1">
      <c r="A16" s="47" t="s">
        <v>150</v>
      </c>
      <c r="B16" s="196">
        <v>139</v>
      </c>
      <c r="C16" s="196">
        <v>120</v>
      </c>
      <c r="D16" s="197">
        <f t="shared" si="0"/>
        <v>3.084040092521203</v>
      </c>
      <c r="E16" s="198">
        <f t="shared" si="1"/>
        <v>-13.66906474820144</v>
      </c>
      <c r="F16" s="202">
        <v>2012</v>
      </c>
      <c r="G16" s="199">
        <v>2256</v>
      </c>
      <c r="H16" s="197">
        <f t="shared" si="2"/>
        <v>2.3452118591209614</v>
      </c>
      <c r="I16" s="198">
        <f t="shared" si="3"/>
        <v>12.127236580516898</v>
      </c>
      <c r="J16" s="202">
        <v>4569473</v>
      </c>
      <c r="K16" s="199">
        <v>4806829</v>
      </c>
      <c r="L16" s="197">
        <f t="shared" si="4"/>
        <v>2.020992106893676</v>
      </c>
      <c r="M16" s="198">
        <f t="shared" si="5"/>
        <v>5.194384560320194</v>
      </c>
      <c r="N16" s="202">
        <v>4632681</v>
      </c>
      <c r="O16" s="199">
        <v>4844715</v>
      </c>
      <c r="P16" s="197">
        <f t="shared" si="6"/>
        <v>2.034369795911354</v>
      </c>
      <c r="Q16" s="198">
        <f t="shared" si="7"/>
        <v>4.5769177718042755</v>
      </c>
      <c r="R16" s="202">
        <v>2285274</v>
      </c>
      <c r="S16" s="199">
        <v>2386562</v>
      </c>
      <c r="T16" s="197">
        <f t="shared" si="8"/>
        <v>2.7455320201245894</v>
      </c>
      <c r="U16" s="198">
        <f t="shared" si="9"/>
        <v>4.432203753247969</v>
      </c>
    </row>
    <row r="17" spans="1:21" ht="21.75" customHeight="1">
      <c r="A17" s="47" t="s">
        <v>151</v>
      </c>
      <c r="B17" s="196">
        <v>83</v>
      </c>
      <c r="C17" s="196">
        <v>73</v>
      </c>
      <c r="D17" s="197">
        <f t="shared" si="0"/>
        <v>1.8761243896170652</v>
      </c>
      <c r="E17" s="198">
        <f t="shared" si="1"/>
        <v>-12.048192771084338</v>
      </c>
      <c r="F17" s="202">
        <v>1344</v>
      </c>
      <c r="G17" s="199">
        <v>1303</v>
      </c>
      <c r="H17" s="197">
        <f t="shared" si="2"/>
        <v>1.3545261757245624</v>
      </c>
      <c r="I17" s="198">
        <f t="shared" si="3"/>
        <v>-3.050595238095238</v>
      </c>
      <c r="J17" s="202">
        <v>2296226</v>
      </c>
      <c r="K17" s="199">
        <v>2257268</v>
      </c>
      <c r="L17" s="197">
        <f t="shared" si="4"/>
        <v>0.9490499477188962</v>
      </c>
      <c r="M17" s="198">
        <f t="shared" si="5"/>
        <v>-1.6966100026739528</v>
      </c>
      <c r="N17" s="202">
        <v>2289045</v>
      </c>
      <c r="O17" s="199">
        <v>2264871</v>
      </c>
      <c r="P17" s="197">
        <f t="shared" si="6"/>
        <v>0.9510539121569678</v>
      </c>
      <c r="Q17" s="198">
        <f t="shared" si="7"/>
        <v>-1.0560736027469972</v>
      </c>
      <c r="R17" s="202">
        <v>929250</v>
      </c>
      <c r="S17" s="199">
        <v>926654</v>
      </c>
      <c r="T17" s="197">
        <f t="shared" si="8"/>
        <v>1.0660348352888092</v>
      </c>
      <c r="U17" s="198">
        <f t="shared" si="9"/>
        <v>-0.27936507936507937</v>
      </c>
    </row>
    <row r="18" spans="1:21" ht="21.75" customHeight="1">
      <c r="A18" s="47" t="s">
        <v>177</v>
      </c>
      <c r="B18" s="196">
        <v>213</v>
      </c>
      <c r="C18" s="196">
        <v>204</v>
      </c>
      <c r="D18" s="197">
        <f t="shared" si="0"/>
        <v>5.242868157286044</v>
      </c>
      <c r="E18" s="198">
        <f t="shared" si="1"/>
        <v>-4.225352112676056</v>
      </c>
      <c r="F18" s="202">
        <v>4714</v>
      </c>
      <c r="G18" s="199">
        <v>4606</v>
      </c>
      <c r="H18" s="197">
        <f t="shared" si="2"/>
        <v>4.788140879038629</v>
      </c>
      <c r="I18" s="198">
        <f t="shared" si="3"/>
        <v>-2.2910479422995333</v>
      </c>
      <c r="J18" s="202">
        <v>8454175</v>
      </c>
      <c r="K18" s="199">
        <v>8270072</v>
      </c>
      <c r="L18" s="197">
        <f t="shared" si="4"/>
        <v>3.4770844220675197</v>
      </c>
      <c r="M18" s="198">
        <f t="shared" si="5"/>
        <v>-2.1776577844674376</v>
      </c>
      <c r="N18" s="202">
        <v>8439936</v>
      </c>
      <c r="O18" s="199">
        <v>8270863</v>
      </c>
      <c r="P18" s="197">
        <f t="shared" si="6"/>
        <v>3.4730616503387233</v>
      </c>
      <c r="Q18" s="198">
        <f t="shared" si="7"/>
        <v>-2.003249787676115</v>
      </c>
      <c r="R18" s="202">
        <v>4428907</v>
      </c>
      <c r="S18" s="199">
        <v>4172794</v>
      </c>
      <c r="T18" s="197">
        <f t="shared" si="8"/>
        <v>4.800436586346287</v>
      </c>
      <c r="U18" s="198">
        <f t="shared" si="9"/>
        <v>-5.782758590324882</v>
      </c>
    </row>
    <row r="19" spans="1:21" ht="21.75" customHeight="1">
      <c r="A19" s="47" t="s">
        <v>153</v>
      </c>
      <c r="B19" s="196">
        <v>27</v>
      </c>
      <c r="C19" s="196">
        <v>25</v>
      </c>
      <c r="D19" s="197">
        <f t="shared" si="0"/>
        <v>0.6425083526085839</v>
      </c>
      <c r="E19" s="198">
        <f t="shared" si="1"/>
        <v>-7.4074074074074066</v>
      </c>
      <c r="F19" s="202">
        <v>1583</v>
      </c>
      <c r="G19" s="199">
        <v>1480</v>
      </c>
      <c r="H19" s="197">
        <f t="shared" si="2"/>
        <v>1.5385255104162336</v>
      </c>
      <c r="I19" s="198">
        <f t="shared" si="3"/>
        <v>-6.506632975363234</v>
      </c>
      <c r="J19" s="202">
        <v>12325950</v>
      </c>
      <c r="K19" s="199">
        <v>10648336</v>
      </c>
      <c r="L19" s="197">
        <f t="shared" si="4"/>
        <v>4.477006152611581</v>
      </c>
      <c r="M19" s="198">
        <f t="shared" si="5"/>
        <v>-13.610423537333835</v>
      </c>
      <c r="N19" s="202">
        <v>12387115</v>
      </c>
      <c r="O19" s="199">
        <v>10629367</v>
      </c>
      <c r="P19" s="197">
        <f t="shared" si="6"/>
        <v>4.463433488751532</v>
      </c>
      <c r="Q19" s="198">
        <f t="shared" si="7"/>
        <v>-14.190132246289794</v>
      </c>
      <c r="R19" s="202">
        <v>7506233</v>
      </c>
      <c r="S19" s="199">
        <v>5747658</v>
      </c>
      <c r="T19" s="197">
        <f t="shared" si="8"/>
        <v>6.612180651382723</v>
      </c>
      <c r="U19" s="198">
        <f t="shared" si="9"/>
        <v>-23.428196273683486</v>
      </c>
    </row>
    <row r="20" spans="1:21" ht="21.75" customHeight="1">
      <c r="A20" s="47" t="s">
        <v>154</v>
      </c>
      <c r="B20" s="196">
        <v>11</v>
      </c>
      <c r="C20" s="196">
        <v>10</v>
      </c>
      <c r="D20" s="197">
        <f t="shared" si="0"/>
        <v>0.2570033410434336</v>
      </c>
      <c r="E20" s="198">
        <f t="shared" si="1"/>
        <v>-9.090909090909092</v>
      </c>
      <c r="F20" s="202" t="s">
        <v>157</v>
      </c>
      <c r="G20" s="202" t="s">
        <v>157</v>
      </c>
      <c r="H20" s="202" t="s">
        <v>157</v>
      </c>
      <c r="I20" s="202" t="s">
        <v>157</v>
      </c>
      <c r="J20" s="202" t="s">
        <v>157</v>
      </c>
      <c r="K20" s="202" t="s">
        <v>157</v>
      </c>
      <c r="L20" s="202" t="s">
        <v>157</v>
      </c>
      <c r="M20" s="202" t="s">
        <v>157</v>
      </c>
      <c r="N20" s="202" t="s">
        <v>157</v>
      </c>
      <c r="O20" s="202" t="s">
        <v>157</v>
      </c>
      <c r="P20" s="202" t="s">
        <v>157</v>
      </c>
      <c r="Q20" s="202" t="s">
        <v>157</v>
      </c>
      <c r="R20" s="202" t="s">
        <v>157</v>
      </c>
      <c r="S20" s="202" t="s">
        <v>157</v>
      </c>
      <c r="T20" s="202" t="s">
        <v>157</v>
      </c>
      <c r="U20" s="202" t="s">
        <v>157</v>
      </c>
    </row>
    <row r="21" spans="1:21" ht="21.75" customHeight="1">
      <c r="A21" s="47" t="s">
        <v>111</v>
      </c>
      <c r="B21" s="196">
        <v>137</v>
      </c>
      <c r="C21" s="196">
        <v>130</v>
      </c>
      <c r="D21" s="197">
        <f t="shared" si="0"/>
        <v>3.341043433564636</v>
      </c>
      <c r="E21" s="198">
        <f t="shared" si="1"/>
        <v>-5.109489051094891</v>
      </c>
      <c r="F21" s="202">
        <v>3296</v>
      </c>
      <c r="G21" s="199">
        <v>3101</v>
      </c>
      <c r="H21" s="197">
        <f>G21/$G$9*100</f>
        <v>3.2236267620275276</v>
      </c>
      <c r="I21" s="198">
        <f>(G21-F21)/F21*100</f>
        <v>-5.91626213592233</v>
      </c>
      <c r="J21" s="202">
        <v>5719854</v>
      </c>
      <c r="K21" s="199">
        <v>5578571</v>
      </c>
      <c r="L21" s="197">
        <f>K21/$K$9*100</f>
        <v>2.3454647458326394</v>
      </c>
      <c r="M21" s="198">
        <f>(K21-J21)/J21*100</f>
        <v>-2.470045564100063</v>
      </c>
      <c r="N21" s="202">
        <v>5722691</v>
      </c>
      <c r="O21" s="199">
        <v>5597296</v>
      </c>
      <c r="P21" s="197">
        <f>O21/$O$9*100</f>
        <v>2.3503900479544075</v>
      </c>
      <c r="Q21" s="198">
        <f>(O21-N21)/N21*100</f>
        <v>-2.1911894246954797</v>
      </c>
      <c r="R21" s="202">
        <v>2424707</v>
      </c>
      <c r="S21" s="199">
        <v>2464450</v>
      </c>
      <c r="T21" s="197">
        <f aca="true" t="shared" si="10" ref="T21:T34">S21/$S$9*100</f>
        <v>2.835135390153721</v>
      </c>
      <c r="U21" s="198">
        <f>(S21-R21)/R21*100</f>
        <v>1.6390846399173178</v>
      </c>
    </row>
    <row r="22" spans="1:21" ht="21.75" customHeight="1">
      <c r="A22" s="47" t="s">
        <v>155</v>
      </c>
      <c r="B22" s="196">
        <v>18</v>
      </c>
      <c r="C22" s="196">
        <v>19</v>
      </c>
      <c r="D22" s="197">
        <f t="shared" si="0"/>
        <v>0.48830634798252376</v>
      </c>
      <c r="E22" s="198">
        <f t="shared" si="1"/>
        <v>5.555555555555555</v>
      </c>
      <c r="F22" s="202">
        <v>257</v>
      </c>
      <c r="G22" s="199">
        <v>271</v>
      </c>
      <c r="H22" s="197">
        <f>G22/$G$9*100</f>
        <v>0.2817164954883779</v>
      </c>
      <c r="I22" s="198">
        <f>(G22-F22)/F22*100</f>
        <v>5.447470817120623</v>
      </c>
      <c r="J22" s="202">
        <v>339145</v>
      </c>
      <c r="K22" s="199">
        <v>351279</v>
      </c>
      <c r="L22" s="197">
        <f>K22/$K$9*100</f>
        <v>0.14769239478198695</v>
      </c>
      <c r="M22" s="198">
        <f>(K22-J22)/J22*100</f>
        <v>3.5778206961624086</v>
      </c>
      <c r="N22" s="202">
        <v>339145</v>
      </c>
      <c r="O22" s="199">
        <v>351279</v>
      </c>
      <c r="P22" s="197">
        <f>O22/$O$9*100</f>
        <v>0.14750741530470718</v>
      </c>
      <c r="Q22" s="198">
        <f>(O22-N22)/N22*100</f>
        <v>3.5778206961624086</v>
      </c>
      <c r="R22" s="202">
        <v>147140</v>
      </c>
      <c r="S22" s="199">
        <v>159267</v>
      </c>
      <c r="T22" s="197">
        <f t="shared" si="10"/>
        <v>0.18322283194368424</v>
      </c>
      <c r="U22" s="198">
        <f>(S22-R22)/R22*100</f>
        <v>8.241810520592633</v>
      </c>
    </row>
    <row r="23" spans="1:21" ht="21.75" customHeight="1">
      <c r="A23" s="47" t="s">
        <v>156</v>
      </c>
      <c r="B23" s="196">
        <v>1</v>
      </c>
      <c r="C23" s="196">
        <v>1</v>
      </c>
      <c r="D23" s="197">
        <f t="shared" si="0"/>
        <v>0.02570033410434336</v>
      </c>
      <c r="E23" s="198">
        <f t="shared" si="1"/>
        <v>0</v>
      </c>
      <c r="F23" s="202" t="s">
        <v>157</v>
      </c>
      <c r="G23" s="202" t="s">
        <v>157</v>
      </c>
      <c r="H23" s="202" t="s">
        <v>157</v>
      </c>
      <c r="I23" s="202" t="s">
        <v>157</v>
      </c>
      <c r="J23" s="202" t="s">
        <v>157</v>
      </c>
      <c r="K23" s="202" t="s">
        <v>157</v>
      </c>
      <c r="L23" s="202" t="s">
        <v>157</v>
      </c>
      <c r="M23" s="202" t="s">
        <v>157</v>
      </c>
      <c r="N23" s="202" t="s">
        <v>157</v>
      </c>
      <c r="O23" s="202" t="s">
        <v>157</v>
      </c>
      <c r="P23" s="202" t="s">
        <v>157</v>
      </c>
      <c r="Q23" s="202" t="s">
        <v>157</v>
      </c>
      <c r="R23" s="202" t="s">
        <v>157</v>
      </c>
      <c r="S23" s="202" t="s">
        <v>157</v>
      </c>
      <c r="T23" s="202" t="s">
        <v>157</v>
      </c>
      <c r="U23" s="202" t="s">
        <v>157</v>
      </c>
    </row>
    <row r="24" spans="1:21" ht="21.75" customHeight="1">
      <c r="A24" s="47" t="s">
        <v>158</v>
      </c>
      <c r="B24" s="196">
        <v>243</v>
      </c>
      <c r="C24" s="196">
        <v>232</v>
      </c>
      <c r="D24" s="197">
        <f t="shared" si="0"/>
        <v>5.962477512207659</v>
      </c>
      <c r="E24" s="198">
        <f t="shared" si="1"/>
        <v>-4.526748971193416</v>
      </c>
      <c r="F24" s="202">
        <v>3739</v>
      </c>
      <c r="G24" s="199">
        <v>3571</v>
      </c>
      <c r="H24" s="197">
        <f aca="true" t="shared" si="11" ref="H24:H34">G24/$G$9*100</f>
        <v>3.712212566011061</v>
      </c>
      <c r="I24" s="198">
        <f aca="true" t="shared" si="12" ref="I24:I34">(G24-F24)/F24*100</f>
        <v>-4.493179994650976</v>
      </c>
      <c r="J24" s="202">
        <v>6626135</v>
      </c>
      <c r="K24" s="199">
        <v>6233215</v>
      </c>
      <c r="L24" s="197">
        <f aca="true" t="shared" si="13" ref="L24:L34">K24/$K$9*100</f>
        <v>2.6207044843016596</v>
      </c>
      <c r="M24" s="198">
        <f aca="true" t="shared" si="14" ref="M24:M34">(K24-J24)/J24*100</f>
        <v>-5.929852017805252</v>
      </c>
      <c r="N24" s="202">
        <v>6594962</v>
      </c>
      <c r="O24" s="199">
        <v>6247820</v>
      </c>
      <c r="P24" s="197">
        <f aca="true" t="shared" si="15" ref="P24:P34">O24/$O$9*100</f>
        <v>2.623555007526939</v>
      </c>
      <c r="Q24" s="198">
        <f aca="true" t="shared" si="16" ref="Q24:Q34">(O24-N24)/N24*100</f>
        <v>-5.263745264946182</v>
      </c>
      <c r="R24" s="202">
        <v>3635324</v>
      </c>
      <c r="S24" s="199">
        <v>3468341</v>
      </c>
      <c r="T24" s="197">
        <f t="shared" si="10"/>
        <v>3.9900246765895617</v>
      </c>
      <c r="U24" s="198">
        <f aca="true" t="shared" si="17" ref="U24:U34">(S24-R24)/R24*100</f>
        <v>-4.593345737546365</v>
      </c>
    </row>
    <row r="25" spans="1:21" ht="21.75" customHeight="1">
      <c r="A25" s="47" t="s">
        <v>159</v>
      </c>
      <c r="B25" s="196">
        <v>51</v>
      </c>
      <c r="C25" s="196">
        <v>52</v>
      </c>
      <c r="D25" s="197">
        <f t="shared" si="0"/>
        <v>1.3364173734258544</v>
      </c>
      <c r="E25" s="198">
        <f t="shared" si="1"/>
        <v>1.9607843137254901</v>
      </c>
      <c r="F25" s="202">
        <v>974</v>
      </c>
      <c r="G25" s="199">
        <v>989</v>
      </c>
      <c r="H25" s="197">
        <f t="shared" si="11"/>
        <v>1.02810927689301</v>
      </c>
      <c r="I25" s="198">
        <f t="shared" si="12"/>
        <v>1.5400410677618068</v>
      </c>
      <c r="J25" s="202">
        <v>2692085</v>
      </c>
      <c r="K25" s="199">
        <v>2991748</v>
      </c>
      <c r="L25" s="197">
        <f t="shared" si="13"/>
        <v>1.2578560822144786</v>
      </c>
      <c r="M25" s="198">
        <f t="shared" si="14"/>
        <v>11.131260714279081</v>
      </c>
      <c r="N25" s="202">
        <v>2692751</v>
      </c>
      <c r="O25" s="199">
        <v>3009830</v>
      </c>
      <c r="P25" s="197">
        <f t="shared" si="15"/>
        <v>1.2638735700299957</v>
      </c>
      <c r="Q25" s="198">
        <f t="shared" si="16"/>
        <v>11.775281115855124</v>
      </c>
      <c r="R25" s="202">
        <v>1102048</v>
      </c>
      <c r="S25" s="199">
        <v>1209892</v>
      </c>
      <c r="T25" s="197">
        <f t="shared" si="10"/>
        <v>1.3918755208926394</v>
      </c>
      <c r="U25" s="198">
        <f t="shared" si="17"/>
        <v>9.785780655652022</v>
      </c>
    </row>
    <row r="26" spans="1:21" ht="21.75" customHeight="1">
      <c r="A26" s="47" t="s">
        <v>160</v>
      </c>
      <c r="B26" s="196">
        <v>26</v>
      </c>
      <c r="C26" s="196">
        <v>23</v>
      </c>
      <c r="D26" s="197">
        <f t="shared" si="0"/>
        <v>0.5911076843998971</v>
      </c>
      <c r="E26" s="198">
        <f t="shared" si="1"/>
        <v>-11.538461538461538</v>
      </c>
      <c r="F26" s="202">
        <v>892</v>
      </c>
      <c r="G26" s="199">
        <v>881</v>
      </c>
      <c r="H26" s="197">
        <f t="shared" si="11"/>
        <v>0.9158384964031768</v>
      </c>
      <c r="I26" s="198">
        <f t="shared" si="12"/>
        <v>-1.2331838565022422</v>
      </c>
      <c r="J26" s="202">
        <v>2815632</v>
      </c>
      <c r="K26" s="199">
        <v>2686249</v>
      </c>
      <c r="L26" s="197">
        <f t="shared" si="13"/>
        <v>1.1294115156064484</v>
      </c>
      <c r="M26" s="198">
        <f t="shared" si="14"/>
        <v>-4.59516726617683</v>
      </c>
      <c r="N26" s="202">
        <v>2829880</v>
      </c>
      <c r="O26" s="199">
        <v>2713597</v>
      </c>
      <c r="P26" s="197">
        <f t="shared" si="15"/>
        <v>1.1394808105483318</v>
      </c>
      <c r="Q26" s="198">
        <f t="shared" si="16"/>
        <v>-4.109114167385189</v>
      </c>
      <c r="R26" s="202">
        <v>654920</v>
      </c>
      <c r="S26" s="199">
        <v>968818</v>
      </c>
      <c r="T26" s="197">
        <f t="shared" si="10"/>
        <v>1.1145408502578456</v>
      </c>
      <c r="U26" s="198">
        <f t="shared" si="17"/>
        <v>47.929212728272155</v>
      </c>
    </row>
    <row r="27" spans="1:21" ht="21.75" customHeight="1">
      <c r="A27" s="47" t="s">
        <v>161</v>
      </c>
      <c r="B27" s="196">
        <v>407</v>
      </c>
      <c r="C27" s="196">
        <v>369</v>
      </c>
      <c r="D27" s="197">
        <f t="shared" si="0"/>
        <v>9.483423284502699</v>
      </c>
      <c r="E27" s="198">
        <f t="shared" si="1"/>
        <v>-9.336609336609335</v>
      </c>
      <c r="F27" s="202">
        <v>6615</v>
      </c>
      <c r="G27" s="199">
        <v>6739</v>
      </c>
      <c r="H27" s="197">
        <f t="shared" si="11"/>
        <v>7.005488793712836</v>
      </c>
      <c r="I27" s="198">
        <f t="shared" si="12"/>
        <v>1.874527588813303</v>
      </c>
      <c r="J27" s="202">
        <v>10158478</v>
      </c>
      <c r="K27" s="199">
        <v>11292185</v>
      </c>
      <c r="L27" s="197">
        <f t="shared" si="13"/>
        <v>4.747707221243601</v>
      </c>
      <c r="M27" s="198">
        <f t="shared" si="14"/>
        <v>11.160205298470894</v>
      </c>
      <c r="N27" s="202">
        <v>10283033</v>
      </c>
      <c r="O27" s="199">
        <v>11102527</v>
      </c>
      <c r="P27" s="197">
        <f t="shared" si="15"/>
        <v>4.662120596792649</v>
      </c>
      <c r="Q27" s="198">
        <f t="shared" si="16"/>
        <v>7.969380240246239</v>
      </c>
      <c r="R27" s="202">
        <v>4742089</v>
      </c>
      <c r="S27" s="199">
        <v>5175663</v>
      </c>
      <c r="T27" s="197">
        <f t="shared" si="10"/>
        <v>5.954150150666143</v>
      </c>
      <c r="U27" s="198">
        <f t="shared" si="17"/>
        <v>9.14310127878241</v>
      </c>
    </row>
    <row r="28" spans="1:21" ht="21.75" customHeight="1">
      <c r="A28" s="47" t="s">
        <v>162</v>
      </c>
      <c r="B28" s="196">
        <v>615</v>
      </c>
      <c r="C28" s="196">
        <v>591</v>
      </c>
      <c r="D28" s="197">
        <f t="shared" si="0"/>
        <v>15.188897455666925</v>
      </c>
      <c r="E28" s="198">
        <f t="shared" si="1"/>
        <v>-3.902439024390244</v>
      </c>
      <c r="F28" s="202">
        <v>18754</v>
      </c>
      <c r="G28" s="199">
        <v>19467</v>
      </c>
      <c r="H28" s="197">
        <f t="shared" si="11"/>
        <v>20.236808183292446</v>
      </c>
      <c r="I28" s="198">
        <f t="shared" si="12"/>
        <v>3.801855604137784</v>
      </c>
      <c r="J28" s="202">
        <v>50699017</v>
      </c>
      <c r="K28" s="199">
        <v>56256929</v>
      </c>
      <c r="L28" s="197">
        <f t="shared" si="13"/>
        <v>23.652767649333466</v>
      </c>
      <c r="M28" s="198">
        <f t="shared" si="14"/>
        <v>10.962563633137108</v>
      </c>
      <c r="N28" s="202">
        <v>50278657</v>
      </c>
      <c r="O28" s="199">
        <v>56713409</v>
      </c>
      <c r="P28" s="197">
        <f t="shared" si="15"/>
        <v>23.814826319560005</v>
      </c>
      <c r="Q28" s="198">
        <f t="shared" si="16"/>
        <v>12.79817796247024</v>
      </c>
      <c r="R28" s="202">
        <v>18235226</v>
      </c>
      <c r="S28" s="199">
        <v>19545177</v>
      </c>
      <c r="T28" s="197">
        <f t="shared" si="10"/>
        <v>22.48502628153078</v>
      </c>
      <c r="U28" s="198">
        <f t="shared" si="17"/>
        <v>7.183629092395126</v>
      </c>
    </row>
    <row r="29" spans="1:21" ht="21.75" customHeight="1">
      <c r="A29" s="47" t="s">
        <v>163</v>
      </c>
      <c r="B29" s="196">
        <v>134</v>
      </c>
      <c r="C29" s="196">
        <v>121</v>
      </c>
      <c r="D29" s="197">
        <f t="shared" si="0"/>
        <v>3.109740426625546</v>
      </c>
      <c r="E29" s="198">
        <f t="shared" si="1"/>
        <v>-9.701492537313433</v>
      </c>
      <c r="F29" s="202">
        <v>4408</v>
      </c>
      <c r="G29" s="199">
        <v>4371</v>
      </c>
      <c r="H29" s="197">
        <f t="shared" si="11"/>
        <v>4.5438479770468625</v>
      </c>
      <c r="I29" s="198">
        <f t="shared" si="12"/>
        <v>-0.8393829401088929</v>
      </c>
      <c r="J29" s="202">
        <v>7481501</v>
      </c>
      <c r="K29" s="199">
        <v>7276754</v>
      </c>
      <c r="L29" s="197">
        <f t="shared" si="13"/>
        <v>3.0594519584131206</v>
      </c>
      <c r="M29" s="198">
        <f t="shared" si="14"/>
        <v>-2.736710186899661</v>
      </c>
      <c r="N29" s="202">
        <v>7438012</v>
      </c>
      <c r="O29" s="199">
        <v>7318138</v>
      </c>
      <c r="P29" s="197">
        <f t="shared" si="15"/>
        <v>3.072997876967195</v>
      </c>
      <c r="Q29" s="198">
        <f t="shared" si="16"/>
        <v>-1.611640314643214</v>
      </c>
      <c r="R29" s="202">
        <v>3160241</v>
      </c>
      <c r="S29" s="199">
        <v>2455561</v>
      </c>
      <c r="T29" s="197">
        <f t="shared" si="10"/>
        <v>2.8249093687359292</v>
      </c>
      <c r="U29" s="198">
        <f t="shared" si="17"/>
        <v>-22.298299401849416</v>
      </c>
    </row>
    <row r="30" spans="1:21" ht="21.75" customHeight="1">
      <c r="A30" s="47" t="s">
        <v>164</v>
      </c>
      <c r="B30" s="196">
        <v>28</v>
      </c>
      <c r="C30" s="196">
        <v>27</v>
      </c>
      <c r="D30" s="197">
        <f t="shared" si="0"/>
        <v>0.6939090208172706</v>
      </c>
      <c r="E30" s="198">
        <f t="shared" si="1"/>
        <v>-3.571428571428571</v>
      </c>
      <c r="F30" s="202">
        <v>2996</v>
      </c>
      <c r="G30" s="199">
        <v>2858</v>
      </c>
      <c r="H30" s="197">
        <f t="shared" si="11"/>
        <v>2.9710175059254023</v>
      </c>
      <c r="I30" s="198">
        <f t="shared" si="12"/>
        <v>-4.606141522029372</v>
      </c>
      <c r="J30" s="202">
        <v>25586470</v>
      </c>
      <c r="K30" s="199">
        <v>24659310</v>
      </c>
      <c r="L30" s="197">
        <f t="shared" si="13"/>
        <v>10.367806067460334</v>
      </c>
      <c r="M30" s="198">
        <f t="shared" si="14"/>
        <v>-3.6236338971339146</v>
      </c>
      <c r="N30" s="202">
        <v>25143824</v>
      </c>
      <c r="O30" s="199">
        <v>24584949</v>
      </c>
      <c r="P30" s="197">
        <f t="shared" si="15"/>
        <v>10.3235954394884</v>
      </c>
      <c r="Q30" s="198">
        <f t="shared" si="16"/>
        <v>-2.2227128220432975</v>
      </c>
      <c r="R30" s="202">
        <v>6358125</v>
      </c>
      <c r="S30" s="199">
        <v>4208722</v>
      </c>
      <c r="T30" s="197">
        <f t="shared" si="10"/>
        <v>4.841768625664367</v>
      </c>
      <c r="U30" s="198">
        <f t="shared" si="17"/>
        <v>-33.805610930895504</v>
      </c>
    </row>
    <row r="31" spans="1:21" ht="21.75" customHeight="1">
      <c r="A31" s="47" t="s">
        <v>165</v>
      </c>
      <c r="B31" s="196">
        <v>47</v>
      </c>
      <c r="C31" s="196">
        <v>46</v>
      </c>
      <c r="D31" s="197">
        <f t="shared" si="0"/>
        <v>1.1822153687997943</v>
      </c>
      <c r="E31" s="198">
        <f t="shared" si="1"/>
        <v>-2.127659574468085</v>
      </c>
      <c r="F31" s="202">
        <v>9431</v>
      </c>
      <c r="G31" s="199">
        <v>9236</v>
      </c>
      <c r="H31" s="197">
        <f t="shared" si="11"/>
        <v>9.601230820408333</v>
      </c>
      <c r="I31" s="198">
        <f t="shared" si="12"/>
        <v>-2.0676492418619445</v>
      </c>
      <c r="J31" s="202">
        <v>27417613</v>
      </c>
      <c r="K31" s="199">
        <v>23432328</v>
      </c>
      <c r="L31" s="197">
        <f t="shared" si="13"/>
        <v>9.851931477933514</v>
      </c>
      <c r="M31" s="198">
        <f t="shared" si="14"/>
        <v>-14.535492203497071</v>
      </c>
      <c r="N31" s="202">
        <v>26753451</v>
      </c>
      <c r="O31" s="199">
        <v>23237301</v>
      </c>
      <c r="P31" s="197">
        <f t="shared" si="15"/>
        <v>9.757697468870862</v>
      </c>
      <c r="Q31" s="198">
        <f t="shared" si="16"/>
        <v>-13.142790438512025</v>
      </c>
      <c r="R31" s="202">
        <v>7189119</v>
      </c>
      <c r="S31" s="199">
        <v>7068186</v>
      </c>
      <c r="T31" s="197">
        <f t="shared" si="10"/>
        <v>8.131333268189278</v>
      </c>
      <c r="U31" s="198">
        <f t="shared" si="17"/>
        <v>-1.6821671751434355</v>
      </c>
    </row>
    <row r="32" spans="1:21" ht="21.75" customHeight="1">
      <c r="A32" s="47" t="s">
        <v>12</v>
      </c>
      <c r="B32" s="202">
        <v>83</v>
      </c>
      <c r="C32" s="196">
        <v>86</v>
      </c>
      <c r="D32" s="197">
        <f t="shared" si="0"/>
        <v>2.2102287329735284</v>
      </c>
      <c r="E32" s="198">
        <f t="shared" si="1"/>
        <v>3.614457831325301</v>
      </c>
      <c r="F32" s="202">
        <v>3421</v>
      </c>
      <c r="G32" s="199">
        <v>3741</v>
      </c>
      <c r="H32" s="197">
        <f t="shared" si="11"/>
        <v>3.888935090856169</v>
      </c>
      <c r="I32" s="198">
        <f t="shared" si="12"/>
        <v>9.35399006138556</v>
      </c>
      <c r="J32" s="202">
        <v>7632523</v>
      </c>
      <c r="K32" s="199">
        <v>8891281</v>
      </c>
      <c r="L32" s="197">
        <f t="shared" si="13"/>
        <v>3.738266687076596</v>
      </c>
      <c r="M32" s="198">
        <f t="shared" si="14"/>
        <v>16.49203022381983</v>
      </c>
      <c r="N32" s="202">
        <v>7626757</v>
      </c>
      <c r="O32" s="199">
        <v>8930760</v>
      </c>
      <c r="P32" s="197">
        <f t="shared" si="15"/>
        <v>3.7501624757149354</v>
      </c>
      <c r="Q32" s="198">
        <f t="shared" si="16"/>
        <v>17.097738921011906</v>
      </c>
      <c r="R32" s="202">
        <v>2426489</v>
      </c>
      <c r="S32" s="199">
        <v>2980137</v>
      </c>
      <c r="T32" s="197">
        <f t="shared" si="10"/>
        <v>3.428388434014299</v>
      </c>
      <c r="U32" s="198">
        <f t="shared" si="17"/>
        <v>22.8168353534675</v>
      </c>
    </row>
    <row r="33" spans="1:21" ht="21.75" customHeight="1">
      <c r="A33" s="47" t="s">
        <v>13</v>
      </c>
      <c r="B33" s="196">
        <v>14</v>
      </c>
      <c r="C33" s="202">
        <v>13</v>
      </c>
      <c r="D33" s="197">
        <f t="shared" si="0"/>
        <v>0.3341043433564636</v>
      </c>
      <c r="E33" s="198">
        <f t="shared" si="1"/>
        <v>-7.142857142857142</v>
      </c>
      <c r="F33" s="202">
        <v>231</v>
      </c>
      <c r="G33" s="199">
        <v>228</v>
      </c>
      <c r="H33" s="197">
        <f t="shared" si="11"/>
        <v>0.23701609214520353</v>
      </c>
      <c r="I33" s="198">
        <f t="shared" si="12"/>
        <v>-1.2987012987012987</v>
      </c>
      <c r="J33" s="202">
        <v>382917</v>
      </c>
      <c r="K33" s="199">
        <v>412892</v>
      </c>
      <c r="L33" s="197">
        <f t="shared" si="13"/>
        <v>0.17359707886416254</v>
      </c>
      <c r="M33" s="198">
        <f t="shared" si="14"/>
        <v>7.8280671790492455</v>
      </c>
      <c r="N33" s="202">
        <v>381168</v>
      </c>
      <c r="O33" s="199">
        <v>414151</v>
      </c>
      <c r="P33" s="197">
        <f t="shared" si="15"/>
        <v>0.17390832801237702</v>
      </c>
      <c r="Q33" s="198">
        <f t="shared" si="16"/>
        <v>8.653139822860261</v>
      </c>
      <c r="R33" s="202">
        <v>225832</v>
      </c>
      <c r="S33" s="199">
        <v>240472</v>
      </c>
      <c r="T33" s="197">
        <f t="shared" si="10"/>
        <v>0.27664212199113214</v>
      </c>
      <c r="U33" s="198">
        <f t="shared" si="17"/>
        <v>6.482695100782883</v>
      </c>
    </row>
    <row r="34" spans="1:21" ht="21.75" customHeight="1">
      <c r="A34" s="47" t="s">
        <v>166</v>
      </c>
      <c r="B34" s="196">
        <v>233</v>
      </c>
      <c r="C34" s="196">
        <v>201</v>
      </c>
      <c r="D34" s="197">
        <f t="shared" si="0"/>
        <v>5.165767154973015</v>
      </c>
      <c r="E34" s="198">
        <f t="shared" si="1"/>
        <v>-13.733905579399142</v>
      </c>
      <c r="F34" s="202">
        <v>2340</v>
      </c>
      <c r="G34" s="199">
        <v>2442</v>
      </c>
      <c r="H34" s="197">
        <f t="shared" si="11"/>
        <v>2.5385670921867853</v>
      </c>
      <c r="I34" s="198">
        <f t="shared" si="12"/>
        <v>4.358974358974359</v>
      </c>
      <c r="J34" s="202">
        <v>3260399</v>
      </c>
      <c r="K34" s="199">
        <v>3620370</v>
      </c>
      <c r="L34" s="197">
        <f t="shared" si="13"/>
        <v>1.5221550827030994</v>
      </c>
      <c r="M34" s="198">
        <f t="shared" si="14"/>
        <v>11.040703913846126</v>
      </c>
      <c r="N34" s="202">
        <v>3227130</v>
      </c>
      <c r="O34" s="199">
        <v>3608431</v>
      </c>
      <c r="P34" s="197">
        <f t="shared" si="15"/>
        <v>1.5152352691603537</v>
      </c>
      <c r="Q34" s="198">
        <f t="shared" si="16"/>
        <v>11.815483107281082</v>
      </c>
      <c r="R34" s="202">
        <v>1474312</v>
      </c>
      <c r="S34" s="199">
        <v>1665147</v>
      </c>
      <c r="T34" s="197">
        <f t="shared" si="10"/>
        <v>1.9156068045642225</v>
      </c>
      <c r="U34" s="198">
        <f t="shared" si="17"/>
        <v>12.944003711561733</v>
      </c>
    </row>
    <row r="35" spans="1:21" ht="15" customHeight="1">
      <c r="A35" s="82" t="s">
        <v>167</v>
      </c>
      <c r="B35" s="83"/>
      <c r="C35" s="82"/>
      <c r="D35" s="82"/>
      <c r="E35" s="84"/>
      <c r="F35" s="83"/>
      <c r="G35" s="83"/>
      <c r="H35" s="83"/>
      <c r="I35" s="85"/>
      <c r="J35" s="83"/>
      <c r="K35" s="82"/>
      <c r="L35" s="82"/>
      <c r="M35" s="86"/>
      <c r="N35" s="82"/>
      <c r="O35" s="82"/>
      <c r="P35" s="82"/>
      <c r="Q35" s="86"/>
      <c r="R35" s="82"/>
      <c r="S35" s="82"/>
      <c r="T35" s="82"/>
      <c r="U35" s="86"/>
    </row>
    <row r="36" spans="1:21" ht="15" customHeight="1">
      <c r="A36" s="69" t="s">
        <v>168</v>
      </c>
      <c r="B36" s="87"/>
      <c r="C36" s="69"/>
      <c r="D36" s="69"/>
      <c r="E36" s="88"/>
      <c r="F36" s="69"/>
      <c r="G36" s="69"/>
      <c r="H36" s="69"/>
      <c r="I36" s="88"/>
      <c r="J36" s="69"/>
      <c r="K36" s="69"/>
      <c r="L36" s="69"/>
      <c r="M36" s="88"/>
      <c r="N36" s="69"/>
      <c r="O36" s="69"/>
      <c r="P36" s="69"/>
      <c r="Q36" s="88"/>
      <c r="R36" s="69"/>
      <c r="S36" s="69"/>
      <c r="T36" s="69"/>
      <c r="U36" s="88"/>
    </row>
    <row r="37" spans="1:21" ht="19.5" customHeight="1">
      <c r="A37" s="76"/>
      <c r="B37" s="76"/>
      <c r="C37" s="76"/>
      <c r="D37" s="76"/>
      <c r="E37" s="89"/>
      <c r="F37" s="76"/>
      <c r="G37" s="76"/>
      <c r="H37" s="76"/>
      <c r="I37" s="89"/>
      <c r="J37" s="76"/>
      <c r="K37" s="76"/>
      <c r="L37" s="76"/>
      <c r="M37" s="89"/>
      <c r="N37" s="76"/>
      <c r="O37" s="76"/>
      <c r="P37" s="76"/>
      <c r="Q37" s="89"/>
      <c r="R37" s="76"/>
      <c r="S37" s="76"/>
      <c r="T37" s="76"/>
      <c r="U37" s="89"/>
    </row>
    <row r="38" spans="1:21" ht="19.5" customHeight="1">
      <c r="A38" s="76"/>
      <c r="B38" s="76"/>
      <c r="C38" s="76"/>
      <c r="D38" s="76"/>
      <c r="E38" s="89"/>
      <c r="F38" s="76"/>
      <c r="G38" s="76"/>
      <c r="H38" s="76"/>
      <c r="I38" s="89"/>
      <c r="J38" s="76"/>
      <c r="K38" s="76"/>
      <c r="L38" s="76"/>
      <c r="M38" s="89"/>
      <c r="N38" s="76"/>
      <c r="O38" s="76"/>
      <c r="P38" s="76"/>
      <c r="Q38" s="89"/>
      <c r="R38" s="76"/>
      <c r="S38" s="76"/>
      <c r="T38" s="76"/>
      <c r="U38" s="89"/>
    </row>
    <row r="39" spans="1:21" ht="19.5" customHeight="1">
      <c r="A39" s="76"/>
      <c r="B39" s="76"/>
      <c r="C39" s="76"/>
      <c r="D39" s="76"/>
      <c r="E39" s="89"/>
      <c r="F39" s="76"/>
      <c r="G39" s="76"/>
      <c r="H39" s="76"/>
      <c r="I39" s="89"/>
      <c r="J39" s="76"/>
      <c r="K39" s="76"/>
      <c r="L39" s="76"/>
      <c r="M39" s="89"/>
      <c r="N39" s="76"/>
      <c r="O39" s="76"/>
      <c r="P39" s="76"/>
      <c r="Q39" s="89"/>
      <c r="R39" s="76"/>
      <c r="S39" s="76"/>
      <c r="T39" s="76"/>
      <c r="U39" s="89"/>
    </row>
    <row r="40" spans="1:21" ht="19.5" customHeight="1">
      <c r="A40" s="76"/>
      <c r="B40" s="76"/>
      <c r="C40" s="76"/>
      <c r="D40" s="76"/>
      <c r="E40" s="89"/>
      <c r="F40" s="76"/>
      <c r="G40" s="76"/>
      <c r="H40" s="76"/>
      <c r="I40" s="89"/>
      <c r="J40" s="76"/>
      <c r="K40" s="76"/>
      <c r="L40" s="76"/>
      <c r="M40" s="89"/>
      <c r="N40" s="76"/>
      <c r="O40" s="76"/>
      <c r="P40" s="76"/>
      <c r="Q40" s="89"/>
      <c r="R40" s="76"/>
      <c r="S40" s="76"/>
      <c r="T40" s="76"/>
      <c r="U40" s="89"/>
    </row>
    <row r="41" spans="1:21" ht="19.5" customHeight="1">
      <c r="A41" s="274" t="s">
        <v>178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</row>
    <row r="42" spans="1:21" ht="19.5" customHeight="1">
      <c r="A42" s="275" t="s">
        <v>179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</row>
    <row r="43" spans="1:21" ht="18" customHeight="1" thickBot="1">
      <c r="A43" s="69" t="s">
        <v>169</v>
      </c>
      <c r="B43" s="76"/>
      <c r="C43" s="76"/>
      <c r="D43" s="76"/>
      <c r="E43" s="89"/>
      <c r="F43" s="76"/>
      <c r="G43" s="76"/>
      <c r="H43" s="76"/>
      <c r="I43" s="89"/>
      <c r="J43" s="76"/>
      <c r="K43" s="76"/>
      <c r="L43" s="76"/>
      <c r="M43" s="89"/>
      <c r="N43" s="76"/>
      <c r="O43" s="76"/>
      <c r="P43" s="76"/>
      <c r="Q43" s="89"/>
      <c r="R43" s="76"/>
      <c r="S43" s="76"/>
      <c r="T43" s="76"/>
      <c r="U43" s="89"/>
    </row>
    <row r="44" spans="1:21" ht="21.75" customHeight="1">
      <c r="A44" s="269" t="s">
        <v>170</v>
      </c>
      <c r="B44" s="270" t="s">
        <v>132</v>
      </c>
      <c r="C44" s="271"/>
      <c r="D44" s="271"/>
      <c r="E44" s="272"/>
      <c r="F44" s="270" t="s">
        <v>133</v>
      </c>
      <c r="G44" s="271"/>
      <c r="H44" s="271"/>
      <c r="I44" s="272"/>
      <c r="J44" s="270" t="s">
        <v>134</v>
      </c>
      <c r="K44" s="271"/>
      <c r="L44" s="271"/>
      <c r="M44" s="272"/>
      <c r="N44" s="270" t="s">
        <v>135</v>
      </c>
      <c r="O44" s="271"/>
      <c r="P44" s="271"/>
      <c r="Q44" s="272"/>
      <c r="R44" s="270" t="s">
        <v>136</v>
      </c>
      <c r="S44" s="273"/>
      <c r="T44" s="273"/>
      <c r="U44" s="273"/>
    </row>
    <row r="45" spans="1:21" ht="21.75" customHeight="1">
      <c r="A45" s="234"/>
      <c r="B45" s="72" t="s">
        <v>137</v>
      </c>
      <c r="C45" s="72" t="s">
        <v>138</v>
      </c>
      <c r="D45" s="72" t="s">
        <v>139</v>
      </c>
      <c r="E45" s="73" t="s">
        <v>140</v>
      </c>
      <c r="F45" s="72" t="s">
        <v>137</v>
      </c>
      <c r="G45" s="72" t="s">
        <v>138</v>
      </c>
      <c r="H45" s="72" t="s">
        <v>139</v>
      </c>
      <c r="I45" s="73" t="s">
        <v>140</v>
      </c>
      <c r="J45" s="72" t="s">
        <v>137</v>
      </c>
      <c r="K45" s="72" t="s">
        <v>138</v>
      </c>
      <c r="L45" s="72" t="s">
        <v>139</v>
      </c>
      <c r="M45" s="73" t="s">
        <v>140</v>
      </c>
      <c r="N45" s="72" t="s">
        <v>137</v>
      </c>
      <c r="O45" s="72" t="s">
        <v>138</v>
      </c>
      <c r="P45" s="72" t="s">
        <v>139</v>
      </c>
      <c r="Q45" s="73" t="s">
        <v>140</v>
      </c>
      <c r="R45" s="72" t="s">
        <v>137</v>
      </c>
      <c r="S45" s="72" t="s">
        <v>138</v>
      </c>
      <c r="T45" s="72" t="s">
        <v>139</v>
      </c>
      <c r="U45" s="74" t="s">
        <v>140</v>
      </c>
    </row>
    <row r="46" spans="1:21" ht="21.75" customHeight="1">
      <c r="A46" s="69"/>
      <c r="B46" s="90"/>
      <c r="C46" s="76"/>
      <c r="D46" s="77" t="s">
        <v>141</v>
      </c>
      <c r="E46" s="78" t="s">
        <v>141</v>
      </c>
      <c r="F46" s="77" t="s">
        <v>142</v>
      </c>
      <c r="G46" s="77" t="s">
        <v>142</v>
      </c>
      <c r="H46" s="77" t="s">
        <v>141</v>
      </c>
      <c r="I46" s="78" t="s">
        <v>141</v>
      </c>
      <c r="J46" s="77" t="s">
        <v>143</v>
      </c>
      <c r="K46" s="77" t="s">
        <v>143</v>
      </c>
      <c r="L46" s="77" t="s">
        <v>141</v>
      </c>
      <c r="M46" s="78" t="s">
        <v>141</v>
      </c>
      <c r="N46" s="77" t="s">
        <v>143</v>
      </c>
      <c r="O46" s="77" t="s">
        <v>143</v>
      </c>
      <c r="P46" s="77" t="s">
        <v>141</v>
      </c>
      <c r="Q46" s="78" t="s">
        <v>141</v>
      </c>
      <c r="R46" s="77" t="s">
        <v>143</v>
      </c>
      <c r="S46" s="77" t="s">
        <v>143</v>
      </c>
      <c r="T46" s="77" t="s">
        <v>141</v>
      </c>
      <c r="U46" s="78" t="s">
        <v>141</v>
      </c>
    </row>
    <row r="47" spans="1:21" s="149" customFormat="1" ht="21.75" customHeight="1">
      <c r="A47" s="91" t="s">
        <v>144</v>
      </c>
      <c r="B47" s="207">
        <f>SUM(B49:B52)</f>
        <v>4238</v>
      </c>
      <c r="C47" s="80">
        <f>SUM(C49:C52)</f>
        <v>3891</v>
      </c>
      <c r="D47" s="92">
        <v>100</v>
      </c>
      <c r="E47" s="81">
        <f>(C47-B47)/B47*100</f>
        <v>-8.187824445493156</v>
      </c>
      <c r="F47" s="80">
        <f>SUM(F49:F52)</f>
        <v>96792</v>
      </c>
      <c r="G47" s="80">
        <f>SUM(G49:G52)</f>
        <v>96196</v>
      </c>
      <c r="H47" s="92">
        <v>100</v>
      </c>
      <c r="I47" s="81">
        <f>(G47-F47)/F47*100</f>
        <v>-0.615753368046946</v>
      </c>
      <c r="J47" s="80">
        <f>SUM(J49:J52)</f>
        <v>234690944</v>
      </c>
      <c r="K47" s="80">
        <f>SUM(K49:K52)</f>
        <v>237845016</v>
      </c>
      <c r="L47" s="92">
        <v>100</v>
      </c>
      <c r="M47" s="81">
        <f>(K47-J47)/J47*100</f>
        <v>1.3439257375009748</v>
      </c>
      <c r="N47" s="80">
        <f>SUM(N49:N52)</f>
        <v>233271325</v>
      </c>
      <c r="O47" s="80">
        <f>SUM(O49:O52)</f>
        <v>238143282</v>
      </c>
      <c r="P47" s="92">
        <v>100</v>
      </c>
      <c r="Q47" s="81">
        <f>(O47-N47)/N47*100</f>
        <v>2.088536600030029</v>
      </c>
      <c r="R47" s="80">
        <f>SUM(R49:R52)</f>
        <v>88818188</v>
      </c>
      <c r="S47" s="80">
        <f>SUM(S49:S52)</f>
        <v>86925302</v>
      </c>
      <c r="T47" s="92">
        <v>100</v>
      </c>
      <c r="U47" s="81">
        <f>(S47-R47)/R47*100</f>
        <v>-2.131191868043964</v>
      </c>
    </row>
    <row r="48" spans="1:22" ht="21.75" customHeight="1">
      <c r="A48" s="69"/>
      <c r="B48" s="203"/>
      <c r="C48" s="196"/>
      <c r="D48" s="205"/>
      <c r="E48" s="204"/>
      <c r="F48" s="196"/>
      <c r="G48" s="196"/>
      <c r="H48" s="205"/>
      <c r="I48" s="204"/>
      <c r="J48" s="196"/>
      <c r="K48" s="196"/>
      <c r="L48" s="205"/>
      <c r="M48" s="204"/>
      <c r="N48" s="196"/>
      <c r="O48" s="196"/>
      <c r="P48" s="205"/>
      <c r="Q48" s="204"/>
      <c r="R48" s="196"/>
      <c r="S48" s="196"/>
      <c r="T48" s="205"/>
      <c r="U48" s="204"/>
      <c r="V48" s="68"/>
    </row>
    <row r="49" spans="1:22" ht="21.75" customHeight="1">
      <c r="A49" s="68" t="s">
        <v>348</v>
      </c>
      <c r="B49" s="203">
        <v>2379</v>
      </c>
      <c r="C49" s="196">
        <v>2040</v>
      </c>
      <c r="D49" s="204">
        <f>C49/$C$47*100</f>
        <v>52.42868157286045</v>
      </c>
      <c r="E49" s="198">
        <f>(C49-B49)/B49*100</f>
        <v>-14.24968474148802</v>
      </c>
      <c r="F49" s="196">
        <v>13384</v>
      </c>
      <c r="G49" s="196">
        <v>11807</v>
      </c>
      <c r="H49" s="204">
        <f>G49/$G$47*100</f>
        <v>12.273899122624641</v>
      </c>
      <c r="I49" s="198">
        <f>(G49-F49)/F49*100</f>
        <v>-11.782725642558278</v>
      </c>
      <c r="J49" s="196">
        <v>12329826</v>
      </c>
      <c r="K49" s="196">
        <v>11187656</v>
      </c>
      <c r="L49" s="204">
        <f>K49/$K$47*100</f>
        <v>4.703758854463446</v>
      </c>
      <c r="M49" s="198">
        <f>(K49-J49)/J49*100</f>
        <v>-9.26347216903142</v>
      </c>
      <c r="N49" s="196">
        <v>12329826</v>
      </c>
      <c r="O49" s="196">
        <v>11187656</v>
      </c>
      <c r="P49" s="204">
        <f>O49/$O$47*100</f>
        <v>4.697867563612397</v>
      </c>
      <c r="Q49" s="198">
        <f>(O49-N49)/N49*100</f>
        <v>-9.26347216903142</v>
      </c>
      <c r="R49" s="196">
        <v>6948790</v>
      </c>
      <c r="S49" s="196">
        <v>6256631</v>
      </c>
      <c r="T49" s="204">
        <f>S49/$S$47*100</f>
        <v>7.197709822164322</v>
      </c>
      <c r="U49" s="198">
        <f>(S49-R49)/R49*100</f>
        <v>-9.960856494440039</v>
      </c>
      <c r="V49" s="68"/>
    </row>
    <row r="50" spans="1:22" ht="21.75" customHeight="1">
      <c r="A50" s="156" t="s">
        <v>349</v>
      </c>
      <c r="B50" s="203">
        <v>877</v>
      </c>
      <c r="C50" s="196">
        <v>884</v>
      </c>
      <c r="D50" s="204">
        <f aca="true" t="shared" si="18" ref="D50:D57">C50/$C$47*100</f>
        <v>22.719095348239527</v>
      </c>
      <c r="E50" s="198">
        <f aca="true" t="shared" si="19" ref="E50:E57">(C50-B50)/B50*100</f>
        <v>0.798175598631699</v>
      </c>
      <c r="F50" s="196">
        <v>12057</v>
      </c>
      <c r="G50" s="196">
        <v>12015</v>
      </c>
      <c r="H50" s="204">
        <v>12.49012432949395</v>
      </c>
      <c r="I50" s="198">
        <v>-0.34834535954217466</v>
      </c>
      <c r="J50" s="196">
        <v>16314881</v>
      </c>
      <c r="K50" s="196">
        <v>16471716</v>
      </c>
      <c r="L50" s="204">
        <f aca="true" t="shared" si="20" ref="L50:L57">K50/$K$47*100</f>
        <v>6.925398848803289</v>
      </c>
      <c r="M50" s="198">
        <f aca="true" t="shared" si="21" ref="M50:M57">(K50-J50)/J50*100</f>
        <v>0.961300300014447</v>
      </c>
      <c r="N50" s="196">
        <v>16314881</v>
      </c>
      <c r="O50" s="196">
        <v>16471716</v>
      </c>
      <c r="P50" s="204">
        <f aca="true" t="shared" si="22" ref="P50:P57">O50/$O$47*100</f>
        <v>6.9167250327892935</v>
      </c>
      <c r="Q50" s="198">
        <f aca="true" t="shared" si="23" ref="Q50:Q57">(O50-N50)/N50*100</f>
        <v>0.961300300014447</v>
      </c>
      <c r="R50" s="196">
        <v>8467590</v>
      </c>
      <c r="S50" s="196">
        <v>8400934</v>
      </c>
      <c r="T50" s="204">
        <f aca="true" t="shared" si="24" ref="T50:T57">S50/$S$47*100</f>
        <v>9.66454393221435</v>
      </c>
      <c r="U50" s="198">
        <f aca="true" t="shared" si="25" ref="U50:U57">(S50-R50)/R50*100</f>
        <v>-0.7871897434807306</v>
      </c>
      <c r="V50" s="68"/>
    </row>
    <row r="51" spans="1:22" ht="21.75" customHeight="1">
      <c r="A51" s="156" t="s">
        <v>350</v>
      </c>
      <c r="B51" s="203">
        <v>411</v>
      </c>
      <c r="C51" s="196">
        <v>391</v>
      </c>
      <c r="D51" s="204">
        <f t="shared" si="18"/>
        <v>10.048830634798252</v>
      </c>
      <c r="E51" s="198">
        <f t="shared" si="19"/>
        <v>-4.866180048661801</v>
      </c>
      <c r="F51" s="196">
        <v>10046</v>
      </c>
      <c r="G51" s="196">
        <v>9555</v>
      </c>
      <c r="H51" s="204">
        <v>9.932845440558859</v>
      </c>
      <c r="I51" s="198">
        <v>-4.887517419868605</v>
      </c>
      <c r="J51" s="196">
        <v>14908712</v>
      </c>
      <c r="K51" s="196">
        <v>15009218</v>
      </c>
      <c r="L51" s="204">
        <f t="shared" si="20"/>
        <v>6.310503475086482</v>
      </c>
      <c r="M51" s="198">
        <f t="shared" si="21"/>
        <v>0.6741427428472694</v>
      </c>
      <c r="N51" s="196">
        <v>14908712</v>
      </c>
      <c r="O51" s="196">
        <v>15009218</v>
      </c>
      <c r="P51" s="204">
        <f t="shared" si="22"/>
        <v>6.302599793682191</v>
      </c>
      <c r="Q51" s="198">
        <f t="shared" si="23"/>
        <v>0.6741427428472694</v>
      </c>
      <c r="R51" s="196">
        <v>7230242</v>
      </c>
      <c r="S51" s="196">
        <v>7015901</v>
      </c>
      <c r="T51" s="204">
        <f t="shared" si="24"/>
        <v>8.071183922950304</v>
      </c>
      <c r="U51" s="198">
        <f t="shared" si="25"/>
        <v>-2.964506582213984</v>
      </c>
      <c r="V51" s="68"/>
    </row>
    <row r="52" spans="1:22" ht="21.75" customHeight="1">
      <c r="A52" s="156" t="s">
        <v>351</v>
      </c>
      <c r="B52" s="203">
        <f>SUM(B53:B57)</f>
        <v>571</v>
      </c>
      <c r="C52" s="196">
        <f>SUM(C53:C57)</f>
        <v>576</v>
      </c>
      <c r="D52" s="204">
        <f t="shared" si="18"/>
        <v>14.803392444101773</v>
      </c>
      <c r="E52" s="198">
        <f t="shared" si="19"/>
        <v>0.8756567425569177</v>
      </c>
      <c r="F52" s="196">
        <f>SUM(F53:F57)</f>
        <v>61305</v>
      </c>
      <c r="G52" s="196">
        <f>SUM(G53:G57)</f>
        <v>62819</v>
      </c>
      <c r="H52" s="204">
        <v>65.30313110732256</v>
      </c>
      <c r="I52" s="198">
        <v>2.4696191175271185</v>
      </c>
      <c r="J52" s="196">
        <f>SUM(J53:J57)</f>
        <v>191137525</v>
      </c>
      <c r="K52" s="196">
        <f>SUM(K53:K57)</f>
        <v>195176426</v>
      </c>
      <c r="L52" s="204">
        <f t="shared" si="20"/>
        <v>82.06033882164678</v>
      </c>
      <c r="M52" s="198">
        <f t="shared" si="21"/>
        <v>2.1130863758960987</v>
      </c>
      <c r="N52" s="196">
        <f>SUM(N53:N57)</f>
        <v>189717906</v>
      </c>
      <c r="O52" s="196">
        <f>SUM(O53:O57)</f>
        <v>195474692</v>
      </c>
      <c r="P52" s="204">
        <f t="shared" si="22"/>
        <v>82.08280760991612</v>
      </c>
      <c r="Q52" s="198">
        <f t="shared" si="23"/>
        <v>3.0343925470060795</v>
      </c>
      <c r="R52" s="196">
        <f>SUM(R53:R57)</f>
        <v>66171566</v>
      </c>
      <c r="S52" s="196">
        <f>SUM(S53:S57)</f>
        <v>65251836</v>
      </c>
      <c r="T52" s="204">
        <f t="shared" si="24"/>
        <v>75.06656232267103</v>
      </c>
      <c r="U52" s="198">
        <f t="shared" si="25"/>
        <v>-1.38991723423925</v>
      </c>
      <c r="V52" s="68"/>
    </row>
    <row r="53" spans="1:22" ht="21.75" customHeight="1">
      <c r="A53" s="156" t="s">
        <v>352</v>
      </c>
      <c r="B53" s="203">
        <v>222</v>
      </c>
      <c r="C53" s="196">
        <v>228</v>
      </c>
      <c r="D53" s="204">
        <f t="shared" si="18"/>
        <v>5.859676175790286</v>
      </c>
      <c r="E53" s="198">
        <f t="shared" si="19"/>
        <v>2.7027027027027026</v>
      </c>
      <c r="F53" s="196">
        <v>8606</v>
      </c>
      <c r="G53" s="196">
        <v>8954</v>
      </c>
      <c r="H53" s="204">
        <v>9.308079338018214</v>
      </c>
      <c r="I53" s="198">
        <v>4.043690448524286</v>
      </c>
      <c r="J53" s="196">
        <v>15682342</v>
      </c>
      <c r="K53" s="196">
        <v>16779509</v>
      </c>
      <c r="L53" s="204">
        <f t="shared" si="20"/>
        <v>7.054807909029298</v>
      </c>
      <c r="M53" s="198">
        <f t="shared" si="21"/>
        <v>6.9961935532333115</v>
      </c>
      <c r="N53" s="196">
        <v>15549779</v>
      </c>
      <c r="O53" s="196">
        <v>16848763</v>
      </c>
      <c r="P53" s="204">
        <f t="shared" si="22"/>
        <v>7.075052824710798</v>
      </c>
      <c r="Q53" s="198">
        <f t="shared" si="23"/>
        <v>8.353713580109403</v>
      </c>
      <c r="R53" s="196">
        <v>6377757</v>
      </c>
      <c r="S53" s="196">
        <v>7049122</v>
      </c>
      <c r="T53" s="204">
        <f t="shared" si="24"/>
        <v>8.109401794197964</v>
      </c>
      <c r="U53" s="198">
        <f t="shared" si="25"/>
        <v>10.526663214042179</v>
      </c>
      <c r="V53" s="68"/>
    </row>
    <row r="54" spans="1:22" ht="21.75" customHeight="1">
      <c r="A54" s="156" t="s">
        <v>353</v>
      </c>
      <c r="B54" s="203">
        <v>203</v>
      </c>
      <c r="C54" s="196">
        <v>193</v>
      </c>
      <c r="D54" s="204">
        <f t="shared" si="18"/>
        <v>4.960164482138268</v>
      </c>
      <c r="E54" s="198">
        <f t="shared" si="19"/>
        <v>-4.926108374384237</v>
      </c>
      <c r="F54" s="196">
        <v>13969</v>
      </c>
      <c r="G54" s="196">
        <v>13410</v>
      </c>
      <c r="H54" s="204">
        <v>13.94028857748763</v>
      </c>
      <c r="I54" s="198">
        <v>-4.001718090056554</v>
      </c>
      <c r="J54" s="196">
        <v>30723261</v>
      </c>
      <c r="K54" s="196">
        <v>31098717</v>
      </c>
      <c r="L54" s="204">
        <f t="shared" si="20"/>
        <v>13.075202298962616</v>
      </c>
      <c r="M54" s="198">
        <f t="shared" si="21"/>
        <v>1.2220577757029112</v>
      </c>
      <c r="N54" s="196">
        <v>30852485</v>
      </c>
      <c r="O54" s="196">
        <v>31185858</v>
      </c>
      <c r="P54" s="204">
        <f t="shared" si="22"/>
        <v>13.095417908954493</v>
      </c>
      <c r="Q54" s="198">
        <f t="shared" si="23"/>
        <v>1.080538569259494</v>
      </c>
      <c r="R54" s="196">
        <v>12445292</v>
      </c>
      <c r="S54" s="196">
        <v>12136285</v>
      </c>
      <c r="T54" s="204">
        <f t="shared" si="24"/>
        <v>13.961740391767636</v>
      </c>
      <c r="U54" s="198">
        <f t="shared" si="25"/>
        <v>-2.4829228595038186</v>
      </c>
      <c r="V54" s="68"/>
    </row>
    <row r="55" spans="1:22" ht="21.75" customHeight="1">
      <c r="A55" s="156" t="s">
        <v>354</v>
      </c>
      <c r="B55" s="203">
        <v>90</v>
      </c>
      <c r="C55" s="196">
        <v>95</v>
      </c>
      <c r="D55" s="204">
        <f t="shared" si="18"/>
        <v>2.441531739912619</v>
      </c>
      <c r="E55" s="198">
        <f t="shared" si="19"/>
        <v>5.555555555555555</v>
      </c>
      <c r="F55" s="196">
        <v>12407</v>
      </c>
      <c r="G55" s="196">
        <v>12955</v>
      </c>
      <c r="H55" s="204">
        <v>13.467295937461015</v>
      </c>
      <c r="I55" s="198">
        <v>4.416861449181914</v>
      </c>
      <c r="J55" s="196">
        <v>41021766</v>
      </c>
      <c r="K55" s="196">
        <v>46909999</v>
      </c>
      <c r="L55" s="204">
        <f t="shared" si="20"/>
        <v>19.722927050949853</v>
      </c>
      <c r="M55" s="198">
        <f t="shared" si="21"/>
        <v>14.353923719422513</v>
      </c>
      <c r="N55" s="196">
        <v>41099155</v>
      </c>
      <c r="O55" s="196">
        <v>47009758</v>
      </c>
      <c r="P55" s="204">
        <f t="shared" si="22"/>
        <v>19.74011511271605</v>
      </c>
      <c r="Q55" s="198">
        <f t="shared" si="23"/>
        <v>14.38132487152108</v>
      </c>
      <c r="R55" s="196">
        <v>14675477</v>
      </c>
      <c r="S55" s="196">
        <v>16219742</v>
      </c>
      <c r="T55" s="204">
        <f t="shared" si="24"/>
        <v>18.65940252931189</v>
      </c>
      <c r="U55" s="198">
        <f t="shared" si="25"/>
        <v>10.522758476606928</v>
      </c>
      <c r="V55" s="68"/>
    </row>
    <row r="56" spans="1:21" ht="21.75" customHeight="1">
      <c r="A56" s="156" t="s">
        <v>355</v>
      </c>
      <c r="B56" s="203">
        <v>19</v>
      </c>
      <c r="C56" s="196">
        <v>24</v>
      </c>
      <c r="D56" s="204">
        <f t="shared" si="18"/>
        <v>0.6168080185042405</v>
      </c>
      <c r="E56" s="198">
        <f t="shared" si="19"/>
        <v>26.31578947368421</v>
      </c>
      <c r="F56" s="196">
        <v>4427</v>
      </c>
      <c r="G56" s="196">
        <v>5801</v>
      </c>
      <c r="H56" s="204">
        <v>6.030396274273358</v>
      </c>
      <c r="I56" s="198">
        <v>31.036819516602666</v>
      </c>
      <c r="J56" s="196">
        <v>10883959</v>
      </c>
      <c r="K56" s="196">
        <v>12606642</v>
      </c>
      <c r="L56" s="204">
        <f t="shared" si="20"/>
        <v>5.300359962136016</v>
      </c>
      <c r="M56" s="198">
        <f t="shared" si="21"/>
        <v>15.82772408459091</v>
      </c>
      <c r="N56" s="196">
        <v>10564879</v>
      </c>
      <c r="O56" s="196">
        <v>12365876</v>
      </c>
      <c r="P56" s="204">
        <f t="shared" si="22"/>
        <v>5.192620130262586</v>
      </c>
      <c r="Q56" s="198">
        <f t="shared" si="23"/>
        <v>17.047019658246914</v>
      </c>
      <c r="R56" s="196">
        <v>3209413</v>
      </c>
      <c r="S56" s="196">
        <v>3773203</v>
      </c>
      <c r="T56" s="204">
        <f t="shared" si="24"/>
        <v>4.340741893539811</v>
      </c>
      <c r="U56" s="198">
        <f t="shared" si="25"/>
        <v>17.566763766458227</v>
      </c>
    </row>
    <row r="57" spans="1:21" ht="21.75" customHeight="1">
      <c r="A57" s="156" t="s">
        <v>356</v>
      </c>
      <c r="B57" s="206">
        <v>37</v>
      </c>
      <c r="C57" s="196">
        <v>36</v>
      </c>
      <c r="D57" s="204">
        <f t="shared" si="18"/>
        <v>0.9252120277563608</v>
      </c>
      <c r="E57" s="198">
        <f t="shared" si="19"/>
        <v>-2.7027027027027026</v>
      </c>
      <c r="F57" s="196">
        <v>21896</v>
      </c>
      <c r="G57" s="196">
        <v>21699</v>
      </c>
      <c r="H57" s="204">
        <v>22.557070980082333</v>
      </c>
      <c r="I57" s="198">
        <v>-0.8997077091706248</v>
      </c>
      <c r="J57" s="196">
        <v>92826197</v>
      </c>
      <c r="K57" s="196">
        <v>87781559</v>
      </c>
      <c r="L57" s="204">
        <f t="shared" si="20"/>
        <v>36.907041600569</v>
      </c>
      <c r="M57" s="198">
        <f t="shared" si="21"/>
        <v>-5.434498194512914</v>
      </c>
      <c r="N57" s="196">
        <v>91651608</v>
      </c>
      <c r="O57" s="196">
        <v>88064437</v>
      </c>
      <c r="P57" s="204">
        <f t="shared" si="22"/>
        <v>36.97960163327219</v>
      </c>
      <c r="Q57" s="198">
        <f t="shared" si="23"/>
        <v>-3.9139204191594765</v>
      </c>
      <c r="R57" s="196">
        <v>29463627</v>
      </c>
      <c r="S57" s="196">
        <v>26073484</v>
      </c>
      <c r="T57" s="204">
        <f t="shared" si="24"/>
        <v>29.99527571385372</v>
      </c>
      <c r="U57" s="198">
        <f t="shared" si="25"/>
        <v>-11.506197115514665</v>
      </c>
    </row>
    <row r="58" spans="1:21" ht="15" customHeight="1">
      <c r="A58" s="82" t="s">
        <v>167</v>
      </c>
      <c r="B58" s="83"/>
      <c r="C58" s="134"/>
      <c r="D58" s="82"/>
      <c r="E58" s="84"/>
      <c r="F58" s="83"/>
      <c r="G58" s="83"/>
      <c r="H58" s="83"/>
      <c r="I58" s="85"/>
      <c r="J58" s="83"/>
      <c r="K58" s="83"/>
      <c r="L58" s="83"/>
      <c r="M58" s="85"/>
      <c r="N58" s="83"/>
      <c r="O58" s="83"/>
      <c r="P58" s="83"/>
      <c r="Q58" s="85"/>
      <c r="R58" s="83"/>
      <c r="S58" s="83"/>
      <c r="T58" s="83"/>
      <c r="U58" s="85"/>
    </row>
    <row r="59" spans="1:21" ht="15" customHeight="1">
      <c r="A59" s="69" t="s">
        <v>168</v>
      </c>
      <c r="B59" s="87"/>
      <c r="C59" s="69"/>
      <c r="D59" s="69"/>
      <c r="E59" s="78"/>
      <c r="F59" s="87"/>
      <c r="G59" s="87"/>
      <c r="H59" s="87"/>
      <c r="I59" s="93"/>
      <c r="J59" s="87"/>
      <c r="K59" s="87"/>
      <c r="L59" s="87"/>
      <c r="M59" s="93"/>
      <c r="N59" s="87"/>
      <c r="O59" s="87"/>
      <c r="P59" s="87"/>
      <c r="Q59" s="93"/>
      <c r="R59" s="87"/>
      <c r="S59" s="87"/>
      <c r="T59" s="87"/>
      <c r="U59" s="93"/>
    </row>
    <row r="60" spans="3:5" ht="17.25">
      <c r="C60" s="69"/>
      <c r="D60" s="76"/>
      <c r="E60" s="94"/>
    </row>
    <row r="61" spans="3:5" ht="17.25">
      <c r="C61" s="76"/>
      <c r="D61" s="76"/>
      <c r="E61" s="94"/>
    </row>
    <row r="62" spans="3:5" ht="17.25">
      <c r="C62" s="76"/>
      <c r="D62" s="76"/>
      <c r="E62" s="94"/>
    </row>
    <row r="63" spans="3:5" ht="17.25">
      <c r="C63" s="76"/>
      <c r="D63" s="76"/>
      <c r="E63" s="94"/>
    </row>
    <row r="64" spans="3:5" ht="17.25">
      <c r="C64" s="76"/>
      <c r="D64" s="76"/>
      <c r="E64" s="94"/>
    </row>
    <row r="65" spans="3:5" ht="17.25">
      <c r="C65" s="76"/>
      <c r="D65" s="76"/>
      <c r="E65" s="94"/>
    </row>
    <row r="66" spans="3:5" ht="17.25">
      <c r="C66" s="76"/>
      <c r="D66" s="76"/>
      <c r="E66" s="94"/>
    </row>
    <row r="67" spans="3:5" ht="17.25">
      <c r="C67" s="76"/>
      <c r="D67" s="76"/>
      <c r="E67" s="94"/>
    </row>
    <row r="68" spans="3:5" ht="17.25">
      <c r="C68" s="76"/>
      <c r="D68" s="76"/>
      <c r="E68" s="94"/>
    </row>
    <row r="69" spans="3:5" ht="17.25">
      <c r="C69" s="76"/>
      <c r="D69" s="76"/>
      <c r="E69" s="94"/>
    </row>
    <row r="70" ht="17.25">
      <c r="C70" s="76"/>
    </row>
  </sheetData>
  <sheetProtection/>
  <mergeCells count="16">
    <mergeCell ref="A41:U41"/>
    <mergeCell ref="A42:U42"/>
    <mergeCell ref="N44:Q44"/>
    <mergeCell ref="R44:U44"/>
    <mergeCell ref="A44:A45"/>
    <mergeCell ref="B44:E44"/>
    <mergeCell ref="F44:I44"/>
    <mergeCell ref="J44:M44"/>
    <mergeCell ref="A3:U3"/>
    <mergeCell ref="A4:U4"/>
    <mergeCell ref="A6:A7"/>
    <mergeCell ref="B6:E6"/>
    <mergeCell ref="F6:I6"/>
    <mergeCell ref="J6:M6"/>
    <mergeCell ref="N6:Q6"/>
    <mergeCell ref="R6:U6"/>
  </mergeCells>
  <printOptions/>
  <pageMargins left="1.3779527559055118" right="0.5905511811023623" top="0.82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5" customWidth="1"/>
    <col min="2" max="2" width="15.09765625" style="5" customWidth="1"/>
    <col min="3" max="10" width="11.59765625" style="5" customWidth="1"/>
    <col min="11" max="11" width="14.19921875" style="5" customWidth="1"/>
    <col min="12" max="15" width="15.69921875" style="5" customWidth="1"/>
    <col min="16" max="16" width="12.09765625" style="5" customWidth="1"/>
    <col min="17" max="16384" width="10.59765625" style="5" customWidth="1"/>
  </cols>
  <sheetData>
    <row r="1" spans="1:16" s="2" customFormat="1" ht="19.5" customHeight="1">
      <c r="A1" s="1" t="s">
        <v>180</v>
      </c>
      <c r="P1" s="4" t="s">
        <v>181</v>
      </c>
    </row>
    <row r="2" spans="1:16" s="2" customFormat="1" ht="19.5" customHeight="1">
      <c r="A2" s="1"/>
      <c r="P2" s="4"/>
    </row>
    <row r="3" spans="1:16" ht="19.5" customHeight="1">
      <c r="A3" s="282" t="s">
        <v>182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2:16" ht="19.5" customHeight="1">
      <c r="B4" s="96"/>
      <c r="C4" s="96"/>
      <c r="D4" s="96" t="s">
        <v>205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" customHeight="1" thickBot="1">
      <c r="A5" s="69" t="s">
        <v>131</v>
      </c>
      <c r="P5" s="97"/>
    </row>
    <row r="6" spans="1:16" ht="15" customHeight="1">
      <c r="A6" s="232" t="s">
        <v>183</v>
      </c>
      <c r="B6" s="283" t="s">
        <v>184</v>
      </c>
      <c r="C6" s="238" t="s">
        <v>185</v>
      </c>
      <c r="D6" s="286" t="s">
        <v>186</v>
      </c>
      <c r="E6" s="287"/>
      <c r="F6" s="287"/>
      <c r="G6" s="287"/>
      <c r="H6" s="287"/>
      <c r="I6" s="287"/>
      <c r="J6" s="288"/>
      <c r="K6" s="283" t="s">
        <v>187</v>
      </c>
      <c r="L6" s="283" t="s">
        <v>188</v>
      </c>
      <c r="M6" s="286" t="s">
        <v>189</v>
      </c>
      <c r="N6" s="289"/>
      <c r="O6" s="289"/>
      <c r="P6" s="289"/>
    </row>
    <row r="7" spans="1:16" ht="15" customHeight="1">
      <c r="A7" s="233"/>
      <c r="B7" s="226"/>
      <c r="C7" s="284"/>
      <c r="D7" s="228" t="s">
        <v>190</v>
      </c>
      <c r="E7" s="277" t="s">
        <v>191</v>
      </c>
      <c r="F7" s="278"/>
      <c r="G7" s="279"/>
      <c r="H7" s="277" t="s">
        <v>192</v>
      </c>
      <c r="I7" s="278"/>
      <c r="J7" s="279"/>
      <c r="K7" s="226"/>
      <c r="L7" s="226"/>
      <c r="M7" s="228" t="s">
        <v>193</v>
      </c>
      <c r="N7" s="225" t="s">
        <v>359</v>
      </c>
      <c r="O7" s="225" t="s">
        <v>195</v>
      </c>
      <c r="P7" s="290" t="s">
        <v>196</v>
      </c>
    </row>
    <row r="8" spans="1:16" ht="15" customHeight="1">
      <c r="A8" s="234"/>
      <c r="B8" s="227"/>
      <c r="C8" s="285"/>
      <c r="D8" s="229"/>
      <c r="E8" s="18" t="s">
        <v>193</v>
      </c>
      <c r="F8" s="18" t="s">
        <v>197</v>
      </c>
      <c r="G8" s="18" t="s">
        <v>198</v>
      </c>
      <c r="H8" s="18" t="s">
        <v>193</v>
      </c>
      <c r="I8" s="18" t="s">
        <v>197</v>
      </c>
      <c r="J8" s="18" t="s">
        <v>198</v>
      </c>
      <c r="K8" s="227"/>
      <c r="L8" s="227"/>
      <c r="M8" s="229"/>
      <c r="N8" s="227"/>
      <c r="O8" s="227"/>
      <c r="P8" s="291"/>
    </row>
    <row r="9" spans="1:16" s="158" customFormat="1" ht="15" customHeight="1">
      <c r="A9" s="157"/>
      <c r="B9" s="41" t="s">
        <v>199</v>
      </c>
      <c r="C9" s="98">
        <f>SUM(C16,C23,C30,C37,C44,C51,C58,'９２'!C9,'９２'!C16,'９２'!C23,'９２'!C30,'９２'!C37,'９２'!C44,'９２'!C51,'９２'!C58,'９４'!C9,'９４'!C16,'９４'!C23,'９４'!C30,'９４'!C37,'９４'!C44,'９４'!C51,'９４'!C58,'９４'!C65)</f>
        <v>3891</v>
      </c>
      <c r="D9" s="98">
        <v>96196</v>
      </c>
      <c r="E9" s="98">
        <v>94930</v>
      </c>
      <c r="F9" s="98">
        <v>58711</v>
      </c>
      <c r="G9" s="98">
        <v>36219</v>
      </c>
      <c r="H9" s="98">
        <f>SUM(H16,H23,H30,H37,H44,H51,H58,'９２'!H9,'９２'!H16,'９２'!H23,'９２'!H30,'９２'!H37,'９２'!H44,'９２'!H51,'９２'!H58,'９４'!H9,'９４'!H16,'９４'!H23,'９４'!H30,'９４'!H37,'９４'!H44,'９４'!H51,'９４'!H58,'９４'!H65)</f>
        <v>1266</v>
      </c>
      <c r="I9" s="98">
        <f>SUM(I16,I23,I30,I37,I44,I51,I58,'９２'!I9,'９２'!I16,'９２'!I23,'９２'!I30,'９２'!I37,'９２'!I44,'９２'!I51,'９２'!I58,'９４'!I9,'９４'!I16,'９４'!I23,'９４'!I30,'９４'!I37,'９４'!I44,'９４'!I51,'９４'!I58,'９４'!I65)</f>
        <v>822</v>
      </c>
      <c r="J9" s="98">
        <f>SUM(J16,J23,J30,J37,J44,J51,J58,'９２'!J9,'９２'!J16,'９２'!J23,'９２'!J30,'９２'!J37,'９２'!J44,'９２'!J51,'９２'!J58,'９４'!J9,'９４'!J16,'９４'!J23,'９４'!J30,'９４'!J37,'９４'!J44,'９４'!J51,'９４'!J58,'９４'!J65)</f>
        <v>444</v>
      </c>
      <c r="K9" s="98">
        <v>38112937</v>
      </c>
      <c r="L9" s="98">
        <v>129050147</v>
      </c>
      <c r="M9" s="98">
        <v>237845016</v>
      </c>
      <c r="N9" s="98">
        <v>219457024</v>
      </c>
      <c r="O9" s="98">
        <v>17474037</v>
      </c>
      <c r="P9" s="98">
        <v>913955</v>
      </c>
    </row>
    <row r="10" spans="1:16" ht="15" customHeight="1">
      <c r="A10" s="11"/>
      <c r="B10" s="11" t="s">
        <v>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ht="15" customHeight="1">
      <c r="A11" s="280" t="s">
        <v>206</v>
      </c>
      <c r="B11" s="11" t="s">
        <v>200</v>
      </c>
      <c r="C11" s="193">
        <v>2040</v>
      </c>
      <c r="D11" s="193">
        <f>SUM(E11,H11)</f>
        <v>11807</v>
      </c>
      <c r="E11" s="193">
        <f>SUM(F11:G11)</f>
        <v>10648</v>
      </c>
      <c r="F11" s="193">
        <v>5602</v>
      </c>
      <c r="G11" s="193">
        <v>5046</v>
      </c>
      <c r="H11" s="193">
        <f>SUM(I11:J11)</f>
        <v>1159</v>
      </c>
      <c r="I11" s="193">
        <v>751</v>
      </c>
      <c r="J11" s="193">
        <v>408</v>
      </c>
      <c r="K11" s="193">
        <v>3150539</v>
      </c>
      <c r="L11" s="193">
        <v>4603293</v>
      </c>
      <c r="M11" s="188">
        <f>SUM(N11:P11)</f>
        <v>11187656</v>
      </c>
      <c r="N11" s="188">
        <v>8411342</v>
      </c>
      <c r="O11" s="188">
        <v>2731879</v>
      </c>
      <c r="P11" s="188">
        <v>44435</v>
      </c>
    </row>
    <row r="12" spans="1:16" ht="15" customHeight="1">
      <c r="A12" s="281"/>
      <c r="B12" s="159" t="s">
        <v>201</v>
      </c>
      <c r="C12" s="193">
        <v>884</v>
      </c>
      <c r="D12" s="193">
        <f>SUM(E12,H12)</f>
        <v>12015</v>
      </c>
      <c r="E12" s="193">
        <f>SUM(F12:G12)</f>
        <v>11923</v>
      </c>
      <c r="F12" s="193">
        <v>6842</v>
      </c>
      <c r="G12" s="193">
        <v>5081</v>
      </c>
      <c r="H12" s="193">
        <f>SUM(I12:J12)</f>
        <v>92</v>
      </c>
      <c r="I12" s="193">
        <v>60</v>
      </c>
      <c r="J12" s="193">
        <v>32</v>
      </c>
      <c r="K12" s="193">
        <v>3951074</v>
      </c>
      <c r="L12" s="193">
        <v>7629168</v>
      </c>
      <c r="M12" s="188">
        <f>SUM(N12:P12)</f>
        <v>16471716</v>
      </c>
      <c r="N12" s="193">
        <v>13638847</v>
      </c>
      <c r="O12" s="193">
        <v>2775347</v>
      </c>
      <c r="P12" s="193">
        <v>57522</v>
      </c>
    </row>
    <row r="13" spans="1:16" ht="15" customHeight="1">
      <c r="A13" s="11"/>
      <c r="B13" s="159" t="s">
        <v>202</v>
      </c>
      <c r="C13" s="193">
        <v>391</v>
      </c>
      <c r="D13" s="193">
        <f>SUM(E13,H13)</f>
        <v>9555</v>
      </c>
      <c r="E13" s="193">
        <f>SUM(F13:G13)</f>
        <v>9542</v>
      </c>
      <c r="F13" s="193">
        <v>5361</v>
      </c>
      <c r="G13" s="193">
        <v>4181</v>
      </c>
      <c r="H13" s="193">
        <f>SUM(I13:J13)</f>
        <v>13</v>
      </c>
      <c r="I13" s="193">
        <v>9</v>
      </c>
      <c r="J13" s="193">
        <v>4</v>
      </c>
      <c r="K13" s="193">
        <v>3214711</v>
      </c>
      <c r="L13" s="193">
        <v>7616306</v>
      </c>
      <c r="M13" s="188">
        <f>SUM(N13:P13)</f>
        <v>15009218</v>
      </c>
      <c r="N13" s="193">
        <v>13142875</v>
      </c>
      <c r="O13" s="193">
        <v>1796842</v>
      </c>
      <c r="P13" s="193">
        <v>69501</v>
      </c>
    </row>
    <row r="14" spans="1:16" ht="15" customHeight="1">
      <c r="A14" s="11"/>
      <c r="B14" s="159" t="s">
        <v>203</v>
      </c>
      <c r="C14" s="193">
        <v>576</v>
      </c>
      <c r="D14" s="193">
        <f>SUM(E14,H14)</f>
        <v>62819</v>
      </c>
      <c r="E14" s="193">
        <f>SUM(F14:G14)</f>
        <v>62817</v>
      </c>
      <c r="F14" s="193">
        <v>40906</v>
      </c>
      <c r="G14" s="193">
        <v>21911</v>
      </c>
      <c r="H14" s="193">
        <f>SUM(I14:J14)</f>
        <v>2</v>
      </c>
      <c r="I14" s="193">
        <v>2</v>
      </c>
      <c r="J14" s="193" t="s">
        <v>33</v>
      </c>
      <c r="K14" s="193">
        <v>27796613</v>
      </c>
      <c r="L14" s="193">
        <v>109201380</v>
      </c>
      <c r="M14" s="188">
        <f>SUM(N14:P14)</f>
        <v>195176426</v>
      </c>
      <c r="N14" s="193">
        <v>184263960</v>
      </c>
      <c r="O14" s="193">
        <v>10169969</v>
      </c>
      <c r="P14" s="193">
        <v>742497</v>
      </c>
    </row>
    <row r="15" spans="1:16" ht="15" customHeight="1">
      <c r="A15" s="11"/>
      <c r="B15" s="1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s="158" customFormat="1" ht="15" customHeight="1">
      <c r="A16" s="157"/>
      <c r="B16" s="99" t="s">
        <v>193</v>
      </c>
      <c r="C16" s="164">
        <f>SUM(C18:C21)</f>
        <v>502</v>
      </c>
      <c r="D16" s="164">
        <f aca="true" t="shared" si="0" ref="D16:P16">SUM(D18:D21)</f>
        <v>12066</v>
      </c>
      <c r="E16" s="164">
        <f t="shared" si="0"/>
        <v>11843</v>
      </c>
      <c r="F16" s="164">
        <f t="shared" si="0"/>
        <v>4240</v>
      </c>
      <c r="G16" s="164">
        <f t="shared" si="0"/>
        <v>7603</v>
      </c>
      <c r="H16" s="164">
        <f t="shared" si="0"/>
        <v>223</v>
      </c>
      <c r="I16" s="164">
        <f t="shared" si="0"/>
        <v>132</v>
      </c>
      <c r="J16" s="164">
        <f t="shared" si="0"/>
        <v>91</v>
      </c>
      <c r="K16" s="164">
        <f t="shared" si="0"/>
        <v>2941044</v>
      </c>
      <c r="L16" s="164">
        <f t="shared" si="0"/>
        <v>8129744</v>
      </c>
      <c r="M16" s="164">
        <f t="shared" si="0"/>
        <v>14891525</v>
      </c>
      <c r="N16" s="164">
        <f t="shared" si="0"/>
        <v>14734703</v>
      </c>
      <c r="O16" s="164">
        <f t="shared" si="0"/>
        <v>151573</v>
      </c>
      <c r="P16" s="164">
        <f t="shared" si="0"/>
        <v>5249</v>
      </c>
    </row>
    <row r="17" spans="1:16" ht="15" customHeight="1">
      <c r="A17" s="11"/>
      <c r="B17" s="11" t="s">
        <v>7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</row>
    <row r="18" spans="1:16" ht="15" customHeight="1">
      <c r="A18" s="250" t="s">
        <v>207</v>
      </c>
      <c r="B18" s="11" t="s">
        <v>200</v>
      </c>
      <c r="C18" s="188">
        <v>222</v>
      </c>
      <c r="D18" s="193">
        <f>SUM(E18,H18)</f>
        <v>1308</v>
      </c>
      <c r="E18" s="193">
        <f>SUM(F18:G18)</f>
        <v>1110</v>
      </c>
      <c r="F18" s="188">
        <v>387</v>
      </c>
      <c r="G18" s="188">
        <v>723</v>
      </c>
      <c r="H18" s="193">
        <f>SUM(I18:J18)</f>
        <v>198</v>
      </c>
      <c r="I18" s="188">
        <v>116</v>
      </c>
      <c r="J18" s="188">
        <v>82</v>
      </c>
      <c r="K18" s="188">
        <v>258915</v>
      </c>
      <c r="L18" s="188">
        <v>452856</v>
      </c>
      <c r="M18" s="188">
        <f>SUM(N18:P18)</f>
        <v>969613</v>
      </c>
      <c r="N18" s="188">
        <v>949381</v>
      </c>
      <c r="O18" s="188">
        <v>20192</v>
      </c>
      <c r="P18" s="193">
        <v>40</v>
      </c>
    </row>
    <row r="19" spans="1:16" ht="15" customHeight="1">
      <c r="A19" s="276"/>
      <c r="B19" s="159" t="s">
        <v>201</v>
      </c>
      <c r="C19" s="188">
        <v>133</v>
      </c>
      <c r="D19" s="193">
        <f>SUM(E19,H19)</f>
        <v>1864</v>
      </c>
      <c r="E19" s="193">
        <f>SUM(F19:G19)</f>
        <v>1839</v>
      </c>
      <c r="F19" s="188">
        <v>669</v>
      </c>
      <c r="G19" s="188">
        <v>1170</v>
      </c>
      <c r="H19" s="193">
        <f>SUM(I19:J19)</f>
        <v>25</v>
      </c>
      <c r="I19" s="188">
        <v>16</v>
      </c>
      <c r="J19" s="188">
        <v>9</v>
      </c>
      <c r="K19" s="188">
        <v>459166</v>
      </c>
      <c r="L19" s="188">
        <v>1149720</v>
      </c>
      <c r="M19" s="188">
        <f>SUM(N19:P19)</f>
        <v>2063681</v>
      </c>
      <c r="N19" s="188">
        <v>2023503</v>
      </c>
      <c r="O19" s="188">
        <v>35069</v>
      </c>
      <c r="P19" s="188">
        <v>5109</v>
      </c>
    </row>
    <row r="20" spans="1:16" ht="15" customHeight="1">
      <c r="A20" s="160"/>
      <c r="B20" s="159" t="s">
        <v>202</v>
      </c>
      <c r="C20" s="193">
        <v>61</v>
      </c>
      <c r="D20" s="193">
        <f>SUM(E20,H20)</f>
        <v>1500</v>
      </c>
      <c r="E20" s="193">
        <f>SUM(F20:G20)</f>
        <v>1500</v>
      </c>
      <c r="F20" s="193">
        <v>537</v>
      </c>
      <c r="G20" s="193">
        <v>963</v>
      </c>
      <c r="H20" s="193" t="s">
        <v>33</v>
      </c>
      <c r="I20" s="193" t="s">
        <v>33</v>
      </c>
      <c r="J20" s="193" t="s">
        <v>33</v>
      </c>
      <c r="K20" s="193">
        <v>389060</v>
      </c>
      <c r="L20" s="193">
        <v>1036317</v>
      </c>
      <c r="M20" s="188">
        <f>SUM(N20:P20)</f>
        <v>1872464</v>
      </c>
      <c r="N20" s="188">
        <v>1813178</v>
      </c>
      <c r="O20" s="188">
        <v>59186</v>
      </c>
      <c r="P20" s="188">
        <v>100</v>
      </c>
    </row>
    <row r="21" spans="1:16" ht="15" customHeight="1">
      <c r="A21" s="160"/>
      <c r="B21" s="159" t="s">
        <v>203</v>
      </c>
      <c r="C21" s="193">
        <v>86</v>
      </c>
      <c r="D21" s="193">
        <f>SUM(E21,H21)</f>
        <v>7394</v>
      </c>
      <c r="E21" s="193">
        <f>SUM(F21:G21)</f>
        <v>7394</v>
      </c>
      <c r="F21" s="193">
        <v>2647</v>
      </c>
      <c r="G21" s="193">
        <v>4747</v>
      </c>
      <c r="H21" s="193" t="s">
        <v>33</v>
      </c>
      <c r="I21" s="193" t="s">
        <v>33</v>
      </c>
      <c r="J21" s="193" t="s">
        <v>33</v>
      </c>
      <c r="K21" s="193">
        <v>1833903</v>
      </c>
      <c r="L21" s="193">
        <v>5490851</v>
      </c>
      <c r="M21" s="188">
        <f>SUM(N21:P21)</f>
        <v>9985767</v>
      </c>
      <c r="N21" s="193">
        <v>9948641</v>
      </c>
      <c r="O21" s="193">
        <v>37126</v>
      </c>
      <c r="P21" s="193">
        <v>0</v>
      </c>
    </row>
    <row r="22" spans="1:16" ht="15" customHeight="1">
      <c r="A22" s="47"/>
      <c r="B22" s="11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88"/>
      <c r="N22" s="193"/>
      <c r="O22" s="193"/>
      <c r="P22" s="188"/>
    </row>
    <row r="23" spans="1:16" s="158" customFormat="1" ht="15" customHeight="1">
      <c r="A23" s="41"/>
      <c r="B23" s="99" t="s">
        <v>193</v>
      </c>
      <c r="C23" s="164">
        <f aca="true" t="shared" si="1" ref="C23:P23">SUM(C25:C28)</f>
        <v>43</v>
      </c>
      <c r="D23" s="164">
        <f t="shared" si="1"/>
        <v>887</v>
      </c>
      <c r="E23" s="164">
        <f t="shared" si="1"/>
        <v>883</v>
      </c>
      <c r="F23" s="164">
        <f t="shared" si="1"/>
        <v>551</v>
      </c>
      <c r="G23" s="164">
        <f t="shared" si="1"/>
        <v>332</v>
      </c>
      <c r="H23" s="164">
        <f t="shared" si="1"/>
        <v>4</v>
      </c>
      <c r="I23" s="164">
        <f t="shared" si="1"/>
        <v>2</v>
      </c>
      <c r="J23" s="164">
        <f t="shared" si="1"/>
        <v>2</v>
      </c>
      <c r="K23" s="164">
        <f t="shared" si="1"/>
        <v>440454</v>
      </c>
      <c r="L23" s="164">
        <f t="shared" si="1"/>
        <v>2746559</v>
      </c>
      <c r="M23" s="164">
        <f t="shared" si="1"/>
        <v>21125193</v>
      </c>
      <c r="N23" s="164">
        <f t="shared" si="1"/>
        <v>21114315</v>
      </c>
      <c r="O23" s="164">
        <f t="shared" si="1"/>
        <v>8798</v>
      </c>
      <c r="P23" s="164">
        <f t="shared" si="1"/>
        <v>2080</v>
      </c>
    </row>
    <row r="24" spans="1:16" ht="15" customHeight="1">
      <c r="A24" s="47"/>
      <c r="B24" s="11" t="s">
        <v>7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88"/>
      <c r="N24" s="193"/>
      <c r="O24" s="193"/>
      <c r="P24" s="193"/>
    </row>
    <row r="25" spans="1:16" s="161" customFormat="1" ht="15" customHeight="1">
      <c r="A25" s="250" t="s">
        <v>146</v>
      </c>
      <c r="B25" s="11" t="s">
        <v>200</v>
      </c>
      <c r="C25" s="193">
        <v>23</v>
      </c>
      <c r="D25" s="193">
        <f>SUM(E25,H25)</f>
        <v>144</v>
      </c>
      <c r="E25" s="193">
        <f>SUM(F25:G25)</f>
        <v>140</v>
      </c>
      <c r="F25" s="193">
        <v>88</v>
      </c>
      <c r="G25" s="193">
        <v>52</v>
      </c>
      <c r="H25" s="193">
        <f>SUM(I25:J25)</f>
        <v>4</v>
      </c>
      <c r="I25" s="188">
        <v>2</v>
      </c>
      <c r="J25" s="188">
        <v>2</v>
      </c>
      <c r="K25" s="193">
        <v>49842</v>
      </c>
      <c r="L25" s="193">
        <v>51916</v>
      </c>
      <c r="M25" s="188">
        <f>SUM(N25:P25)</f>
        <v>186076</v>
      </c>
      <c r="N25" s="193">
        <v>175198</v>
      </c>
      <c r="O25" s="193">
        <v>8798</v>
      </c>
      <c r="P25" s="188">
        <v>2080</v>
      </c>
    </row>
    <row r="26" spans="1:16" s="161" customFormat="1" ht="15" customHeight="1">
      <c r="A26" s="276"/>
      <c r="B26" s="159" t="s">
        <v>201</v>
      </c>
      <c r="C26" s="193">
        <v>9</v>
      </c>
      <c r="D26" s="193">
        <f>SUM(E26,H26)</f>
        <v>116</v>
      </c>
      <c r="E26" s="193">
        <f>SUM(F26:G26)</f>
        <v>116</v>
      </c>
      <c r="F26" s="193">
        <v>53</v>
      </c>
      <c r="G26" s="193">
        <v>63</v>
      </c>
      <c r="H26" s="188" t="s">
        <v>33</v>
      </c>
      <c r="I26" s="188" t="s">
        <v>33</v>
      </c>
      <c r="J26" s="188" t="s">
        <v>33</v>
      </c>
      <c r="K26" s="193">
        <v>37583</v>
      </c>
      <c r="L26" s="193">
        <v>43282</v>
      </c>
      <c r="M26" s="188">
        <f>SUM(N26:P26)</f>
        <v>175632</v>
      </c>
      <c r="N26" s="193">
        <v>175632</v>
      </c>
      <c r="O26" s="193" t="s">
        <v>33</v>
      </c>
      <c r="P26" s="193">
        <v>0</v>
      </c>
    </row>
    <row r="27" spans="1:16" s="161" customFormat="1" ht="15" customHeight="1">
      <c r="A27" s="160"/>
      <c r="B27" s="159" t="s">
        <v>202</v>
      </c>
      <c r="C27" s="188">
        <v>4</v>
      </c>
      <c r="D27" s="193">
        <f>SUM(E27,H27)</f>
        <v>100</v>
      </c>
      <c r="E27" s="193">
        <f>SUM(F27:G27)</f>
        <v>100</v>
      </c>
      <c r="F27" s="188">
        <v>52</v>
      </c>
      <c r="G27" s="188">
        <v>48</v>
      </c>
      <c r="H27" s="188" t="s">
        <v>33</v>
      </c>
      <c r="I27" s="188" t="s">
        <v>33</v>
      </c>
      <c r="J27" s="188" t="s">
        <v>33</v>
      </c>
      <c r="K27" s="193">
        <v>54659</v>
      </c>
      <c r="L27" s="193">
        <v>74300</v>
      </c>
      <c r="M27" s="188">
        <f>SUM(N27:P27)</f>
        <v>224261</v>
      </c>
      <c r="N27" s="193">
        <v>224261</v>
      </c>
      <c r="O27" s="188" t="s">
        <v>33</v>
      </c>
      <c r="P27" s="188">
        <v>0</v>
      </c>
    </row>
    <row r="28" spans="1:16" s="161" customFormat="1" ht="15" customHeight="1">
      <c r="A28" s="160"/>
      <c r="B28" s="159" t="s">
        <v>203</v>
      </c>
      <c r="C28" s="188">
        <v>7</v>
      </c>
      <c r="D28" s="193">
        <f>SUM(E28,H28)</f>
        <v>527</v>
      </c>
      <c r="E28" s="193">
        <f>SUM(F28:G28)</f>
        <v>527</v>
      </c>
      <c r="F28" s="188">
        <v>358</v>
      </c>
      <c r="G28" s="188">
        <v>169</v>
      </c>
      <c r="H28" s="188" t="s">
        <v>33</v>
      </c>
      <c r="I28" s="188" t="s">
        <v>33</v>
      </c>
      <c r="J28" s="188" t="s">
        <v>33</v>
      </c>
      <c r="K28" s="188">
        <v>298370</v>
      </c>
      <c r="L28" s="188">
        <v>2577061</v>
      </c>
      <c r="M28" s="188">
        <f>SUM(N28:P28)</f>
        <v>20539224</v>
      </c>
      <c r="N28" s="188">
        <v>20539224</v>
      </c>
      <c r="O28" s="188" t="s">
        <v>33</v>
      </c>
      <c r="P28" s="188">
        <v>0</v>
      </c>
    </row>
    <row r="29" spans="1:16" ht="15" customHeight="1">
      <c r="A29" s="47"/>
      <c r="B29" s="11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93"/>
    </row>
    <row r="30" spans="1:16" s="158" customFormat="1" ht="15" customHeight="1">
      <c r="A30" s="41"/>
      <c r="B30" s="99" t="s">
        <v>193</v>
      </c>
      <c r="C30" s="164">
        <f aca="true" t="shared" si="2" ref="C30:P30">SUM(C32:C35)</f>
        <v>731</v>
      </c>
      <c r="D30" s="164">
        <f t="shared" si="2"/>
        <v>10975</v>
      </c>
      <c r="E30" s="164">
        <f t="shared" si="2"/>
        <v>10625</v>
      </c>
      <c r="F30" s="164">
        <f t="shared" si="2"/>
        <v>5345</v>
      </c>
      <c r="G30" s="164">
        <f t="shared" si="2"/>
        <v>5280</v>
      </c>
      <c r="H30" s="164">
        <f t="shared" si="2"/>
        <v>350</v>
      </c>
      <c r="I30" s="164">
        <f t="shared" si="2"/>
        <v>225</v>
      </c>
      <c r="J30" s="164">
        <f t="shared" si="2"/>
        <v>125</v>
      </c>
      <c r="K30" s="164">
        <f t="shared" si="2"/>
        <v>3695405</v>
      </c>
      <c r="L30" s="164">
        <f t="shared" si="2"/>
        <v>8144602</v>
      </c>
      <c r="M30" s="164">
        <f t="shared" si="2"/>
        <v>16544611</v>
      </c>
      <c r="N30" s="164">
        <f t="shared" si="2"/>
        <v>7665164</v>
      </c>
      <c r="O30" s="164">
        <f t="shared" si="2"/>
        <v>8877649</v>
      </c>
      <c r="P30" s="164">
        <f t="shared" si="2"/>
        <v>1798</v>
      </c>
    </row>
    <row r="31" spans="1:16" ht="15" customHeight="1">
      <c r="A31" s="47"/>
      <c r="B31" s="11" t="s">
        <v>7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88"/>
      <c r="N31" s="188"/>
      <c r="O31" s="188"/>
      <c r="P31" s="188"/>
    </row>
    <row r="32" spans="1:16" s="161" customFormat="1" ht="15" customHeight="1">
      <c r="A32" s="250" t="s">
        <v>208</v>
      </c>
      <c r="B32" s="11" t="s">
        <v>200</v>
      </c>
      <c r="C32" s="193">
        <v>486</v>
      </c>
      <c r="D32" s="193">
        <f>SUM(E32,H32)</f>
        <v>2690</v>
      </c>
      <c r="E32" s="193">
        <f>SUM(F32:G32)</f>
        <v>2363</v>
      </c>
      <c r="F32" s="193">
        <v>824</v>
      </c>
      <c r="G32" s="193">
        <v>1539</v>
      </c>
      <c r="H32" s="193">
        <f>SUM(I32:J32)</f>
        <v>327</v>
      </c>
      <c r="I32" s="193">
        <v>210</v>
      </c>
      <c r="J32" s="193">
        <v>117</v>
      </c>
      <c r="K32" s="193">
        <v>567183</v>
      </c>
      <c r="L32" s="193">
        <v>969311</v>
      </c>
      <c r="M32" s="188">
        <f>SUM(N32:P32)</f>
        <v>2267455</v>
      </c>
      <c r="N32" s="193">
        <v>1184860</v>
      </c>
      <c r="O32" s="193">
        <v>1082155</v>
      </c>
      <c r="P32" s="188">
        <v>440</v>
      </c>
    </row>
    <row r="33" spans="1:16" s="161" customFormat="1" ht="15" customHeight="1">
      <c r="A33" s="276"/>
      <c r="B33" s="159" t="s">
        <v>201</v>
      </c>
      <c r="C33" s="193">
        <v>133</v>
      </c>
      <c r="D33" s="193">
        <f>SUM(E33,H33)</f>
        <v>1758</v>
      </c>
      <c r="E33" s="193">
        <f>SUM(F33:G33)</f>
        <v>1739</v>
      </c>
      <c r="F33" s="193">
        <v>723</v>
      </c>
      <c r="G33" s="193">
        <v>1016</v>
      </c>
      <c r="H33" s="193">
        <f>SUM(I33:J33)</f>
        <v>19</v>
      </c>
      <c r="I33" s="188">
        <v>13</v>
      </c>
      <c r="J33" s="188">
        <v>6</v>
      </c>
      <c r="K33" s="193">
        <v>507442</v>
      </c>
      <c r="L33" s="193">
        <v>1092910</v>
      </c>
      <c r="M33" s="188">
        <f>SUM(N33:P33)</f>
        <v>2284564</v>
      </c>
      <c r="N33" s="193">
        <v>1235458</v>
      </c>
      <c r="O33" s="193">
        <v>1048158</v>
      </c>
      <c r="P33" s="188">
        <v>948</v>
      </c>
    </row>
    <row r="34" spans="1:16" s="161" customFormat="1" ht="15" customHeight="1">
      <c r="A34" s="160"/>
      <c r="B34" s="159" t="s">
        <v>202</v>
      </c>
      <c r="C34" s="193">
        <v>41</v>
      </c>
      <c r="D34" s="193">
        <f>SUM(E34,H34)</f>
        <v>982</v>
      </c>
      <c r="E34" s="193">
        <f>SUM(F34:G34)</f>
        <v>978</v>
      </c>
      <c r="F34" s="193">
        <v>443</v>
      </c>
      <c r="G34" s="193">
        <v>535</v>
      </c>
      <c r="H34" s="193">
        <f>SUM(I34:J34)</f>
        <v>4</v>
      </c>
      <c r="I34" s="188">
        <v>2</v>
      </c>
      <c r="J34" s="188">
        <v>2</v>
      </c>
      <c r="K34" s="193">
        <v>304429</v>
      </c>
      <c r="L34" s="193">
        <v>639224</v>
      </c>
      <c r="M34" s="188">
        <f>SUM(N34:P34)</f>
        <v>1369325</v>
      </c>
      <c r="N34" s="193">
        <v>884085</v>
      </c>
      <c r="O34" s="188">
        <v>485240</v>
      </c>
      <c r="P34" s="193">
        <v>0</v>
      </c>
    </row>
    <row r="35" spans="1:16" s="161" customFormat="1" ht="15" customHeight="1">
      <c r="A35" s="160"/>
      <c r="B35" s="159" t="s">
        <v>203</v>
      </c>
      <c r="C35" s="193">
        <v>71</v>
      </c>
      <c r="D35" s="193">
        <f>SUM(E35,H35)</f>
        <v>5545</v>
      </c>
      <c r="E35" s="193">
        <f>SUM(F35:G35)</f>
        <v>5545</v>
      </c>
      <c r="F35" s="193">
        <v>3355</v>
      </c>
      <c r="G35" s="193">
        <v>2190</v>
      </c>
      <c r="H35" s="188" t="s">
        <v>33</v>
      </c>
      <c r="I35" s="188" t="s">
        <v>33</v>
      </c>
      <c r="J35" s="188" t="s">
        <v>33</v>
      </c>
      <c r="K35" s="193">
        <v>2316351</v>
      </c>
      <c r="L35" s="193">
        <v>5443157</v>
      </c>
      <c r="M35" s="188">
        <f>SUM(N35:P35)</f>
        <v>10623267</v>
      </c>
      <c r="N35" s="193">
        <v>4360761</v>
      </c>
      <c r="O35" s="188">
        <v>6262096</v>
      </c>
      <c r="P35" s="188">
        <v>410</v>
      </c>
    </row>
    <row r="36" spans="1:16" ht="15" customHeight="1">
      <c r="A36" s="47"/>
      <c r="B36" s="11"/>
      <c r="C36" s="193"/>
      <c r="D36" s="193"/>
      <c r="E36" s="193"/>
      <c r="F36" s="193"/>
      <c r="G36" s="193"/>
      <c r="H36" s="188"/>
      <c r="I36" s="188"/>
      <c r="J36" s="188"/>
      <c r="K36" s="193"/>
      <c r="L36" s="193"/>
      <c r="M36" s="188"/>
      <c r="N36" s="193"/>
      <c r="O36" s="188"/>
      <c r="P36" s="188"/>
    </row>
    <row r="37" spans="1:16" s="158" customFormat="1" ht="15" customHeight="1">
      <c r="A37" s="41"/>
      <c r="B37" s="99" t="s">
        <v>193</v>
      </c>
      <c r="C37" s="164">
        <f aca="true" t="shared" si="3" ref="C37:P37">SUM(C39:C42)</f>
        <v>162</v>
      </c>
      <c r="D37" s="164">
        <f t="shared" si="3"/>
        <v>3377</v>
      </c>
      <c r="E37" s="164">
        <f t="shared" si="3"/>
        <v>3331</v>
      </c>
      <c r="F37" s="164">
        <f t="shared" si="3"/>
        <v>635</v>
      </c>
      <c r="G37" s="164">
        <f t="shared" si="3"/>
        <v>2696</v>
      </c>
      <c r="H37" s="164">
        <f t="shared" si="3"/>
        <v>46</v>
      </c>
      <c r="I37" s="164">
        <f t="shared" si="3"/>
        <v>29</v>
      </c>
      <c r="J37" s="164">
        <f t="shared" si="3"/>
        <v>17</v>
      </c>
      <c r="K37" s="164">
        <f t="shared" si="3"/>
        <v>772172</v>
      </c>
      <c r="L37" s="164">
        <f t="shared" si="3"/>
        <v>1290775</v>
      </c>
      <c r="M37" s="164">
        <f t="shared" si="3"/>
        <v>2848514</v>
      </c>
      <c r="N37" s="164">
        <f t="shared" si="3"/>
        <v>2086682</v>
      </c>
      <c r="O37" s="164">
        <f t="shared" si="3"/>
        <v>760801</v>
      </c>
      <c r="P37" s="164">
        <f t="shared" si="3"/>
        <v>1031</v>
      </c>
    </row>
    <row r="38" spans="1:16" ht="15" customHeight="1">
      <c r="A38" s="47"/>
      <c r="B38" s="11" t="s">
        <v>7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93"/>
    </row>
    <row r="39" spans="1:16" s="161" customFormat="1" ht="15" customHeight="1">
      <c r="A39" s="250" t="s">
        <v>209</v>
      </c>
      <c r="B39" s="11" t="s">
        <v>200</v>
      </c>
      <c r="C39" s="188">
        <v>62</v>
      </c>
      <c r="D39" s="193">
        <f>SUM(E39,H39)</f>
        <v>373</v>
      </c>
      <c r="E39" s="193">
        <f>SUM(F39:G39)</f>
        <v>337</v>
      </c>
      <c r="F39" s="188">
        <v>74</v>
      </c>
      <c r="G39" s="188">
        <v>263</v>
      </c>
      <c r="H39" s="193">
        <f>SUM(I39:J39)</f>
        <v>36</v>
      </c>
      <c r="I39" s="188">
        <v>22</v>
      </c>
      <c r="J39" s="188">
        <v>14</v>
      </c>
      <c r="K39" s="188">
        <v>67546</v>
      </c>
      <c r="L39" s="188">
        <v>78506</v>
      </c>
      <c r="M39" s="188">
        <f>SUM(N39:P39)</f>
        <v>214419</v>
      </c>
      <c r="N39" s="188">
        <v>119461</v>
      </c>
      <c r="O39" s="188">
        <v>94478</v>
      </c>
      <c r="P39" s="193">
        <v>480</v>
      </c>
    </row>
    <row r="40" spans="1:16" s="161" customFormat="1" ht="15" customHeight="1">
      <c r="A40" s="276"/>
      <c r="B40" s="159" t="s">
        <v>201</v>
      </c>
      <c r="C40" s="193">
        <v>40</v>
      </c>
      <c r="D40" s="193">
        <f>SUM(E40,H40)</f>
        <v>579</v>
      </c>
      <c r="E40" s="193">
        <f>SUM(F40:G40)</f>
        <v>573</v>
      </c>
      <c r="F40" s="193">
        <v>107</v>
      </c>
      <c r="G40" s="193">
        <v>466</v>
      </c>
      <c r="H40" s="193">
        <f>SUM(I40:J40)</f>
        <v>6</v>
      </c>
      <c r="I40" s="193">
        <v>3</v>
      </c>
      <c r="J40" s="193">
        <v>3</v>
      </c>
      <c r="K40" s="193">
        <v>116261</v>
      </c>
      <c r="L40" s="193">
        <v>130758</v>
      </c>
      <c r="M40" s="188">
        <f>SUM(N40:P40)</f>
        <v>407037</v>
      </c>
      <c r="N40" s="188">
        <v>223419</v>
      </c>
      <c r="O40" s="188">
        <v>183067</v>
      </c>
      <c r="P40" s="193">
        <v>551</v>
      </c>
    </row>
    <row r="41" spans="1:16" s="161" customFormat="1" ht="15" customHeight="1">
      <c r="A41" s="160"/>
      <c r="B41" s="159" t="s">
        <v>202</v>
      </c>
      <c r="C41" s="193">
        <v>33</v>
      </c>
      <c r="D41" s="193">
        <f>SUM(E41,H41)</f>
        <v>805</v>
      </c>
      <c r="E41" s="193">
        <f>SUM(F41:G41)</f>
        <v>802</v>
      </c>
      <c r="F41" s="193">
        <v>105</v>
      </c>
      <c r="G41" s="193">
        <v>697</v>
      </c>
      <c r="H41" s="193">
        <f>SUM(I41:J41)</f>
        <v>3</v>
      </c>
      <c r="I41" s="193">
        <v>3</v>
      </c>
      <c r="J41" s="193" t="s">
        <v>33</v>
      </c>
      <c r="K41" s="193">
        <v>167408</v>
      </c>
      <c r="L41" s="193">
        <v>187932</v>
      </c>
      <c r="M41" s="188">
        <f>SUM(N41:P41)</f>
        <v>501211</v>
      </c>
      <c r="N41" s="193">
        <v>301463</v>
      </c>
      <c r="O41" s="193">
        <v>199748</v>
      </c>
      <c r="P41" s="193">
        <v>0</v>
      </c>
    </row>
    <row r="42" spans="1:16" s="161" customFormat="1" ht="15" customHeight="1">
      <c r="A42" s="160"/>
      <c r="B42" s="159" t="s">
        <v>203</v>
      </c>
      <c r="C42" s="193">
        <v>27</v>
      </c>
      <c r="D42" s="193">
        <f>SUM(E42,H42)</f>
        <v>1620</v>
      </c>
      <c r="E42" s="193">
        <f>SUM(F42:G42)</f>
        <v>1619</v>
      </c>
      <c r="F42" s="193">
        <v>349</v>
      </c>
      <c r="G42" s="193">
        <v>1270</v>
      </c>
      <c r="H42" s="193">
        <f>SUM(I42:J42)</f>
        <v>1</v>
      </c>
      <c r="I42" s="193">
        <v>1</v>
      </c>
      <c r="J42" s="193" t="s">
        <v>33</v>
      </c>
      <c r="K42" s="193">
        <v>420957</v>
      </c>
      <c r="L42" s="193">
        <v>893579</v>
      </c>
      <c r="M42" s="188">
        <f>SUM(N42:P42)</f>
        <v>1725847</v>
      </c>
      <c r="N42" s="193">
        <v>1442339</v>
      </c>
      <c r="O42" s="193">
        <v>283508</v>
      </c>
      <c r="P42" s="193">
        <v>0</v>
      </c>
    </row>
    <row r="43" spans="1:16" ht="15" customHeight="1">
      <c r="A43" s="47"/>
      <c r="B43" s="11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88"/>
      <c r="N43" s="193"/>
      <c r="O43" s="193"/>
      <c r="P43" s="188"/>
    </row>
    <row r="44" spans="1:16" s="158" customFormat="1" ht="15" customHeight="1">
      <c r="A44" s="41"/>
      <c r="B44" s="99" t="s">
        <v>193</v>
      </c>
      <c r="C44" s="164">
        <f aca="true" t="shared" si="4" ref="C44:P44">SUM(C46:C49)</f>
        <v>110</v>
      </c>
      <c r="D44" s="164">
        <f t="shared" si="4"/>
        <v>1237</v>
      </c>
      <c r="E44" s="164">
        <f t="shared" si="4"/>
        <v>1179</v>
      </c>
      <c r="F44" s="164">
        <f t="shared" si="4"/>
        <v>862</v>
      </c>
      <c r="G44" s="164">
        <f t="shared" si="4"/>
        <v>317</v>
      </c>
      <c r="H44" s="164">
        <f t="shared" si="4"/>
        <v>58</v>
      </c>
      <c r="I44" s="164">
        <f t="shared" si="4"/>
        <v>38</v>
      </c>
      <c r="J44" s="164">
        <f t="shared" si="4"/>
        <v>20</v>
      </c>
      <c r="K44" s="164">
        <f t="shared" si="4"/>
        <v>425308</v>
      </c>
      <c r="L44" s="164">
        <f t="shared" si="4"/>
        <v>1240199</v>
      </c>
      <c r="M44" s="164">
        <f t="shared" si="4"/>
        <v>2188034</v>
      </c>
      <c r="N44" s="164">
        <f t="shared" si="4"/>
        <v>2154117</v>
      </c>
      <c r="O44" s="164">
        <f t="shared" si="4"/>
        <v>33847</v>
      </c>
      <c r="P44" s="164">
        <f t="shared" si="4"/>
        <v>70</v>
      </c>
    </row>
    <row r="45" spans="1:16" ht="15" customHeight="1">
      <c r="A45" s="47"/>
      <c r="B45" s="11" t="s">
        <v>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88"/>
      <c r="N45" s="193"/>
      <c r="O45" s="193"/>
      <c r="P45" s="188"/>
    </row>
    <row r="46" spans="1:16" s="161" customFormat="1" ht="15" customHeight="1">
      <c r="A46" s="250" t="s">
        <v>210</v>
      </c>
      <c r="B46" s="11" t="s">
        <v>200</v>
      </c>
      <c r="C46" s="193">
        <v>85</v>
      </c>
      <c r="D46" s="193">
        <f>SUM(E46,H46)</f>
        <v>513</v>
      </c>
      <c r="E46" s="193">
        <f>SUM(F46:G46)</f>
        <v>461</v>
      </c>
      <c r="F46" s="193">
        <v>309</v>
      </c>
      <c r="G46" s="193">
        <v>152</v>
      </c>
      <c r="H46" s="193">
        <f>SUM(I46:J46)</f>
        <v>52</v>
      </c>
      <c r="I46" s="188">
        <v>34</v>
      </c>
      <c r="J46" s="188">
        <v>18</v>
      </c>
      <c r="K46" s="193">
        <v>143864</v>
      </c>
      <c r="L46" s="193">
        <v>293464</v>
      </c>
      <c r="M46" s="188">
        <f>SUM(N46:P46)</f>
        <v>566206</v>
      </c>
      <c r="N46" s="193">
        <v>552009</v>
      </c>
      <c r="O46" s="193">
        <v>14154</v>
      </c>
      <c r="P46" s="188">
        <v>43</v>
      </c>
    </row>
    <row r="47" spans="1:16" s="161" customFormat="1" ht="15" customHeight="1">
      <c r="A47" s="276"/>
      <c r="B47" s="159" t="s">
        <v>201</v>
      </c>
      <c r="C47" s="188">
        <v>13</v>
      </c>
      <c r="D47" s="193">
        <f>SUM(E47,H47)</f>
        <v>171</v>
      </c>
      <c r="E47" s="193">
        <f>SUM(F47:G47)</f>
        <v>165</v>
      </c>
      <c r="F47" s="188">
        <v>119</v>
      </c>
      <c r="G47" s="188">
        <v>46</v>
      </c>
      <c r="H47" s="193">
        <f>SUM(I47:J47)</f>
        <v>6</v>
      </c>
      <c r="I47" s="188">
        <v>4</v>
      </c>
      <c r="J47" s="188">
        <v>2</v>
      </c>
      <c r="K47" s="193">
        <v>61950</v>
      </c>
      <c r="L47" s="193">
        <v>198215</v>
      </c>
      <c r="M47" s="188">
        <f>SUM(N47:P47)</f>
        <v>282136</v>
      </c>
      <c r="N47" s="193">
        <v>281218</v>
      </c>
      <c r="O47" s="188">
        <v>909</v>
      </c>
      <c r="P47" s="193">
        <v>9</v>
      </c>
    </row>
    <row r="48" spans="1:16" s="161" customFormat="1" ht="15" customHeight="1">
      <c r="A48" s="160"/>
      <c r="B48" s="159" t="s">
        <v>202</v>
      </c>
      <c r="C48" s="188">
        <v>5</v>
      </c>
      <c r="D48" s="193">
        <f>SUM(E48,H48)</f>
        <v>117</v>
      </c>
      <c r="E48" s="193">
        <f>SUM(F48:G48)</f>
        <v>117</v>
      </c>
      <c r="F48" s="188">
        <v>62</v>
      </c>
      <c r="G48" s="188">
        <v>55</v>
      </c>
      <c r="H48" s="188" t="s">
        <v>33</v>
      </c>
      <c r="I48" s="188" t="s">
        <v>33</v>
      </c>
      <c r="J48" s="188" t="s">
        <v>33</v>
      </c>
      <c r="K48" s="188">
        <v>37521</v>
      </c>
      <c r="L48" s="188">
        <v>51731</v>
      </c>
      <c r="M48" s="188">
        <f>SUM(N48:P48)</f>
        <v>138280</v>
      </c>
      <c r="N48" s="188">
        <v>131430</v>
      </c>
      <c r="O48" s="188">
        <v>6850</v>
      </c>
      <c r="P48" s="193">
        <v>0</v>
      </c>
    </row>
    <row r="49" spans="1:16" s="161" customFormat="1" ht="15" customHeight="1">
      <c r="A49" s="160"/>
      <c r="B49" s="159" t="s">
        <v>203</v>
      </c>
      <c r="C49" s="193">
        <v>7</v>
      </c>
      <c r="D49" s="193">
        <f>SUM(E49,H49)</f>
        <v>436</v>
      </c>
      <c r="E49" s="193">
        <f>SUM(F49:G49)</f>
        <v>436</v>
      </c>
      <c r="F49" s="193">
        <v>372</v>
      </c>
      <c r="G49" s="193">
        <v>64</v>
      </c>
      <c r="H49" s="193" t="s">
        <v>33</v>
      </c>
      <c r="I49" s="193" t="s">
        <v>33</v>
      </c>
      <c r="J49" s="193" t="s">
        <v>33</v>
      </c>
      <c r="K49" s="193">
        <v>181973</v>
      </c>
      <c r="L49" s="193">
        <v>696789</v>
      </c>
      <c r="M49" s="188">
        <f>SUM(N49:P49)</f>
        <v>1201412</v>
      </c>
      <c r="N49" s="188">
        <v>1189460</v>
      </c>
      <c r="O49" s="188">
        <v>11934</v>
      </c>
      <c r="P49" s="193">
        <v>18</v>
      </c>
    </row>
    <row r="50" spans="1:16" ht="15" customHeight="1">
      <c r="A50" s="47"/>
      <c r="B50" s="11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88"/>
      <c r="N50" s="188"/>
      <c r="O50" s="188"/>
      <c r="P50" s="193"/>
    </row>
    <row r="51" spans="1:16" s="158" customFormat="1" ht="15" customHeight="1">
      <c r="A51" s="41"/>
      <c r="B51" s="99" t="s">
        <v>193</v>
      </c>
      <c r="C51" s="164">
        <f aca="true" t="shared" si="5" ref="C51:P51">SUM(C53:C56)</f>
        <v>120</v>
      </c>
      <c r="D51" s="164">
        <f t="shared" si="5"/>
        <v>2256</v>
      </c>
      <c r="E51" s="164">
        <f t="shared" si="5"/>
        <v>2190</v>
      </c>
      <c r="F51" s="164">
        <f t="shared" si="5"/>
        <v>1630</v>
      </c>
      <c r="G51" s="164">
        <f t="shared" si="5"/>
        <v>560</v>
      </c>
      <c r="H51" s="164">
        <f t="shared" si="5"/>
        <v>66</v>
      </c>
      <c r="I51" s="164">
        <f t="shared" si="5"/>
        <v>47</v>
      </c>
      <c r="J51" s="164">
        <f t="shared" si="5"/>
        <v>19</v>
      </c>
      <c r="K51" s="164">
        <f t="shared" si="5"/>
        <v>1206003</v>
      </c>
      <c r="L51" s="164">
        <f t="shared" si="5"/>
        <v>2259832</v>
      </c>
      <c r="M51" s="164">
        <f t="shared" si="5"/>
        <v>4806829</v>
      </c>
      <c r="N51" s="164">
        <f t="shared" si="5"/>
        <v>4724025</v>
      </c>
      <c r="O51" s="164">
        <f t="shared" si="5"/>
        <v>78481</v>
      </c>
      <c r="P51" s="164">
        <f t="shared" si="5"/>
        <v>4323</v>
      </c>
    </row>
    <row r="52" spans="1:16" ht="15" customHeight="1">
      <c r="A52" s="47"/>
      <c r="B52" s="11" t="s">
        <v>7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88"/>
      <c r="N52" s="193"/>
      <c r="O52" s="193"/>
      <c r="P52" s="193"/>
    </row>
    <row r="53" spans="1:16" s="161" customFormat="1" ht="15" customHeight="1">
      <c r="A53" s="250" t="s">
        <v>211</v>
      </c>
      <c r="B53" s="11" t="s">
        <v>200</v>
      </c>
      <c r="C53" s="193">
        <v>90</v>
      </c>
      <c r="D53" s="193">
        <f>SUM(E53,H53)</f>
        <v>507</v>
      </c>
      <c r="E53" s="193">
        <f>SUM(F53:G53)</f>
        <v>442</v>
      </c>
      <c r="F53" s="193">
        <v>314</v>
      </c>
      <c r="G53" s="193">
        <v>128</v>
      </c>
      <c r="H53" s="193">
        <f>SUM(I53:J53)</f>
        <v>65</v>
      </c>
      <c r="I53" s="193">
        <v>46</v>
      </c>
      <c r="J53" s="193">
        <v>19</v>
      </c>
      <c r="K53" s="193">
        <v>146202</v>
      </c>
      <c r="L53" s="193">
        <v>193437</v>
      </c>
      <c r="M53" s="188">
        <f>SUM(N53:P53)</f>
        <v>459328</v>
      </c>
      <c r="N53" s="193">
        <v>418967</v>
      </c>
      <c r="O53" s="193">
        <v>36038</v>
      </c>
      <c r="P53" s="188">
        <v>4323</v>
      </c>
    </row>
    <row r="54" spans="1:16" s="161" customFormat="1" ht="15" customHeight="1">
      <c r="A54" s="276"/>
      <c r="B54" s="159" t="s">
        <v>201</v>
      </c>
      <c r="C54" s="193">
        <v>19</v>
      </c>
      <c r="D54" s="193">
        <f>SUM(E54,H54)</f>
        <v>225</v>
      </c>
      <c r="E54" s="193">
        <f>SUM(F54:G54)</f>
        <v>224</v>
      </c>
      <c r="F54" s="193">
        <v>154</v>
      </c>
      <c r="G54" s="193">
        <v>70</v>
      </c>
      <c r="H54" s="193">
        <f>SUM(I54:J54)</f>
        <v>1</v>
      </c>
      <c r="I54" s="193">
        <v>1</v>
      </c>
      <c r="J54" s="188" t="s">
        <v>33</v>
      </c>
      <c r="K54" s="193">
        <v>81200</v>
      </c>
      <c r="L54" s="193">
        <v>87315</v>
      </c>
      <c r="M54" s="188">
        <f>SUM(N54:P54)</f>
        <v>265365</v>
      </c>
      <c r="N54" s="193">
        <v>236504</v>
      </c>
      <c r="O54" s="193">
        <v>28861</v>
      </c>
      <c r="P54" s="193">
        <v>0</v>
      </c>
    </row>
    <row r="55" spans="1:16" s="161" customFormat="1" ht="15" customHeight="1">
      <c r="A55" s="160"/>
      <c r="B55" s="159" t="s">
        <v>202</v>
      </c>
      <c r="C55" s="193">
        <v>5</v>
      </c>
      <c r="D55" s="193">
        <f>SUM(E55,H55)</f>
        <v>114</v>
      </c>
      <c r="E55" s="193">
        <f>SUM(F55:G55)</f>
        <v>114</v>
      </c>
      <c r="F55" s="193">
        <v>80</v>
      </c>
      <c r="G55" s="193">
        <v>34</v>
      </c>
      <c r="H55" s="193" t="s">
        <v>33</v>
      </c>
      <c r="I55" s="193" t="s">
        <v>33</v>
      </c>
      <c r="J55" s="188" t="s">
        <v>33</v>
      </c>
      <c r="K55" s="193">
        <v>45527</v>
      </c>
      <c r="L55" s="193">
        <v>48423</v>
      </c>
      <c r="M55" s="188">
        <f>SUM(N55:P55)</f>
        <v>195136</v>
      </c>
      <c r="N55" s="193">
        <v>181554</v>
      </c>
      <c r="O55" s="193">
        <v>13582</v>
      </c>
      <c r="P55" s="193">
        <v>0</v>
      </c>
    </row>
    <row r="56" spans="1:16" s="161" customFormat="1" ht="15" customHeight="1">
      <c r="A56" s="160"/>
      <c r="B56" s="159" t="s">
        <v>203</v>
      </c>
      <c r="C56" s="188">
        <v>6</v>
      </c>
      <c r="D56" s="193">
        <f>SUM(E56,H56)</f>
        <v>1410</v>
      </c>
      <c r="E56" s="193">
        <f>SUM(F56:G56)</f>
        <v>1410</v>
      </c>
      <c r="F56" s="188">
        <v>1082</v>
      </c>
      <c r="G56" s="188">
        <v>328</v>
      </c>
      <c r="H56" s="188" t="s">
        <v>33</v>
      </c>
      <c r="I56" s="188" t="s">
        <v>33</v>
      </c>
      <c r="J56" s="188" t="s">
        <v>33</v>
      </c>
      <c r="K56" s="188">
        <v>933074</v>
      </c>
      <c r="L56" s="188">
        <v>1930657</v>
      </c>
      <c r="M56" s="188">
        <f>SUM(N56:P56)</f>
        <v>3887000</v>
      </c>
      <c r="N56" s="188">
        <v>3887000</v>
      </c>
      <c r="O56" s="188" t="s">
        <v>33</v>
      </c>
      <c r="P56" s="193">
        <v>0</v>
      </c>
    </row>
    <row r="57" spans="1:16" ht="15" customHeight="1">
      <c r="A57" s="47"/>
      <c r="B57" s="11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</row>
    <row r="58" spans="1:16" s="158" customFormat="1" ht="15" customHeight="1">
      <c r="A58" s="41"/>
      <c r="B58" s="99" t="s">
        <v>193</v>
      </c>
      <c r="C58" s="164">
        <f aca="true" t="shared" si="6" ref="C58:P58">SUM(C60:C63)</f>
        <v>73</v>
      </c>
      <c r="D58" s="164">
        <f t="shared" si="6"/>
        <v>1303</v>
      </c>
      <c r="E58" s="164">
        <f t="shared" si="6"/>
        <v>1278</v>
      </c>
      <c r="F58" s="164">
        <f t="shared" si="6"/>
        <v>834</v>
      </c>
      <c r="G58" s="164">
        <f t="shared" si="6"/>
        <v>444</v>
      </c>
      <c r="H58" s="164">
        <f t="shared" si="6"/>
        <v>25</v>
      </c>
      <c r="I58" s="164">
        <f t="shared" si="6"/>
        <v>14</v>
      </c>
      <c r="J58" s="164">
        <f t="shared" si="6"/>
        <v>11</v>
      </c>
      <c r="K58" s="164">
        <f t="shared" si="6"/>
        <v>486105</v>
      </c>
      <c r="L58" s="164">
        <f t="shared" si="6"/>
        <v>1234528</v>
      </c>
      <c r="M58" s="164">
        <f t="shared" si="6"/>
        <v>2257268</v>
      </c>
      <c r="N58" s="164">
        <f t="shared" si="6"/>
        <v>2134431</v>
      </c>
      <c r="O58" s="164">
        <f t="shared" si="6"/>
        <v>122284</v>
      </c>
      <c r="P58" s="164">
        <f t="shared" si="6"/>
        <v>553</v>
      </c>
    </row>
    <row r="59" spans="1:16" ht="15" customHeight="1">
      <c r="A59" s="47"/>
      <c r="B59" s="11" t="s">
        <v>7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93"/>
    </row>
    <row r="60" spans="1:16" s="161" customFormat="1" ht="15" customHeight="1">
      <c r="A60" s="250" t="s">
        <v>204</v>
      </c>
      <c r="B60" s="11" t="s">
        <v>357</v>
      </c>
      <c r="C60" s="193">
        <v>35</v>
      </c>
      <c r="D60" s="193">
        <f>SUM(E60,H60)</f>
        <v>217</v>
      </c>
      <c r="E60" s="193">
        <f>SUM(F60:G60)</f>
        <v>192</v>
      </c>
      <c r="F60" s="193">
        <v>84</v>
      </c>
      <c r="G60" s="193">
        <v>108</v>
      </c>
      <c r="H60" s="193">
        <f>SUM(I60:J60)</f>
        <v>25</v>
      </c>
      <c r="I60" s="193">
        <v>14</v>
      </c>
      <c r="J60" s="193">
        <v>11</v>
      </c>
      <c r="K60" s="193">
        <v>46916</v>
      </c>
      <c r="L60" s="193">
        <v>62030</v>
      </c>
      <c r="M60" s="188">
        <f>SUM(N60:P60)</f>
        <v>144648</v>
      </c>
      <c r="N60" s="188">
        <v>110247</v>
      </c>
      <c r="O60" s="188">
        <v>34401</v>
      </c>
      <c r="P60" s="193">
        <v>0</v>
      </c>
    </row>
    <row r="61" spans="1:16" s="161" customFormat="1" ht="15" customHeight="1">
      <c r="A61" s="276"/>
      <c r="B61" s="159" t="s">
        <v>201</v>
      </c>
      <c r="C61" s="193">
        <v>17</v>
      </c>
      <c r="D61" s="193">
        <f>SUM(E61,H61)</f>
        <v>228</v>
      </c>
      <c r="E61" s="193">
        <f>SUM(F61:G61)</f>
        <v>228</v>
      </c>
      <c r="F61" s="193">
        <v>121</v>
      </c>
      <c r="G61" s="193">
        <v>107</v>
      </c>
      <c r="H61" s="193" t="s">
        <v>33</v>
      </c>
      <c r="I61" s="193" t="s">
        <v>33</v>
      </c>
      <c r="J61" s="193" t="s">
        <v>33</v>
      </c>
      <c r="K61" s="193">
        <v>81315</v>
      </c>
      <c r="L61" s="193">
        <v>202539</v>
      </c>
      <c r="M61" s="188">
        <f>SUM(N61:P61)</f>
        <v>354968</v>
      </c>
      <c r="N61" s="193">
        <v>328405</v>
      </c>
      <c r="O61" s="193">
        <v>26443</v>
      </c>
      <c r="P61" s="193">
        <v>120</v>
      </c>
    </row>
    <row r="62" spans="1:16" s="161" customFormat="1" ht="15" customHeight="1">
      <c r="A62" s="159"/>
      <c r="B62" s="159" t="s">
        <v>202</v>
      </c>
      <c r="C62" s="193">
        <v>13</v>
      </c>
      <c r="D62" s="193">
        <f>SUM(E62,H62)</f>
        <v>319</v>
      </c>
      <c r="E62" s="193">
        <f>SUM(F62:G62)</f>
        <v>319</v>
      </c>
      <c r="F62" s="193">
        <v>200</v>
      </c>
      <c r="G62" s="193">
        <v>119</v>
      </c>
      <c r="H62" s="193" t="s">
        <v>33</v>
      </c>
      <c r="I62" s="193" t="s">
        <v>33</v>
      </c>
      <c r="J62" s="193" t="s">
        <v>33</v>
      </c>
      <c r="K62" s="193">
        <v>115231</v>
      </c>
      <c r="L62" s="193">
        <v>293152</v>
      </c>
      <c r="M62" s="188">
        <f>SUM(N62:P62)</f>
        <v>518743</v>
      </c>
      <c r="N62" s="193">
        <v>470667</v>
      </c>
      <c r="O62" s="193">
        <v>47643</v>
      </c>
      <c r="P62" s="188">
        <v>433</v>
      </c>
    </row>
    <row r="63" spans="1:16" s="161" customFormat="1" ht="15" customHeight="1">
      <c r="A63" s="162"/>
      <c r="B63" s="163" t="s">
        <v>358</v>
      </c>
      <c r="C63" s="193">
        <v>8</v>
      </c>
      <c r="D63" s="193">
        <f>SUM(E63,H63)</f>
        <v>539</v>
      </c>
      <c r="E63" s="193">
        <f>SUM(F63:G63)</f>
        <v>539</v>
      </c>
      <c r="F63" s="193">
        <v>429</v>
      </c>
      <c r="G63" s="193">
        <v>110</v>
      </c>
      <c r="H63" s="188" t="s">
        <v>33</v>
      </c>
      <c r="I63" s="188" t="s">
        <v>33</v>
      </c>
      <c r="J63" s="188" t="s">
        <v>33</v>
      </c>
      <c r="K63" s="193">
        <v>242643</v>
      </c>
      <c r="L63" s="193">
        <v>676807</v>
      </c>
      <c r="M63" s="188">
        <f>SUM(N63:P63)</f>
        <v>1238909</v>
      </c>
      <c r="N63" s="193">
        <v>1225112</v>
      </c>
      <c r="O63" s="193">
        <v>13797</v>
      </c>
      <c r="P63" s="188">
        <v>0</v>
      </c>
    </row>
    <row r="64" spans="1:16" ht="15" customHeight="1">
      <c r="A64" s="37" t="s">
        <v>168</v>
      </c>
      <c r="B64" s="3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5:8" ht="14.25">
      <c r="E65" s="51"/>
      <c r="F65" s="51"/>
      <c r="G65" s="51"/>
      <c r="H65" s="51"/>
    </row>
    <row r="66" spans="5:8" ht="14.25">
      <c r="E66" s="51"/>
      <c r="F66" s="51"/>
      <c r="G66" s="51"/>
      <c r="H66" s="51"/>
    </row>
  </sheetData>
  <sheetProtection/>
  <mergeCells count="23">
    <mergeCell ref="A3:P3"/>
    <mergeCell ref="A6:A8"/>
    <mergeCell ref="B6:B8"/>
    <mergeCell ref="C6:C8"/>
    <mergeCell ref="D6:J6"/>
    <mergeCell ref="K6:K8"/>
    <mergeCell ref="L6:L8"/>
    <mergeCell ref="D7:D8"/>
    <mergeCell ref="M6:P6"/>
    <mergeCell ref="P7:P8"/>
    <mergeCell ref="O7:O8"/>
    <mergeCell ref="H7:J7"/>
    <mergeCell ref="M7:M8"/>
    <mergeCell ref="N7:N8"/>
    <mergeCell ref="E7:G7"/>
    <mergeCell ref="A11:A12"/>
    <mergeCell ref="A60:A61"/>
    <mergeCell ref="A25:A26"/>
    <mergeCell ref="A32:A33"/>
    <mergeCell ref="A39:A40"/>
    <mergeCell ref="A46:A47"/>
    <mergeCell ref="A18:A19"/>
    <mergeCell ref="A53:A54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5" customWidth="1"/>
    <col min="2" max="2" width="15.09765625" style="5" customWidth="1"/>
    <col min="3" max="10" width="11.59765625" style="5" customWidth="1"/>
    <col min="11" max="11" width="12.59765625" style="5" customWidth="1"/>
    <col min="12" max="14" width="13.59765625" style="5" customWidth="1"/>
    <col min="15" max="15" width="12.59765625" style="5" customWidth="1"/>
    <col min="16" max="16384" width="10.59765625" style="5" customWidth="1"/>
  </cols>
  <sheetData>
    <row r="1" spans="1:16" s="2" customFormat="1" ht="19.5" customHeight="1">
      <c r="A1" s="1" t="s">
        <v>212</v>
      </c>
      <c r="P1" s="4" t="s">
        <v>213</v>
      </c>
    </row>
    <row r="2" spans="1:16" s="2" customFormat="1" ht="19.5" customHeight="1">
      <c r="A2" s="1"/>
      <c r="P2" s="4"/>
    </row>
    <row r="3" spans="1:16" ht="19.5" customHeight="1">
      <c r="A3" s="282" t="s">
        <v>182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2:16" ht="19.5" customHeight="1">
      <c r="B4" s="96"/>
      <c r="C4" s="96"/>
      <c r="D4" s="96" t="s">
        <v>218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" customHeight="1" thickBot="1">
      <c r="A5" s="69" t="s">
        <v>131</v>
      </c>
      <c r="P5" s="97"/>
    </row>
    <row r="6" spans="1:16" ht="15" customHeight="1">
      <c r="A6" s="232" t="s">
        <v>183</v>
      </c>
      <c r="B6" s="283" t="s">
        <v>184</v>
      </c>
      <c r="C6" s="238" t="s">
        <v>185</v>
      </c>
      <c r="D6" s="286" t="s">
        <v>186</v>
      </c>
      <c r="E6" s="287"/>
      <c r="F6" s="287"/>
      <c r="G6" s="287"/>
      <c r="H6" s="287"/>
      <c r="I6" s="287"/>
      <c r="J6" s="288"/>
      <c r="K6" s="283" t="s">
        <v>214</v>
      </c>
      <c r="L6" s="283" t="s">
        <v>215</v>
      </c>
      <c r="M6" s="286" t="s">
        <v>189</v>
      </c>
      <c r="N6" s="289"/>
      <c r="O6" s="289"/>
      <c r="P6" s="289"/>
    </row>
    <row r="7" spans="1:16" ht="15" customHeight="1">
      <c r="A7" s="233"/>
      <c r="B7" s="226"/>
      <c r="C7" s="258"/>
      <c r="D7" s="228" t="s">
        <v>190</v>
      </c>
      <c r="E7" s="277" t="s">
        <v>191</v>
      </c>
      <c r="F7" s="278"/>
      <c r="G7" s="279"/>
      <c r="H7" s="277" t="s">
        <v>192</v>
      </c>
      <c r="I7" s="278"/>
      <c r="J7" s="279"/>
      <c r="K7" s="226"/>
      <c r="L7" s="226"/>
      <c r="M7" s="228" t="s">
        <v>193</v>
      </c>
      <c r="N7" s="225" t="s">
        <v>194</v>
      </c>
      <c r="O7" s="225" t="s">
        <v>195</v>
      </c>
      <c r="P7" s="290" t="s">
        <v>196</v>
      </c>
    </row>
    <row r="8" spans="1:16" ht="15" customHeight="1">
      <c r="A8" s="234"/>
      <c r="B8" s="227"/>
      <c r="C8" s="229"/>
      <c r="D8" s="229"/>
      <c r="E8" s="18" t="s">
        <v>193</v>
      </c>
      <c r="F8" s="18" t="s">
        <v>197</v>
      </c>
      <c r="G8" s="18" t="s">
        <v>198</v>
      </c>
      <c r="H8" s="18" t="s">
        <v>193</v>
      </c>
      <c r="I8" s="18" t="s">
        <v>197</v>
      </c>
      <c r="J8" s="18" t="s">
        <v>198</v>
      </c>
      <c r="K8" s="227"/>
      <c r="L8" s="227"/>
      <c r="M8" s="229"/>
      <c r="N8" s="227"/>
      <c r="O8" s="227"/>
      <c r="P8" s="291"/>
    </row>
    <row r="9" spans="1:16" s="158" customFormat="1" ht="15" customHeight="1">
      <c r="A9" s="157"/>
      <c r="B9" s="99" t="s">
        <v>193</v>
      </c>
      <c r="C9" s="164">
        <f aca="true" t="shared" si="0" ref="C9:P9">SUM(C11:C14)</f>
        <v>204</v>
      </c>
      <c r="D9" s="164">
        <f t="shared" si="0"/>
        <v>4606</v>
      </c>
      <c r="E9" s="164">
        <f t="shared" si="0"/>
        <v>4553</v>
      </c>
      <c r="F9" s="164">
        <f t="shared" si="0"/>
        <v>2857</v>
      </c>
      <c r="G9" s="164">
        <f t="shared" si="0"/>
        <v>1696</v>
      </c>
      <c r="H9" s="164">
        <f t="shared" si="0"/>
        <v>53</v>
      </c>
      <c r="I9" s="164">
        <f t="shared" si="0"/>
        <v>39</v>
      </c>
      <c r="J9" s="164">
        <f t="shared" si="0"/>
        <v>14</v>
      </c>
      <c r="K9" s="164">
        <f t="shared" si="0"/>
        <v>1783976</v>
      </c>
      <c r="L9" s="164">
        <f t="shared" si="0"/>
        <v>3481510</v>
      </c>
      <c r="M9" s="164">
        <f t="shared" si="0"/>
        <v>8270072</v>
      </c>
      <c r="N9" s="164">
        <f t="shared" si="0"/>
        <v>7915731</v>
      </c>
      <c r="O9" s="164">
        <f t="shared" si="0"/>
        <v>353609</v>
      </c>
      <c r="P9" s="164">
        <f t="shared" si="0"/>
        <v>732</v>
      </c>
    </row>
    <row r="10" spans="1:16" ht="15" customHeight="1">
      <c r="A10" s="11"/>
      <c r="B10" s="11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</row>
    <row r="11" spans="1:16" s="161" customFormat="1" ht="15" customHeight="1">
      <c r="A11" s="250" t="s">
        <v>219</v>
      </c>
      <c r="B11" s="11" t="s">
        <v>200</v>
      </c>
      <c r="C11" s="189">
        <v>106</v>
      </c>
      <c r="D11" s="193">
        <f>SUM(E11,H11)</f>
        <v>574</v>
      </c>
      <c r="E11" s="193">
        <f>SUM(F11:G11)</f>
        <v>523</v>
      </c>
      <c r="F11" s="189">
        <v>272</v>
      </c>
      <c r="G11" s="189">
        <v>251</v>
      </c>
      <c r="H11" s="193">
        <f>SUM(I11:J11)</f>
        <v>51</v>
      </c>
      <c r="I11" s="193">
        <v>37</v>
      </c>
      <c r="J11" s="193">
        <v>14</v>
      </c>
      <c r="K11" s="193">
        <v>147442</v>
      </c>
      <c r="L11" s="193">
        <v>164871</v>
      </c>
      <c r="M11" s="188">
        <f>SUM(N11:P11)</f>
        <v>439147</v>
      </c>
      <c r="N11" s="187">
        <v>344485</v>
      </c>
      <c r="O11" s="187">
        <v>94640</v>
      </c>
      <c r="P11" s="193">
        <v>22</v>
      </c>
    </row>
    <row r="12" spans="1:16" s="161" customFormat="1" ht="15" customHeight="1">
      <c r="A12" s="292"/>
      <c r="B12" s="159" t="s">
        <v>201</v>
      </c>
      <c r="C12" s="193">
        <v>42</v>
      </c>
      <c r="D12" s="193">
        <f>SUM(E12,H12)</f>
        <v>573</v>
      </c>
      <c r="E12" s="193">
        <f>SUM(F12:G12)</f>
        <v>571</v>
      </c>
      <c r="F12" s="193">
        <v>308</v>
      </c>
      <c r="G12" s="193">
        <v>263</v>
      </c>
      <c r="H12" s="189">
        <v>2</v>
      </c>
      <c r="I12" s="193">
        <v>2</v>
      </c>
      <c r="J12" s="193" t="s">
        <v>33</v>
      </c>
      <c r="K12" s="193">
        <v>190684</v>
      </c>
      <c r="L12" s="193">
        <v>247444</v>
      </c>
      <c r="M12" s="188">
        <f>SUM(N12:P12)</f>
        <v>631261</v>
      </c>
      <c r="N12" s="193">
        <v>546239</v>
      </c>
      <c r="O12" s="193">
        <v>85022</v>
      </c>
      <c r="P12" s="194">
        <v>0</v>
      </c>
    </row>
    <row r="13" spans="1:16" s="161" customFormat="1" ht="15" customHeight="1">
      <c r="A13" s="159"/>
      <c r="B13" s="159" t="s">
        <v>202</v>
      </c>
      <c r="C13" s="193">
        <v>27</v>
      </c>
      <c r="D13" s="193">
        <f>SUM(E13,H13)</f>
        <v>677</v>
      </c>
      <c r="E13" s="193">
        <f>SUM(F13:G13)</f>
        <v>677</v>
      </c>
      <c r="F13" s="193">
        <v>480</v>
      </c>
      <c r="G13" s="193">
        <v>197</v>
      </c>
      <c r="H13" s="193" t="s">
        <v>33</v>
      </c>
      <c r="I13" s="193" t="s">
        <v>33</v>
      </c>
      <c r="J13" s="193" t="s">
        <v>33</v>
      </c>
      <c r="K13" s="193">
        <v>262238</v>
      </c>
      <c r="L13" s="193">
        <v>517815</v>
      </c>
      <c r="M13" s="188">
        <f>SUM(N13:P13)</f>
        <v>1055965</v>
      </c>
      <c r="N13" s="193">
        <v>977135</v>
      </c>
      <c r="O13" s="193">
        <v>78830</v>
      </c>
      <c r="P13" s="194">
        <v>0</v>
      </c>
    </row>
    <row r="14" spans="1:16" s="161" customFormat="1" ht="15" customHeight="1">
      <c r="A14" s="159"/>
      <c r="B14" s="159" t="s">
        <v>203</v>
      </c>
      <c r="C14" s="193">
        <v>29</v>
      </c>
      <c r="D14" s="193">
        <f>SUM(E14,H14)</f>
        <v>2782</v>
      </c>
      <c r="E14" s="193">
        <f>SUM(F14:G14)</f>
        <v>2782</v>
      </c>
      <c r="F14" s="193">
        <v>1797</v>
      </c>
      <c r="G14" s="193">
        <v>985</v>
      </c>
      <c r="H14" s="193" t="s">
        <v>33</v>
      </c>
      <c r="I14" s="188" t="s">
        <v>33</v>
      </c>
      <c r="J14" s="188" t="s">
        <v>33</v>
      </c>
      <c r="K14" s="193">
        <v>1183612</v>
      </c>
      <c r="L14" s="193">
        <v>2551380</v>
      </c>
      <c r="M14" s="188">
        <f>SUM(N14:P14)</f>
        <v>6143699</v>
      </c>
      <c r="N14" s="193">
        <v>6047872</v>
      </c>
      <c r="O14" s="193">
        <v>95117</v>
      </c>
      <c r="P14" s="193">
        <v>710</v>
      </c>
    </row>
    <row r="15" spans="1:16" ht="15" customHeight="1">
      <c r="A15" s="11"/>
      <c r="B15" s="11"/>
      <c r="C15" s="193"/>
      <c r="D15" s="189"/>
      <c r="E15" s="189"/>
      <c r="F15" s="193"/>
      <c r="G15" s="193"/>
      <c r="H15" s="193"/>
      <c r="I15" s="188"/>
      <c r="J15" s="188"/>
      <c r="K15" s="193"/>
      <c r="L15" s="193"/>
      <c r="M15" s="187"/>
      <c r="N15" s="193"/>
      <c r="O15" s="193"/>
      <c r="P15" s="193"/>
    </row>
    <row r="16" spans="1:16" s="158" customFormat="1" ht="15" customHeight="1">
      <c r="A16" s="157"/>
      <c r="B16" s="99" t="s">
        <v>193</v>
      </c>
      <c r="C16" s="164">
        <f aca="true" t="shared" si="1" ref="C16:P16">SUM(C18:C21)</f>
        <v>25</v>
      </c>
      <c r="D16" s="164">
        <f t="shared" si="1"/>
        <v>1480</v>
      </c>
      <c r="E16" s="164">
        <f t="shared" si="1"/>
        <v>1476</v>
      </c>
      <c r="F16" s="164">
        <f t="shared" si="1"/>
        <v>1032</v>
      </c>
      <c r="G16" s="164">
        <f t="shared" si="1"/>
        <v>444</v>
      </c>
      <c r="H16" s="164">
        <f t="shared" si="1"/>
        <v>4</v>
      </c>
      <c r="I16" s="164">
        <f t="shared" si="1"/>
        <v>2</v>
      </c>
      <c r="J16" s="164">
        <f t="shared" si="1"/>
        <v>2</v>
      </c>
      <c r="K16" s="164">
        <f t="shared" si="1"/>
        <v>737432</v>
      </c>
      <c r="L16" s="164">
        <f t="shared" si="1"/>
        <v>4206369</v>
      </c>
      <c r="M16" s="164">
        <f t="shared" si="1"/>
        <v>10648336</v>
      </c>
      <c r="N16" s="164">
        <f t="shared" si="1"/>
        <v>10583413</v>
      </c>
      <c r="O16" s="164">
        <f t="shared" si="1"/>
        <v>64923</v>
      </c>
      <c r="P16" s="164">
        <f t="shared" si="1"/>
        <v>0</v>
      </c>
    </row>
    <row r="17" spans="1:16" ht="15" customHeight="1">
      <c r="A17" s="11"/>
      <c r="B17" s="11" t="s">
        <v>7</v>
      </c>
      <c r="C17" s="193"/>
      <c r="D17" s="189"/>
      <c r="E17" s="189"/>
      <c r="F17" s="193"/>
      <c r="G17" s="193"/>
      <c r="H17" s="193"/>
      <c r="I17" s="188"/>
      <c r="J17" s="188"/>
      <c r="K17" s="193"/>
      <c r="L17" s="193"/>
      <c r="M17" s="187"/>
      <c r="N17" s="193"/>
      <c r="O17" s="193"/>
      <c r="P17" s="193"/>
    </row>
    <row r="18" spans="1:16" s="161" customFormat="1" ht="15" customHeight="1">
      <c r="A18" s="276" t="s">
        <v>216</v>
      </c>
      <c r="B18" s="159" t="s">
        <v>200</v>
      </c>
      <c r="C18" s="194">
        <v>5</v>
      </c>
      <c r="D18" s="193">
        <f>SUM(E18,H18)</f>
        <v>32</v>
      </c>
      <c r="E18" s="193">
        <f>SUM(F18:G18)</f>
        <v>28</v>
      </c>
      <c r="F18" s="194">
        <v>10</v>
      </c>
      <c r="G18" s="194">
        <v>18</v>
      </c>
      <c r="H18" s="193">
        <f>SUM(I18:J18)</f>
        <v>4</v>
      </c>
      <c r="I18" s="194">
        <v>2</v>
      </c>
      <c r="J18" s="194">
        <v>2</v>
      </c>
      <c r="K18" s="188">
        <v>8034</v>
      </c>
      <c r="L18" s="188">
        <v>12422</v>
      </c>
      <c r="M18" s="188">
        <f>SUM(N18:P18)</f>
        <v>29871</v>
      </c>
      <c r="N18" s="188">
        <v>29871</v>
      </c>
      <c r="O18" s="194" t="s">
        <v>33</v>
      </c>
      <c r="P18" s="194">
        <v>0</v>
      </c>
    </row>
    <row r="19" spans="1:16" s="161" customFormat="1" ht="15" customHeight="1">
      <c r="A19" s="293"/>
      <c r="B19" s="159" t="s">
        <v>201</v>
      </c>
      <c r="C19" s="187">
        <v>7</v>
      </c>
      <c r="D19" s="193">
        <f>SUM(E19,H19)</f>
        <v>104</v>
      </c>
      <c r="E19" s="193">
        <f>SUM(F19:G19)</f>
        <v>104</v>
      </c>
      <c r="F19" s="187">
        <v>47</v>
      </c>
      <c r="G19" s="187">
        <v>57</v>
      </c>
      <c r="H19" s="188" t="s">
        <v>33</v>
      </c>
      <c r="I19" s="188" t="s">
        <v>33</v>
      </c>
      <c r="J19" s="188" t="s">
        <v>33</v>
      </c>
      <c r="K19" s="187">
        <v>27055</v>
      </c>
      <c r="L19" s="187">
        <v>47565</v>
      </c>
      <c r="M19" s="188">
        <f>SUM(N19:P19)</f>
        <v>125048</v>
      </c>
      <c r="N19" s="187">
        <v>107043</v>
      </c>
      <c r="O19" s="187">
        <v>18005</v>
      </c>
      <c r="P19" s="194">
        <v>0</v>
      </c>
    </row>
    <row r="20" spans="1:16" s="161" customFormat="1" ht="15" customHeight="1">
      <c r="A20" s="159"/>
      <c r="B20" s="159" t="s">
        <v>202</v>
      </c>
      <c r="C20" s="189">
        <v>3</v>
      </c>
      <c r="D20" s="193">
        <f>SUM(E20,H20)</f>
        <v>70</v>
      </c>
      <c r="E20" s="193">
        <f>SUM(F20:G20)</f>
        <v>70</v>
      </c>
      <c r="F20" s="189">
        <v>50</v>
      </c>
      <c r="G20" s="189">
        <v>20</v>
      </c>
      <c r="H20" s="193" t="s">
        <v>33</v>
      </c>
      <c r="I20" s="193" t="s">
        <v>33</v>
      </c>
      <c r="J20" s="193" t="s">
        <v>33</v>
      </c>
      <c r="K20" s="193">
        <v>26211</v>
      </c>
      <c r="L20" s="193">
        <v>107197</v>
      </c>
      <c r="M20" s="188">
        <f>SUM(N20:P20)</f>
        <v>199609</v>
      </c>
      <c r="N20" s="187">
        <v>199609</v>
      </c>
      <c r="O20" s="188" t="s">
        <v>33</v>
      </c>
      <c r="P20" s="194">
        <v>0</v>
      </c>
    </row>
    <row r="21" spans="1:16" s="161" customFormat="1" ht="15" customHeight="1">
      <c r="A21" s="159"/>
      <c r="B21" s="159" t="s">
        <v>203</v>
      </c>
      <c r="C21" s="189">
        <v>10</v>
      </c>
      <c r="D21" s="193">
        <f>SUM(E21,H21)</f>
        <v>1274</v>
      </c>
      <c r="E21" s="193">
        <f>SUM(F21:G21)</f>
        <v>1274</v>
      </c>
      <c r="F21" s="193">
        <v>925</v>
      </c>
      <c r="G21" s="193">
        <v>349</v>
      </c>
      <c r="H21" s="193" t="s">
        <v>33</v>
      </c>
      <c r="I21" s="193" t="s">
        <v>33</v>
      </c>
      <c r="J21" s="193" t="s">
        <v>33</v>
      </c>
      <c r="K21" s="193">
        <v>676132</v>
      </c>
      <c r="L21" s="193">
        <v>4039185</v>
      </c>
      <c r="M21" s="188">
        <f>SUM(N21:P21)</f>
        <v>10293808</v>
      </c>
      <c r="N21" s="193">
        <v>10246890</v>
      </c>
      <c r="O21" s="193">
        <v>46918</v>
      </c>
      <c r="P21" s="194">
        <v>0</v>
      </c>
    </row>
    <row r="22" spans="1:16" ht="15" customHeight="1">
      <c r="A22" s="11"/>
      <c r="B22" s="11"/>
      <c r="C22" s="189"/>
      <c r="D22" s="189"/>
      <c r="E22" s="189"/>
      <c r="F22" s="193"/>
      <c r="G22" s="193"/>
      <c r="H22" s="193"/>
      <c r="I22" s="193"/>
      <c r="J22" s="193"/>
      <c r="K22" s="193"/>
      <c r="L22" s="193"/>
      <c r="M22" s="187"/>
      <c r="N22" s="193"/>
      <c r="O22" s="193"/>
      <c r="P22" s="193"/>
    </row>
    <row r="23" spans="1:16" s="158" customFormat="1" ht="15" customHeight="1">
      <c r="A23" s="157"/>
      <c r="B23" s="99" t="s">
        <v>193</v>
      </c>
      <c r="C23" s="164">
        <f>SUM(C25:C28)</f>
        <v>10</v>
      </c>
      <c r="D23" s="164" t="s">
        <v>386</v>
      </c>
      <c r="E23" s="164" t="s">
        <v>386</v>
      </c>
      <c r="F23" s="164" t="s">
        <v>386</v>
      </c>
      <c r="G23" s="164" t="s">
        <v>386</v>
      </c>
      <c r="H23" s="164" t="s">
        <v>33</v>
      </c>
      <c r="I23" s="98" t="s">
        <v>33</v>
      </c>
      <c r="J23" s="98" t="s">
        <v>33</v>
      </c>
      <c r="K23" s="98" t="s">
        <v>386</v>
      </c>
      <c r="L23" s="98" t="s">
        <v>386</v>
      </c>
      <c r="M23" s="98" t="s">
        <v>386</v>
      </c>
      <c r="N23" s="98" t="s">
        <v>386</v>
      </c>
      <c r="O23" s="98" t="s">
        <v>386</v>
      </c>
      <c r="P23" s="98" t="s">
        <v>386</v>
      </c>
    </row>
    <row r="24" spans="1:16" ht="15" customHeight="1">
      <c r="A24" s="11"/>
      <c r="B24" s="11" t="s">
        <v>7</v>
      </c>
      <c r="C24" s="189"/>
      <c r="D24" s="189"/>
      <c r="E24" s="189"/>
      <c r="F24" s="193"/>
      <c r="G24" s="193"/>
      <c r="H24" s="193"/>
      <c r="I24" s="188"/>
      <c r="J24" s="188"/>
      <c r="K24" s="193"/>
      <c r="L24" s="193"/>
      <c r="M24" s="187"/>
      <c r="N24" s="193"/>
      <c r="O24" s="193"/>
      <c r="P24" s="193"/>
    </row>
    <row r="25" spans="1:16" s="161" customFormat="1" ht="15" customHeight="1">
      <c r="A25" s="276" t="s">
        <v>217</v>
      </c>
      <c r="B25" s="159" t="s">
        <v>360</v>
      </c>
      <c r="C25" s="189">
        <v>7</v>
      </c>
      <c r="D25" s="193">
        <f>SUM(E25,H25)</f>
        <v>45</v>
      </c>
      <c r="E25" s="193">
        <f>SUM(F25:G25)</f>
        <v>45</v>
      </c>
      <c r="F25" s="193">
        <v>34</v>
      </c>
      <c r="G25" s="193">
        <v>11</v>
      </c>
      <c r="H25" s="193" t="s">
        <v>33</v>
      </c>
      <c r="I25" s="188" t="s">
        <v>33</v>
      </c>
      <c r="J25" s="188" t="s">
        <v>33</v>
      </c>
      <c r="K25" s="193">
        <v>18015</v>
      </c>
      <c r="L25" s="193">
        <v>123582</v>
      </c>
      <c r="M25" s="187">
        <v>202725</v>
      </c>
      <c r="N25" s="193">
        <v>199025</v>
      </c>
      <c r="O25" s="193">
        <v>3700</v>
      </c>
      <c r="P25" s="193">
        <v>0</v>
      </c>
    </row>
    <row r="26" spans="1:16" s="161" customFormat="1" ht="15" customHeight="1">
      <c r="A26" s="276"/>
      <c r="B26" s="159" t="s">
        <v>201</v>
      </c>
      <c r="C26" s="189">
        <v>2</v>
      </c>
      <c r="D26" s="194" t="s">
        <v>157</v>
      </c>
      <c r="E26" s="194" t="s">
        <v>157</v>
      </c>
      <c r="F26" s="194" t="s">
        <v>157</v>
      </c>
      <c r="G26" s="194" t="s">
        <v>157</v>
      </c>
      <c r="H26" s="193" t="s">
        <v>33</v>
      </c>
      <c r="I26" s="188" t="s">
        <v>33</v>
      </c>
      <c r="J26" s="188" t="s">
        <v>33</v>
      </c>
      <c r="K26" s="188" t="s">
        <v>157</v>
      </c>
      <c r="L26" s="188" t="s">
        <v>157</v>
      </c>
      <c r="M26" s="188" t="s">
        <v>157</v>
      </c>
      <c r="N26" s="188" t="s">
        <v>157</v>
      </c>
      <c r="O26" s="188" t="s">
        <v>157</v>
      </c>
      <c r="P26" s="188" t="s">
        <v>157</v>
      </c>
    </row>
    <row r="27" spans="1:16" s="161" customFormat="1" ht="15" customHeight="1">
      <c r="A27" s="159"/>
      <c r="B27" s="159" t="s">
        <v>202</v>
      </c>
      <c r="C27" s="194">
        <v>1</v>
      </c>
      <c r="D27" s="194" t="s">
        <v>157</v>
      </c>
      <c r="E27" s="194" t="s">
        <v>157</v>
      </c>
      <c r="F27" s="194" t="s">
        <v>157</v>
      </c>
      <c r="G27" s="194" t="s">
        <v>157</v>
      </c>
      <c r="H27" s="194" t="s">
        <v>33</v>
      </c>
      <c r="I27" s="194" t="s">
        <v>33</v>
      </c>
      <c r="J27" s="194" t="s">
        <v>33</v>
      </c>
      <c r="K27" s="188" t="s">
        <v>157</v>
      </c>
      <c r="L27" s="188" t="s">
        <v>157</v>
      </c>
      <c r="M27" s="188" t="s">
        <v>157</v>
      </c>
      <c r="N27" s="188" t="s">
        <v>157</v>
      </c>
      <c r="O27" s="188" t="s">
        <v>157</v>
      </c>
      <c r="P27" s="188" t="s">
        <v>157</v>
      </c>
    </row>
    <row r="28" spans="1:16" s="161" customFormat="1" ht="15" customHeight="1">
      <c r="A28" s="159"/>
      <c r="B28" s="159" t="s">
        <v>361</v>
      </c>
      <c r="C28" s="188" t="s">
        <v>33</v>
      </c>
      <c r="D28" s="193" t="s">
        <v>33</v>
      </c>
      <c r="E28" s="193" t="s">
        <v>33</v>
      </c>
      <c r="F28" s="193" t="s">
        <v>33</v>
      </c>
      <c r="G28" s="193" t="s">
        <v>33</v>
      </c>
      <c r="H28" s="193" t="s">
        <v>33</v>
      </c>
      <c r="I28" s="188" t="s">
        <v>33</v>
      </c>
      <c r="J28" s="188" t="s">
        <v>33</v>
      </c>
      <c r="K28" s="188" t="s">
        <v>33</v>
      </c>
      <c r="L28" s="188" t="s">
        <v>33</v>
      </c>
      <c r="M28" s="188" t="s">
        <v>33</v>
      </c>
      <c r="N28" s="188" t="s">
        <v>33</v>
      </c>
      <c r="O28" s="188" t="s">
        <v>33</v>
      </c>
      <c r="P28" s="188" t="s">
        <v>33</v>
      </c>
    </row>
    <row r="29" spans="1:16" ht="15" customHeight="1">
      <c r="A29" s="11"/>
      <c r="B29" s="11"/>
      <c r="C29" s="187"/>
      <c r="D29" s="193"/>
      <c r="E29" s="193"/>
      <c r="F29" s="193"/>
      <c r="G29" s="193"/>
      <c r="H29" s="193"/>
      <c r="I29" s="188"/>
      <c r="J29" s="188"/>
      <c r="K29" s="188"/>
      <c r="L29" s="188"/>
      <c r="M29" s="188"/>
      <c r="N29" s="188"/>
      <c r="O29" s="188"/>
      <c r="P29" s="193"/>
    </row>
    <row r="30" spans="1:16" s="158" customFormat="1" ht="15" customHeight="1">
      <c r="A30" s="157"/>
      <c r="B30" s="99" t="s">
        <v>193</v>
      </c>
      <c r="C30" s="164">
        <f aca="true" t="shared" si="2" ref="C30:P30">SUM(C32:C35)</f>
        <v>130</v>
      </c>
      <c r="D30" s="164">
        <f t="shared" si="2"/>
        <v>3101</v>
      </c>
      <c r="E30" s="164">
        <f t="shared" si="2"/>
        <v>3077</v>
      </c>
      <c r="F30" s="164">
        <f t="shared" si="2"/>
        <v>1631</v>
      </c>
      <c r="G30" s="164">
        <f t="shared" si="2"/>
        <v>1446</v>
      </c>
      <c r="H30" s="164">
        <f t="shared" si="2"/>
        <v>24</v>
      </c>
      <c r="I30" s="164">
        <f t="shared" si="2"/>
        <v>16</v>
      </c>
      <c r="J30" s="164">
        <f t="shared" si="2"/>
        <v>8</v>
      </c>
      <c r="K30" s="164">
        <f t="shared" si="2"/>
        <v>1069878</v>
      </c>
      <c r="L30" s="164">
        <f t="shared" si="2"/>
        <v>2757305</v>
      </c>
      <c r="M30" s="164">
        <f t="shared" si="2"/>
        <v>5578571</v>
      </c>
      <c r="N30" s="164">
        <f t="shared" si="2"/>
        <v>5376409</v>
      </c>
      <c r="O30" s="164">
        <f t="shared" si="2"/>
        <v>201796</v>
      </c>
      <c r="P30" s="164">
        <f t="shared" si="2"/>
        <v>366</v>
      </c>
    </row>
    <row r="31" spans="1:16" ht="15" customHeight="1">
      <c r="A31" s="11"/>
      <c r="B31" s="11" t="s">
        <v>7</v>
      </c>
      <c r="C31" s="193"/>
      <c r="D31" s="189"/>
      <c r="E31" s="189"/>
      <c r="F31" s="195"/>
      <c r="G31" s="189"/>
      <c r="H31" s="189"/>
      <c r="I31" s="193"/>
      <c r="J31" s="193"/>
      <c r="K31" s="193"/>
      <c r="L31" s="193"/>
      <c r="M31" s="195"/>
      <c r="N31" s="193"/>
      <c r="O31" s="193"/>
      <c r="P31" s="193"/>
    </row>
    <row r="32" spans="1:16" s="161" customFormat="1" ht="15" customHeight="1">
      <c r="A32" s="276" t="s">
        <v>362</v>
      </c>
      <c r="B32" s="159" t="s">
        <v>360</v>
      </c>
      <c r="C32" s="193">
        <v>68</v>
      </c>
      <c r="D32" s="193">
        <f>SUM(E32,H32)</f>
        <v>381</v>
      </c>
      <c r="E32" s="193">
        <f>SUM(F32:G32)</f>
        <v>357</v>
      </c>
      <c r="F32" s="188">
        <v>186</v>
      </c>
      <c r="G32" s="193">
        <v>171</v>
      </c>
      <c r="H32" s="193">
        <f>SUM(I32:J32)</f>
        <v>24</v>
      </c>
      <c r="I32" s="188">
        <v>16</v>
      </c>
      <c r="J32" s="188">
        <v>8</v>
      </c>
      <c r="K32" s="193">
        <v>108759</v>
      </c>
      <c r="L32" s="193">
        <v>194367</v>
      </c>
      <c r="M32" s="188">
        <f>SUM(N32:P32)</f>
        <v>433607</v>
      </c>
      <c r="N32" s="193">
        <v>360277</v>
      </c>
      <c r="O32" s="193">
        <v>73264</v>
      </c>
      <c r="P32" s="193">
        <v>66</v>
      </c>
    </row>
    <row r="33" spans="1:16" s="161" customFormat="1" ht="15" customHeight="1">
      <c r="A33" s="293"/>
      <c r="B33" s="159" t="s">
        <v>201</v>
      </c>
      <c r="C33" s="193">
        <v>22</v>
      </c>
      <c r="D33" s="193">
        <f>SUM(E33,H33)</f>
        <v>298</v>
      </c>
      <c r="E33" s="193">
        <f>SUM(F33:G33)</f>
        <v>298</v>
      </c>
      <c r="F33" s="193">
        <v>144</v>
      </c>
      <c r="G33" s="193">
        <v>154</v>
      </c>
      <c r="H33" s="193" t="s">
        <v>33</v>
      </c>
      <c r="I33" s="188" t="s">
        <v>33</v>
      </c>
      <c r="J33" s="188" t="s">
        <v>33</v>
      </c>
      <c r="K33" s="193">
        <v>98075</v>
      </c>
      <c r="L33" s="193">
        <v>202596</v>
      </c>
      <c r="M33" s="188">
        <f>SUM(N33:P33)</f>
        <v>450614</v>
      </c>
      <c r="N33" s="193">
        <v>386250</v>
      </c>
      <c r="O33" s="193">
        <v>64064</v>
      </c>
      <c r="P33" s="193">
        <v>300</v>
      </c>
    </row>
    <row r="34" spans="1:16" s="161" customFormat="1" ht="15" customHeight="1">
      <c r="A34" s="159"/>
      <c r="B34" s="159" t="s">
        <v>202</v>
      </c>
      <c r="C34" s="193">
        <v>17</v>
      </c>
      <c r="D34" s="193">
        <f>SUM(E34,H34)</f>
        <v>406</v>
      </c>
      <c r="E34" s="193">
        <f>SUM(F34:G34)</f>
        <v>406</v>
      </c>
      <c r="F34" s="193">
        <v>232</v>
      </c>
      <c r="G34" s="193">
        <v>174</v>
      </c>
      <c r="H34" s="193" t="s">
        <v>33</v>
      </c>
      <c r="I34" s="188" t="s">
        <v>33</v>
      </c>
      <c r="J34" s="188" t="s">
        <v>33</v>
      </c>
      <c r="K34" s="193">
        <v>140264</v>
      </c>
      <c r="L34" s="193">
        <v>404729</v>
      </c>
      <c r="M34" s="188">
        <f>SUM(N34:P34)</f>
        <v>684329</v>
      </c>
      <c r="N34" s="193">
        <v>667064</v>
      </c>
      <c r="O34" s="193">
        <v>17265</v>
      </c>
      <c r="P34" s="193">
        <v>0</v>
      </c>
    </row>
    <row r="35" spans="1:16" s="161" customFormat="1" ht="15" customHeight="1">
      <c r="A35" s="159"/>
      <c r="B35" s="159" t="s">
        <v>361</v>
      </c>
      <c r="C35" s="193">
        <v>23</v>
      </c>
      <c r="D35" s="193">
        <f>SUM(E35,H35)</f>
        <v>2016</v>
      </c>
      <c r="E35" s="193">
        <f>SUM(F35:G35)</f>
        <v>2016</v>
      </c>
      <c r="F35" s="188">
        <v>1069</v>
      </c>
      <c r="G35" s="188">
        <v>947</v>
      </c>
      <c r="H35" s="193" t="s">
        <v>33</v>
      </c>
      <c r="I35" s="188" t="s">
        <v>33</v>
      </c>
      <c r="J35" s="188" t="s">
        <v>33</v>
      </c>
      <c r="K35" s="193">
        <v>722780</v>
      </c>
      <c r="L35" s="193">
        <v>1955613</v>
      </c>
      <c r="M35" s="188">
        <f>SUM(N35:P35)</f>
        <v>4010021</v>
      </c>
      <c r="N35" s="193">
        <v>3962818</v>
      </c>
      <c r="O35" s="193">
        <v>47203</v>
      </c>
      <c r="P35" s="193">
        <v>0</v>
      </c>
    </row>
    <row r="36" spans="1:16" ht="15" customHeight="1">
      <c r="A36" s="11"/>
      <c r="B36" s="11"/>
      <c r="C36" s="193"/>
      <c r="D36" s="188"/>
      <c r="E36" s="188"/>
      <c r="F36" s="188"/>
      <c r="G36" s="188"/>
      <c r="H36" s="193"/>
      <c r="I36" s="188"/>
      <c r="J36" s="188"/>
      <c r="K36" s="193"/>
      <c r="L36" s="193"/>
      <c r="M36" s="193"/>
      <c r="N36" s="193"/>
      <c r="O36" s="193"/>
      <c r="P36" s="193"/>
    </row>
    <row r="37" spans="1:16" s="158" customFormat="1" ht="15" customHeight="1">
      <c r="A37" s="157"/>
      <c r="B37" s="99" t="s">
        <v>193</v>
      </c>
      <c r="C37" s="164">
        <f aca="true" t="shared" si="3" ref="C37:I37">SUM(C39:C42)</f>
        <v>19</v>
      </c>
      <c r="D37" s="164">
        <f t="shared" si="3"/>
        <v>271</v>
      </c>
      <c r="E37" s="164">
        <f t="shared" si="3"/>
        <v>270</v>
      </c>
      <c r="F37" s="164">
        <f t="shared" si="3"/>
        <v>141</v>
      </c>
      <c r="G37" s="164">
        <f t="shared" si="3"/>
        <v>129</v>
      </c>
      <c r="H37" s="164">
        <f t="shared" si="3"/>
        <v>1</v>
      </c>
      <c r="I37" s="164">
        <f t="shared" si="3"/>
        <v>1</v>
      </c>
      <c r="J37" s="165" t="s">
        <v>33</v>
      </c>
      <c r="K37" s="164">
        <f aca="true" t="shared" si="4" ref="K37:P37">SUM(K39:K42)</f>
        <v>80174</v>
      </c>
      <c r="L37" s="164">
        <f t="shared" si="4"/>
        <v>184048</v>
      </c>
      <c r="M37" s="164">
        <f t="shared" si="4"/>
        <v>351279</v>
      </c>
      <c r="N37" s="164">
        <f t="shared" si="4"/>
        <v>341998</v>
      </c>
      <c r="O37" s="164">
        <f t="shared" si="4"/>
        <v>8341</v>
      </c>
      <c r="P37" s="164">
        <f t="shared" si="4"/>
        <v>940</v>
      </c>
    </row>
    <row r="38" spans="1:16" ht="15" customHeight="1">
      <c r="A38" s="11"/>
      <c r="B38" s="11" t="s">
        <v>7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</row>
    <row r="39" spans="1:16" s="161" customFormat="1" ht="15" customHeight="1">
      <c r="A39" s="276" t="s">
        <v>363</v>
      </c>
      <c r="B39" s="159" t="s">
        <v>360</v>
      </c>
      <c r="C39" s="187">
        <v>9</v>
      </c>
      <c r="D39" s="193">
        <f>SUM(E39,H39)</f>
        <v>56</v>
      </c>
      <c r="E39" s="193">
        <f>SUM(F39:G39)</f>
        <v>55</v>
      </c>
      <c r="F39" s="187">
        <v>32</v>
      </c>
      <c r="G39" s="187">
        <v>23</v>
      </c>
      <c r="H39" s="193">
        <f>SUM(I39:J39)</f>
        <v>1</v>
      </c>
      <c r="I39" s="187">
        <v>1</v>
      </c>
      <c r="J39" s="188" t="s">
        <v>33</v>
      </c>
      <c r="K39" s="187">
        <v>19537</v>
      </c>
      <c r="L39" s="187">
        <v>36154</v>
      </c>
      <c r="M39" s="188">
        <f>SUM(N39:P39)</f>
        <v>76916</v>
      </c>
      <c r="N39" s="187">
        <v>76735</v>
      </c>
      <c r="O39" s="187">
        <v>181</v>
      </c>
      <c r="P39" s="193">
        <v>0</v>
      </c>
    </row>
    <row r="40" spans="1:16" s="161" customFormat="1" ht="15" customHeight="1">
      <c r="A40" s="293"/>
      <c r="B40" s="159" t="s">
        <v>201</v>
      </c>
      <c r="C40" s="189">
        <v>4</v>
      </c>
      <c r="D40" s="193">
        <f>SUM(E40,H40)</f>
        <v>54</v>
      </c>
      <c r="E40" s="193">
        <f>SUM(F40:G40)</f>
        <v>54</v>
      </c>
      <c r="F40" s="189">
        <v>40</v>
      </c>
      <c r="G40" s="189">
        <v>14</v>
      </c>
      <c r="H40" s="193" t="s">
        <v>33</v>
      </c>
      <c r="I40" s="193" t="s">
        <v>33</v>
      </c>
      <c r="J40" s="193" t="s">
        <v>33</v>
      </c>
      <c r="K40" s="193">
        <v>13773</v>
      </c>
      <c r="L40" s="193">
        <v>47869</v>
      </c>
      <c r="M40" s="188">
        <f>SUM(N40:P40)</f>
        <v>68470</v>
      </c>
      <c r="N40" s="187">
        <v>59370</v>
      </c>
      <c r="O40" s="188">
        <v>8160</v>
      </c>
      <c r="P40" s="193">
        <v>940</v>
      </c>
    </row>
    <row r="41" spans="1:16" s="161" customFormat="1" ht="15" customHeight="1">
      <c r="A41" s="159"/>
      <c r="B41" s="159" t="s">
        <v>202</v>
      </c>
      <c r="C41" s="193">
        <v>6</v>
      </c>
      <c r="D41" s="193">
        <f>SUM(E41,H41)</f>
        <v>161</v>
      </c>
      <c r="E41" s="193">
        <f>SUM(F41:G41)</f>
        <v>161</v>
      </c>
      <c r="F41" s="193">
        <v>69</v>
      </c>
      <c r="G41" s="193">
        <v>92</v>
      </c>
      <c r="H41" s="193" t="s">
        <v>33</v>
      </c>
      <c r="I41" s="193" t="s">
        <v>33</v>
      </c>
      <c r="J41" s="193" t="s">
        <v>33</v>
      </c>
      <c r="K41" s="193">
        <v>46864</v>
      </c>
      <c r="L41" s="193">
        <v>100025</v>
      </c>
      <c r="M41" s="188">
        <f>SUM(N41:P41)</f>
        <v>205893</v>
      </c>
      <c r="N41" s="193">
        <v>205893</v>
      </c>
      <c r="O41" s="193" t="s">
        <v>33</v>
      </c>
      <c r="P41" s="193">
        <v>0</v>
      </c>
    </row>
    <row r="42" spans="1:16" s="161" customFormat="1" ht="15" customHeight="1">
      <c r="A42" s="159"/>
      <c r="B42" s="159" t="s">
        <v>361</v>
      </c>
      <c r="C42" s="193" t="s">
        <v>33</v>
      </c>
      <c r="D42" s="193" t="s">
        <v>33</v>
      </c>
      <c r="E42" s="193" t="s">
        <v>33</v>
      </c>
      <c r="F42" s="193" t="s">
        <v>33</v>
      </c>
      <c r="G42" s="193" t="s">
        <v>33</v>
      </c>
      <c r="H42" s="193" t="s">
        <v>33</v>
      </c>
      <c r="I42" s="193" t="s">
        <v>33</v>
      </c>
      <c r="J42" s="193" t="s">
        <v>33</v>
      </c>
      <c r="K42" s="193" t="s">
        <v>33</v>
      </c>
      <c r="L42" s="193" t="s">
        <v>33</v>
      </c>
      <c r="M42" s="188" t="s">
        <v>33</v>
      </c>
      <c r="N42" s="193" t="s">
        <v>33</v>
      </c>
      <c r="O42" s="193" t="s">
        <v>33</v>
      </c>
      <c r="P42" s="193" t="s">
        <v>33</v>
      </c>
    </row>
    <row r="43" spans="1:16" ht="15" customHeight="1">
      <c r="A43" s="11"/>
      <c r="B43" s="11"/>
      <c r="C43" s="193"/>
      <c r="D43" s="189"/>
      <c r="E43" s="189"/>
      <c r="F43" s="193"/>
      <c r="G43" s="193"/>
      <c r="H43" s="189"/>
      <c r="I43" s="193"/>
      <c r="J43" s="193"/>
      <c r="K43" s="193"/>
      <c r="L43" s="193"/>
      <c r="M43" s="187"/>
      <c r="N43" s="193"/>
      <c r="O43" s="193"/>
      <c r="P43" s="193"/>
    </row>
    <row r="44" spans="1:16" s="158" customFormat="1" ht="15" customHeight="1">
      <c r="A44" s="157"/>
      <c r="B44" s="99" t="s">
        <v>193</v>
      </c>
      <c r="C44" s="164">
        <f>SUM(C46:C49)</f>
        <v>1</v>
      </c>
      <c r="D44" s="164" t="s">
        <v>387</v>
      </c>
      <c r="E44" s="164" t="s">
        <v>387</v>
      </c>
      <c r="F44" s="164" t="s">
        <v>387</v>
      </c>
      <c r="G44" s="164" t="s">
        <v>387</v>
      </c>
      <c r="H44" s="164" t="s">
        <v>33</v>
      </c>
      <c r="I44" s="98" t="s">
        <v>33</v>
      </c>
      <c r="J44" s="98" t="s">
        <v>33</v>
      </c>
      <c r="K44" s="98" t="s">
        <v>387</v>
      </c>
      <c r="L44" s="98" t="s">
        <v>387</v>
      </c>
      <c r="M44" s="98" t="s">
        <v>387</v>
      </c>
      <c r="N44" s="98" t="s">
        <v>387</v>
      </c>
      <c r="O44" s="98" t="s">
        <v>387</v>
      </c>
      <c r="P44" s="98" t="s">
        <v>387</v>
      </c>
    </row>
    <row r="45" spans="1:16" ht="15" customHeight="1">
      <c r="A45" s="11"/>
      <c r="B45" s="11" t="s">
        <v>7</v>
      </c>
      <c r="C45" s="193"/>
      <c r="D45" s="189"/>
      <c r="E45" s="189"/>
      <c r="F45" s="193"/>
      <c r="G45" s="193"/>
      <c r="H45" s="193"/>
      <c r="I45" s="188"/>
      <c r="J45" s="188"/>
      <c r="K45" s="193"/>
      <c r="L45" s="193"/>
      <c r="M45" s="187"/>
      <c r="N45" s="193"/>
      <c r="O45" s="193"/>
      <c r="P45" s="193"/>
    </row>
    <row r="46" spans="1:16" s="161" customFormat="1" ht="15" customHeight="1">
      <c r="A46" s="276" t="s">
        <v>156</v>
      </c>
      <c r="B46" s="159" t="s">
        <v>364</v>
      </c>
      <c r="C46" s="193" t="s">
        <v>33</v>
      </c>
      <c r="D46" s="193" t="s">
        <v>33</v>
      </c>
      <c r="E46" s="193" t="s">
        <v>33</v>
      </c>
      <c r="F46" s="193" t="s">
        <v>33</v>
      </c>
      <c r="G46" s="193" t="s">
        <v>33</v>
      </c>
      <c r="H46" s="193" t="s">
        <v>33</v>
      </c>
      <c r="I46" s="188" t="s">
        <v>33</v>
      </c>
      <c r="J46" s="188" t="s">
        <v>33</v>
      </c>
      <c r="K46" s="193" t="s">
        <v>33</v>
      </c>
      <c r="L46" s="193" t="s">
        <v>33</v>
      </c>
      <c r="M46" s="188" t="s">
        <v>33</v>
      </c>
      <c r="N46" s="193" t="s">
        <v>33</v>
      </c>
      <c r="O46" s="193" t="s">
        <v>33</v>
      </c>
      <c r="P46" s="193" t="s">
        <v>33</v>
      </c>
    </row>
    <row r="47" spans="1:16" s="161" customFormat="1" ht="15" customHeight="1">
      <c r="A47" s="276"/>
      <c r="B47" s="159" t="s">
        <v>201</v>
      </c>
      <c r="C47" s="194" t="s">
        <v>33</v>
      </c>
      <c r="D47" s="194" t="s">
        <v>33</v>
      </c>
      <c r="E47" s="194" t="s">
        <v>33</v>
      </c>
      <c r="F47" s="194" t="s">
        <v>33</v>
      </c>
      <c r="G47" s="194" t="s">
        <v>33</v>
      </c>
      <c r="H47" s="194" t="s">
        <v>33</v>
      </c>
      <c r="I47" s="194" t="s">
        <v>33</v>
      </c>
      <c r="J47" s="194" t="s">
        <v>33</v>
      </c>
      <c r="K47" s="194" t="s">
        <v>33</v>
      </c>
      <c r="L47" s="194" t="s">
        <v>33</v>
      </c>
      <c r="M47" s="194" t="s">
        <v>33</v>
      </c>
      <c r="N47" s="194" t="s">
        <v>33</v>
      </c>
      <c r="O47" s="194" t="s">
        <v>33</v>
      </c>
      <c r="P47" s="194" t="s">
        <v>33</v>
      </c>
    </row>
    <row r="48" spans="1:16" s="161" customFormat="1" ht="15" customHeight="1">
      <c r="A48" s="160"/>
      <c r="B48" s="159" t="s">
        <v>202</v>
      </c>
      <c r="C48" s="187">
        <v>1</v>
      </c>
      <c r="D48" s="188" t="s">
        <v>157</v>
      </c>
      <c r="E48" s="188" t="s">
        <v>157</v>
      </c>
      <c r="F48" s="188" t="s">
        <v>157</v>
      </c>
      <c r="G48" s="188" t="s">
        <v>157</v>
      </c>
      <c r="H48" s="193" t="s">
        <v>33</v>
      </c>
      <c r="I48" s="188" t="s">
        <v>33</v>
      </c>
      <c r="J48" s="188" t="s">
        <v>33</v>
      </c>
      <c r="K48" s="188" t="s">
        <v>157</v>
      </c>
      <c r="L48" s="188" t="s">
        <v>157</v>
      </c>
      <c r="M48" s="188" t="s">
        <v>157</v>
      </c>
      <c r="N48" s="188" t="s">
        <v>157</v>
      </c>
      <c r="O48" s="188" t="s">
        <v>157</v>
      </c>
      <c r="P48" s="188" t="s">
        <v>157</v>
      </c>
    </row>
    <row r="49" spans="1:16" s="161" customFormat="1" ht="15" customHeight="1">
      <c r="A49" s="160"/>
      <c r="B49" s="159" t="s">
        <v>365</v>
      </c>
      <c r="C49" s="193" t="s">
        <v>33</v>
      </c>
      <c r="D49" s="193" t="s">
        <v>33</v>
      </c>
      <c r="E49" s="193" t="s">
        <v>33</v>
      </c>
      <c r="F49" s="193" t="s">
        <v>33</v>
      </c>
      <c r="G49" s="193" t="s">
        <v>33</v>
      </c>
      <c r="H49" s="193" t="s">
        <v>33</v>
      </c>
      <c r="I49" s="193" t="s">
        <v>33</v>
      </c>
      <c r="J49" s="193" t="s">
        <v>33</v>
      </c>
      <c r="K49" s="193" t="s">
        <v>33</v>
      </c>
      <c r="L49" s="193" t="s">
        <v>33</v>
      </c>
      <c r="M49" s="188" t="s">
        <v>33</v>
      </c>
      <c r="N49" s="188" t="s">
        <v>33</v>
      </c>
      <c r="O49" s="188" t="s">
        <v>33</v>
      </c>
      <c r="P49" s="188" t="s">
        <v>33</v>
      </c>
    </row>
    <row r="50" spans="1:16" ht="15" customHeight="1">
      <c r="A50" s="47"/>
      <c r="B50" s="11"/>
      <c r="C50" s="189"/>
      <c r="D50" s="189"/>
      <c r="E50" s="189"/>
      <c r="F50" s="189"/>
      <c r="G50" s="189"/>
      <c r="H50" s="189"/>
      <c r="I50" s="193"/>
      <c r="J50" s="193"/>
      <c r="K50" s="193"/>
      <c r="L50" s="193"/>
      <c r="M50" s="187"/>
      <c r="N50" s="187"/>
      <c r="O50" s="187"/>
      <c r="P50" s="193"/>
    </row>
    <row r="51" spans="1:16" s="158" customFormat="1" ht="15" customHeight="1">
      <c r="A51" s="41"/>
      <c r="B51" s="99" t="s">
        <v>193</v>
      </c>
      <c r="C51" s="164">
        <f aca="true" t="shared" si="5" ref="C51:P51">SUM(C53:C56)</f>
        <v>232</v>
      </c>
      <c r="D51" s="164">
        <f t="shared" si="5"/>
        <v>3571</v>
      </c>
      <c r="E51" s="164">
        <f t="shared" si="5"/>
        <v>3490</v>
      </c>
      <c r="F51" s="164">
        <f t="shared" si="5"/>
        <v>2335</v>
      </c>
      <c r="G51" s="164">
        <f t="shared" si="5"/>
        <v>1155</v>
      </c>
      <c r="H51" s="164">
        <f t="shared" si="5"/>
        <v>81</v>
      </c>
      <c r="I51" s="164">
        <f t="shared" si="5"/>
        <v>52</v>
      </c>
      <c r="J51" s="164">
        <f t="shared" si="5"/>
        <v>29</v>
      </c>
      <c r="K51" s="164">
        <f t="shared" si="5"/>
        <v>1511443</v>
      </c>
      <c r="L51" s="164">
        <f t="shared" si="5"/>
        <v>2530712</v>
      </c>
      <c r="M51" s="164">
        <f t="shared" si="5"/>
        <v>6233215</v>
      </c>
      <c r="N51" s="164">
        <f t="shared" si="5"/>
        <v>6058625</v>
      </c>
      <c r="O51" s="164">
        <f t="shared" si="5"/>
        <v>171585</v>
      </c>
      <c r="P51" s="164">
        <f t="shared" si="5"/>
        <v>3005</v>
      </c>
    </row>
    <row r="52" spans="1:16" ht="15" customHeight="1">
      <c r="A52" s="47"/>
      <c r="B52" s="11" t="s">
        <v>7</v>
      </c>
      <c r="C52" s="193"/>
      <c r="D52" s="189"/>
      <c r="E52" s="189"/>
      <c r="F52" s="193"/>
      <c r="G52" s="193"/>
      <c r="H52" s="193"/>
      <c r="I52" s="188"/>
      <c r="J52" s="188"/>
      <c r="K52" s="193"/>
      <c r="L52" s="193"/>
      <c r="M52" s="187"/>
      <c r="N52" s="193"/>
      <c r="O52" s="193"/>
      <c r="P52" s="193"/>
    </row>
    <row r="53" spans="1:16" s="161" customFormat="1" ht="15" customHeight="1">
      <c r="A53" s="276" t="s">
        <v>366</v>
      </c>
      <c r="B53" s="159" t="s">
        <v>367</v>
      </c>
      <c r="C53" s="193">
        <v>117</v>
      </c>
      <c r="D53" s="193">
        <f>SUM(E53,H53)</f>
        <v>728</v>
      </c>
      <c r="E53" s="193">
        <f>SUM(F53:G53)</f>
        <v>656</v>
      </c>
      <c r="F53" s="193">
        <v>423</v>
      </c>
      <c r="G53" s="193">
        <v>233</v>
      </c>
      <c r="H53" s="193">
        <f>SUM(I53:J53)</f>
        <v>72</v>
      </c>
      <c r="I53" s="188">
        <v>46</v>
      </c>
      <c r="J53" s="188">
        <v>26</v>
      </c>
      <c r="K53" s="193">
        <v>228881</v>
      </c>
      <c r="L53" s="193">
        <v>421586</v>
      </c>
      <c r="M53" s="188">
        <f>SUM(N53:P53)</f>
        <v>969055</v>
      </c>
      <c r="N53" s="193">
        <v>933344</v>
      </c>
      <c r="O53" s="193">
        <v>34480</v>
      </c>
      <c r="P53" s="193">
        <v>1231</v>
      </c>
    </row>
    <row r="54" spans="1:16" s="161" customFormat="1" ht="15" customHeight="1">
      <c r="A54" s="276"/>
      <c r="B54" s="159" t="s">
        <v>201</v>
      </c>
      <c r="C54" s="193">
        <v>84</v>
      </c>
      <c r="D54" s="193">
        <f>SUM(E54,H54)</f>
        <v>1124</v>
      </c>
      <c r="E54" s="193">
        <f>SUM(F54:G54)</f>
        <v>1115</v>
      </c>
      <c r="F54" s="193">
        <v>839</v>
      </c>
      <c r="G54" s="193">
        <v>276</v>
      </c>
      <c r="H54" s="193">
        <f>SUM(I54:J54)</f>
        <v>9</v>
      </c>
      <c r="I54" s="188">
        <v>6</v>
      </c>
      <c r="J54" s="188">
        <v>3</v>
      </c>
      <c r="K54" s="193">
        <v>459921</v>
      </c>
      <c r="L54" s="193">
        <v>911652</v>
      </c>
      <c r="M54" s="188">
        <f>SUM(N54:P54)</f>
        <v>2136670</v>
      </c>
      <c r="N54" s="193">
        <v>2056973</v>
      </c>
      <c r="O54" s="193">
        <v>78978</v>
      </c>
      <c r="P54" s="193">
        <v>719</v>
      </c>
    </row>
    <row r="55" spans="1:16" s="161" customFormat="1" ht="15" customHeight="1">
      <c r="A55" s="160"/>
      <c r="B55" s="159" t="s">
        <v>202</v>
      </c>
      <c r="C55" s="193">
        <v>18</v>
      </c>
      <c r="D55" s="193">
        <f>SUM(E55,H55)</f>
        <v>412</v>
      </c>
      <c r="E55" s="193">
        <f>SUM(F55:G55)</f>
        <v>412</v>
      </c>
      <c r="F55" s="193">
        <v>308</v>
      </c>
      <c r="G55" s="193">
        <v>104</v>
      </c>
      <c r="H55" s="193" t="s">
        <v>33</v>
      </c>
      <c r="I55" s="188" t="s">
        <v>33</v>
      </c>
      <c r="J55" s="188" t="s">
        <v>33</v>
      </c>
      <c r="K55" s="193">
        <v>154044</v>
      </c>
      <c r="L55" s="193">
        <v>273370</v>
      </c>
      <c r="M55" s="188">
        <f>SUM(N55:P55)</f>
        <v>821183</v>
      </c>
      <c r="N55" s="193">
        <v>803557</v>
      </c>
      <c r="O55" s="193">
        <v>17626</v>
      </c>
      <c r="P55" s="193">
        <v>0</v>
      </c>
    </row>
    <row r="56" spans="1:16" s="161" customFormat="1" ht="15" customHeight="1">
      <c r="A56" s="160"/>
      <c r="B56" s="159" t="s">
        <v>368</v>
      </c>
      <c r="C56" s="194">
        <v>13</v>
      </c>
      <c r="D56" s="193">
        <f>SUM(E56,H56)</f>
        <v>1307</v>
      </c>
      <c r="E56" s="193">
        <f>SUM(F56:G56)</f>
        <v>1307</v>
      </c>
      <c r="F56" s="194">
        <v>765</v>
      </c>
      <c r="G56" s="194">
        <v>542</v>
      </c>
      <c r="H56" s="194" t="s">
        <v>33</v>
      </c>
      <c r="I56" s="194" t="s">
        <v>33</v>
      </c>
      <c r="J56" s="194" t="s">
        <v>33</v>
      </c>
      <c r="K56" s="188">
        <v>668597</v>
      </c>
      <c r="L56" s="188">
        <v>924104</v>
      </c>
      <c r="M56" s="188">
        <f>SUM(N56:P56)</f>
        <v>2306307</v>
      </c>
      <c r="N56" s="188">
        <v>2264751</v>
      </c>
      <c r="O56" s="188">
        <v>40501</v>
      </c>
      <c r="P56" s="188">
        <v>1055</v>
      </c>
    </row>
    <row r="57" spans="1:16" ht="15" customHeight="1">
      <c r="A57" s="47"/>
      <c r="B57" s="11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 s="158" customFormat="1" ht="15" customHeight="1">
      <c r="A58" s="41"/>
      <c r="B58" s="99" t="s">
        <v>193</v>
      </c>
      <c r="C58" s="164">
        <f aca="true" t="shared" si="6" ref="C58:P58">SUM(C60:C63)</f>
        <v>52</v>
      </c>
      <c r="D58" s="164">
        <f t="shared" si="6"/>
        <v>989</v>
      </c>
      <c r="E58" s="164">
        <f t="shared" si="6"/>
        <v>982</v>
      </c>
      <c r="F58" s="164">
        <f t="shared" si="6"/>
        <v>808</v>
      </c>
      <c r="G58" s="164">
        <f t="shared" si="6"/>
        <v>174</v>
      </c>
      <c r="H58" s="164">
        <f t="shared" si="6"/>
        <v>7</v>
      </c>
      <c r="I58" s="164">
        <f t="shared" si="6"/>
        <v>4</v>
      </c>
      <c r="J58" s="164">
        <f t="shared" si="6"/>
        <v>3</v>
      </c>
      <c r="K58" s="164">
        <f t="shared" si="6"/>
        <v>444988</v>
      </c>
      <c r="L58" s="164">
        <f t="shared" si="6"/>
        <v>1690557</v>
      </c>
      <c r="M58" s="164">
        <f t="shared" si="6"/>
        <v>2991748</v>
      </c>
      <c r="N58" s="164">
        <f t="shared" si="6"/>
        <v>2833194</v>
      </c>
      <c r="O58" s="164">
        <f t="shared" si="6"/>
        <v>158243</v>
      </c>
      <c r="P58" s="164">
        <f t="shared" si="6"/>
        <v>311</v>
      </c>
    </row>
    <row r="59" spans="1:16" ht="15" customHeight="1">
      <c r="A59" s="47"/>
      <c r="B59" s="11" t="s">
        <v>7</v>
      </c>
      <c r="C59" s="193"/>
      <c r="D59" s="188"/>
      <c r="E59" s="188"/>
      <c r="F59" s="188"/>
      <c r="G59" s="188"/>
      <c r="H59" s="193"/>
      <c r="I59" s="188"/>
      <c r="J59" s="188"/>
      <c r="K59" s="193"/>
      <c r="L59" s="193"/>
      <c r="M59" s="193"/>
      <c r="N59" s="193"/>
      <c r="O59" s="193"/>
      <c r="P59" s="193"/>
    </row>
    <row r="60" spans="1:16" s="161" customFormat="1" ht="15" customHeight="1">
      <c r="A60" s="276" t="s">
        <v>369</v>
      </c>
      <c r="B60" s="159" t="s">
        <v>367</v>
      </c>
      <c r="C60" s="189">
        <v>20</v>
      </c>
      <c r="D60" s="193">
        <f>SUM(E60,H60)</f>
        <v>111</v>
      </c>
      <c r="E60" s="193">
        <f>SUM(F60:G60)</f>
        <v>105</v>
      </c>
      <c r="F60" s="189">
        <v>85</v>
      </c>
      <c r="G60" s="189">
        <v>20</v>
      </c>
      <c r="H60" s="193">
        <f>SUM(I60:J60)</f>
        <v>6</v>
      </c>
      <c r="I60" s="193">
        <v>3</v>
      </c>
      <c r="J60" s="193">
        <v>3</v>
      </c>
      <c r="K60" s="193">
        <v>38461</v>
      </c>
      <c r="L60" s="193">
        <v>45716</v>
      </c>
      <c r="M60" s="188">
        <f>SUM(N60:P60)</f>
        <v>111727</v>
      </c>
      <c r="N60" s="188">
        <v>88547</v>
      </c>
      <c r="O60" s="188">
        <v>23180</v>
      </c>
      <c r="P60" s="193">
        <v>0</v>
      </c>
    </row>
    <row r="61" spans="1:16" s="161" customFormat="1" ht="15" customHeight="1">
      <c r="A61" s="293"/>
      <c r="B61" s="159" t="s">
        <v>201</v>
      </c>
      <c r="C61" s="193">
        <v>13</v>
      </c>
      <c r="D61" s="193">
        <f>SUM(E61,H61)</f>
        <v>170</v>
      </c>
      <c r="E61" s="193">
        <f>SUM(F61:G61)</f>
        <v>170</v>
      </c>
      <c r="F61" s="193">
        <v>142</v>
      </c>
      <c r="G61" s="193">
        <v>28</v>
      </c>
      <c r="H61" s="193" t="s">
        <v>33</v>
      </c>
      <c r="I61" s="188" t="s">
        <v>33</v>
      </c>
      <c r="J61" s="188" t="s">
        <v>33</v>
      </c>
      <c r="K61" s="193">
        <v>67762</v>
      </c>
      <c r="L61" s="193">
        <v>352788</v>
      </c>
      <c r="M61" s="188">
        <f>SUM(N61:P61)</f>
        <v>529570</v>
      </c>
      <c r="N61" s="193">
        <v>511492</v>
      </c>
      <c r="O61" s="193">
        <v>18078</v>
      </c>
      <c r="P61" s="193">
        <v>0</v>
      </c>
    </row>
    <row r="62" spans="1:16" s="161" customFormat="1" ht="15" customHeight="1">
      <c r="A62" s="159"/>
      <c r="B62" s="159" t="s">
        <v>202</v>
      </c>
      <c r="C62" s="193">
        <v>10</v>
      </c>
      <c r="D62" s="193">
        <f>SUM(E62,H62)</f>
        <v>257</v>
      </c>
      <c r="E62" s="193">
        <f>SUM(F62:G62)</f>
        <v>256</v>
      </c>
      <c r="F62" s="193">
        <v>207</v>
      </c>
      <c r="G62" s="193">
        <v>49</v>
      </c>
      <c r="H62" s="193">
        <f>SUM(I62:J62)</f>
        <v>1</v>
      </c>
      <c r="I62" s="188">
        <v>1</v>
      </c>
      <c r="J62" s="188" t="s">
        <v>33</v>
      </c>
      <c r="K62" s="193">
        <v>107454</v>
      </c>
      <c r="L62" s="193">
        <v>392511</v>
      </c>
      <c r="M62" s="188">
        <f>SUM(N62:P62)</f>
        <v>834041</v>
      </c>
      <c r="N62" s="193">
        <v>780606</v>
      </c>
      <c r="O62" s="193">
        <v>53435</v>
      </c>
      <c r="P62" s="193">
        <v>0</v>
      </c>
    </row>
    <row r="63" spans="1:16" s="161" customFormat="1" ht="15" customHeight="1">
      <c r="A63" s="162"/>
      <c r="B63" s="167" t="s">
        <v>368</v>
      </c>
      <c r="C63" s="193">
        <v>9</v>
      </c>
      <c r="D63" s="193">
        <f>SUM(E63,H63)</f>
        <v>451</v>
      </c>
      <c r="E63" s="193">
        <f>SUM(F63:G63)</f>
        <v>451</v>
      </c>
      <c r="F63" s="193">
        <v>374</v>
      </c>
      <c r="G63" s="193">
        <v>77</v>
      </c>
      <c r="H63" s="193" t="s">
        <v>33</v>
      </c>
      <c r="I63" s="188" t="s">
        <v>33</v>
      </c>
      <c r="J63" s="188" t="s">
        <v>33</v>
      </c>
      <c r="K63" s="193">
        <v>231311</v>
      </c>
      <c r="L63" s="193">
        <v>899542</v>
      </c>
      <c r="M63" s="188">
        <f>SUM(N63:P63)</f>
        <v>1516410</v>
      </c>
      <c r="N63" s="193">
        <v>1452549</v>
      </c>
      <c r="O63" s="193">
        <v>63550</v>
      </c>
      <c r="P63" s="193">
        <v>311</v>
      </c>
    </row>
    <row r="64" spans="1:16" ht="15" customHeight="1">
      <c r="A64" s="37" t="s">
        <v>168</v>
      </c>
      <c r="B64" s="3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ht="14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4.2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</sheetData>
  <sheetProtection/>
  <mergeCells count="23">
    <mergeCell ref="A18:A19"/>
    <mergeCell ref="A53:A54"/>
    <mergeCell ref="A60:A61"/>
    <mergeCell ref="A25:A26"/>
    <mergeCell ref="A32:A33"/>
    <mergeCell ref="A39:A40"/>
    <mergeCell ref="A46:A47"/>
    <mergeCell ref="A11:A12"/>
    <mergeCell ref="H7:J7"/>
    <mergeCell ref="M7:M8"/>
    <mergeCell ref="N7:N8"/>
    <mergeCell ref="M6:P6"/>
    <mergeCell ref="P7:P8"/>
    <mergeCell ref="A3:P3"/>
    <mergeCell ref="A6:A8"/>
    <mergeCell ref="B6:B8"/>
    <mergeCell ref="C6:C8"/>
    <mergeCell ref="D6:J6"/>
    <mergeCell ref="K6:K8"/>
    <mergeCell ref="L6:L8"/>
    <mergeCell ref="D7:D8"/>
    <mergeCell ref="O7:O8"/>
    <mergeCell ref="E7:G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5" customWidth="1"/>
    <col min="2" max="2" width="15.09765625" style="5" customWidth="1"/>
    <col min="3" max="10" width="11.59765625" style="5" customWidth="1"/>
    <col min="11" max="11" width="12.59765625" style="5" customWidth="1"/>
    <col min="12" max="14" width="13.59765625" style="5" customWidth="1"/>
    <col min="15" max="15" width="12.59765625" style="5" customWidth="1"/>
    <col min="16" max="16" width="10.59765625" style="5" customWidth="1"/>
    <col min="17" max="16384" width="10.59765625" style="5" customWidth="1"/>
  </cols>
  <sheetData>
    <row r="1" spans="1:16" s="2" customFormat="1" ht="19.5" customHeight="1">
      <c r="A1" s="1" t="s">
        <v>220</v>
      </c>
      <c r="P1" s="4" t="s">
        <v>221</v>
      </c>
    </row>
    <row r="2" spans="1:16" s="2" customFormat="1" ht="19.5" customHeight="1">
      <c r="A2" s="1"/>
      <c r="P2" s="4"/>
    </row>
    <row r="3" spans="1:16" ht="19.5" customHeight="1">
      <c r="A3" s="282" t="s">
        <v>182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2:16" ht="19.5" customHeight="1">
      <c r="B4" s="96"/>
      <c r="C4" s="96"/>
      <c r="D4" s="96" t="s">
        <v>218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" customHeight="1" thickBot="1">
      <c r="A5" s="69" t="s">
        <v>131</v>
      </c>
      <c r="P5" s="97"/>
    </row>
    <row r="6" spans="1:16" ht="15" customHeight="1">
      <c r="A6" s="232" t="s">
        <v>222</v>
      </c>
      <c r="B6" s="283" t="s">
        <v>184</v>
      </c>
      <c r="C6" s="238" t="s">
        <v>185</v>
      </c>
      <c r="D6" s="286" t="s">
        <v>186</v>
      </c>
      <c r="E6" s="287"/>
      <c r="F6" s="287"/>
      <c r="G6" s="287"/>
      <c r="H6" s="287"/>
      <c r="I6" s="287"/>
      <c r="J6" s="288"/>
      <c r="K6" s="283" t="s">
        <v>223</v>
      </c>
      <c r="L6" s="283" t="s">
        <v>224</v>
      </c>
      <c r="M6" s="286" t="s">
        <v>189</v>
      </c>
      <c r="N6" s="289"/>
      <c r="O6" s="289"/>
      <c r="P6" s="289"/>
    </row>
    <row r="7" spans="1:16" ht="15" customHeight="1">
      <c r="A7" s="294"/>
      <c r="B7" s="226"/>
      <c r="C7" s="284"/>
      <c r="D7" s="228" t="s">
        <v>190</v>
      </c>
      <c r="E7" s="277" t="s">
        <v>191</v>
      </c>
      <c r="F7" s="278"/>
      <c r="G7" s="279"/>
      <c r="H7" s="277" t="s">
        <v>192</v>
      </c>
      <c r="I7" s="278"/>
      <c r="J7" s="279"/>
      <c r="K7" s="226"/>
      <c r="L7" s="226"/>
      <c r="M7" s="228" t="s">
        <v>193</v>
      </c>
      <c r="N7" s="225" t="s">
        <v>194</v>
      </c>
      <c r="O7" s="225" t="s">
        <v>195</v>
      </c>
      <c r="P7" s="290" t="s">
        <v>196</v>
      </c>
    </row>
    <row r="8" spans="1:16" ht="15" customHeight="1">
      <c r="A8" s="295"/>
      <c r="B8" s="227"/>
      <c r="C8" s="285"/>
      <c r="D8" s="229"/>
      <c r="E8" s="18" t="s">
        <v>193</v>
      </c>
      <c r="F8" s="18" t="s">
        <v>197</v>
      </c>
      <c r="G8" s="18" t="s">
        <v>198</v>
      </c>
      <c r="H8" s="18" t="s">
        <v>193</v>
      </c>
      <c r="I8" s="18" t="s">
        <v>197</v>
      </c>
      <c r="J8" s="18" t="s">
        <v>198</v>
      </c>
      <c r="K8" s="227"/>
      <c r="L8" s="227"/>
      <c r="M8" s="229"/>
      <c r="N8" s="227"/>
      <c r="O8" s="227"/>
      <c r="P8" s="291"/>
    </row>
    <row r="9" spans="1:16" s="158" customFormat="1" ht="15" customHeight="1">
      <c r="A9" s="157"/>
      <c r="B9" s="99" t="s">
        <v>193</v>
      </c>
      <c r="C9" s="164">
        <f>SUM(C11:C14)</f>
        <v>23</v>
      </c>
      <c r="D9" s="164">
        <f>SUM(E9,H9)</f>
        <v>881</v>
      </c>
      <c r="E9" s="164">
        <f>SUM(F9:G9)</f>
        <v>880</v>
      </c>
      <c r="F9" s="98">
        <v>721</v>
      </c>
      <c r="G9" s="98">
        <v>159</v>
      </c>
      <c r="H9" s="164">
        <f>SUM(H11:H14)</f>
        <v>1</v>
      </c>
      <c r="I9" s="164">
        <f>SUM(I11:I14)</f>
        <v>1</v>
      </c>
      <c r="J9" s="98" t="s">
        <v>33</v>
      </c>
      <c r="K9" s="98">
        <v>378645</v>
      </c>
      <c r="L9" s="98">
        <v>1647300</v>
      </c>
      <c r="M9" s="98">
        <f>SUM(N9:P9)</f>
        <v>2686249</v>
      </c>
      <c r="N9" s="98">
        <v>2376510</v>
      </c>
      <c r="O9" s="98">
        <v>197344</v>
      </c>
      <c r="P9" s="98">
        <v>112395</v>
      </c>
    </row>
    <row r="10" spans="1:16" ht="15" customHeight="1">
      <c r="A10" s="11"/>
      <c r="B10" s="11" t="s">
        <v>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s="161" customFormat="1" ht="15" customHeight="1">
      <c r="A11" s="250" t="s">
        <v>370</v>
      </c>
      <c r="B11" s="11" t="s">
        <v>371</v>
      </c>
      <c r="C11" s="193">
        <v>12</v>
      </c>
      <c r="D11" s="193">
        <f>SUM(E11,H11)</f>
        <v>82</v>
      </c>
      <c r="E11" s="193">
        <f>SUM(F11:G11)</f>
        <v>81</v>
      </c>
      <c r="F11" s="195">
        <v>67</v>
      </c>
      <c r="G11" s="195">
        <v>14</v>
      </c>
      <c r="H11" s="193">
        <f>SUM(I11:J11)</f>
        <v>1</v>
      </c>
      <c r="I11" s="195">
        <v>1</v>
      </c>
      <c r="J11" s="188" t="s">
        <v>33</v>
      </c>
      <c r="K11" s="188">
        <v>24833</v>
      </c>
      <c r="L11" s="188">
        <v>24841</v>
      </c>
      <c r="M11" s="188">
        <f>SUM(N11:P11)</f>
        <v>81261</v>
      </c>
      <c r="N11" s="188">
        <v>77761</v>
      </c>
      <c r="O11" s="188">
        <v>3500</v>
      </c>
      <c r="P11" s="193">
        <v>0</v>
      </c>
    </row>
    <row r="12" spans="1:16" s="161" customFormat="1" ht="15" customHeight="1">
      <c r="A12" s="276"/>
      <c r="B12" s="159" t="s">
        <v>201</v>
      </c>
      <c r="C12" s="193">
        <v>6</v>
      </c>
      <c r="D12" s="193">
        <f>SUM(E12,H12)</f>
        <v>78</v>
      </c>
      <c r="E12" s="193">
        <f>SUM(F12:G12)</f>
        <v>78</v>
      </c>
      <c r="F12" s="188">
        <v>63</v>
      </c>
      <c r="G12" s="188">
        <v>15</v>
      </c>
      <c r="H12" s="188" t="s">
        <v>33</v>
      </c>
      <c r="I12" s="188" t="s">
        <v>33</v>
      </c>
      <c r="J12" s="188" t="s">
        <v>33</v>
      </c>
      <c r="K12" s="188">
        <v>32206</v>
      </c>
      <c r="L12" s="188">
        <v>36473</v>
      </c>
      <c r="M12" s="188">
        <f>SUM(N12:P12)</f>
        <v>123924</v>
      </c>
      <c r="N12" s="188">
        <v>108921</v>
      </c>
      <c r="O12" s="188">
        <v>14880</v>
      </c>
      <c r="P12" s="193">
        <v>123</v>
      </c>
    </row>
    <row r="13" spans="1:16" s="161" customFormat="1" ht="15" customHeight="1">
      <c r="A13" s="160"/>
      <c r="B13" s="159" t="s">
        <v>202</v>
      </c>
      <c r="C13" s="193">
        <v>1</v>
      </c>
      <c r="D13" s="188" t="s">
        <v>388</v>
      </c>
      <c r="E13" s="188" t="s">
        <v>157</v>
      </c>
      <c r="F13" s="188" t="s">
        <v>157</v>
      </c>
      <c r="G13" s="188" t="s">
        <v>157</v>
      </c>
      <c r="H13" s="188" t="s">
        <v>33</v>
      </c>
      <c r="I13" s="188" t="s">
        <v>33</v>
      </c>
      <c r="J13" s="188" t="s">
        <v>33</v>
      </c>
      <c r="K13" s="188" t="s">
        <v>157</v>
      </c>
      <c r="L13" s="188" t="s">
        <v>157</v>
      </c>
      <c r="M13" s="188" t="s">
        <v>389</v>
      </c>
      <c r="N13" s="188" t="s">
        <v>390</v>
      </c>
      <c r="O13" s="188" t="s">
        <v>391</v>
      </c>
      <c r="P13" s="188" t="s">
        <v>392</v>
      </c>
    </row>
    <row r="14" spans="1:16" s="161" customFormat="1" ht="15" customHeight="1">
      <c r="A14" s="160"/>
      <c r="B14" s="159" t="s">
        <v>372</v>
      </c>
      <c r="C14" s="193">
        <v>4</v>
      </c>
      <c r="D14" s="188" t="s">
        <v>393</v>
      </c>
      <c r="E14" s="188" t="s">
        <v>157</v>
      </c>
      <c r="F14" s="188" t="s">
        <v>157</v>
      </c>
      <c r="G14" s="188" t="s">
        <v>157</v>
      </c>
      <c r="H14" s="188" t="s">
        <v>33</v>
      </c>
      <c r="I14" s="188" t="s">
        <v>33</v>
      </c>
      <c r="J14" s="188" t="s">
        <v>33</v>
      </c>
      <c r="K14" s="188" t="s">
        <v>157</v>
      </c>
      <c r="L14" s="188" t="s">
        <v>157</v>
      </c>
      <c r="M14" s="188" t="s">
        <v>157</v>
      </c>
      <c r="N14" s="188" t="s">
        <v>157</v>
      </c>
      <c r="O14" s="188" t="s">
        <v>389</v>
      </c>
      <c r="P14" s="188" t="s">
        <v>389</v>
      </c>
    </row>
    <row r="15" spans="1:16" ht="15" customHeight="1">
      <c r="A15" s="47"/>
      <c r="B15" s="11"/>
      <c r="C15" s="193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3"/>
    </row>
    <row r="16" spans="1:16" s="158" customFormat="1" ht="15" customHeight="1">
      <c r="A16" s="41"/>
      <c r="B16" s="99" t="s">
        <v>193</v>
      </c>
      <c r="C16" s="164">
        <f aca="true" t="shared" si="0" ref="C16:P16">SUM(C18:C21)</f>
        <v>369</v>
      </c>
      <c r="D16" s="164">
        <f t="shared" si="0"/>
        <v>6739</v>
      </c>
      <c r="E16" s="164">
        <f t="shared" si="0"/>
        <v>6673</v>
      </c>
      <c r="F16" s="164">
        <f t="shared" si="0"/>
        <v>4897</v>
      </c>
      <c r="G16" s="164">
        <f t="shared" si="0"/>
        <v>1776</v>
      </c>
      <c r="H16" s="164">
        <f t="shared" si="0"/>
        <v>66</v>
      </c>
      <c r="I16" s="164">
        <f t="shared" si="0"/>
        <v>51</v>
      </c>
      <c r="J16" s="164">
        <f t="shared" si="0"/>
        <v>15</v>
      </c>
      <c r="K16" s="164">
        <f t="shared" si="0"/>
        <v>2619069</v>
      </c>
      <c r="L16" s="164">
        <f t="shared" si="0"/>
        <v>5432580</v>
      </c>
      <c r="M16" s="164">
        <f t="shared" si="0"/>
        <v>11292185</v>
      </c>
      <c r="N16" s="164">
        <f t="shared" si="0"/>
        <v>9772398</v>
      </c>
      <c r="O16" s="164">
        <f t="shared" si="0"/>
        <v>1478533</v>
      </c>
      <c r="P16" s="164">
        <f t="shared" si="0"/>
        <v>41254</v>
      </c>
    </row>
    <row r="17" spans="1:16" ht="15" customHeight="1">
      <c r="A17" s="47"/>
      <c r="B17" s="11" t="s">
        <v>7</v>
      </c>
      <c r="C17" s="19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3"/>
    </row>
    <row r="18" spans="1:16" s="161" customFormat="1" ht="15" customHeight="1">
      <c r="A18" s="276" t="s">
        <v>373</v>
      </c>
      <c r="B18" s="159" t="s">
        <v>371</v>
      </c>
      <c r="C18" s="188">
        <v>203</v>
      </c>
      <c r="D18" s="193">
        <f>SUM(E18,H18)</f>
        <v>1195</v>
      </c>
      <c r="E18" s="193">
        <f>SUM(F18:G18)</f>
        <v>1130</v>
      </c>
      <c r="F18" s="194">
        <v>746</v>
      </c>
      <c r="G18" s="194">
        <v>384</v>
      </c>
      <c r="H18" s="193">
        <f>SUM(I18:J18)</f>
        <v>65</v>
      </c>
      <c r="I18" s="194">
        <v>50</v>
      </c>
      <c r="J18" s="194">
        <v>15</v>
      </c>
      <c r="K18" s="188">
        <v>384614</v>
      </c>
      <c r="L18" s="188">
        <v>574727</v>
      </c>
      <c r="M18" s="188">
        <f>SUM(N18:P18)</f>
        <v>1334114</v>
      </c>
      <c r="N18" s="188">
        <v>1002112</v>
      </c>
      <c r="O18" s="188">
        <v>327035</v>
      </c>
      <c r="P18" s="194">
        <v>4967</v>
      </c>
    </row>
    <row r="19" spans="1:16" s="161" customFormat="1" ht="15" customHeight="1">
      <c r="A19" s="276"/>
      <c r="B19" s="159" t="s">
        <v>201</v>
      </c>
      <c r="C19" s="188">
        <v>85</v>
      </c>
      <c r="D19" s="193">
        <f>SUM(E19,H19)</f>
        <v>1183</v>
      </c>
      <c r="E19" s="193">
        <f>SUM(F19:G19)</f>
        <v>1182</v>
      </c>
      <c r="F19" s="188">
        <v>901</v>
      </c>
      <c r="G19" s="188">
        <v>281</v>
      </c>
      <c r="H19" s="188">
        <v>1</v>
      </c>
      <c r="I19" s="188">
        <v>1</v>
      </c>
      <c r="J19" s="188" t="s">
        <v>33</v>
      </c>
      <c r="K19" s="188">
        <v>444325</v>
      </c>
      <c r="L19" s="188">
        <v>711017</v>
      </c>
      <c r="M19" s="188">
        <f>SUM(N19:P19)</f>
        <v>1593930</v>
      </c>
      <c r="N19" s="188">
        <v>1245982</v>
      </c>
      <c r="O19" s="188">
        <v>347007</v>
      </c>
      <c r="P19" s="188">
        <v>941</v>
      </c>
    </row>
    <row r="20" spans="1:16" s="161" customFormat="1" ht="15" customHeight="1">
      <c r="A20" s="160"/>
      <c r="B20" s="159" t="s">
        <v>202</v>
      </c>
      <c r="C20" s="193">
        <v>29</v>
      </c>
      <c r="D20" s="193">
        <f>SUM(E20,H20)</f>
        <v>731</v>
      </c>
      <c r="E20" s="193">
        <f>SUM(F20:G20)</f>
        <v>731</v>
      </c>
      <c r="F20" s="193">
        <v>565</v>
      </c>
      <c r="G20" s="193">
        <v>166</v>
      </c>
      <c r="H20" s="193" t="s">
        <v>33</v>
      </c>
      <c r="I20" s="193" t="s">
        <v>33</v>
      </c>
      <c r="J20" s="193" t="s">
        <v>33</v>
      </c>
      <c r="K20" s="193">
        <v>288208</v>
      </c>
      <c r="L20" s="193">
        <v>586743</v>
      </c>
      <c r="M20" s="188">
        <f>SUM(N20:P20)</f>
        <v>1182776</v>
      </c>
      <c r="N20" s="188">
        <v>881564</v>
      </c>
      <c r="O20" s="188">
        <v>300775</v>
      </c>
      <c r="P20" s="193">
        <v>437</v>
      </c>
    </row>
    <row r="21" spans="1:16" s="161" customFormat="1" ht="15" customHeight="1">
      <c r="A21" s="160"/>
      <c r="B21" s="159" t="s">
        <v>372</v>
      </c>
      <c r="C21" s="193">
        <v>52</v>
      </c>
      <c r="D21" s="193">
        <f>SUM(E21,H21)</f>
        <v>3630</v>
      </c>
      <c r="E21" s="193">
        <f>SUM(F21:G21)</f>
        <v>3630</v>
      </c>
      <c r="F21" s="193">
        <v>2685</v>
      </c>
      <c r="G21" s="193">
        <v>945</v>
      </c>
      <c r="H21" s="193" t="s">
        <v>33</v>
      </c>
      <c r="I21" s="193" t="s">
        <v>33</v>
      </c>
      <c r="J21" s="193" t="s">
        <v>33</v>
      </c>
      <c r="K21" s="193">
        <v>1501922</v>
      </c>
      <c r="L21" s="193">
        <v>3560093</v>
      </c>
      <c r="M21" s="188">
        <f>SUM(N21:P21)</f>
        <v>7181365</v>
      </c>
      <c r="N21" s="193">
        <v>6642740</v>
      </c>
      <c r="O21" s="193">
        <v>503716</v>
      </c>
      <c r="P21" s="193">
        <v>34909</v>
      </c>
    </row>
    <row r="22" spans="1:16" ht="15" customHeight="1">
      <c r="A22" s="47"/>
      <c r="B22" s="11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87"/>
      <c r="N22" s="193"/>
      <c r="O22" s="193"/>
      <c r="P22" s="193"/>
    </row>
    <row r="23" spans="1:16" s="158" customFormat="1" ht="15" customHeight="1">
      <c r="A23" s="41"/>
      <c r="B23" s="99" t="s">
        <v>193</v>
      </c>
      <c r="C23" s="164">
        <f aca="true" t="shared" si="1" ref="C23:P23">SUM(C25:C28)</f>
        <v>591</v>
      </c>
      <c r="D23" s="164">
        <f t="shared" si="1"/>
        <v>19467</v>
      </c>
      <c r="E23" s="164">
        <f t="shared" si="1"/>
        <v>19389</v>
      </c>
      <c r="F23" s="164">
        <f t="shared" si="1"/>
        <v>15829</v>
      </c>
      <c r="G23" s="164">
        <f t="shared" si="1"/>
        <v>3560</v>
      </c>
      <c r="H23" s="164">
        <f t="shared" si="1"/>
        <v>78</v>
      </c>
      <c r="I23" s="164">
        <f t="shared" si="1"/>
        <v>53</v>
      </c>
      <c r="J23" s="164">
        <f t="shared" si="1"/>
        <v>25</v>
      </c>
      <c r="K23" s="164">
        <f t="shared" si="1"/>
        <v>9686191</v>
      </c>
      <c r="L23" s="164">
        <f t="shared" si="1"/>
        <v>35241705</v>
      </c>
      <c r="M23" s="164">
        <f t="shared" si="1"/>
        <v>56256929</v>
      </c>
      <c r="N23" s="164">
        <f t="shared" si="1"/>
        <v>53438630</v>
      </c>
      <c r="O23" s="164">
        <f t="shared" si="1"/>
        <v>2484623</v>
      </c>
      <c r="P23" s="164">
        <f t="shared" si="1"/>
        <v>333676</v>
      </c>
    </row>
    <row r="24" spans="1:16" ht="15" customHeight="1">
      <c r="A24" s="47"/>
      <c r="B24" s="11" t="s">
        <v>7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87"/>
      <c r="N24" s="193"/>
      <c r="O24" s="193"/>
      <c r="P24" s="193"/>
    </row>
    <row r="25" spans="1:16" s="161" customFormat="1" ht="15" customHeight="1">
      <c r="A25" s="276" t="s">
        <v>374</v>
      </c>
      <c r="B25" s="159" t="s">
        <v>371</v>
      </c>
      <c r="C25" s="193">
        <v>263</v>
      </c>
      <c r="D25" s="193">
        <f>SUM(E25,H25)</f>
        <v>1576</v>
      </c>
      <c r="E25" s="193">
        <f>SUM(F25:G25)</f>
        <v>1509</v>
      </c>
      <c r="F25" s="193">
        <v>1089</v>
      </c>
      <c r="G25" s="193">
        <v>420</v>
      </c>
      <c r="H25" s="193">
        <f>SUM(I25:J25)</f>
        <v>67</v>
      </c>
      <c r="I25" s="193">
        <v>47</v>
      </c>
      <c r="J25" s="193">
        <v>20</v>
      </c>
      <c r="K25" s="193">
        <v>563681</v>
      </c>
      <c r="L25" s="193">
        <v>516704</v>
      </c>
      <c r="M25" s="188">
        <f>SUM(N25:P25)</f>
        <v>1670884</v>
      </c>
      <c r="N25" s="193">
        <v>948873</v>
      </c>
      <c r="O25" s="193">
        <v>697411</v>
      </c>
      <c r="P25" s="193">
        <v>24600</v>
      </c>
    </row>
    <row r="26" spans="1:16" s="161" customFormat="1" ht="15" customHeight="1">
      <c r="A26" s="276"/>
      <c r="B26" s="159" t="s">
        <v>201</v>
      </c>
      <c r="C26" s="193">
        <v>148</v>
      </c>
      <c r="D26" s="193">
        <f>SUM(E26,H26)</f>
        <v>1969</v>
      </c>
      <c r="E26" s="193">
        <f>SUM(F26:G26)</f>
        <v>1959</v>
      </c>
      <c r="F26" s="193">
        <v>1558</v>
      </c>
      <c r="G26" s="193">
        <v>401</v>
      </c>
      <c r="H26" s="193">
        <f>SUM(I26:J26)</f>
        <v>10</v>
      </c>
      <c r="I26" s="193">
        <v>5</v>
      </c>
      <c r="J26" s="193">
        <v>5</v>
      </c>
      <c r="K26" s="193">
        <v>777332</v>
      </c>
      <c r="L26" s="193">
        <v>1242091</v>
      </c>
      <c r="M26" s="188">
        <f>SUM(N26:P26)</f>
        <v>2919372</v>
      </c>
      <c r="N26" s="193">
        <v>2348186</v>
      </c>
      <c r="O26" s="193">
        <v>536559</v>
      </c>
      <c r="P26" s="193">
        <v>34627</v>
      </c>
    </row>
    <row r="27" spans="1:16" s="161" customFormat="1" ht="15" customHeight="1">
      <c r="A27" s="160"/>
      <c r="B27" s="159" t="s">
        <v>202</v>
      </c>
      <c r="C27" s="188">
        <v>61</v>
      </c>
      <c r="D27" s="193">
        <f>SUM(E27,H27)</f>
        <v>1507</v>
      </c>
      <c r="E27" s="193">
        <f>SUM(F27:G27)</f>
        <v>1507</v>
      </c>
      <c r="F27" s="188">
        <v>1198</v>
      </c>
      <c r="G27" s="194">
        <v>309</v>
      </c>
      <c r="H27" s="194" t="s">
        <v>33</v>
      </c>
      <c r="I27" s="194" t="s">
        <v>33</v>
      </c>
      <c r="J27" s="194" t="s">
        <v>33</v>
      </c>
      <c r="K27" s="188">
        <v>592948</v>
      </c>
      <c r="L27" s="188">
        <v>1300328</v>
      </c>
      <c r="M27" s="188">
        <f>SUM(N27:P27)</f>
        <v>2644913</v>
      </c>
      <c r="N27" s="188">
        <v>2400555</v>
      </c>
      <c r="O27" s="188">
        <v>205419</v>
      </c>
      <c r="P27" s="188">
        <v>38939</v>
      </c>
    </row>
    <row r="28" spans="1:16" s="161" customFormat="1" ht="15" customHeight="1">
      <c r="A28" s="160"/>
      <c r="B28" s="159" t="s">
        <v>372</v>
      </c>
      <c r="C28" s="188">
        <v>119</v>
      </c>
      <c r="D28" s="193">
        <f>SUM(E28,H28)</f>
        <v>14415</v>
      </c>
      <c r="E28" s="193">
        <f>SUM(F28:G28)</f>
        <v>14414</v>
      </c>
      <c r="F28" s="188">
        <v>11984</v>
      </c>
      <c r="G28" s="188">
        <v>2430</v>
      </c>
      <c r="H28" s="188">
        <v>1</v>
      </c>
      <c r="I28" s="188">
        <v>1</v>
      </c>
      <c r="J28" s="188" t="s">
        <v>33</v>
      </c>
      <c r="K28" s="188">
        <v>7752230</v>
      </c>
      <c r="L28" s="188">
        <v>32182582</v>
      </c>
      <c r="M28" s="188">
        <f>SUM(N28:P28)</f>
        <v>49021760</v>
      </c>
      <c r="N28" s="188">
        <v>47741016</v>
      </c>
      <c r="O28" s="188">
        <v>1045234</v>
      </c>
      <c r="P28" s="188">
        <v>235510</v>
      </c>
    </row>
    <row r="29" spans="1:16" ht="15" customHeight="1">
      <c r="A29" s="47"/>
      <c r="B29" s="11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</row>
    <row r="30" spans="1:16" s="158" customFormat="1" ht="15" customHeight="1">
      <c r="A30" s="41"/>
      <c r="B30" s="99" t="s">
        <v>193</v>
      </c>
      <c r="C30" s="164">
        <f aca="true" t="shared" si="2" ref="C30:P30">SUM(C32:C35)</f>
        <v>121</v>
      </c>
      <c r="D30" s="164">
        <f t="shared" si="2"/>
        <v>4371</v>
      </c>
      <c r="E30" s="164">
        <f t="shared" si="2"/>
        <v>4346</v>
      </c>
      <c r="F30" s="164">
        <f t="shared" si="2"/>
        <v>2379</v>
      </c>
      <c r="G30" s="164">
        <f t="shared" si="2"/>
        <v>1967</v>
      </c>
      <c r="H30" s="164">
        <f t="shared" si="2"/>
        <v>25</v>
      </c>
      <c r="I30" s="164">
        <f t="shared" si="2"/>
        <v>17</v>
      </c>
      <c r="J30" s="164">
        <f t="shared" si="2"/>
        <v>8</v>
      </c>
      <c r="K30" s="164">
        <f t="shared" si="2"/>
        <v>1735832</v>
      </c>
      <c r="L30" s="164">
        <f t="shared" si="2"/>
        <v>4633819</v>
      </c>
      <c r="M30" s="164">
        <f t="shared" si="2"/>
        <v>7276754</v>
      </c>
      <c r="N30" s="164">
        <f t="shared" si="2"/>
        <v>6689251</v>
      </c>
      <c r="O30" s="164">
        <f t="shared" si="2"/>
        <v>460508</v>
      </c>
      <c r="P30" s="164">
        <f t="shared" si="2"/>
        <v>126995</v>
      </c>
    </row>
    <row r="31" spans="1:16" ht="15" customHeight="1">
      <c r="A31" s="47"/>
      <c r="B31" s="11" t="s">
        <v>7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88"/>
      <c r="N31" s="188"/>
      <c r="O31" s="188"/>
      <c r="P31" s="193"/>
    </row>
    <row r="32" spans="1:16" s="161" customFormat="1" ht="15" customHeight="1">
      <c r="A32" s="276" t="s">
        <v>375</v>
      </c>
      <c r="B32" s="159" t="s">
        <v>371</v>
      </c>
      <c r="C32" s="193">
        <v>40</v>
      </c>
      <c r="D32" s="193">
        <f>SUM(E32,H32)</f>
        <v>237</v>
      </c>
      <c r="E32" s="193">
        <f>SUM(F32:G32)</f>
        <v>225</v>
      </c>
      <c r="F32" s="193">
        <v>99</v>
      </c>
      <c r="G32" s="193">
        <v>126</v>
      </c>
      <c r="H32" s="193">
        <f>SUM(I32:J32)</f>
        <v>12</v>
      </c>
      <c r="I32" s="193">
        <v>9</v>
      </c>
      <c r="J32" s="193">
        <v>3</v>
      </c>
      <c r="K32" s="193">
        <v>62625</v>
      </c>
      <c r="L32" s="193">
        <v>67609</v>
      </c>
      <c r="M32" s="188">
        <f>SUM(N32:P32)</f>
        <v>164741</v>
      </c>
      <c r="N32" s="193">
        <v>114367</v>
      </c>
      <c r="O32" s="193">
        <v>50371</v>
      </c>
      <c r="P32" s="193">
        <v>3</v>
      </c>
    </row>
    <row r="33" spans="1:16" s="161" customFormat="1" ht="15" customHeight="1">
      <c r="A33" s="293"/>
      <c r="B33" s="159" t="s">
        <v>201</v>
      </c>
      <c r="C33" s="193">
        <v>32</v>
      </c>
      <c r="D33" s="193">
        <f>SUM(E33,H33)</f>
        <v>418</v>
      </c>
      <c r="E33" s="193">
        <f>SUM(F33:G33)</f>
        <v>408</v>
      </c>
      <c r="F33" s="193">
        <v>186</v>
      </c>
      <c r="G33" s="193">
        <v>222</v>
      </c>
      <c r="H33" s="193">
        <f>SUM(I33:J33)</f>
        <v>10</v>
      </c>
      <c r="I33" s="193">
        <v>6</v>
      </c>
      <c r="J33" s="193">
        <v>4</v>
      </c>
      <c r="K33" s="193">
        <v>112255</v>
      </c>
      <c r="L33" s="193">
        <v>143255</v>
      </c>
      <c r="M33" s="188">
        <f>SUM(N33:P33)</f>
        <v>338955</v>
      </c>
      <c r="N33" s="193">
        <v>264338</v>
      </c>
      <c r="O33" s="193">
        <v>71990</v>
      </c>
      <c r="P33" s="193">
        <v>2627</v>
      </c>
    </row>
    <row r="34" spans="1:16" s="161" customFormat="1" ht="15" customHeight="1">
      <c r="A34" s="159"/>
      <c r="B34" s="159" t="s">
        <v>202</v>
      </c>
      <c r="C34" s="193">
        <v>19</v>
      </c>
      <c r="D34" s="193">
        <f>SUM(E34,H34)</f>
        <v>454</v>
      </c>
      <c r="E34" s="193">
        <f>SUM(F34:G34)</f>
        <v>451</v>
      </c>
      <c r="F34" s="193">
        <v>171</v>
      </c>
      <c r="G34" s="193">
        <v>280</v>
      </c>
      <c r="H34" s="193">
        <f>SUM(I34:J34)</f>
        <v>3</v>
      </c>
      <c r="I34" s="193">
        <v>2</v>
      </c>
      <c r="J34" s="193">
        <v>1</v>
      </c>
      <c r="K34" s="193">
        <v>119212</v>
      </c>
      <c r="L34" s="193">
        <v>264410</v>
      </c>
      <c r="M34" s="188">
        <f>SUM(N34:P34)</f>
        <v>471770</v>
      </c>
      <c r="N34" s="193">
        <v>343449</v>
      </c>
      <c r="O34" s="193">
        <v>127321</v>
      </c>
      <c r="P34" s="193">
        <v>1000</v>
      </c>
    </row>
    <row r="35" spans="1:16" s="161" customFormat="1" ht="15" customHeight="1">
      <c r="A35" s="159"/>
      <c r="B35" s="159" t="s">
        <v>372</v>
      </c>
      <c r="C35" s="193">
        <v>30</v>
      </c>
      <c r="D35" s="193">
        <f>SUM(E35,H35)</f>
        <v>3262</v>
      </c>
      <c r="E35" s="193">
        <f>SUM(F35:G35)</f>
        <v>3262</v>
      </c>
      <c r="F35" s="193">
        <v>1923</v>
      </c>
      <c r="G35" s="193">
        <v>1339</v>
      </c>
      <c r="H35" s="193" t="s">
        <v>33</v>
      </c>
      <c r="I35" s="193" t="s">
        <v>33</v>
      </c>
      <c r="J35" s="193" t="s">
        <v>33</v>
      </c>
      <c r="K35" s="193">
        <v>1441740</v>
      </c>
      <c r="L35" s="193">
        <v>4158545</v>
      </c>
      <c r="M35" s="188">
        <f>SUM(N35:P35)</f>
        <v>6301288</v>
      </c>
      <c r="N35" s="193">
        <v>5967097</v>
      </c>
      <c r="O35" s="193">
        <v>210826</v>
      </c>
      <c r="P35" s="193">
        <v>123365</v>
      </c>
    </row>
    <row r="36" spans="1:16" ht="15" customHeight="1">
      <c r="A36" s="11"/>
      <c r="B36" s="11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87"/>
      <c r="N36" s="193"/>
      <c r="O36" s="193"/>
      <c r="P36" s="193"/>
    </row>
    <row r="37" spans="1:16" s="158" customFormat="1" ht="15" customHeight="1">
      <c r="A37" s="157"/>
      <c r="B37" s="99" t="s">
        <v>193</v>
      </c>
      <c r="C37" s="164">
        <f aca="true" t="shared" si="3" ref="C37:P37">SUM(C39:C42)</f>
        <v>27</v>
      </c>
      <c r="D37" s="164">
        <f t="shared" si="3"/>
        <v>2858</v>
      </c>
      <c r="E37" s="164">
        <f t="shared" si="3"/>
        <v>2854</v>
      </c>
      <c r="F37" s="164">
        <f t="shared" si="3"/>
        <v>1544</v>
      </c>
      <c r="G37" s="164">
        <f t="shared" si="3"/>
        <v>1310</v>
      </c>
      <c r="H37" s="164">
        <f t="shared" si="3"/>
        <v>4</v>
      </c>
      <c r="I37" s="164">
        <f t="shared" si="3"/>
        <v>3</v>
      </c>
      <c r="J37" s="164">
        <f t="shared" si="3"/>
        <v>1</v>
      </c>
      <c r="K37" s="164">
        <f t="shared" si="3"/>
        <v>1278075</v>
      </c>
      <c r="L37" s="164">
        <f t="shared" si="3"/>
        <v>20087402</v>
      </c>
      <c r="M37" s="164">
        <f t="shared" si="3"/>
        <v>24659310</v>
      </c>
      <c r="N37" s="164">
        <f t="shared" si="3"/>
        <v>24398152</v>
      </c>
      <c r="O37" s="164">
        <f t="shared" si="3"/>
        <v>228318</v>
      </c>
      <c r="P37" s="164">
        <f t="shared" si="3"/>
        <v>32840</v>
      </c>
    </row>
    <row r="38" spans="1:16" ht="15" customHeight="1">
      <c r="A38" s="11"/>
      <c r="B38" s="11" t="s">
        <v>7</v>
      </c>
      <c r="C38" s="188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</row>
    <row r="39" spans="1:16" s="161" customFormat="1" ht="15" customHeight="1">
      <c r="A39" s="160" t="s">
        <v>164</v>
      </c>
      <c r="B39" s="159" t="s">
        <v>371</v>
      </c>
      <c r="C39" s="188">
        <v>4</v>
      </c>
      <c r="D39" s="193">
        <f>SUM(E39,H39)</f>
        <v>25</v>
      </c>
      <c r="E39" s="193">
        <f>SUM(F39:G39)</f>
        <v>22</v>
      </c>
      <c r="F39" s="188">
        <v>9</v>
      </c>
      <c r="G39" s="188">
        <v>13</v>
      </c>
      <c r="H39" s="193">
        <f>SUM(I39:J39)</f>
        <v>3</v>
      </c>
      <c r="I39" s="188">
        <v>2</v>
      </c>
      <c r="J39" s="188">
        <v>1</v>
      </c>
      <c r="K39" s="188">
        <v>8342</v>
      </c>
      <c r="L39" s="188">
        <v>9917</v>
      </c>
      <c r="M39" s="188">
        <f>SUM(N39:P39)</f>
        <v>23731</v>
      </c>
      <c r="N39" s="188">
        <v>19786</v>
      </c>
      <c r="O39" s="188">
        <v>3945</v>
      </c>
      <c r="P39" s="193">
        <v>0</v>
      </c>
    </row>
    <row r="40" spans="1:16" s="161" customFormat="1" ht="15" customHeight="1">
      <c r="A40" s="160"/>
      <c r="B40" s="159" t="s">
        <v>201</v>
      </c>
      <c r="C40" s="193">
        <v>5</v>
      </c>
      <c r="D40" s="193">
        <f>SUM(E40,H40)</f>
        <v>77</v>
      </c>
      <c r="E40" s="193">
        <f>SUM(F40:G40)</f>
        <v>76</v>
      </c>
      <c r="F40" s="193">
        <v>21</v>
      </c>
      <c r="G40" s="193">
        <v>55</v>
      </c>
      <c r="H40" s="193">
        <f>SUM(I40:J40)</f>
        <v>1</v>
      </c>
      <c r="I40" s="193">
        <v>1</v>
      </c>
      <c r="J40" s="193" t="s">
        <v>33</v>
      </c>
      <c r="K40" s="193">
        <v>18746</v>
      </c>
      <c r="L40" s="193">
        <v>55061</v>
      </c>
      <c r="M40" s="188">
        <f>SUM(N40:P40)</f>
        <v>86895</v>
      </c>
      <c r="N40" s="188">
        <v>11153</v>
      </c>
      <c r="O40" s="188">
        <v>75742</v>
      </c>
      <c r="P40" s="193">
        <v>0</v>
      </c>
    </row>
    <row r="41" spans="1:16" s="161" customFormat="1" ht="15" customHeight="1">
      <c r="A41" s="159"/>
      <c r="B41" s="159" t="s">
        <v>202</v>
      </c>
      <c r="C41" s="193">
        <v>6</v>
      </c>
      <c r="D41" s="193">
        <f>SUM(E41,H41)</f>
        <v>144</v>
      </c>
      <c r="E41" s="193">
        <f>SUM(F41:G41)</f>
        <v>144</v>
      </c>
      <c r="F41" s="193">
        <v>71</v>
      </c>
      <c r="G41" s="193">
        <v>73</v>
      </c>
      <c r="H41" s="193" t="s">
        <v>33</v>
      </c>
      <c r="I41" s="193" t="s">
        <v>33</v>
      </c>
      <c r="J41" s="193" t="s">
        <v>33</v>
      </c>
      <c r="K41" s="193">
        <v>53772</v>
      </c>
      <c r="L41" s="193">
        <v>366622</v>
      </c>
      <c r="M41" s="188">
        <f>SUM(N41:P41)</f>
        <v>548500</v>
      </c>
      <c r="N41" s="193">
        <v>501029</v>
      </c>
      <c r="O41" s="193">
        <v>27000</v>
      </c>
      <c r="P41" s="193">
        <v>20471</v>
      </c>
    </row>
    <row r="42" spans="1:16" s="161" customFormat="1" ht="15" customHeight="1">
      <c r="A42" s="159"/>
      <c r="B42" s="159" t="s">
        <v>372</v>
      </c>
      <c r="C42" s="193">
        <v>12</v>
      </c>
      <c r="D42" s="193">
        <f>SUM(E42,H42)</f>
        <v>2612</v>
      </c>
      <c r="E42" s="193">
        <f>SUM(F42:G42)</f>
        <v>2612</v>
      </c>
      <c r="F42" s="193">
        <v>1443</v>
      </c>
      <c r="G42" s="193">
        <v>1169</v>
      </c>
      <c r="H42" s="193" t="s">
        <v>33</v>
      </c>
      <c r="I42" s="193" t="s">
        <v>33</v>
      </c>
      <c r="J42" s="193" t="s">
        <v>33</v>
      </c>
      <c r="K42" s="193">
        <v>1197215</v>
      </c>
      <c r="L42" s="193">
        <v>19655802</v>
      </c>
      <c r="M42" s="188">
        <f>SUM(N42:P42)</f>
        <v>24000184</v>
      </c>
      <c r="N42" s="193">
        <v>23866184</v>
      </c>
      <c r="O42" s="193">
        <v>121631</v>
      </c>
      <c r="P42" s="193">
        <v>12369</v>
      </c>
    </row>
    <row r="43" spans="1:16" ht="15" customHeight="1">
      <c r="A43" s="11"/>
      <c r="B43" s="11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87"/>
      <c r="N43" s="193"/>
      <c r="O43" s="193"/>
      <c r="P43" s="193"/>
    </row>
    <row r="44" spans="1:16" s="158" customFormat="1" ht="15" customHeight="1">
      <c r="A44" s="157"/>
      <c r="B44" s="99" t="s">
        <v>193</v>
      </c>
      <c r="C44" s="164">
        <f aca="true" t="shared" si="4" ref="C44:I44">SUM(C46:C49)</f>
        <v>46</v>
      </c>
      <c r="D44" s="164">
        <f t="shared" si="4"/>
        <v>9236</v>
      </c>
      <c r="E44" s="164">
        <f t="shared" si="4"/>
        <v>9234</v>
      </c>
      <c r="F44" s="164">
        <f t="shared" si="4"/>
        <v>5766</v>
      </c>
      <c r="G44" s="164">
        <f t="shared" si="4"/>
        <v>3468</v>
      </c>
      <c r="H44" s="164">
        <f t="shared" si="4"/>
        <v>2</v>
      </c>
      <c r="I44" s="164">
        <f t="shared" si="4"/>
        <v>2</v>
      </c>
      <c r="J44" s="164" t="s">
        <v>33</v>
      </c>
      <c r="K44" s="164">
        <f aca="true" t="shared" si="5" ref="K44:P44">SUM(K46:K49)</f>
        <v>4311476</v>
      </c>
      <c r="L44" s="164">
        <f t="shared" si="5"/>
        <v>14232257</v>
      </c>
      <c r="M44" s="164">
        <f t="shared" si="5"/>
        <v>23432328</v>
      </c>
      <c r="N44" s="164">
        <f t="shared" si="5"/>
        <v>22847491</v>
      </c>
      <c r="O44" s="164">
        <f t="shared" si="5"/>
        <v>584837</v>
      </c>
      <c r="P44" s="164">
        <f t="shared" si="5"/>
        <v>0</v>
      </c>
    </row>
    <row r="45" spans="1:16" ht="15" customHeight="1">
      <c r="A45" s="11"/>
      <c r="B45" s="11" t="s">
        <v>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87"/>
      <c r="N45" s="193"/>
      <c r="O45" s="193"/>
      <c r="P45" s="193"/>
    </row>
    <row r="46" spans="1:16" s="161" customFormat="1" ht="15" customHeight="1">
      <c r="A46" s="160" t="s">
        <v>165</v>
      </c>
      <c r="B46" s="159" t="s">
        <v>371</v>
      </c>
      <c r="C46" s="193">
        <v>3</v>
      </c>
      <c r="D46" s="193">
        <f>SUM(E46,H46)</f>
        <v>21</v>
      </c>
      <c r="E46" s="193">
        <f>SUM(F46:G46)</f>
        <v>20</v>
      </c>
      <c r="F46" s="193">
        <v>7</v>
      </c>
      <c r="G46" s="193">
        <v>13</v>
      </c>
      <c r="H46" s="193">
        <f>SUM(I46:J46)</f>
        <v>1</v>
      </c>
      <c r="I46" s="193">
        <v>1</v>
      </c>
      <c r="J46" s="193" t="s">
        <v>33</v>
      </c>
      <c r="K46" s="193">
        <v>4578</v>
      </c>
      <c r="L46" s="193">
        <v>1230</v>
      </c>
      <c r="M46" s="188">
        <f>SUM(N46:P46)</f>
        <v>9228</v>
      </c>
      <c r="N46" s="193">
        <v>3500</v>
      </c>
      <c r="O46" s="193">
        <v>5728</v>
      </c>
      <c r="P46" s="193">
        <v>0</v>
      </c>
    </row>
    <row r="47" spans="1:16" s="161" customFormat="1" ht="15" customHeight="1">
      <c r="A47" s="160"/>
      <c r="B47" s="159" t="s">
        <v>201</v>
      </c>
      <c r="C47" s="188">
        <v>7</v>
      </c>
      <c r="D47" s="193">
        <f>SUM(E47,H47)</f>
        <v>106</v>
      </c>
      <c r="E47" s="193">
        <f>SUM(F47:G47)</f>
        <v>105</v>
      </c>
      <c r="F47" s="194">
        <v>43</v>
      </c>
      <c r="G47" s="194">
        <v>62</v>
      </c>
      <c r="H47" s="193">
        <f>SUM(I47:J47)</f>
        <v>1</v>
      </c>
      <c r="I47" s="194">
        <v>1</v>
      </c>
      <c r="J47" s="194" t="s">
        <v>33</v>
      </c>
      <c r="K47" s="188">
        <v>29306</v>
      </c>
      <c r="L47" s="188">
        <v>73399</v>
      </c>
      <c r="M47" s="188">
        <f>SUM(N47:P47)</f>
        <v>137225</v>
      </c>
      <c r="N47" s="188">
        <v>99495</v>
      </c>
      <c r="O47" s="188">
        <v>37730</v>
      </c>
      <c r="P47" s="193">
        <v>0</v>
      </c>
    </row>
    <row r="48" spans="1:16" s="161" customFormat="1" ht="15" customHeight="1">
      <c r="A48" s="160"/>
      <c r="B48" s="159" t="s">
        <v>202</v>
      </c>
      <c r="C48" s="188">
        <v>4</v>
      </c>
      <c r="D48" s="193">
        <f>SUM(E48,H48)</f>
        <v>97</v>
      </c>
      <c r="E48" s="193">
        <f>SUM(F48:G48)</f>
        <v>97</v>
      </c>
      <c r="F48" s="188">
        <v>39</v>
      </c>
      <c r="G48" s="188">
        <v>58</v>
      </c>
      <c r="H48" s="188" t="s">
        <v>33</v>
      </c>
      <c r="I48" s="188" t="s">
        <v>33</v>
      </c>
      <c r="J48" s="188" t="s">
        <v>33</v>
      </c>
      <c r="K48" s="188">
        <v>26498</v>
      </c>
      <c r="L48" s="188">
        <v>12916</v>
      </c>
      <c r="M48" s="188">
        <f>SUM(N48:P48)</f>
        <v>54712</v>
      </c>
      <c r="N48" s="188">
        <v>36624</v>
      </c>
      <c r="O48" s="188">
        <v>18088</v>
      </c>
      <c r="P48" s="193">
        <v>0</v>
      </c>
    </row>
    <row r="49" spans="1:16" s="161" customFormat="1" ht="15" customHeight="1">
      <c r="A49" s="160"/>
      <c r="B49" s="159" t="s">
        <v>372</v>
      </c>
      <c r="C49" s="193">
        <v>32</v>
      </c>
      <c r="D49" s="193">
        <f>SUM(E49,H49)</f>
        <v>9012</v>
      </c>
      <c r="E49" s="193">
        <f>SUM(F49:G49)</f>
        <v>9012</v>
      </c>
      <c r="F49" s="193">
        <v>5677</v>
      </c>
      <c r="G49" s="193">
        <v>3335</v>
      </c>
      <c r="H49" s="193" t="s">
        <v>33</v>
      </c>
      <c r="I49" s="193" t="s">
        <v>33</v>
      </c>
      <c r="J49" s="193" t="s">
        <v>33</v>
      </c>
      <c r="K49" s="193">
        <v>4251094</v>
      </c>
      <c r="L49" s="193">
        <v>14144712</v>
      </c>
      <c r="M49" s="188">
        <f>SUM(N49:P49)</f>
        <v>23231163</v>
      </c>
      <c r="N49" s="188">
        <v>22707872</v>
      </c>
      <c r="O49" s="188">
        <v>523291</v>
      </c>
      <c r="P49" s="193">
        <v>0</v>
      </c>
    </row>
    <row r="50" spans="1:16" ht="15" customHeight="1">
      <c r="A50" s="47"/>
      <c r="B50" s="11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88"/>
      <c r="N50" s="188"/>
      <c r="O50" s="188"/>
      <c r="P50" s="193"/>
    </row>
    <row r="51" spans="1:16" s="158" customFormat="1" ht="15" customHeight="1">
      <c r="A51" s="41"/>
      <c r="B51" s="99" t="s">
        <v>193</v>
      </c>
      <c r="C51" s="164">
        <f aca="true" t="shared" si="6" ref="C51:P51">SUM(C53:C56)</f>
        <v>86</v>
      </c>
      <c r="D51" s="164">
        <f t="shared" si="6"/>
        <v>3741</v>
      </c>
      <c r="E51" s="164">
        <f t="shared" si="6"/>
        <v>3730</v>
      </c>
      <c r="F51" s="164">
        <f t="shared" si="6"/>
        <v>3201</v>
      </c>
      <c r="G51" s="164">
        <f t="shared" si="6"/>
        <v>529</v>
      </c>
      <c r="H51" s="164">
        <f t="shared" si="6"/>
        <v>11</v>
      </c>
      <c r="I51" s="164">
        <f t="shared" si="6"/>
        <v>7</v>
      </c>
      <c r="J51" s="164">
        <f t="shared" si="6"/>
        <v>4</v>
      </c>
      <c r="K51" s="164">
        <f t="shared" si="6"/>
        <v>1632284</v>
      </c>
      <c r="L51" s="164">
        <f t="shared" si="6"/>
        <v>5591583</v>
      </c>
      <c r="M51" s="164">
        <f t="shared" si="6"/>
        <v>8891281</v>
      </c>
      <c r="N51" s="164">
        <f t="shared" si="6"/>
        <v>8279958</v>
      </c>
      <c r="O51" s="164">
        <f t="shared" si="6"/>
        <v>381394</v>
      </c>
      <c r="P51" s="164">
        <f t="shared" si="6"/>
        <v>229929</v>
      </c>
    </row>
    <row r="52" spans="1:16" ht="15" customHeight="1">
      <c r="A52" s="47"/>
      <c r="B52" s="11" t="s">
        <v>7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87"/>
      <c r="N52" s="193"/>
      <c r="O52" s="193"/>
      <c r="P52" s="188"/>
    </row>
    <row r="53" spans="1:16" s="161" customFormat="1" ht="15" customHeight="1">
      <c r="A53" s="160" t="s">
        <v>12</v>
      </c>
      <c r="B53" s="159" t="s">
        <v>376</v>
      </c>
      <c r="C53" s="193">
        <v>29</v>
      </c>
      <c r="D53" s="193">
        <f>SUM(E53,H53)</f>
        <v>170</v>
      </c>
      <c r="E53" s="193">
        <f>SUM(F53:G53)</f>
        <v>159</v>
      </c>
      <c r="F53" s="193">
        <v>114</v>
      </c>
      <c r="G53" s="193">
        <v>45</v>
      </c>
      <c r="H53" s="193">
        <f>SUM(I53:J53)</f>
        <v>11</v>
      </c>
      <c r="I53" s="193">
        <v>7</v>
      </c>
      <c r="J53" s="193">
        <v>4</v>
      </c>
      <c r="K53" s="193">
        <v>57057</v>
      </c>
      <c r="L53" s="193">
        <v>68263</v>
      </c>
      <c r="M53" s="188">
        <f>SUM(N53:P53)</f>
        <v>216724</v>
      </c>
      <c r="N53" s="193">
        <v>161316</v>
      </c>
      <c r="O53" s="193">
        <v>55038</v>
      </c>
      <c r="P53" s="193">
        <v>370</v>
      </c>
    </row>
    <row r="54" spans="1:16" s="161" customFormat="1" ht="15" customHeight="1">
      <c r="A54" s="160"/>
      <c r="B54" s="159" t="s">
        <v>201</v>
      </c>
      <c r="C54" s="193">
        <v>25</v>
      </c>
      <c r="D54" s="193">
        <f>SUM(E54,H54)</f>
        <v>386</v>
      </c>
      <c r="E54" s="193">
        <f>SUM(F54:G54)</f>
        <v>386</v>
      </c>
      <c r="F54" s="193">
        <v>296</v>
      </c>
      <c r="G54" s="193">
        <v>90</v>
      </c>
      <c r="H54" s="193" t="s">
        <v>33</v>
      </c>
      <c r="I54" s="193" t="s">
        <v>33</v>
      </c>
      <c r="J54" s="193" t="s">
        <v>33</v>
      </c>
      <c r="K54" s="193">
        <v>154748</v>
      </c>
      <c r="L54" s="193">
        <v>295346</v>
      </c>
      <c r="M54" s="188">
        <f>SUM(N54:P54)</f>
        <v>666196</v>
      </c>
      <c r="N54" s="193">
        <v>611653</v>
      </c>
      <c r="O54" s="193">
        <v>54145</v>
      </c>
      <c r="P54" s="188">
        <v>398</v>
      </c>
    </row>
    <row r="55" spans="1:16" s="161" customFormat="1" ht="15" customHeight="1">
      <c r="A55" s="160"/>
      <c r="B55" s="159" t="s">
        <v>202</v>
      </c>
      <c r="C55" s="193">
        <v>17</v>
      </c>
      <c r="D55" s="193">
        <f>SUM(E55,H55)</f>
        <v>428</v>
      </c>
      <c r="E55" s="193">
        <f>SUM(F55:G55)</f>
        <v>428</v>
      </c>
      <c r="F55" s="193">
        <v>353</v>
      </c>
      <c r="G55" s="193">
        <v>75</v>
      </c>
      <c r="H55" s="193" t="s">
        <v>33</v>
      </c>
      <c r="I55" s="193" t="s">
        <v>33</v>
      </c>
      <c r="J55" s="193" t="s">
        <v>33</v>
      </c>
      <c r="K55" s="193">
        <v>189056</v>
      </c>
      <c r="L55" s="193">
        <v>464206</v>
      </c>
      <c r="M55" s="188">
        <f>SUM(N55:P55)</f>
        <v>819039</v>
      </c>
      <c r="N55" s="193">
        <v>707350</v>
      </c>
      <c r="O55" s="193">
        <v>103568</v>
      </c>
      <c r="P55" s="193">
        <v>8121</v>
      </c>
    </row>
    <row r="56" spans="1:16" s="161" customFormat="1" ht="15" customHeight="1">
      <c r="A56" s="160"/>
      <c r="B56" s="159" t="s">
        <v>377</v>
      </c>
      <c r="C56" s="188">
        <v>15</v>
      </c>
      <c r="D56" s="193">
        <f>SUM(E56,H56)</f>
        <v>2757</v>
      </c>
      <c r="E56" s="193">
        <f>SUM(F56:G56)</f>
        <v>2757</v>
      </c>
      <c r="F56" s="187">
        <v>2438</v>
      </c>
      <c r="G56" s="194">
        <v>319</v>
      </c>
      <c r="H56" s="194" t="s">
        <v>33</v>
      </c>
      <c r="I56" s="194" t="s">
        <v>33</v>
      </c>
      <c r="J56" s="194" t="s">
        <v>33</v>
      </c>
      <c r="K56" s="193">
        <v>1231423</v>
      </c>
      <c r="L56" s="193">
        <v>4763768</v>
      </c>
      <c r="M56" s="188">
        <f>SUM(N56:P56)</f>
        <v>7189322</v>
      </c>
      <c r="N56" s="193">
        <v>6799639</v>
      </c>
      <c r="O56" s="193">
        <v>168643</v>
      </c>
      <c r="P56" s="193">
        <v>221040</v>
      </c>
    </row>
    <row r="57" spans="1:16" ht="15" customHeight="1">
      <c r="A57" s="47"/>
      <c r="B57" s="11"/>
      <c r="C57" s="188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 s="158" customFormat="1" ht="15" customHeight="1">
      <c r="A58" s="41"/>
      <c r="B58" s="99" t="s">
        <v>193</v>
      </c>
      <c r="C58" s="164">
        <f aca="true" t="shared" si="7" ref="C58:I58">SUM(C60:C63)</f>
        <v>13</v>
      </c>
      <c r="D58" s="164">
        <f t="shared" si="7"/>
        <v>228</v>
      </c>
      <c r="E58" s="164">
        <f t="shared" si="7"/>
        <v>226</v>
      </c>
      <c r="F58" s="164">
        <f t="shared" si="7"/>
        <v>145</v>
      </c>
      <c r="G58" s="164">
        <f t="shared" si="7"/>
        <v>81</v>
      </c>
      <c r="H58" s="164">
        <f t="shared" si="7"/>
        <v>2</v>
      </c>
      <c r="I58" s="164">
        <f t="shared" si="7"/>
        <v>2</v>
      </c>
      <c r="J58" s="164" t="s">
        <v>33</v>
      </c>
      <c r="K58" s="98">
        <v>93873</v>
      </c>
      <c r="L58" s="98">
        <v>150626</v>
      </c>
      <c r="M58" s="98">
        <f>SUM(N58:P58)</f>
        <v>412892</v>
      </c>
      <c r="N58" s="164">
        <v>412377</v>
      </c>
      <c r="O58" s="164">
        <v>510</v>
      </c>
      <c r="P58" s="164">
        <f>SUM(P60:P63)</f>
        <v>5</v>
      </c>
    </row>
    <row r="59" spans="1:16" ht="15" customHeight="1">
      <c r="A59" s="47"/>
      <c r="B59" s="11" t="s">
        <v>7</v>
      </c>
      <c r="C59" s="188"/>
      <c r="D59" s="193"/>
      <c r="E59" s="193"/>
      <c r="F59" s="188"/>
      <c r="G59" s="188"/>
      <c r="H59" s="188"/>
      <c r="I59" s="188"/>
      <c r="J59" s="193"/>
      <c r="K59" s="188"/>
      <c r="L59" s="188"/>
      <c r="M59" s="188"/>
      <c r="N59" s="188"/>
      <c r="O59" s="188"/>
      <c r="P59" s="188"/>
    </row>
    <row r="60" spans="1:16" s="161" customFormat="1" ht="15" customHeight="1">
      <c r="A60" s="160" t="s">
        <v>13</v>
      </c>
      <c r="B60" s="159" t="s">
        <v>367</v>
      </c>
      <c r="C60" s="193">
        <v>7</v>
      </c>
      <c r="D60" s="193">
        <f>SUM(E60,H60)</f>
        <v>33</v>
      </c>
      <c r="E60" s="193">
        <f>SUM(F60:G60)</f>
        <v>31</v>
      </c>
      <c r="F60" s="193">
        <v>15</v>
      </c>
      <c r="G60" s="193">
        <v>16</v>
      </c>
      <c r="H60" s="193">
        <f>SUM(I60:J60)</f>
        <v>2</v>
      </c>
      <c r="I60" s="193">
        <v>2</v>
      </c>
      <c r="J60" s="193" t="s">
        <v>33</v>
      </c>
      <c r="K60" s="193">
        <v>13061</v>
      </c>
      <c r="L60" s="193">
        <v>11879</v>
      </c>
      <c r="M60" s="188">
        <f>SUM(N60:P60)</f>
        <v>31604</v>
      </c>
      <c r="N60" s="188">
        <v>31165</v>
      </c>
      <c r="O60" s="188">
        <v>434</v>
      </c>
      <c r="P60" s="193">
        <v>5</v>
      </c>
    </row>
    <row r="61" spans="1:16" s="161" customFormat="1" ht="15" customHeight="1">
      <c r="A61" s="166"/>
      <c r="B61" s="159" t="s">
        <v>201</v>
      </c>
      <c r="C61" s="193">
        <v>4</v>
      </c>
      <c r="D61" s="193">
        <f>SUM(E61,H61)</f>
        <v>54</v>
      </c>
      <c r="E61" s="193">
        <f>SUM(F61:G61)</f>
        <v>54</v>
      </c>
      <c r="F61" s="193">
        <v>37</v>
      </c>
      <c r="G61" s="193">
        <v>17</v>
      </c>
      <c r="H61" s="193" t="s">
        <v>33</v>
      </c>
      <c r="I61" s="193" t="s">
        <v>33</v>
      </c>
      <c r="J61" s="193" t="s">
        <v>33</v>
      </c>
      <c r="K61" s="188" t="s">
        <v>157</v>
      </c>
      <c r="L61" s="188" t="s">
        <v>394</v>
      </c>
      <c r="M61" s="188" t="s">
        <v>395</v>
      </c>
      <c r="N61" s="188" t="s">
        <v>157</v>
      </c>
      <c r="O61" s="188" t="s">
        <v>396</v>
      </c>
      <c r="P61" s="188" t="s">
        <v>389</v>
      </c>
    </row>
    <row r="62" spans="1:16" s="161" customFormat="1" ht="15" customHeight="1">
      <c r="A62" s="159"/>
      <c r="B62" s="159" t="s">
        <v>202</v>
      </c>
      <c r="C62" s="193" t="s">
        <v>33</v>
      </c>
      <c r="D62" s="193" t="s">
        <v>33</v>
      </c>
      <c r="E62" s="193" t="s">
        <v>33</v>
      </c>
      <c r="F62" s="193" t="s">
        <v>33</v>
      </c>
      <c r="G62" s="193" t="s">
        <v>33</v>
      </c>
      <c r="H62" s="193" t="s">
        <v>33</v>
      </c>
      <c r="I62" s="193" t="s">
        <v>33</v>
      </c>
      <c r="J62" s="193" t="s">
        <v>33</v>
      </c>
      <c r="K62" s="193" t="s">
        <v>33</v>
      </c>
      <c r="L62" s="193" t="s">
        <v>33</v>
      </c>
      <c r="M62" s="188" t="s">
        <v>33</v>
      </c>
      <c r="N62" s="193" t="s">
        <v>33</v>
      </c>
      <c r="O62" s="193" t="s">
        <v>33</v>
      </c>
      <c r="P62" s="193" t="s">
        <v>33</v>
      </c>
    </row>
    <row r="63" spans="1:16" s="161" customFormat="1" ht="15" customHeight="1">
      <c r="A63" s="160"/>
      <c r="B63" s="159" t="s">
        <v>368</v>
      </c>
      <c r="C63" s="193">
        <v>2</v>
      </c>
      <c r="D63" s="193">
        <f>SUM(E63,H63)</f>
        <v>141</v>
      </c>
      <c r="E63" s="193">
        <f>SUM(F63:G63)</f>
        <v>141</v>
      </c>
      <c r="F63" s="193">
        <v>93</v>
      </c>
      <c r="G63" s="193">
        <v>48</v>
      </c>
      <c r="H63" s="193" t="s">
        <v>33</v>
      </c>
      <c r="I63" s="193" t="s">
        <v>33</v>
      </c>
      <c r="J63" s="193" t="s">
        <v>33</v>
      </c>
      <c r="K63" s="188" t="s">
        <v>157</v>
      </c>
      <c r="L63" s="188" t="s">
        <v>157</v>
      </c>
      <c r="M63" s="188" t="s">
        <v>157</v>
      </c>
      <c r="N63" s="188" t="s">
        <v>157</v>
      </c>
      <c r="O63" s="188" t="s">
        <v>157</v>
      </c>
      <c r="P63" s="188" t="s">
        <v>389</v>
      </c>
    </row>
    <row r="64" spans="1:16" ht="15" customHeight="1">
      <c r="A64" s="47"/>
      <c r="B64" s="11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87"/>
      <c r="N64" s="193"/>
      <c r="O64" s="193"/>
      <c r="P64" s="188"/>
    </row>
    <row r="65" spans="1:16" s="158" customFormat="1" ht="15" customHeight="1">
      <c r="A65" s="41"/>
      <c r="B65" s="99" t="s">
        <v>193</v>
      </c>
      <c r="C65" s="164">
        <f aca="true" t="shared" si="8" ref="C65:P65">SUM(C67:C70)</f>
        <v>201</v>
      </c>
      <c r="D65" s="164">
        <f t="shared" si="8"/>
        <v>2442</v>
      </c>
      <c r="E65" s="164">
        <f t="shared" si="8"/>
        <v>2307</v>
      </c>
      <c r="F65" s="164">
        <f t="shared" si="8"/>
        <v>1243</v>
      </c>
      <c r="G65" s="164">
        <f t="shared" si="8"/>
        <v>1064</v>
      </c>
      <c r="H65" s="164">
        <f t="shared" si="8"/>
        <v>135</v>
      </c>
      <c r="I65" s="164">
        <f t="shared" si="8"/>
        <v>85</v>
      </c>
      <c r="J65" s="164">
        <f t="shared" si="8"/>
        <v>50</v>
      </c>
      <c r="K65" s="164">
        <f t="shared" si="8"/>
        <v>735351</v>
      </c>
      <c r="L65" s="164">
        <f t="shared" si="8"/>
        <v>1790319</v>
      </c>
      <c r="M65" s="164">
        <f t="shared" si="8"/>
        <v>3620370</v>
      </c>
      <c r="N65" s="164">
        <f t="shared" si="8"/>
        <v>2942837</v>
      </c>
      <c r="O65" s="164">
        <f t="shared" si="8"/>
        <v>661130</v>
      </c>
      <c r="P65" s="164">
        <f t="shared" si="8"/>
        <v>16403</v>
      </c>
    </row>
    <row r="66" spans="1:16" ht="15" customHeight="1">
      <c r="A66" s="47"/>
      <c r="B66" s="11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87"/>
      <c r="N66" s="193"/>
      <c r="O66" s="193"/>
      <c r="P66" s="188"/>
    </row>
    <row r="67" spans="1:16" s="161" customFormat="1" ht="15" customHeight="1">
      <c r="A67" s="160" t="s">
        <v>166</v>
      </c>
      <c r="B67" s="159" t="s">
        <v>225</v>
      </c>
      <c r="C67" s="208">
        <v>144</v>
      </c>
      <c r="D67" s="193">
        <f>SUM(E67,H67)</f>
        <v>789</v>
      </c>
      <c r="E67" s="193">
        <f>SUM(F67:G67)</f>
        <v>657</v>
      </c>
      <c r="F67" s="194">
        <v>334</v>
      </c>
      <c r="G67" s="194">
        <v>323</v>
      </c>
      <c r="H67" s="193">
        <f>SUM(I67:J67)</f>
        <v>132</v>
      </c>
      <c r="I67" s="194">
        <v>83</v>
      </c>
      <c r="J67" s="194">
        <v>49</v>
      </c>
      <c r="K67" s="193">
        <v>182151</v>
      </c>
      <c r="L67" s="193">
        <v>227905</v>
      </c>
      <c r="M67" s="188">
        <f>SUM(N67:P67)</f>
        <v>584576</v>
      </c>
      <c r="N67" s="188">
        <v>510055</v>
      </c>
      <c r="O67" s="188">
        <v>68756</v>
      </c>
      <c r="P67" s="188">
        <v>5765</v>
      </c>
    </row>
    <row r="68" spans="1:16" s="161" customFormat="1" ht="15" customHeight="1">
      <c r="A68" s="166"/>
      <c r="B68" s="159" t="s">
        <v>201</v>
      </c>
      <c r="C68" s="188">
        <v>34</v>
      </c>
      <c r="D68" s="193">
        <f>SUM(E68,H68)</f>
        <v>452</v>
      </c>
      <c r="E68" s="193">
        <f>SUM(F68:G68)</f>
        <v>451</v>
      </c>
      <c r="F68" s="188">
        <v>249</v>
      </c>
      <c r="G68" s="188">
        <v>202</v>
      </c>
      <c r="H68" s="193">
        <f>SUM(I68:J68)</f>
        <v>1</v>
      </c>
      <c r="I68" s="188">
        <v>1</v>
      </c>
      <c r="J68" s="188" t="s">
        <v>33</v>
      </c>
      <c r="K68" s="188">
        <v>142952</v>
      </c>
      <c r="L68" s="188">
        <v>200044</v>
      </c>
      <c r="M68" s="188">
        <f>SUM(N68:P68)</f>
        <v>517007</v>
      </c>
      <c r="N68" s="188">
        <v>464493</v>
      </c>
      <c r="O68" s="188">
        <v>42404</v>
      </c>
      <c r="P68" s="188">
        <v>10110</v>
      </c>
    </row>
    <row r="69" spans="1:16" s="161" customFormat="1" ht="15" customHeight="1">
      <c r="A69" s="159"/>
      <c r="B69" s="159" t="s">
        <v>202</v>
      </c>
      <c r="C69" s="193">
        <v>9</v>
      </c>
      <c r="D69" s="188">
        <f>SUM(E69,H69)</f>
        <v>212</v>
      </c>
      <c r="E69" s="188">
        <f>SUM(F69:G69)</f>
        <v>210</v>
      </c>
      <c r="F69" s="193">
        <v>90</v>
      </c>
      <c r="G69" s="193">
        <v>120</v>
      </c>
      <c r="H69" s="193">
        <f>SUM(I69:J69)</f>
        <v>2</v>
      </c>
      <c r="I69" s="193">
        <v>1</v>
      </c>
      <c r="J69" s="193">
        <v>1</v>
      </c>
      <c r="K69" s="193">
        <v>69733</v>
      </c>
      <c r="L69" s="193">
        <v>89575</v>
      </c>
      <c r="M69" s="188">
        <f>SUM(N69:P69)</f>
        <v>187217</v>
      </c>
      <c r="N69" s="193">
        <v>153161</v>
      </c>
      <c r="O69" s="193">
        <v>34056</v>
      </c>
      <c r="P69" s="193">
        <v>0</v>
      </c>
    </row>
    <row r="70" spans="1:16" s="161" customFormat="1" ht="15" customHeight="1">
      <c r="A70" s="162"/>
      <c r="B70" s="163" t="s">
        <v>226</v>
      </c>
      <c r="C70" s="209">
        <v>14</v>
      </c>
      <c r="D70" s="210">
        <f>SUM(E70,H70)</f>
        <v>989</v>
      </c>
      <c r="E70" s="210">
        <f>SUM(F70:G70)</f>
        <v>989</v>
      </c>
      <c r="F70" s="211">
        <v>570</v>
      </c>
      <c r="G70" s="211">
        <v>419</v>
      </c>
      <c r="H70" s="211" t="s">
        <v>33</v>
      </c>
      <c r="I70" s="211" t="s">
        <v>33</v>
      </c>
      <c r="J70" s="211" t="s">
        <v>33</v>
      </c>
      <c r="K70" s="211">
        <v>340515</v>
      </c>
      <c r="L70" s="211">
        <v>1272795</v>
      </c>
      <c r="M70" s="210">
        <f>SUM(N70:P70)</f>
        <v>2331570</v>
      </c>
      <c r="N70" s="211">
        <v>1815128</v>
      </c>
      <c r="O70" s="211">
        <v>515914</v>
      </c>
      <c r="P70" s="211">
        <v>528</v>
      </c>
    </row>
    <row r="71" spans="1:16" ht="15" customHeight="1">
      <c r="A71" s="37" t="s">
        <v>168</v>
      </c>
      <c r="B71" s="3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5:12" ht="14.25">
      <c r="E72" s="51"/>
      <c r="F72" s="51"/>
      <c r="G72" s="51"/>
      <c r="H72" s="51"/>
      <c r="I72" s="51"/>
      <c r="J72" s="51"/>
      <c r="K72" s="51"/>
      <c r="L72" s="51"/>
    </row>
    <row r="73" spans="5:12" ht="14.25">
      <c r="E73" s="51"/>
      <c r="F73" s="51"/>
      <c r="G73" s="51"/>
      <c r="H73" s="51"/>
      <c r="I73" s="51"/>
      <c r="J73" s="51"/>
      <c r="K73" s="51"/>
      <c r="L73" s="51"/>
    </row>
  </sheetData>
  <sheetProtection/>
  <mergeCells count="19">
    <mergeCell ref="A25:A26"/>
    <mergeCell ref="A32:A33"/>
    <mergeCell ref="O7:O8"/>
    <mergeCell ref="P7:P8"/>
    <mergeCell ref="A11:A12"/>
    <mergeCell ref="A18:A19"/>
    <mergeCell ref="E7:G7"/>
    <mergeCell ref="H7:J7"/>
    <mergeCell ref="M7:M8"/>
    <mergeCell ref="N7:N8"/>
    <mergeCell ref="A3:P3"/>
    <mergeCell ref="A6:A8"/>
    <mergeCell ref="B6:B8"/>
    <mergeCell ref="C6:C8"/>
    <mergeCell ref="D6:J6"/>
    <mergeCell ref="K6:K8"/>
    <mergeCell ref="L6:L8"/>
    <mergeCell ref="D7:D8"/>
    <mergeCell ref="M6:P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10.59765625" style="5" customWidth="1"/>
    <col min="3" max="16" width="15.09765625" style="5" customWidth="1"/>
    <col min="17" max="17" width="10.59765625" style="5" customWidth="1"/>
    <col min="18" max="18" width="13.19921875" style="5" bestFit="1" customWidth="1"/>
    <col min="19" max="16384" width="10.59765625" style="5" customWidth="1"/>
  </cols>
  <sheetData>
    <row r="1" spans="1:16" s="2" customFormat="1" ht="19.5" customHeight="1">
      <c r="A1" s="1" t="s">
        <v>227</v>
      </c>
      <c r="P1" s="4" t="s">
        <v>228</v>
      </c>
    </row>
    <row r="2" spans="1:16" s="2" customFormat="1" ht="19.5" customHeight="1">
      <c r="A2" s="1"/>
      <c r="P2" s="4"/>
    </row>
    <row r="3" spans="1:16" ht="19.5" customHeight="1">
      <c r="A3" s="282" t="s">
        <v>182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9.5" customHeight="1">
      <c r="A4" s="239" t="s">
        <v>283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ht="18" customHeight="1" thickBot="1">
      <c r="A5" s="69" t="s">
        <v>131</v>
      </c>
    </row>
    <row r="6" spans="1:16" ht="15" customHeight="1">
      <c r="A6" s="297" t="s">
        <v>229</v>
      </c>
      <c r="B6" s="298"/>
      <c r="C6" s="102"/>
      <c r="D6" s="286" t="s">
        <v>230</v>
      </c>
      <c r="E6" s="287"/>
      <c r="F6" s="287"/>
      <c r="G6" s="287"/>
      <c r="H6" s="287"/>
      <c r="I6" s="287"/>
      <c r="J6" s="288"/>
      <c r="K6" s="283" t="s">
        <v>231</v>
      </c>
      <c r="L6" s="283" t="s">
        <v>232</v>
      </c>
      <c r="M6" s="286" t="s">
        <v>233</v>
      </c>
      <c r="N6" s="287"/>
      <c r="O6" s="287"/>
      <c r="P6" s="287"/>
    </row>
    <row r="7" spans="1:16" ht="15" customHeight="1">
      <c r="A7" s="299"/>
      <c r="B7" s="233"/>
      <c r="C7" s="19" t="s">
        <v>234</v>
      </c>
      <c r="D7" s="228" t="s">
        <v>190</v>
      </c>
      <c r="E7" s="277" t="s">
        <v>235</v>
      </c>
      <c r="F7" s="278"/>
      <c r="G7" s="279"/>
      <c r="H7" s="277" t="s">
        <v>236</v>
      </c>
      <c r="I7" s="278"/>
      <c r="J7" s="279"/>
      <c r="K7" s="226"/>
      <c r="L7" s="226"/>
      <c r="M7" s="228" t="s">
        <v>193</v>
      </c>
      <c r="N7" s="225" t="s">
        <v>237</v>
      </c>
      <c r="O7" s="225" t="s">
        <v>238</v>
      </c>
      <c r="P7" s="290" t="s">
        <v>196</v>
      </c>
    </row>
    <row r="8" spans="1:16" ht="15" customHeight="1">
      <c r="A8" s="300"/>
      <c r="B8" s="234"/>
      <c r="C8" s="13"/>
      <c r="D8" s="229"/>
      <c r="E8" s="18" t="s">
        <v>193</v>
      </c>
      <c r="F8" s="18" t="s">
        <v>197</v>
      </c>
      <c r="G8" s="18" t="s">
        <v>198</v>
      </c>
      <c r="H8" s="18" t="s">
        <v>193</v>
      </c>
      <c r="I8" s="18" t="s">
        <v>197</v>
      </c>
      <c r="J8" s="18" t="s">
        <v>198</v>
      </c>
      <c r="K8" s="227"/>
      <c r="L8" s="227"/>
      <c r="M8" s="229"/>
      <c r="N8" s="227"/>
      <c r="O8" s="227"/>
      <c r="P8" s="291"/>
    </row>
    <row r="9" spans="1:18" s="100" customFormat="1" ht="15" customHeight="1">
      <c r="A9" s="296" t="s">
        <v>239</v>
      </c>
      <c r="B9" s="243"/>
      <c r="C9" s="103">
        <f>SUM(C11:C19,C21,C24,C30,C40,C44,C50,C55,C61)</f>
        <v>3891</v>
      </c>
      <c r="D9" s="104">
        <f aca="true" t="shared" si="0" ref="D9:P9">SUM(D11:D19,D21,D24,D30,D40,D44,D50,D55,D61)</f>
        <v>96196</v>
      </c>
      <c r="E9" s="104">
        <f t="shared" si="0"/>
        <v>94930</v>
      </c>
      <c r="F9" s="104">
        <f t="shared" si="0"/>
        <v>58711</v>
      </c>
      <c r="G9" s="104">
        <f t="shared" si="0"/>
        <v>36219</v>
      </c>
      <c r="H9" s="104">
        <f t="shared" si="0"/>
        <v>1266</v>
      </c>
      <c r="I9" s="104">
        <f t="shared" si="0"/>
        <v>822</v>
      </c>
      <c r="J9" s="104">
        <f t="shared" si="0"/>
        <v>444</v>
      </c>
      <c r="K9" s="104">
        <f t="shared" si="0"/>
        <v>38112937</v>
      </c>
      <c r="L9" s="104">
        <f t="shared" si="0"/>
        <v>129050147</v>
      </c>
      <c r="M9" s="104">
        <f t="shared" si="0"/>
        <v>237845016</v>
      </c>
      <c r="N9" s="104">
        <f t="shared" si="0"/>
        <v>219457024</v>
      </c>
      <c r="O9" s="104">
        <f t="shared" si="0"/>
        <v>17474037</v>
      </c>
      <c r="P9" s="104">
        <f t="shared" si="0"/>
        <v>913955</v>
      </c>
      <c r="R9" s="105"/>
    </row>
    <row r="10" spans="1:16" s="100" customFormat="1" ht="15" customHeight="1">
      <c r="A10" s="242"/>
      <c r="B10" s="243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s="100" customFormat="1" ht="15" customHeight="1">
      <c r="A11" s="296" t="s">
        <v>240</v>
      </c>
      <c r="B11" s="243"/>
      <c r="C11" s="106">
        <v>1030</v>
      </c>
      <c r="D11" s="107">
        <f>SUM(E11,H11)</f>
        <v>21434</v>
      </c>
      <c r="E11" s="107">
        <f>SUM(F11:G11)</f>
        <v>21216</v>
      </c>
      <c r="F11" s="107">
        <v>12770</v>
      </c>
      <c r="G11" s="107">
        <v>8446</v>
      </c>
      <c r="H11" s="107">
        <f>SUM(I11:J11)</f>
        <v>218</v>
      </c>
      <c r="I11" s="107">
        <v>163</v>
      </c>
      <c r="J11" s="107">
        <v>55</v>
      </c>
      <c r="K11" s="107">
        <v>8115843</v>
      </c>
      <c r="L11" s="107">
        <v>26882674</v>
      </c>
      <c r="M11" s="107">
        <f>SUM(N11:P11)</f>
        <v>59556535</v>
      </c>
      <c r="N11" s="107">
        <v>56610278</v>
      </c>
      <c r="O11" s="107">
        <v>2879012</v>
      </c>
      <c r="P11" s="107">
        <v>67245</v>
      </c>
    </row>
    <row r="12" spans="1:16" s="100" customFormat="1" ht="15" customHeight="1">
      <c r="A12" s="296" t="s">
        <v>241</v>
      </c>
      <c r="B12" s="243"/>
      <c r="C12" s="108">
        <v>193</v>
      </c>
      <c r="D12" s="107">
        <f aca="true" t="shared" si="1" ref="D12:D19">SUM(E12,H12)</f>
        <v>4346</v>
      </c>
      <c r="E12" s="107">
        <f aca="true" t="shared" si="2" ref="E12:E19">SUM(F12:G12)</f>
        <v>4267</v>
      </c>
      <c r="F12" s="109">
        <v>2051</v>
      </c>
      <c r="G12" s="109">
        <v>2216</v>
      </c>
      <c r="H12" s="107">
        <f aca="true" t="shared" si="3" ref="H12:H18">SUM(I12:J12)</f>
        <v>79</v>
      </c>
      <c r="I12" s="109">
        <v>50</v>
      </c>
      <c r="J12" s="109">
        <v>29</v>
      </c>
      <c r="K12" s="107">
        <v>1394764</v>
      </c>
      <c r="L12" s="109">
        <v>4119492</v>
      </c>
      <c r="M12" s="107">
        <f aca="true" t="shared" si="4" ref="M12:M19">SUM(N12:P12)</f>
        <v>7446379</v>
      </c>
      <c r="N12" s="109">
        <v>6864780</v>
      </c>
      <c r="O12" s="109">
        <v>559412</v>
      </c>
      <c r="P12" s="109">
        <v>22187</v>
      </c>
    </row>
    <row r="13" spans="1:16" s="100" customFormat="1" ht="15" customHeight="1">
      <c r="A13" s="296" t="s">
        <v>242</v>
      </c>
      <c r="B13" s="243"/>
      <c r="C13" s="108">
        <v>491</v>
      </c>
      <c r="D13" s="107">
        <f t="shared" si="1"/>
        <v>13628</v>
      </c>
      <c r="E13" s="107">
        <f t="shared" si="2"/>
        <v>13443</v>
      </c>
      <c r="F13" s="109">
        <v>9328</v>
      </c>
      <c r="G13" s="109">
        <v>4115</v>
      </c>
      <c r="H13" s="107">
        <f t="shared" si="3"/>
        <v>185</v>
      </c>
      <c r="I13" s="109">
        <v>118</v>
      </c>
      <c r="J13" s="109">
        <v>67</v>
      </c>
      <c r="K13" s="109">
        <v>6262056</v>
      </c>
      <c r="L13" s="109">
        <v>27611272</v>
      </c>
      <c r="M13" s="107">
        <f t="shared" si="4"/>
        <v>41193214</v>
      </c>
      <c r="N13" s="109">
        <v>38491984</v>
      </c>
      <c r="O13" s="109">
        <v>2425450</v>
      </c>
      <c r="P13" s="109">
        <v>275780</v>
      </c>
    </row>
    <row r="14" spans="1:16" s="100" customFormat="1" ht="15" customHeight="1">
      <c r="A14" s="296" t="s">
        <v>243</v>
      </c>
      <c r="B14" s="243"/>
      <c r="C14" s="108">
        <v>109</v>
      </c>
      <c r="D14" s="107">
        <f t="shared" si="1"/>
        <v>1339</v>
      </c>
      <c r="E14" s="107">
        <f t="shared" si="2"/>
        <v>1252</v>
      </c>
      <c r="F14" s="109">
        <v>627</v>
      </c>
      <c r="G14" s="109">
        <v>625</v>
      </c>
      <c r="H14" s="107">
        <f t="shared" si="3"/>
        <v>87</v>
      </c>
      <c r="I14" s="109">
        <v>53</v>
      </c>
      <c r="J14" s="109">
        <v>34</v>
      </c>
      <c r="K14" s="109">
        <v>398995</v>
      </c>
      <c r="L14" s="109">
        <v>883953</v>
      </c>
      <c r="M14" s="107">
        <f t="shared" si="4"/>
        <v>1593112</v>
      </c>
      <c r="N14" s="109">
        <v>1543861</v>
      </c>
      <c r="O14" s="109">
        <v>47563</v>
      </c>
      <c r="P14" s="109">
        <v>1688</v>
      </c>
    </row>
    <row r="15" spans="1:16" s="100" customFormat="1" ht="15" customHeight="1">
      <c r="A15" s="296" t="s">
        <v>244</v>
      </c>
      <c r="B15" s="243"/>
      <c r="C15" s="108">
        <v>58</v>
      </c>
      <c r="D15" s="107">
        <f t="shared" si="1"/>
        <v>1054</v>
      </c>
      <c r="E15" s="107">
        <f t="shared" si="2"/>
        <v>1030</v>
      </c>
      <c r="F15" s="109">
        <v>377</v>
      </c>
      <c r="G15" s="109">
        <v>653</v>
      </c>
      <c r="H15" s="107">
        <f t="shared" si="3"/>
        <v>24</v>
      </c>
      <c r="I15" s="109">
        <v>14</v>
      </c>
      <c r="J15" s="109">
        <v>10</v>
      </c>
      <c r="K15" s="109">
        <v>281475</v>
      </c>
      <c r="L15" s="109">
        <v>591028</v>
      </c>
      <c r="M15" s="107">
        <f t="shared" si="4"/>
        <v>1172361</v>
      </c>
      <c r="N15" s="109">
        <v>1002537</v>
      </c>
      <c r="O15" s="109">
        <v>169824</v>
      </c>
      <c r="P15" s="109">
        <v>0</v>
      </c>
    </row>
    <row r="16" spans="1:16" s="100" customFormat="1" ht="15" customHeight="1">
      <c r="A16" s="296" t="s">
        <v>245</v>
      </c>
      <c r="B16" s="243"/>
      <c r="C16" s="108">
        <v>276</v>
      </c>
      <c r="D16" s="107">
        <f t="shared" si="1"/>
        <v>6776</v>
      </c>
      <c r="E16" s="107">
        <f t="shared" si="2"/>
        <v>6639</v>
      </c>
      <c r="F16" s="109">
        <v>3942</v>
      </c>
      <c r="G16" s="109">
        <v>2697</v>
      </c>
      <c r="H16" s="107">
        <f t="shared" si="3"/>
        <v>137</v>
      </c>
      <c r="I16" s="109">
        <v>81</v>
      </c>
      <c r="J16" s="109">
        <v>56</v>
      </c>
      <c r="K16" s="109">
        <v>2694858</v>
      </c>
      <c r="L16" s="109">
        <v>5973602</v>
      </c>
      <c r="M16" s="107">
        <f t="shared" si="4"/>
        <v>12125342</v>
      </c>
      <c r="N16" s="109">
        <v>10149070</v>
      </c>
      <c r="O16" s="109">
        <v>1973289</v>
      </c>
      <c r="P16" s="109">
        <v>2983</v>
      </c>
    </row>
    <row r="17" spans="1:16" s="100" customFormat="1" ht="15" customHeight="1">
      <c r="A17" s="296" t="s">
        <v>246</v>
      </c>
      <c r="B17" s="243"/>
      <c r="C17" s="108">
        <v>83</v>
      </c>
      <c r="D17" s="107">
        <f t="shared" si="1"/>
        <v>2341</v>
      </c>
      <c r="E17" s="107">
        <f t="shared" si="2"/>
        <v>2316</v>
      </c>
      <c r="F17" s="109">
        <v>1278</v>
      </c>
      <c r="G17" s="109">
        <v>1038</v>
      </c>
      <c r="H17" s="107">
        <f t="shared" si="3"/>
        <v>25</v>
      </c>
      <c r="I17" s="109">
        <v>17</v>
      </c>
      <c r="J17" s="109">
        <v>8</v>
      </c>
      <c r="K17" s="109">
        <v>842667</v>
      </c>
      <c r="L17" s="109">
        <v>1966040</v>
      </c>
      <c r="M17" s="107">
        <f t="shared" si="4"/>
        <v>3994401</v>
      </c>
      <c r="N17" s="109">
        <v>3435120</v>
      </c>
      <c r="O17" s="109">
        <v>535306</v>
      </c>
      <c r="P17" s="109">
        <v>23975</v>
      </c>
    </row>
    <row r="18" spans="1:16" s="100" customFormat="1" ht="15" customHeight="1">
      <c r="A18" s="296" t="s">
        <v>247</v>
      </c>
      <c r="B18" s="243"/>
      <c r="C18" s="108">
        <v>327</v>
      </c>
      <c r="D18" s="107">
        <f t="shared" si="1"/>
        <v>12959</v>
      </c>
      <c r="E18" s="107">
        <f t="shared" si="2"/>
        <v>12939</v>
      </c>
      <c r="F18" s="109">
        <v>9041</v>
      </c>
      <c r="G18" s="109">
        <v>3898</v>
      </c>
      <c r="H18" s="107">
        <f t="shared" si="3"/>
        <v>20</v>
      </c>
      <c r="I18" s="109">
        <v>16</v>
      </c>
      <c r="J18" s="109">
        <v>4</v>
      </c>
      <c r="K18" s="109">
        <v>5568191</v>
      </c>
      <c r="L18" s="109">
        <v>21988326</v>
      </c>
      <c r="M18" s="107">
        <f t="shared" si="4"/>
        <v>38045243</v>
      </c>
      <c r="N18" s="109">
        <v>36586276</v>
      </c>
      <c r="O18" s="109">
        <v>1206844</v>
      </c>
      <c r="P18" s="109">
        <v>252123</v>
      </c>
    </row>
    <row r="19" spans="1:16" s="100" customFormat="1" ht="15" customHeight="1">
      <c r="A19" s="296" t="s">
        <v>284</v>
      </c>
      <c r="B19" s="243"/>
      <c r="C19" s="108">
        <v>281</v>
      </c>
      <c r="D19" s="107">
        <f t="shared" si="1"/>
        <v>4160</v>
      </c>
      <c r="E19" s="107">
        <f t="shared" si="2"/>
        <v>4073</v>
      </c>
      <c r="F19" s="109">
        <v>2188</v>
      </c>
      <c r="G19" s="109">
        <v>1885</v>
      </c>
      <c r="H19" s="107">
        <f>SUM(I19:J19)</f>
        <v>87</v>
      </c>
      <c r="I19" s="109">
        <v>55</v>
      </c>
      <c r="J19" s="109">
        <v>32</v>
      </c>
      <c r="K19" s="109">
        <v>1549420</v>
      </c>
      <c r="L19" s="109">
        <v>8738099</v>
      </c>
      <c r="M19" s="107">
        <f t="shared" si="4"/>
        <v>12833723</v>
      </c>
      <c r="N19" s="109">
        <v>11989561</v>
      </c>
      <c r="O19" s="109">
        <v>841898</v>
      </c>
      <c r="P19" s="109">
        <v>2264</v>
      </c>
    </row>
    <row r="20" spans="1:16" ht="15" customHeight="1">
      <c r="A20" s="296"/>
      <c r="B20" s="243"/>
      <c r="C20" s="108"/>
      <c r="D20" s="109"/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s="100" customFormat="1" ht="15" customHeight="1">
      <c r="A21" s="296" t="s">
        <v>248</v>
      </c>
      <c r="B21" s="243"/>
      <c r="C21" s="108">
        <f aca="true" t="shared" si="5" ref="C21:P21">SUM(C22)</f>
        <v>48</v>
      </c>
      <c r="D21" s="109">
        <f t="shared" si="5"/>
        <v>351</v>
      </c>
      <c r="E21" s="109">
        <f t="shared" si="5"/>
        <v>310</v>
      </c>
      <c r="F21" s="109">
        <f t="shared" si="5"/>
        <v>184</v>
      </c>
      <c r="G21" s="109">
        <f t="shared" si="5"/>
        <v>126</v>
      </c>
      <c r="H21" s="109">
        <f t="shared" si="5"/>
        <v>41</v>
      </c>
      <c r="I21" s="109">
        <f t="shared" si="5"/>
        <v>26</v>
      </c>
      <c r="J21" s="109">
        <f t="shared" si="5"/>
        <v>15</v>
      </c>
      <c r="K21" s="109">
        <f t="shared" si="5"/>
        <v>115987</v>
      </c>
      <c r="L21" s="109">
        <f t="shared" si="5"/>
        <v>273695</v>
      </c>
      <c r="M21" s="109">
        <f t="shared" si="5"/>
        <v>533900</v>
      </c>
      <c r="N21" s="109">
        <f t="shared" si="5"/>
        <v>487300</v>
      </c>
      <c r="O21" s="109">
        <f t="shared" si="5"/>
        <v>45939</v>
      </c>
      <c r="P21" s="109">
        <f t="shared" si="5"/>
        <v>661</v>
      </c>
    </row>
    <row r="22" spans="1:16" s="161" customFormat="1" ht="15" customHeight="1">
      <c r="A22" s="96"/>
      <c r="B22" s="47" t="s">
        <v>249</v>
      </c>
      <c r="C22" s="212">
        <v>48</v>
      </c>
      <c r="D22" s="213">
        <f>SUM(E22,H22)</f>
        <v>351</v>
      </c>
      <c r="E22" s="213">
        <f>SUM(F22:G22)</f>
        <v>310</v>
      </c>
      <c r="F22" s="214">
        <v>184</v>
      </c>
      <c r="G22" s="214">
        <v>126</v>
      </c>
      <c r="H22" s="213">
        <f>SUM(I22:J22)</f>
        <v>41</v>
      </c>
      <c r="I22" s="214">
        <v>26</v>
      </c>
      <c r="J22" s="214">
        <v>15</v>
      </c>
      <c r="K22" s="214">
        <v>115987</v>
      </c>
      <c r="L22" s="214">
        <v>273695</v>
      </c>
      <c r="M22" s="213">
        <f>SUM(N22:P22)</f>
        <v>533900</v>
      </c>
      <c r="N22" s="214">
        <v>487300</v>
      </c>
      <c r="O22" s="214">
        <v>45939</v>
      </c>
      <c r="P22" s="214">
        <v>661</v>
      </c>
    </row>
    <row r="23" spans="1:16" ht="15" customHeight="1">
      <c r="A23" s="96"/>
      <c r="B23" s="47"/>
      <c r="C23" s="212"/>
      <c r="D23" s="214"/>
      <c r="E23" s="213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100" customFormat="1" ht="15" customHeight="1">
      <c r="A24" s="296" t="s">
        <v>250</v>
      </c>
      <c r="B24" s="243"/>
      <c r="C24" s="108">
        <f>SUM(C25:C28)</f>
        <v>295</v>
      </c>
      <c r="D24" s="109">
        <f aca="true" t="shared" si="6" ref="D24:M24">SUM(D25:D28)</f>
        <v>9887</v>
      </c>
      <c r="E24" s="109">
        <f t="shared" si="6"/>
        <v>9810</v>
      </c>
      <c r="F24" s="109">
        <f t="shared" si="6"/>
        <v>7009</v>
      </c>
      <c r="G24" s="109">
        <f t="shared" si="6"/>
        <v>2801</v>
      </c>
      <c r="H24" s="109">
        <f t="shared" si="6"/>
        <v>77</v>
      </c>
      <c r="I24" s="109">
        <f t="shared" si="6"/>
        <v>58</v>
      </c>
      <c r="J24" s="109">
        <f t="shared" si="6"/>
        <v>19</v>
      </c>
      <c r="K24" s="109">
        <f t="shared" si="6"/>
        <v>4605359</v>
      </c>
      <c r="L24" s="109">
        <f t="shared" si="6"/>
        <v>13668123</v>
      </c>
      <c r="M24" s="109">
        <f t="shared" si="6"/>
        <v>24978149</v>
      </c>
      <c r="N24" s="109">
        <f>SUM(N25:N28)</f>
        <v>21998354</v>
      </c>
      <c r="O24" s="109">
        <f>SUM(O25:O28)</f>
        <v>2952512</v>
      </c>
      <c r="P24" s="109">
        <f>SUM(P25:P28)</f>
        <v>27283</v>
      </c>
    </row>
    <row r="25" spans="1:16" s="161" customFormat="1" ht="15" customHeight="1">
      <c r="A25" s="170"/>
      <c r="B25" s="160" t="s">
        <v>251</v>
      </c>
      <c r="C25" s="212">
        <v>112</v>
      </c>
      <c r="D25" s="213">
        <f>SUM(E25,H25)</f>
        <v>3814</v>
      </c>
      <c r="E25" s="213">
        <f>SUM(F25:G25)</f>
        <v>3794</v>
      </c>
      <c r="F25" s="214">
        <v>2504</v>
      </c>
      <c r="G25" s="214">
        <v>1290</v>
      </c>
      <c r="H25" s="213">
        <f>SUM(I25:J25)</f>
        <v>20</v>
      </c>
      <c r="I25" s="214">
        <v>19</v>
      </c>
      <c r="J25" s="214">
        <v>1</v>
      </c>
      <c r="K25" s="214">
        <v>1700719</v>
      </c>
      <c r="L25" s="214">
        <v>5578569</v>
      </c>
      <c r="M25" s="213">
        <f>SUM(N25:P25)</f>
        <v>9694156</v>
      </c>
      <c r="N25" s="214">
        <v>7416211</v>
      </c>
      <c r="O25" s="214">
        <v>2276535</v>
      </c>
      <c r="P25" s="214">
        <v>1410</v>
      </c>
    </row>
    <row r="26" spans="1:16" s="161" customFormat="1" ht="15" customHeight="1">
      <c r="A26" s="170"/>
      <c r="B26" s="160" t="s">
        <v>252</v>
      </c>
      <c r="C26" s="212">
        <v>87</v>
      </c>
      <c r="D26" s="213">
        <f>SUM(E26,H26)</f>
        <v>2425</v>
      </c>
      <c r="E26" s="213">
        <f>SUM(F26:G26)</f>
        <v>2387</v>
      </c>
      <c r="F26" s="214">
        <v>1724</v>
      </c>
      <c r="G26" s="214">
        <v>663</v>
      </c>
      <c r="H26" s="213">
        <f>SUM(I26:J26)</f>
        <v>38</v>
      </c>
      <c r="I26" s="214">
        <v>26</v>
      </c>
      <c r="J26" s="214">
        <v>12</v>
      </c>
      <c r="K26" s="214">
        <v>945282</v>
      </c>
      <c r="L26" s="214">
        <v>2455171</v>
      </c>
      <c r="M26" s="213">
        <f>SUM(N26:P26)</f>
        <v>4462180</v>
      </c>
      <c r="N26" s="214">
        <v>4014264</v>
      </c>
      <c r="O26" s="214">
        <v>428702</v>
      </c>
      <c r="P26" s="214">
        <v>19214</v>
      </c>
    </row>
    <row r="27" spans="1:16" s="161" customFormat="1" ht="15" customHeight="1">
      <c r="A27" s="170"/>
      <c r="B27" s="160" t="s">
        <v>253</v>
      </c>
      <c r="C27" s="212">
        <v>52</v>
      </c>
      <c r="D27" s="213">
        <f>SUM(E27,H27)</f>
        <v>1917</v>
      </c>
      <c r="E27" s="213">
        <f>SUM(F27:G27)</f>
        <v>1907</v>
      </c>
      <c r="F27" s="214">
        <v>1426</v>
      </c>
      <c r="G27" s="214">
        <v>481</v>
      </c>
      <c r="H27" s="213">
        <f>SUM(I27:J27)</f>
        <v>10</v>
      </c>
      <c r="I27" s="214">
        <v>7</v>
      </c>
      <c r="J27" s="214">
        <v>3</v>
      </c>
      <c r="K27" s="214">
        <v>900016</v>
      </c>
      <c r="L27" s="214">
        <v>3486679</v>
      </c>
      <c r="M27" s="213">
        <f>SUM(N27:P27)</f>
        <v>6696886</v>
      </c>
      <c r="N27" s="214">
        <v>6524387</v>
      </c>
      <c r="O27" s="214">
        <v>169384</v>
      </c>
      <c r="P27" s="214">
        <v>3115</v>
      </c>
    </row>
    <row r="28" spans="1:16" s="161" customFormat="1" ht="15" customHeight="1">
      <c r="A28" s="170"/>
      <c r="B28" s="160" t="s">
        <v>254</v>
      </c>
      <c r="C28" s="212">
        <v>44</v>
      </c>
      <c r="D28" s="213">
        <f>SUM(E28,H28)</f>
        <v>1731</v>
      </c>
      <c r="E28" s="213">
        <f>SUM(F28:G28)</f>
        <v>1722</v>
      </c>
      <c r="F28" s="214">
        <v>1355</v>
      </c>
      <c r="G28" s="214">
        <v>367</v>
      </c>
      <c r="H28" s="213">
        <f>SUM(I28:J28)</f>
        <v>9</v>
      </c>
      <c r="I28" s="214">
        <v>6</v>
      </c>
      <c r="J28" s="214">
        <v>3</v>
      </c>
      <c r="K28" s="214">
        <v>1059342</v>
      </c>
      <c r="L28" s="214">
        <v>2147704</v>
      </c>
      <c r="M28" s="213">
        <f>SUM(N28:P28)</f>
        <v>4124927</v>
      </c>
      <c r="N28" s="214">
        <v>4043492</v>
      </c>
      <c r="O28" s="214">
        <v>77891</v>
      </c>
      <c r="P28" s="214">
        <v>3544</v>
      </c>
    </row>
    <row r="29" spans="1:16" ht="15" customHeight="1">
      <c r="A29" s="96"/>
      <c r="B29" s="47"/>
      <c r="C29" s="212"/>
      <c r="D29" s="214"/>
      <c r="E29" s="213"/>
      <c r="F29" s="214"/>
      <c r="G29" s="214"/>
      <c r="H29" s="214"/>
      <c r="I29" s="214"/>
      <c r="J29" s="214"/>
      <c r="K29" s="214"/>
      <c r="L29" s="214"/>
      <c r="M29" s="213"/>
      <c r="N29" s="214"/>
      <c r="O29" s="214"/>
      <c r="P29" s="214"/>
    </row>
    <row r="30" spans="1:16" s="100" customFormat="1" ht="15" customHeight="1">
      <c r="A30" s="296" t="s">
        <v>255</v>
      </c>
      <c r="B30" s="243"/>
      <c r="C30" s="108">
        <f aca="true" t="shared" si="7" ref="C30:J30">SUM(C31:C38)</f>
        <v>207</v>
      </c>
      <c r="D30" s="109">
        <f t="shared" si="7"/>
        <v>6777</v>
      </c>
      <c r="E30" s="109">
        <f t="shared" si="7"/>
        <v>6722</v>
      </c>
      <c r="F30" s="109">
        <f t="shared" si="7"/>
        <v>4229</v>
      </c>
      <c r="G30" s="109">
        <f t="shared" si="7"/>
        <v>2493</v>
      </c>
      <c r="H30" s="109">
        <f t="shared" si="7"/>
        <v>55</v>
      </c>
      <c r="I30" s="109">
        <f t="shared" si="7"/>
        <v>35</v>
      </c>
      <c r="J30" s="109">
        <f t="shared" si="7"/>
        <v>20</v>
      </c>
      <c r="K30" s="109">
        <v>2708753</v>
      </c>
      <c r="L30" s="109">
        <v>6731237</v>
      </c>
      <c r="M30" s="109">
        <v>13819067</v>
      </c>
      <c r="N30" s="109">
        <v>12543026</v>
      </c>
      <c r="O30" s="109">
        <v>1165428</v>
      </c>
      <c r="P30" s="109">
        <v>110613</v>
      </c>
    </row>
    <row r="31" spans="1:16" s="161" customFormat="1" ht="15" customHeight="1">
      <c r="A31" s="170"/>
      <c r="B31" s="160" t="s">
        <v>256</v>
      </c>
      <c r="C31" s="212">
        <v>63</v>
      </c>
      <c r="D31" s="213">
        <f aca="true" t="shared" si="8" ref="D31:D38">SUM(E31,H31)</f>
        <v>1499</v>
      </c>
      <c r="E31" s="213">
        <f aca="true" t="shared" si="9" ref="E31:E38">SUM(F31:G31)</f>
        <v>1475</v>
      </c>
      <c r="F31" s="214">
        <v>910</v>
      </c>
      <c r="G31" s="214">
        <v>565</v>
      </c>
      <c r="H31" s="213">
        <f aca="true" t="shared" si="10" ref="H31:H36">SUM(I31:J31)</f>
        <v>24</v>
      </c>
      <c r="I31" s="214">
        <v>14</v>
      </c>
      <c r="J31" s="214">
        <v>10</v>
      </c>
      <c r="K31" s="214">
        <v>599159</v>
      </c>
      <c r="L31" s="214">
        <v>2165472</v>
      </c>
      <c r="M31" s="213">
        <f>SUM(N31:P31)</f>
        <v>3794764</v>
      </c>
      <c r="N31" s="214">
        <v>3106909</v>
      </c>
      <c r="O31" s="214">
        <v>683108</v>
      </c>
      <c r="P31" s="214">
        <v>4747</v>
      </c>
    </row>
    <row r="32" spans="1:16" s="161" customFormat="1" ht="15" customHeight="1">
      <c r="A32" s="170"/>
      <c r="B32" s="160" t="s">
        <v>257</v>
      </c>
      <c r="C32" s="212">
        <v>50</v>
      </c>
      <c r="D32" s="213">
        <f t="shared" si="8"/>
        <v>2681</v>
      </c>
      <c r="E32" s="213">
        <f t="shared" si="9"/>
        <v>2676</v>
      </c>
      <c r="F32" s="214">
        <v>1768</v>
      </c>
      <c r="G32" s="214">
        <v>908</v>
      </c>
      <c r="H32" s="213">
        <f t="shared" si="10"/>
        <v>5</v>
      </c>
      <c r="I32" s="214">
        <v>5</v>
      </c>
      <c r="J32" s="214" t="s">
        <v>33</v>
      </c>
      <c r="K32" s="214">
        <v>1179480</v>
      </c>
      <c r="L32" s="214">
        <v>2655488</v>
      </c>
      <c r="M32" s="213">
        <f>SUM(N32:P32)</f>
        <v>6118170</v>
      </c>
      <c r="N32" s="214">
        <v>6051774</v>
      </c>
      <c r="O32" s="214">
        <v>66293</v>
      </c>
      <c r="P32" s="214">
        <v>103</v>
      </c>
    </row>
    <row r="33" spans="1:16" s="161" customFormat="1" ht="15" customHeight="1">
      <c r="A33" s="170"/>
      <c r="B33" s="160" t="s">
        <v>258</v>
      </c>
      <c r="C33" s="212">
        <v>73</v>
      </c>
      <c r="D33" s="213">
        <f t="shared" si="8"/>
        <v>2404</v>
      </c>
      <c r="E33" s="213">
        <f t="shared" si="9"/>
        <v>2390</v>
      </c>
      <c r="F33" s="214">
        <v>1430</v>
      </c>
      <c r="G33" s="214">
        <v>960</v>
      </c>
      <c r="H33" s="213">
        <f t="shared" si="10"/>
        <v>14</v>
      </c>
      <c r="I33" s="214">
        <v>10</v>
      </c>
      <c r="J33" s="214">
        <v>4</v>
      </c>
      <c r="K33" s="214">
        <v>861516</v>
      </c>
      <c r="L33" s="214">
        <v>1809492</v>
      </c>
      <c r="M33" s="213">
        <f>SUM(N33:P33)</f>
        <v>3555808</v>
      </c>
      <c r="N33" s="214">
        <v>3046813</v>
      </c>
      <c r="O33" s="214">
        <v>403289</v>
      </c>
      <c r="P33" s="214">
        <v>105706</v>
      </c>
    </row>
    <row r="34" spans="1:16" s="161" customFormat="1" ht="15" customHeight="1">
      <c r="A34" s="170"/>
      <c r="B34" s="160" t="s">
        <v>259</v>
      </c>
      <c r="C34" s="212">
        <v>8</v>
      </c>
      <c r="D34" s="213">
        <f t="shared" si="8"/>
        <v>77</v>
      </c>
      <c r="E34" s="213">
        <f t="shared" si="9"/>
        <v>75</v>
      </c>
      <c r="F34" s="214">
        <v>63</v>
      </c>
      <c r="G34" s="214">
        <v>12</v>
      </c>
      <c r="H34" s="213">
        <f t="shared" si="10"/>
        <v>2</v>
      </c>
      <c r="I34" s="214">
        <v>1</v>
      </c>
      <c r="J34" s="214">
        <v>1</v>
      </c>
      <c r="K34" s="214">
        <v>32440</v>
      </c>
      <c r="L34" s="214">
        <v>55844</v>
      </c>
      <c r="M34" s="213">
        <f>SUM(N34:P34)</f>
        <v>223414</v>
      </c>
      <c r="N34" s="214">
        <v>211099</v>
      </c>
      <c r="O34" s="214">
        <v>12315</v>
      </c>
      <c r="P34" s="214">
        <v>0</v>
      </c>
    </row>
    <row r="35" spans="1:16" s="161" customFormat="1" ht="15" customHeight="1">
      <c r="A35" s="170"/>
      <c r="B35" s="160" t="s">
        <v>260</v>
      </c>
      <c r="C35" s="212">
        <v>2</v>
      </c>
      <c r="D35" s="213">
        <f t="shared" si="8"/>
        <v>15</v>
      </c>
      <c r="E35" s="213">
        <f t="shared" si="9"/>
        <v>11</v>
      </c>
      <c r="F35" s="214">
        <v>6</v>
      </c>
      <c r="G35" s="214">
        <v>5</v>
      </c>
      <c r="H35" s="213">
        <f t="shared" si="10"/>
        <v>4</v>
      </c>
      <c r="I35" s="214">
        <v>2</v>
      </c>
      <c r="J35" s="214">
        <v>2</v>
      </c>
      <c r="K35" s="188" t="s">
        <v>388</v>
      </c>
      <c r="L35" s="188" t="s">
        <v>388</v>
      </c>
      <c r="M35" s="188" t="s">
        <v>388</v>
      </c>
      <c r="N35" s="188" t="s">
        <v>388</v>
      </c>
      <c r="O35" s="188" t="s">
        <v>388</v>
      </c>
      <c r="P35" s="188" t="s">
        <v>388</v>
      </c>
    </row>
    <row r="36" spans="1:16" s="161" customFormat="1" ht="15" customHeight="1">
      <c r="A36" s="170"/>
      <c r="B36" s="160" t="s">
        <v>261</v>
      </c>
      <c r="C36" s="212">
        <v>3</v>
      </c>
      <c r="D36" s="213">
        <f t="shared" si="8"/>
        <v>20</v>
      </c>
      <c r="E36" s="213">
        <f t="shared" si="9"/>
        <v>17</v>
      </c>
      <c r="F36" s="214">
        <v>11</v>
      </c>
      <c r="G36" s="214">
        <v>6</v>
      </c>
      <c r="H36" s="213">
        <f t="shared" si="10"/>
        <v>3</v>
      </c>
      <c r="I36" s="214">
        <v>2</v>
      </c>
      <c r="J36" s="214">
        <v>1</v>
      </c>
      <c r="K36" s="214">
        <v>5970</v>
      </c>
      <c r="L36" s="214">
        <v>4539</v>
      </c>
      <c r="M36" s="213">
        <f>SUM(N36:P36)</f>
        <v>15247</v>
      </c>
      <c r="N36" s="214">
        <v>15247</v>
      </c>
      <c r="O36" s="214" t="s">
        <v>33</v>
      </c>
      <c r="P36" s="214">
        <v>0</v>
      </c>
    </row>
    <row r="37" spans="1:16" s="161" customFormat="1" ht="15" customHeight="1">
      <c r="A37" s="170"/>
      <c r="B37" s="160" t="s">
        <v>262</v>
      </c>
      <c r="C37" s="212">
        <v>1</v>
      </c>
      <c r="D37" s="213">
        <f t="shared" si="8"/>
        <v>4</v>
      </c>
      <c r="E37" s="213">
        <f t="shared" si="9"/>
        <v>4</v>
      </c>
      <c r="F37" s="214">
        <v>3</v>
      </c>
      <c r="G37" s="214">
        <v>1</v>
      </c>
      <c r="H37" s="214" t="s">
        <v>33</v>
      </c>
      <c r="I37" s="214" t="s">
        <v>33</v>
      </c>
      <c r="J37" s="214" t="s">
        <v>33</v>
      </c>
      <c r="K37" s="188" t="s">
        <v>388</v>
      </c>
      <c r="L37" s="188" t="s">
        <v>388</v>
      </c>
      <c r="M37" s="188" t="s">
        <v>388</v>
      </c>
      <c r="N37" s="188" t="s">
        <v>388</v>
      </c>
      <c r="O37" s="188" t="s">
        <v>388</v>
      </c>
      <c r="P37" s="188" t="s">
        <v>388</v>
      </c>
    </row>
    <row r="38" spans="1:16" s="161" customFormat="1" ht="15" customHeight="1">
      <c r="A38" s="170"/>
      <c r="B38" s="160" t="s">
        <v>263</v>
      </c>
      <c r="C38" s="212">
        <v>7</v>
      </c>
      <c r="D38" s="213">
        <f t="shared" si="8"/>
        <v>77</v>
      </c>
      <c r="E38" s="213">
        <f t="shared" si="9"/>
        <v>74</v>
      </c>
      <c r="F38" s="214">
        <v>38</v>
      </c>
      <c r="G38" s="214">
        <v>36</v>
      </c>
      <c r="H38" s="213">
        <f>SUM(I38:J38)</f>
        <v>3</v>
      </c>
      <c r="I38" s="214">
        <v>1</v>
      </c>
      <c r="J38" s="214">
        <v>2</v>
      </c>
      <c r="K38" s="214">
        <v>25552</v>
      </c>
      <c r="L38" s="214">
        <v>33663</v>
      </c>
      <c r="M38" s="213">
        <f>SUM(N38:P38)</f>
        <v>88785</v>
      </c>
      <c r="N38" s="214">
        <v>88785</v>
      </c>
      <c r="O38" s="214" t="s">
        <v>33</v>
      </c>
      <c r="P38" s="214">
        <v>0</v>
      </c>
    </row>
    <row r="39" spans="1:16" ht="15" customHeight="1">
      <c r="A39" s="96"/>
      <c r="B39" s="47"/>
      <c r="C39" s="212"/>
      <c r="D39" s="214"/>
      <c r="E39" s="213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100" customFormat="1" ht="15" customHeight="1">
      <c r="A40" s="296" t="s">
        <v>264</v>
      </c>
      <c r="B40" s="243"/>
      <c r="C40" s="108">
        <f>SUM(C41:C42)</f>
        <v>127</v>
      </c>
      <c r="D40" s="109">
        <f aca="true" t="shared" si="11" ref="D40:I40">SUM(D41:D42)</f>
        <v>2666</v>
      </c>
      <c r="E40" s="109">
        <f t="shared" si="11"/>
        <v>2620</v>
      </c>
      <c r="F40" s="109">
        <f t="shared" si="11"/>
        <v>1397</v>
      </c>
      <c r="G40" s="109">
        <f t="shared" si="11"/>
        <v>1223</v>
      </c>
      <c r="H40" s="109">
        <f t="shared" si="11"/>
        <v>46</v>
      </c>
      <c r="I40" s="109">
        <f t="shared" si="11"/>
        <v>27</v>
      </c>
      <c r="J40" s="109">
        <f aca="true" t="shared" si="12" ref="J40:P40">SUM(J41:J42)</f>
        <v>19</v>
      </c>
      <c r="K40" s="109">
        <f t="shared" si="12"/>
        <v>829012</v>
      </c>
      <c r="L40" s="109">
        <f t="shared" si="12"/>
        <v>2065890</v>
      </c>
      <c r="M40" s="109">
        <f t="shared" si="12"/>
        <v>3923971</v>
      </c>
      <c r="N40" s="109">
        <f t="shared" si="12"/>
        <v>3617653</v>
      </c>
      <c r="O40" s="109">
        <f t="shared" si="12"/>
        <v>299684</v>
      </c>
      <c r="P40" s="109">
        <f t="shared" si="12"/>
        <v>6634</v>
      </c>
    </row>
    <row r="41" spans="1:16" s="161" customFormat="1" ht="15" customHeight="1">
      <c r="A41" s="170"/>
      <c r="B41" s="160" t="s">
        <v>265</v>
      </c>
      <c r="C41" s="212">
        <v>84</v>
      </c>
      <c r="D41" s="213">
        <f>SUM(E41,H41)</f>
        <v>2200</v>
      </c>
      <c r="E41" s="213">
        <f>SUM(F41:G41)</f>
        <v>2169</v>
      </c>
      <c r="F41" s="214">
        <v>1246</v>
      </c>
      <c r="G41" s="214">
        <v>923</v>
      </c>
      <c r="H41" s="213">
        <f>SUM(I41:J41)</f>
        <v>31</v>
      </c>
      <c r="I41" s="214">
        <v>17</v>
      </c>
      <c r="J41" s="214">
        <v>14</v>
      </c>
      <c r="K41" s="214">
        <v>722149</v>
      </c>
      <c r="L41" s="214">
        <v>1856435</v>
      </c>
      <c r="M41" s="213">
        <f>SUM(N41:P41)</f>
        <v>3320690</v>
      </c>
      <c r="N41" s="214">
        <v>3116391</v>
      </c>
      <c r="O41" s="214">
        <v>197715</v>
      </c>
      <c r="P41" s="214">
        <v>6584</v>
      </c>
    </row>
    <row r="42" spans="1:16" s="161" customFormat="1" ht="15" customHeight="1">
      <c r="A42" s="170"/>
      <c r="B42" s="160" t="s">
        <v>266</v>
      </c>
      <c r="C42" s="212">
        <v>43</v>
      </c>
      <c r="D42" s="213">
        <f>SUM(E42,H42)</f>
        <v>466</v>
      </c>
      <c r="E42" s="213">
        <f>SUM(F42:G42)</f>
        <v>451</v>
      </c>
      <c r="F42" s="214">
        <v>151</v>
      </c>
      <c r="G42" s="214">
        <v>300</v>
      </c>
      <c r="H42" s="213">
        <f>SUM(I42:J42)</f>
        <v>15</v>
      </c>
      <c r="I42" s="214">
        <v>10</v>
      </c>
      <c r="J42" s="214">
        <v>5</v>
      </c>
      <c r="K42" s="214">
        <v>106863</v>
      </c>
      <c r="L42" s="214">
        <v>209455</v>
      </c>
      <c r="M42" s="213">
        <f>SUM(N42:P42)</f>
        <v>603281</v>
      </c>
      <c r="N42" s="214">
        <v>501262</v>
      </c>
      <c r="O42" s="214">
        <v>101969</v>
      </c>
      <c r="P42" s="214">
        <v>50</v>
      </c>
    </row>
    <row r="43" spans="1:16" ht="15" customHeight="1">
      <c r="A43" s="96"/>
      <c r="B43" s="47"/>
      <c r="C43" s="212"/>
      <c r="D43" s="214"/>
      <c r="E43" s="213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100" customFormat="1" ht="15" customHeight="1">
      <c r="A44" s="296" t="s">
        <v>267</v>
      </c>
      <c r="B44" s="243"/>
      <c r="C44" s="108">
        <f>SUM(C45:C48)</f>
        <v>159</v>
      </c>
      <c r="D44" s="109">
        <f aca="true" t="shared" si="13" ref="D44:I44">SUM(D45:D48)</f>
        <v>4181</v>
      </c>
      <c r="E44" s="109">
        <f t="shared" si="13"/>
        <v>4105</v>
      </c>
      <c r="F44" s="109">
        <f t="shared" si="13"/>
        <v>2432</v>
      </c>
      <c r="G44" s="109">
        <f t="shared" si="13"/>
        <v>1673</v>
      </c>
      <c r="H44" s="109">
        <f t="shared" si="13"/>
        <v>76</v>
      </c>
      <c r="I44" s="109">
        <f t="shared" si="13"/>
        <v>45</v>
      </c>
      <c r="J44" s="109">
        <f aca="true" t="shared" si="14" ref="J44:P44">SUM(J45:J48)</f>
        <v>31</v>
      </c>
      <c r="K44" s="109">
        <f t="shared" si="14"/>
        <v>1520851</v>
      </c>
      <c r="L44" s="109">
        <f t="shared" si="14"/>
        <v>5203293</v>
      </c>
      <c r="M44" s="109">
        <f t="shared" si="14"/>
        <v>11795100</v>
      </c>
      <c r="N44" s="109">
        <f t="shared" si="14"/>
        <v>10803304</v>
      </c>
      <c r="O44" s="109">
        <f t="shared" si="14"/>
        <v>873443</v>
      </c>
      <c r="P44" s="109">
        <f t="shared" si="14"/>
        <v>118353</v>
      </c>
    </row>
    <row r="45" spans="1:16" s="161" customFormat="1" ht="15" customHeight="1">
      <c r="A45" s="170"/>
      <c r="B45" s="160" t="s">
        <v>268</v>
      </c>
      <c r="C45" s="212">
        <v>31</v>
      </c>
      <c r="D45" s="213">
        <f>SUM(E45,H45)</f>
        <v>367</v>
      </c>
      <c r="E45" s="213">
        <f>SUM(F45:G45)</f>
        <v>343</v>
      </c>
      <c r="F45" s="214">
        <v>110</v>
      </c>
      <c r="G45" s="214">
        <v>233</v>
      </c>
      <c r="H45" s="213">
        <f>SUM(I45:J45)</f>
        <v>24</v>
      </c>
      <c r="I45" s="214">
        <v>15</v>
      </c>
      <c r="J45" s="214">
        <v>9</v>
      </c>
      <c r="K45" s="214">
        <v>78075</v>
      </c>
      <c r="L45" s="214">
        <v>97103</v>
      </c>
      <c r="M45" s="213">
        <f>SUM(N45:P45)</f>
        <v>247088</v>
      </c>
      <c r="N45" s="214">
        <v>159429</v>
      </c>
      <c r="O45" s="214">
        <v>87579</v>
      </c>
      <c r="P45" s="214">
        <v>80</v>
      </c>
    </row>
    <row r="46" spans="1:16" s="161" customFormat="1" ht="15" customHeight="1">
      <c r="A46" s="170"/>
      <c r="B46" s="160" t="s">
        <v>269</v>
      </c>
      <c r="C46" s="212">
        <v>25</v>
      </c>
      <c r="D46" s="213">
        <f>SUM(E46,H46)</f>
        <v>1037</v>
      </c>
      <c r="E46" s="213">
        <f>SUM(F46:G46)</f>
        <v>1030</v>
      </c>
      <c r="F46" s="214">
        <v>617</v>
      </c>
      <c r="G46" s="214">
        <v>413</v>
      </c>
      <c r="H46" s="213">
        <f>SUM(I46:J46)</f>
        <v>7</v>
      </c>
      <c r="I46" s="214">
        <v>4</v>
      </c>
      <c r="J46" s="214">
        <v>3</v>
      </c>
      <c r="K46" s="214">
        <v>356686</v>
      </c>
      <c r="L46" s="214">
        <v>1297877</v>
      </c>
      <c r="M46" s="213">
        <f>SUM(N46:P46)</f>
        <v>5031192</v>
      </c>
      <c r="N46" s="214">
        <v>4568495</v>
      </c>
      <c r="O46" s="214">
        <v>349891</v>
      </c>
      <c r="P46" s="214">
        <v>112806</v>
      </c>
    </row>
    <row r="47" spans="1:16" s="161" customFormat="1" ht="15" customHeight="1">
      <c r="A47" s="170"/>
      <c r="B47" s="160" t="s">
        <v>270</v>
      </c>
      <c r="C47" s="212">
        <v>65</v>
      </c>
      <c r="D47" s="213">
        <f>SUM(E47,H47)</f>
        <v>2170</v>
      </c>
      <c r="E47" s="213">
        <f>SUM(F47:G47)</f>
        <v>2137</v>
      </c>
      <c r="F47" s="214">
        <v>1405</v>
      </c>
      <c r="G47" s="214">
        <v>732</v>
      </c>
      <c r="H47" s="213">
        <f>SUM(I47:J47)</f>
        <v>33</v>
      </c>
      <c r="I47" s="214">
        <v>20</v>
      </c>
      <c r="J47" s="214">
        <v>13</v>
      </c>
      <c r="K47" s="214">
        <v>909726</v>
      </c>
      <c r="L47" s="214">
        <v>3503873</v>
      </c>
      <c r="M47" s="213">
        <f>SUM(N47:P47)</f>
        <v>5772813</v>
      </c>
      <c r="N47" s="214">
        <v>5618029</v>
      </c>
      <c r="O47" s="214">
        <v>149617</v>
      </c>
      <c r="P47" s="214">
        <v>5167</v>
      </c>
    </row>
    <row r="48" spans="1:16" s="161" customFormat="1" ht="15" customHeight="1">
      <c r="A48" s="170"/>
      <c r="B48" s="160" t="s">
        <v>271</v>
      </c>
      <c r="C48" s="212">
        <v>38</v>
      </c>
      <c r="D48" s="213">
        <f>SUM(E48,H48)</f>
        <v>607</v>
      </c>
      <c r="E48" s="213">
        <f>SUM(F48:G48)</f>
        <v>595</v>
      </c>
      <c r="F48" s="214">
        <v>300</v>
      </c>
      <c r="G48" s="214">
        <v>295</v>
      </c>
      <c r="H48" s="213">
        <f>SUM(I48:J48)</f>
        <v>12</v>
      </c>
      <c r="I48" s="214">
        <v>6</v>
      </c>
      <c r="J48" s="214">
        <v>6</v>
      </c>
      <c r="K48" s="214">
        <v>176364</v>
      </c>
      <c r="L48" s="214">
        <v>304440</v>
      </c>
      <c r="M48" s="213">
        <f>SUM(N48:P48)</f>
        <v>744007</v>
      </c>
      <c r="N48" s="214">
        <v>457351</v>
      </c>
      <c r="O48" s="214">
        <v>286356</v>
      </c>
      <c r="P48" s="214">
        <v>300</v>
      </c>
    </row>
    <row r="49" spans="1:16" ht="15" customHeight="1">
      <c r="A49" s="96"/>
      <c r="B49" s="47"/>
      <c r="C49" s="212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100" customFormat="1" ht="15" customHeight="1">
      <c r="A50" s="296" t="s">
        <v>272</v>
      </c>
      <c r="B50" s="243"/>
      <c r="C50" s="108">
        <f>SUM(C51:C53)</f>
        <v>93</v>
      </c>
      <c r="D50" s="109">
        <f aca="true" t="shared" si="15" ref="D50:I50">SUM(D51:D53)</f>
        <v>1901</v>
      </c>
      <c r="E50" s="109">
        <f t="shared" si="15"/>
        <v>1856</v>
      </c>
      <c r="F50" s="109">
        <f t="shared" si="15"/>
        <v>952</v>
      </c>
      <c r="G50" s="109">
        <f t="shared" si="15"/>
        <v>904</v>
      </c>
      <c r="H50" s="109">
        <f t="shared" si="15"/>
        <v>45</v>
      </c>
      <c r="I50" s="109">
        <f t="shared" si="15"/>
        <v>27</v>
      </c>
      <c r="J50" s="109">
        <f aca="true" t="shared" si="16" ref="J50:P50">SUM(J51:J53)</f>
        <v>18</v>
      </c>
      <c r="K50" s="109">
        <f t="shared" si="16"/>
        <v>555016</v>
      </c>
      <c r="L50" s="109">
        <f t="shared" si="16"/>
        <v>1278970</v>
      </c>
      <c r="M50" s="109">
        <f t="shared" si="16"/>
        <v>2520274</v>
      </c>
      <c r="N50" s="109">
        <f t="shared" si="16"/>
        <v>1455451</v>
      </c>
      <c r="O50" s="109">
        <f t="shared" si="16"/>
        <v>1064807</v>
      </c>
      <c r="P50" s="109">
        <f t="shared" si="16"/>
        <v>16</v>
      </c>
    </row>
    <row r="51" spans="1:16" s="161" customFormat="1" ht="15" customHeight="1">
      <c r="A51" s="170"/>
      <c r="B51" s="160" t="s">
        <v>273</v>
      </c>
      <c r="C51" s="212">
        <v>30</v>
      </c>
      <c r="D51" s="213">
        <f>SUM(E51,H51)</f>
        <v>511</v>
      </c>
      <c r="E51" s="213">
        <f>SUM(F51:G51)</f>
        <v>501</v>
      </c>
      <c r="F51" s="214">
        <v>250</v>
      </c>
      <c r="G51" s="214">
        <v>251</v>
      </c>
      <c r="H51" s="213">
        <f>SUM(I51:J51)</f>
        <v>10</v>
      </c>
      <c r="I51" s="214">
        <v>8</v>
      </c>
      <c r="J51" s="214">
        <v>2</v>
      </c>
      <c r="K51" s="214">
        <v>154161</v>
      </c>
      <c r="L51" s="214">
        <v>413297</v>
      </c>
      <c r="M51" s="213">
        <f>SUM(N51:P51)</f>
        <v>756321</v>
      </c>
      <c r="N51" s="214">
        <v>643574</v>
      </c>
      <c r="O51" s="214">
        <v>112747</v>
      </c>
      <c r="P51" s="214">
        <v>0</v>
      </c>
    </row>
    <row r="52" spans="1:16" s="161" customFormat="1" ht="15" customHeight="1">
      <c r="A52" s="170"/>
      <c r="B52" s="160" t="s">
        <v>274</v>
      </c>
      <c r="C52" s="212">
        <v>40</v>
      </c>
      <c r="D52" s="213">
        <f>SUM(E52,H52)</f>
        <v>1132</v>
      </c>
      <c r="E52" s="213">
        <f>SUM(F52:G52)</f>
        <v>1113</v>
      </c>
      <c r="F52" s="214">
        <v>564</v>
      </c>
      <c r="G52" s="214">
        <v>549</v>
      </c>
      <c r="H52" s="213">
        <f>SUM(I52:J52)</f>
        <v>19</v>
      </c>
      <c r="I52" s="214">
        <v>11</v>
      </c>
      <c r="J52" s="214">
        <v>8</v>
      </c>
      <c r="K52" s="214">
        <v>333248</v>
      </c>
      <c r="L52" s="214">
        <v>796076</v>
      </c>
      <c r="M52" s="213">
        <f>SUM(N52:P52)</f>
        <v>1537804</v>
      </c>
      <c r="N52" s="214">
        <v>753586</v>
      </c>
      <c r="O52" s="214">
        <v>784218</v>
      </c>
      <c r="P52" s="214">
        <v>0</v>
      </c>
    </row>
    <row r="53" spans="1:16" s="161" customFormat="1" ht="15" customHeight="1">
      <c r="A53" s="170"/>
      <c r="B53" s="160" t="s">
        <v>275</v>
      </c>
      <c r="C53" s="212">
        <v>23</v>
      </c>
      <c r="D53" s="213">
        <f>SUM(E53,H53)</f>
        <v>258</v>
      </c>
      <c r="E53" s="213">
        <f>SUM(F53:G53)</f>
        <v>242</v>
      </c>
      <c r="F53" s="214">
        <v>138</v>
      </c>
      <c r="G53" s="214">
        <v>104</v>
      </c>
      <c r="H53" s="213">
        <f>SUM(I53:J53)</f>
        <v>16</v>
      </c>
      <c r="I53" s="214">
        <v>8</v>
      </c>
      <c r="J53" s="214">
        <v>8</v>
      </c>
      <c r="K53" s="214">
        <v>67607</v>
      </c>
      <c r="L53" s="214">
        <v>69597</v>
      </c>
      <c r="M53" s="213">
        <f>SUM(N53:P53)</f>
        <v>226149</v>
      </c>
      <c r="N53" s="214">
        <v>58291</v>
      </c>
      <c r="O53" s="214">
        <v>167842</v>
      </c>
      <c r="P53" s="214">
        <v>16</v>
      </c>
    </row>
    <row r="54" spans="1:16" ht="15" customHeight="1">
      <c r="A54" s="96"/>
      <c r="B54" s="47"/>
      <c r="C54" s="212"/>
      <c r="D54" s="214"/>
      <c r="E54" s="213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100" customFormat="1" ht="15" customHeight="1">
      <c r="A55" s="296" t="s">
        <v>276</v>
      </c>
      <c r="B55" s="243"/>
      <c r="C55" s="109">
        <f aca="true" t="shared" si="17" ref="C55:P55">SUM(C56:C59)</f>
        <v>100</v>
      </c>
      <c r="D55" s="109">
        <f t="shared" si="17"/>
        <v>1740</v>
      </c>
      <c r="E55" s="109">
        <f t="shared" si="17"/>
        <v>1685</v>
      </c>
      <c r="F55" s="109">
        <f t="shared" si="17"/>
        <v>577</v>
      </c>
      <c r="G55" s="109">
        <f t="shared" si="17"/>
        <v>1108</v>
      </c>
      <c r="H55" s="109">
        <f t="shared" si="17"/>
        <v>55</v>
      </c>
      <c r="I55" s="109">
        <f t="shared" si="17"/>
        <v>33</v>
      </c>
      <c r="J55" s="109">
        <f t="shared" si="17"/>
        <v>22</v>
      </c>
      <c r="K55" s="109">
        <f t="shared" si="17"/>
        <v>455067</v>
      </c>
      <c r="L55" s="109">
        <f t="shared" si="17"/>
        <v>707725</v>
      </c>
      <c r="M55" s="109">
        <f t="shared" si="17"/>
        <v>1651579</v>
      </c>
      <c r="N55" s="109">
        <f t="shared" si="17"/>
        <v>1253534</v>
      </c>
      <c r="O55" s="109">
        <f t="shared" si="17"/>
        <v>395895</v>
      </c>
      <c r="P55" s="109">
        <f t="shared" si="17"/>
        <v>2150</v>
      </c>
    </row>
    <row r="56" spans="1:16" s="161" customFormat="1" ht="15" customHeight="1">
      <c r="A56" s="170"/>
      <c r="B56" s="160" t="s">
        <v>277</v>
      </c>
      <c r="C56" s="212">
        <v>25</v>
      </c>
      <c r="D56" s="213">
        <f>SUM(E56,H56)</f>
        <v>418</v>
      </c>
      <c r="E56" s="213">
        <f>SUM(F56:G56)</f>
        <v>402</v>
      </c>
      <c r="F56" s="214">
        <v>127</v>
      </c>
      <c r="G56" s="214">
        <v>275</v>
      </c>
      <c r="H56" s="213">
        <f>SUM(I56:J56)</f>
        <v>16</v>
      </c>
      <c r="I56" s="214">
        <v>11</v>
      </c>
      <c r="J56" s="214">
        <v>5</v>
      </c>
      <c r="K56" s="214">
        <v>124486</v>
      </c>
      <c r="L56" s="214">
        <v>310649</v>
      </c>
      <c r="M56" s="213">
        <f>SUM(N56:P56)</f>
        <v>629446</v>
      </c>
      <c r="N56" s="214">
        <v>576945</v>
      </c>
      <c r="O56" s="214">
        <v>52501</v>
      </c>
      <c r="P56" s="214">
        <v>0</v>
      </c>
    </row>
    <row r="57" spans="1:16" s="161" customFormat="1" ht="15" customHeight="1">
      <c r="A57" s="170"/>
      <c r="B57" s="160" t="s">
        <v>278</v>
      </c>
      <c r="C57" s="212">
        <v>21</v>
      </c>
      <c r="D57" s="213">
        <f>SUM(E57,H57)</f>
        <v>543</v>
      </c>
      <c r="E57" s="213">
        <f>SUM(F57:G57)</f>
        <v>531</v>
      </c>
      <c r="F57" s="214">
        <v>199</v>
      </c>
      <c r="G57" s="214">
        <v>332</v>
      </c>
      <c r="H57" s="213">
        <f>SUM(I57:J57)</f>
        <v>12</v>
      </c>
      <c r="I57" s="214">
        <v>6</v>
      </c>
      <c r="J57" s="214">
        <v>6</v>
      </c>
      <c r="K57" s="214">
        <v>155073</v>
      </c>
      <c r="L57" s="214">
        <v>159766</v>
      </c>
      <c r="M57" s="213">
        <f>SUM(N57:P57)</f>
        <v>468813</v>
      </c>
      <c r="N57" s="214">
        <v>400764</v>
      </c>
      <c r="O57" s="214">
        <v>67899</v>
      </c>
      <c r="P57" s="214">
        <v>150</v>
      </c>
    </row>
    <row r="58" spans="1:16" s="161" customFormat="1" ht="15" customHeight="1">
      <c r="A58" s="170"/>
      <c r="B58" s="160" t="s">
        <v>279</v>
      </c>
      <c r="C58" s="212">
        <v>39</v>
      </c>
      <c r="D58" s="213">
        <f>SUM(E58,H58)</f>
        <v>570</v>
      </c>
      <c r="E58" s="213">
        <f>SUM(F58:G58)</f>
        <v>546</v>
      </c>
      <c r="F58" s="214">
        <v>206</v>
      </c>
      <c r="G58" s="214">
        <v>340</v>
      </c>
      <c r="H58" s="213">
        <f>SUM(I58:J58)</f>
        <v>24</v>
      </c>
      <c r="I58" s="214">
        <v>13</v>
      </c>
      <c r="J58" s="214">
        <v>11</v>
      </c>
      <c r="K58" s="214">
        <v>134263</v>
      </c>
      <c r="L58" s="214">
        <v>180747</v>
      </c>
      <c r="M58" s="213">
        <f>SUM(N58:P58)</f>
        <v>423820</v>
      </c>
      <c r="N58" s="214">
        <v>202693</v>
      </c>
      <c r="O58" s="214">
        <v>219127</v>
      </c>
      <c r="P58" s="214">
        <v>2000</v>
      </c>
    </row>
    <row r="59" spans="1:16" s="161" customFormat="1" ht="15" customHeight="1">
      <c r="A59" s="170"/>
      <c r="B59" s="160" t="s">
        <v>280</v>
      </c>
      <c r="C59" s="212">
        <v>15</v>
      </c>
      <c r="D59" s="213">
        <f>SUM(E59,H59)</f>
        <v>209</v>
      </c>
      <c r="E59" s="213">
        <f>SUM(F59:G59)</f>
        <v>206</v>
      </c>
      <c r="F59" s="214">
        <v>45</v>
      </c>
      <c r="G59" s="214">
        <v>161</v>
      </c>
      <c r="H59" s="213">
        <f>SUM(I59:J59)</f>
        <v>3</v>
      </c>
      <c r="I59" s="214">
        <v>3</v>
      </c>
      <c r="J59" s="214" t="s">
        <v>33</v>
      </c>
      <c r="K59" s="214">
        <v>41245</v>
      </c>
      <c r="L59" s="214">
        <v>56563</v>
      </c>
      <c r="M59" s="213">
        <f>SUM(N59:P59)</f>
        <v>129500</v>
      </c>
      <c r="N59" s="214">
        <v>73132</v>
      </c>
      <c r="O59" s="214">
        <v>56368</v>
      </c>
      <c r="P59" s="214">
        <v>0</v>
      </c>
    </row>
    <row r="60" spans="1:16" ht="15" customHeight="1">
      <c r="A60" s="96"/>
      <c r="B60" s="47"/>
      <c r="C60" s="212"/>
      <c r="D60" s="214"/>
      <c r="E60" s="213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100" customFormat="1" ht="15" customHeight="1">
      <c r="A61" s="296" t="s">
        <v>281</v>
      </c>
      <c r="B61" s="243"/>
      <c r="C61" s="109">
        <f aca="true" t="shared" si="18" ref="C61:P61">SUM(C62)</f>
        <v>14</v>
      </c>
      <c r="D61" s="109">
        <f t="shared" si="18"/>
        <v>656</v>
      </c>
      <c r="E61" s="109">
        <f t="shared" si="18"/>
        <v>647</v>
      </c>
      <c r="F61" s="109">
        <f t="shared" si="18"/>
        <v>329</v>
      </c>
      <c r="G61" s="109">
        <f t="shared" si="18"/>
        <v>318</v>
      </c>
      <c r="H61" s="109">
        <f t="shared" si="18"/>
        <v>9</v>
      </c>
      <c r="I61" s="109">
        <f t="shared" si="18"/>
        <v>4</v>
      </c>
      <c r="J61" s="109">
        <f t="shared" si="18"/>
        <v>5</v>
      </c>
      <c r="K61" s="109">
        <f t="shared" si="18"/>
        <v>214623</v>
      </c>
      <c r="L61" s="109">
        <f t="shared" si="18"/>
        <v>366728</v>
      </c>
      <c r="M61" s="109">
        <f t="shared" si="18"/>
        <v>662666</v>
      </c>
      <c r="N61" s="109">
        <f t="shared" si="18"/>
        <v>624935</v>
      </c>
      <c r="O61" s="109">
        <f t="shared" si="18"/>
        <v>37731</v>
      </c>
      <c r="P61" s="109">
        <f t="shared" si="18"/>
        <v>0</v>
      </c>
    </row>
    <row r="62" spans="1:16" s="161" customFormat="1" ht="15" customHeight="1">
      <c r="A62" s="172"/>
      <c r="B62" s="173" t="s">
        <v>282</v>
      </c>
      <c r="C62" s="215">
        <v>14</v>
      </c>
      <c r="D62" s="216">
        <f>SUM(E62,H62)</f>
        <v>656</v>
      </c>
      <c r="E62" s="216">
        <f>SUM(F62:G62)</f>
        <v>647</v>
      </c>
      <c r="F62" s="217">
        <v>329</v>
      </c>
      <c r="G62" s="217">
        <v>318</v>
      </c>
      <c r="H62" s="216">
        <f>SUM(I62:J62)</f>
        <v>9</v>
      </c>
      <c r="I62" s="217">
        <v>4</v>
      </c>
      <c r="J62" s="217">
        <v>5</v>
      </c>
      <c r="K62" s="217">
        <v>214623</v>
      </c>
      <c r="L62" s="217">
        <v>366728</v>
      </c>
      <c r="M62" s="216">
        <f>SUM(N62:P62)</f>
        <v>662666</v>
      </c>
      <c r="N62" s="217">
        <v>624935</v>
      </c>
      <c r="O62" s="217">
        <v>37731</v>
      </c>
      <c r="P62" s="217">
        <v>0</v>
      </c>
    </row>
    <row r="63" spans="1:16" ht="15" customHeight="1">
      <c r="A63" s="37" t="s">
        <v>168</v>
      </c>
      <c r="B63" s="37"/>
      <c r="C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34">
    <mergeCell ref="A55:B55"/>
    <mergeCell ref="A61:B61"/>
    <mergeCell ref="A24:B24"/>
    <mergeCell ref="A30:B30"/>
    <mergeCell ref="A40:B40"/>
    <mergeCell ref="A44:B44"/>
    <mergeCell ref="A18:B18"/>
    <mergeCell ref="A20:B20"/>
    <mergeCell ref="A21:B21"/>
    <mergeCell ref="A50:B50"/>
    <mergeCell ref="A19:B19"/>
    <mergeCell ref="A14:B14"/>
    <mergeCell ref="A15:B15"/>
    <mergeCell ref="A16:B16"/>
    <mergeCell ref="A17:B17"/>
    <mergeCell ref="A13:B13"/>
    <mergeCell ref="N7:N8"/>
    <mergeCell ref="O7:O8"/>
    <mergeCell ref="H7:J7"/>
    <mergeCell ref="M7:M8"/>
    <mergeCell ref="E7:G7"/>
    <mergeCell ref="A10:B10"/>
    <mergeCell ref="A11:B11"/>
    <mergeCell ref="A12:B12"/>
    <mergeCell ref="A4:P4"/>
    <mergeCell ref="P7:P8"/>
    <mergeCell ref="A9:B9"/>
    <mergeCell ref="A3:P3"/>
    <mergeCell ref="A6:B8"/>
    <mergeCell ref="D6:J6"/>
    <mergeCell ref="K6:K8"/>
    <mergeCell ref="L6:L8"/>
    <mergeCell ref="M6:P6"/>
    <mergeCell ref="D7:D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59765625" style="5" customWidth="1"/>
    <col min="2" max="5" width="17.3984375" style="5" customWidth="1"/>
    <col min="6" max="6" width="15.69921875" style="5" customWidth="1"/>
    <col min="7" max="10" width="17.3984375" style="5" customWidth="1"/>
    <col min="11" max="16384" width="10.59765625" style="5" customWidth="1"/>
  </cols>
  <sheetData>
    <row r="1" spans="1:10" s="2" customFormat="1" ht="19.5" customHeight="1">
      <c r="A1" s="1" t="s">
        <v>285</v>
      </c>
      <c r="J1" s="4" t="s">
        <v>286</v>
      </c>
    </row>
    <row r="2" spans="1:10" s="2" customFormat="1" ht="19.5" customHeight="1">
      <c r="A2" s="1"/>
      <c r="J2" s="4"/>
    </row>
    <row r="3" spans="1:15" ht="19.5" customHeight="1">
      <c r="A3" s="282" t="s">
        <v>287</v>
      </c>
      <c r="B3" s="282"/>
      <c r="C3" s="282"/>
      <c r="D3" s="282"/>
      <c r="E3" s="282"/>
      <c r="F3" s="282"/>
      <c r="G3" s="282"/>
      <c r="H3" s="282"/>
      <c r="I3" s="282"/>
      <c r="J3" s="282"/>
      <c r="K3" s="111"/>
      <c r="L3" s="111"/>
      <c r="M3" s="111"/>
      <c r="N3" s="111"/>
      <c r="O3" s="111"/>
    </row>
    <row r="4" spans="1:10" ht="19.5" customHeight="1">
      <c r="A4" s="239" t="s">
        <v>288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8" customHeight="1" thickBot="1">
      <c r="A5" s="7"/>
      <c r="B5" s="7"/>
      <c r="C5" s="7"/>
      <c r="D5" s="7"/>
      <c r="E5" s="7"/>
      <c r="F5" s="7"/>
      <c r="G5" s="7"/>
      <c r="H5" s="37"/>
      <c r="I5" s="7"/>
      <c r="J5" s="57" t="s">
        <v>289</v>
      </c>
    </row>
    <row r="6" spans="1:10" ht="18.75" customHeight="1">
      <c r="A6" s="301" t="s">
        <v>290</v>
      </c>
      <c r="B6" s="286" t="s">
        <v>291</v>
      </c>
      <c r="C6" s="289"/>
      <c r="D6" s="289"/>
      <c r="E6" s="286" t="s">
        <v>292</v>
      </c>
      <c r="F6" s="287"/>
      <c r="G6" s="287"/>
      <c r="H6" s="287"/>
      <c r="I6" s="287"/>
      <c r="J6" s="287"/>
    </row>
    <row r="7" spans="1:10" ht="18.75" customHeight="1">
      <c r="A7" s="302"/>
      <c r="B7" s="72" t="s">
        <v>378</v>
      </c>
      <c r="C7" s="72" t="s">
        <v>293</v>
      </c>
      <c r="D7" s="112" t="s">
        <v>31</v>
      </c>
      <c r="E7" s="72" t="s">
        <v>378</v>
      </c>
      <c r="F7" s="18" t="s">
        <v>294</v>
      </c>
      <c r="G7" s="72" t="s">
        <v>293</v>
      </c>
      <c r="H7" s="18" t="s">
        <v>294</v>
      </c>
      <c r="I7" s="72" t="s">
        <v>138</v>
      </c>
      <c r="J7" s="17" t="s">
        <v>294</v>
      </c>
    </row>
    <row r="8" spans="1:13" s="158" customFormat="1" ht="23.25" customHeight="1">
      <c r="A8" s="113" t="s">
        <v>144</v>
      </c>
      <c r="B8" s="218">
        <f>SUM(B34:B38)</f>
        <v>178559633</v>
      </c>
      <c r="C8" s="219">
        <f>SUM(C34:C38)</f>
        <v>180868387</v>
      </c>
      <c r="D8" s="98">
        <f aca="true" t="shared" si="0" ref="D8:I8">SUM(D34:D38)</f>
        <v>184263960</v>
      </c>
      <c r="E8" s="219">
        <f t="shared" si="0"/>
        <v>5726589</v>
      </c>
      <c r="F8" s="220">
        <f>E8/B8*100</f>
        <v>3.207101685743272</v>
      </c>
      <c r="G8" s="219">
        <f>SUM(G34:G38)</f>
        <v>5005796</v>
      </c>
      <c r="H8" s="220">
        <f>G8/C8*100</f>
        <v>2.767645625103076</v>
      </c>
      <c r="I8" s="219">
        <f t="shared" si="0"/>
        <v>5334935</v>
      </c>
      <c r="J8" s="220">
        <f>I8/D8*100</f>
        <v>2.8952677452498037</v>
      </c>
      <c r="K8" s="181"/>
      <c r="L8" s="181"/>
      <c r="M8" s="181"/>
    </row>
    <row r="9" spans="1:13" ht="23.25" customHeight="1">
      <c r="A9" s="11"/>
      <c r="B9" s="115"/>
      <c r="C9" s="116"/>
      <c r="D9" s="116"/>
      <c r="E9" s="116"/>
      <c r="F9" s="117"/>
      <c r="G9" s="116"/>
      <c r="H9" s="117"/>
      <c r="I9" s="116"/>
      <c r="J9" s="117"/>
      <c r="K9" s="114"/>
      <c r="L9" s="114"/>
      <c r="M9" s="114"/>
    </row>
    <row r="10" spans="1:13" ht="23.25" customHeight="1">
      <c r="A10" s="47" t="s">
        <v>145</v>
      </c>
      <c r="B10" s="175">
        <v>9158260</v>
      </c>
      <c r="C10" s="53">
        <v>9612962</v>
      </c>
      <c r="D10" s="53">
        <v>9948641</v>
      </c>
      <c r="E10" s="53">
        <v>149991</v>
      </c>
      <c r="F10" s="221">
        <f>E10/B10*100</f>
        <v>1.6377674361723733</v>
      </c>
      <c r="G10" s="188">
        <v>144270</v>
      </c>
      <c r="H10" s="221">
        <f>G10/C10*100</f>
        <v>1.5007861260660347</v>
      </c>
      <c r="I10" s="188">
        <v>185213</v>
      </c>
      <c r="J10" s="221">
        <f>I10/D10*100</f>
        <v>1.861691461175451</v>
      </c>
      <c r="K10" s="114"/>
      <c r="L10" s="114"/>
      <c r="M10" s="114"/>
    </row>
    <row r="11" spans="1:13" ht="23.25" customHeight="1">
      <c r="A11" s="47" t="s">
        <v>146</v>
      </c>
      <c r="B11" s="176">
        <v>18437239</v>
      </c>
      <c r="C11" s="145">
        <v>18123047</v>
      </c>
      <c r="D11" s="145">
        <v>20539224</v>
      </c>
      <c r="E11" s="145">
        <v>270279</v>
      </c>
      <c r="F11" s="221">
        <f aca="true" t="shared" si="1" ref="F11:F18">E11/B11*100</f>
        <v>1.465940751757896</v>
      </c>
      <c r="G11" s="188">
        <v>263968</v>
      </c>
      <c r="H11" s="221">
        <f aca="true" t="shared" si="2" ref="H11:H18">G11/C11*100</f>
        <v>1.4565321162605824</v>
      </c>
      <c r="I11" s="188">
        <v>366988</v>
      </c>
      <c r="J11" s="221">
        <f aca="true" t="shared" si="3" ref="J11:J18">I11/D11*100</f>
        <v>1.7867666275999523</v>
      </c>
      <c r="K11" s="114"/>
      <c r="L11" s="114"/>
      <c r="M11" s="114"/>
    </row>
    <row r="12" spans="1:13" ht="23.25" customHeight="1">
      <c r="A12" s="47" t="s">
        <v>147</v>
      </c>
      <c r="B12" s="176">
        <v>4303691</v>
      </c>
      <c r="C12" s="145">
        <v>4264142</v>
      </c>
      <c r="D12" s="145">
        <v>4360761</v>
      </c>
      <c r="E12" s="145">
        <v>407368</v>
      </c>
      <c r="F12" s="221">
        <f t="shared" si="1"/>
        <v>9.465549455107256</v>
      </c>
      <c r="G12" s="188">
        <v>310884</v>
      </c>
      <c r="H12" s="221">
        <f t="shared" si="2"/>
        <v>7.290657768901693</v>
      </c>
      <c r="I12" s="188">
        <v>322101</v>
      </c>
      <c r="J12" s="221">
        <f t="shared" si="3"/>
        <v>7.386348391943516</v>
      </c>
      <c r="K12" s="114"/>
      <c r="L12" s="114"/>
      <c r="M12" s="114"/>
    </row>
    <row r="13" spans="1:13" ht="23.25" customHeight="1">
      <c r="A13" s="47" t="s">
        <v>148</v>
      </c>
      <c r="B13" s="176">
        <v>1508083</v>
      </c>
      <c r="C13" s="145">
        <v>1439381</v>
      </c>
      <c r="D13" s="145">
        <v>1442339</v>
      </c>
      <c r="E13" s="145">
        <v>152858</v>
      </c>
      <c r="F13" s="221">
        <f t="shared" si="1"/>
        <v>10.135914269970552</v>
      </c>
      <c r="G13" s="188">
        <v>139540</v>
      </c>
      <c r="H13" s="221">
        <f t="shared" si="2"/>
        <v>9.694445042695436</v>
      </c>
      <c r="I13" s="188">
        <v>119082</v>
      </c>
      <c r="J13" s="221">
        <f t="shared" si="3"/>
        <v>8.256172786009392</v>
      </c>
      <c r="K13" s="114"/>
      <c r="L13" s="114"/>
      <c r="M13" s="114"/>
    </row>
    <row r="14" spans="1:13" ht="23.25" customHeight="1">
      <c r="A14" s="47" t="s">
        <v>149</v>
      </c>
      <c r="B14" s="176">
        <v>1167721</v>
      </c>
      <c r="C14" s="145">
        <v>997516</v>
      </c>
      <c r="D14" s="145">
        <v>1189460</v>
      </c>
      <c r="E14" s="145">
        <v>68828</v>
      </c>
      <c r="F14" s="221">
        <f t="shared" si="1"/>
        <v>5.894216169787132</v>
      </c>
      <c r="G14" s="188">
        <v>60637</v>
      </c>
      <c r="H14" s="221">
        <f t="shared" si="2"/>
        <v>6.078799738550559</v>
      </c>
      <c r="I14" s="188">
        <v>69905</v>
      </c>
      <c r="J14" s="221">
        <f t="shared" si="3"/>
        <v>5.877036638474602</v>
      </c>
      <c r="K14" s="114"/>
      <c r="L14" s="114"/>
      <c r="M14" s="114"/>
    </row>
    <row r="15" spans="1:13" ht="23.25" customHeight="1">
      <c r="A15" s="47" t="s">
        <v>150</v>
      </c>
      <c r="B15" s="176">
        <v>3328479</v>
      </c>
      <c r="C15" s="145">
        <v>3665436</v>
      </c>
      <c r="D15" s="145">
        <v>3887000</v>
      </c>
      <c r="E15" s="145">
        <v>31137</v>
      </c>
      <c r="F15" s="221">
        <f t="shared" si="1"/>
        <v>0.9354723283517786</v>
      </c>
      <c r="G15" s="188">
        <v>38616</v>
      </c>
      <c r="H15" s="221">
        <f t="shared" si="2"/>
        <v>1.0535172350574393</v>
      </c>
      <c r="I15" s="188">
        <v>71830</v>
      </c>
      <c r="J15" s="221">
        <f>I15/D15*100</f>
        <v>1.8479547208644198</v>
      </c>
      <c r="K15" s="114"/>
      <c r="L15" s="114"/>
      <c r="M15" s="114"/>
    </row>
    <row r="16" spans="1:13" ht="23.25" customHeight="1">
      <c r="A16" s="47" t="s">
        <v>151</v>
      </c>
      <c r="B16" s="176">
        <v>1398923</v>
      </c>
      <c r="C16" s="145">
        <v>1331867</v>
      </c>
      <c r="D16" s="145">
        <v>1225112</v>
      </c>
      <c r="E16" s="145">
        <v>81401</v>
      </c>
      <c r="F16" s="221">
        <f t="shared" si="1"/>
        <v>5.818833488333525</v>
      </c>
      <c r="G16" s="188">
        <v>75253</v>
      </c>
      <c r="H16" s="221">
        <f t="shared" si="2"/>
        <v>5.650188795127441</v>
      </c>
      <c r="I16" s="188">
        <v>79736</v>
      </c>
      <c r="J16" s="221">
        <f t="shared" si="3"/>
        <v>6.508466164726164</v>
      </c>
      <c r="K16" s="114"/>
      <c r="L16" s="114"/>
      <c r="M16" s="114"/>
    </row>
    <row r="17" spans="1:13" ht="23.25" customHeight="1">
      <c r="A17" s="47" t="s">
        <v>152</v>
      </c>
      <c r="B17" s="176">
        <v>6066281</v>
      </c>
      <c r="C17" s="145">
        <v>6191176</v>
      </c>
      <c r="D17" s="145">
        <v>6047872</v>
      </c>
      <c r="E17" s="145">
        <v>82923</v>
      </c>
      <c r="F17" s="221">
        <f t="shared" si="1"/>
        <v>1.3669495362974449</v>
      </c>
      <c r="G17" s="188">
        <v>83816</v>
      </c>
      <c r="H17" s="221">
        <f t="shared" si="2"/>
        <v>1.3537977276045778</v>
      </c>
      <c r="I17" s="188">
        <v>89923</v>
      </c>
      <c r="J17" s="221">
        <f t="shared" si="3"/>
        <v>1.486853557747254</v>
      </c>
      <c r="K17" s="114"/>
      <c r="L17" s="114"/>
      <c r="M17" s="114"/>
    </row>
    <row r="18" spans="1:13" ht="23.25" customHeight="1">
      <c r="A18" s="47" t="s">
        <v>153</v>
      </c>
      <c r="B18" s="176">
        <v>10740821</v>
      </c>
      <c r="C18" s="145">
        <v>11832773</v>
      </c>
      <c r="D18" s="145">
        <v>10246890</v>
      </c>
      <c r="E18" s="145">
        <v>435759</v>
      </c>
      <c r="F18" s="221">
        <f t="shared" si="1"/>
        <v>4.05703623587061</v>
      </c>
      <c r="G18" s="188">
        <v>426777</v>
      </c>
      <c r="H18" s="221">
        <f t="shared" si="2"/>
        <v>3.6067369837991485</v>
      </c>
      <c r="I18" s="188">
        <v>407196</v>
      </c>
      <c r="J18" s="221">
        <f t="shared" si="3"/>
        <v>3.973849626569623</v>
      </c>
      <c r="K18" s="114"/>
      <c r="L18" s="114"/>
      <c r="M18" s="114"/>
    </row>
    <row r="19" spans="1:13" ht="23.25" customHeight="1">
      <c r="A19" s="47" t="s">
        <v>154</v>
      </c>
      <c r="B19" s="176" t="s">
        <v>295</v>
      </c>
      <c r="C19" s="145" t="s">
        <v>295</v>
      </c>
      <c r="D19" s="145" t="s">
        <v>33</v>
      </c>
      <c r="E19" s="145" t="s">
        <v>295</v>
      </c>
      <c r="F19" s="188" t="s">
        <v>295</v>
      </c>
      <c r="G19" s="188" t="s">
        <v>295</v>
      </c>
      <c r="H19" s="188" t="s">
        <v>295</v>
      </c>
      <c r="I19" s="188" t="s">
        <v>33</v>
      </c>
      <c r="J19" s="221" t="s">
        <v>33</v>
      </c>
      <c r="K19" s="114"/>
      <c r="L19" s="114"/>
      <c r="M19" s="114"/>
    </row>
    <row r="20" spans="1:13" ht="23.25" customHeight="1">
      <c r="A20" s="47" t="s">
        <v>111</v>
      </c>
      <c r="B20" s="176">
        <v>3762750</v>
      </c>
      <c r="C20" s="145">
        <v>4025840</v>
      </c>
      <c r="D20" s="145">
        <v>3962818</v>
      </c>
      <c r="E20" s="145">
        <v>127084</v>
      </c>
      <c r="F20" s="221">
        <f>E20/B20*100</f>
        <v>3.3774234270148162</v>
      </c>
      <c r="G20" s="188">
        <v>141082</v>
      </c>
      <c r="H20" s="221">
        <f>G20/C20*100</f>
        <v>3.5044115016990243</v>
      </c>
      <c r="I20" s="188">
        <v>148141</v>
      </c>
      <c r="J20" s="221">
        <f>I20/D20*100</f>
        <v>3.738274127148913</v>
      </c>
      <c r="K20" s="114"/>
      <c r="L20" s="114"/>
      <c r="M20" s="114"/>
    </row>
    <row r="21" spans="1:13" ht="23.25" customHeight="1">
      <c r="A21" s="47" t="s">
        <v>155</v>
      </c>
      <c r="B21" s="176" t="s">
        <v>33</v>
      </c>
      <c r="C21" s="145" t="s">
        <v>33</v>
      </c>
      <c r="D21" s="145" t="s">
        <v>33</v>
      </c>
      <c r="E21" s="145" t="s">
        <v>33</v>
      </c>
      <c r="F21" s="221" t="s">
        <v>33</v>
      </c>
      <c r="G21" s="188" t="s">
        <v>33</v>
      </c>
      <c r="H21" s="221" t="s">
        <v>33</v>
      </c>
      <c r="I21" s="188" t="s">
        <v>33</v>
      </c>
      <c r="J21" s="221" t="s">
        <v>33</v>
      </c>
      <c r="K21" s="114"/>
      <c r="L21" s="114"/>
      <c r="M21" s="114"/>
    </row>
    <row r="22" spans="1:13" ht="23.25" customHeight="1">
      <c r="A22" s="47" t="s">
        <v>156</v>
      </c>
      <c r="B22" s="176" t="s">
        <v>33</v>
      </c>
      <c r="C22" s="145" t="s">
        <v>33</v>
      </c>
      <c r="D22" s="145" t="s">
        <v>33</v>
      </c>
      <c r="E22" s="145" t="s">
        <v>33</v>
      </c>
      <c r="F22" s="221" t="s">
        <v>33</v>
      </c>
      <c r="G22" s="188" t="s">
        <v>33</v>
      </c>
      <c r="H22" s="221" t="s">
        <v>33</v>
      </c>
      <c r="I22" s="188" t="s">
        <v>33</v>
      </c>
      <c r="J22" s="221" t="s">
        <v>33</v>
      </c>
      <c r="K22" s="114"/>
      <c r="L22" s="114"/>
      <c r="M22" s="114"/>
    </row>
    <row r="23" spans="1:13" ht="23.25" customHeight="1">
      <c r="A23" s="47" t="s">
        <v>158</v>
      </c>
      <c r="B23" s="176">
        <v>2403407</v>
      </c>
      <c r="C23" s="145">
        <v>2213749</v>
      </c>
      <c r="D23" s="145">
        <v>2264751</v>
      </c>
      <c r="E23" s="145">
        <v>249015</v>
      </c>
      <c r="F23" s="221">
        <f aca="true" t="shared" si="4" ref="F23:F31">E23/B23*100</f>
        <v>10.36091681517113</v>
      </c>
      <c r="G23" s="188">
        <v>204760</v>
      </c>
      <c r="H23" s="221">
        <f aca="true" t="shared" si="5" ref="H23:H31">G23/C23*100</f>
        <v>9.249467758088201</v>
      </c>
      <c r="I23" s="188">
        <v>204951</v>
      </c>
      <c r="J23" s="221">
        <f>I23/D23*100</f>
        <v>9.0496041286658</v>
      </c>
      <c r="K23" s="114"/>
      <c r="L23" s="114"/>
      <c r="M23" s="114"/>
    </row>
    <row r="24" spans="1:13" ht="23.25" customHeight="1">
      <c r="A24" s="47" t="s">
        <v>159</v>
      </c>
      <c r="B24" s="176">
        <v>1477425</v>
      </c>
      <c r="C24" s="145">
        <v>1391133</v>
      </c>
      <c r="D24" s="145">
        <v>1452549</v>
      </c>
      <c r="E24" s="145">
        <v>43229</v>
      </c>
      <c r="F24" s="221">
        <f t="shared" si="4"/>
        <v>2.9259691693317764</v>
      </c>
      <c r="G24" s="188">
        <v>39956</v>
      </c>
      <c r="H24" s="221">
        <f t="shared" si="5"/>
        <v>2.8721912283009603</v>
      </c>
      <c r="I24" s="188">
        <v>48814</v>
      </c>
      <c r="J24" s="221">
        <f>I24/D24*100</f>
        <v>3.3605750993598154</v>
      </c>
      <c r="K24" s="114"/>
      <c r="L24" s="114"/>
      <c r="M24" s="114"/>
    </row>
    <row r="25" spans="1:13" ht="23.25" customHeight="1">
      <c r="A25" s="47" t="s">
        <v>160</v>
      </c>
      <c r="B25" s="176">
        <v>2258657</v>
      </c>
      <c r="C25" s="145">
        <v>1922884</v>
      </c>
      <c r="D25" s="145" t="s">
        <v>295</v>
      </c>
      <c r="E25" s="145">
        <v>18324</v>
      </c>
      <c r="F25" s="221">
        <f t="shared" si="4"/>
        <v>0.8112785606668033</v>
      </c>
      <c r="G25" s="188">
        <v>21166</v>
      </c>
      <c r="H25" s="221">
        <f t="shared" si="5"/>
        <v>1.1007424264802244</v>
      </c>
      <c r="I25" s="188" t="s">
        <v>295</v>
      </c>
      <c r="J25" s="188" t="s">
        <v>295</v>
      </c>
      <c r="K25" s="114"/>
      <c r="L25" s="114"/>
      <c r="M25" s="114"/>
    </row>
    <row r="26" spans="1:13" ht="23.25" customHeight="1">
      <c r="A26" s="47" t="s">
        <v>161</v>
      </c>
      <c r="B26" s="176">
        <v>5281109</v>
      </c>
      <c r="C26" s="145">
        <v>5573054</v>
      </c>
      <c r="D26" s="145">
        <v>6642740</v>
      </c>
      <c r="E26" s="145">
        <v>251377</v>
      </c>
      <c r="F26" s="221">
        <f t="shared" si="4"/>
        <v>4.759928265067053</v>
      </c>
      <c r="G26" s="188">
        <v>318731</v>
      </c>
      <c r="H26" s="221">
        <f t="shared" si="5"/>
        <v>5.7191442968254025</v>
      </c>
      <c r="I26" s="188">
        <v>180197</v>
      </c>
      <c r="J26" s="221">
        <f aca="true" t="shared" si="6" ref="J26:J31">I26/D26*100</f>
        <v>2.7126908474515035</v>
      </c>
      <c r="K26" s="114"/>
      <c r="L26" s="114"/>
      <c r="M26" s="114"/>
    </row>
    <row r="27" spans="1:13" ht="23.25" customHeight="1">
      <c r="A27" s="47" t="s">
        <v>162</v>
      </c>
      <c r="B27" s="176">
        <v>39687593</v>
      </c>
      <c r="C27" s="145">
        <v>42760181</v>
      </c>
      <c r="D27" s="145">
        <v>47741016</v>
      </c>
      <c r="E27" s="145">
        <v>1247311</v>
      </c>
      <c r="F27" s="221">
        <f t="shared" si="4"/>
        <v>3.142823501541149</v>
      </c>
      <c r="G27" s="188">
        <v>1267620</v>
      </c>
      <c r="H27" s="221">
        <f t="shared" si="5"/>
        <v>2.964486983813282</v>
      </c>
      <c r="I27" s="188">
        <v>1422307</v>
      </c>
      <c r="J27" s="221">
        <f t="shared" si="6"/>
        <v>2.9792139321040008</v>
      </c>
      <c r="K27" s="114"/>
      <c r="L27" s="114"/>
      <c r="M27" s="114"/>
    </row>
    <row r="28" spans="1:13" ht="23.25" customHeight="1">
      <c r="A28" s="47" t="s">
        <v>163</v>
      </c>
      <c r="B28" s="176">
        <v>7103122</v>
      </c>
      <c r="C28" s="145">
        <v>6066597</v>
      </c>
      <c r="D28" s="145">
        <v>5967097</v>
      </c>
      <c r="E28" s="145">
        <v>133060</v>
      </c>
      <c r="F28" s="221">
        <f t="shared" si="4"/>
        <v>1.8732607999693656</v>
      </c>
      <c r="G28" s="188">
        <v>94187</v>
      </c>
      <c r="H28" s="221">
        <f t="shared" si="5"/>
        <v>1.552550795775622</v>
      </c>
      <c r="I28" s="188">
        <v>116113</v>
      </c>
      <c r="J28" s="221">
        <f t="shared" si="6"/>
        <v>1.945887589895053</v>
      </c>
      <c r="K28" s="114"/>
      <c r="L28" s="114"/>
      <c r="M28" s="114"/>
    </row>
    <row r="29" spans="1:13" ht="23.25" customHeight="1">
      <c r="A29" s="47" t="s">
        <v>164</v>
      </c>
      <c r="B29" s="176">
        <v>25940774</v>
      </c>
      <c r="C29" s="145">
        <v>24995418</v>
      </c>
      <c r="D29" s="145">
        <v>23866184</v>
      </c>
      <c r="E29" s="145">
        <v>1029071</v>
      </c>
      <c r="F29" s="221">
        <f t="shared" si="4"/>
        <v>3.967001909811943</v>
      </c>
      <c r="G29" s="188">
        <v>672456</v>
      </c>
      <c r="H29" s="221">
        <f t="shared" si="5"/>
        <v>2.6903170813146633</v>
      </c>
      <c r="I29" s="188">
        <v>812535</v>
      </c>
      <c r="J29" s="221">
        <f t="shared" si="6"/>
        <v>3.404545108677617</v>
      </c>
      <c r="K29" s="114"/>
      <c r="L29" s="114"/>
      <c r="M29" s="114"/>
    </row>
    <row r="30" spans="1:13" ht="23.25" customHeight="1">
      <c r="A30" s="47" t="s">
        <v>165</v>
      </c>
      <c r="B30" s="176">
        <v>28448208</v>
      </c>
      <c r="C30" s="145">
        <v>26608822</v>
      </c>
      <c r="D30" s="145">
        <v>22707872</v>
      </c>
      <c r="E30" s="145">
        <v>765948</v>
      </c>
      <c r="F30" s="221">
        <f t="shared" si="4"/>
        <v>2.692429695395928</v>
      </c>
      <c r="G30" s="188">
        <v>540784</v>
      </c>
      <c r="H30" s="221">
        <f t="shared" si="5"/>
        <v>2.0323485196000033</v>
      </c>
      <c r="I30" s="188">
        <v>488899</v>
      </c>
      <c r="J30" s="221">
        <f t="shared" si="6"/>
        <v>2.152993464116761</v>
      </c>
      <c r="K30" s="114"/>
      <c r="L30" s="114"/>
      <c r="M30" s="114"/>
    </row>
    <row r="31" spans="1:13" ht="23.25" customHeight="1">
      <c r="A31" s="47" t="s">
        <v>12</v>
      </c>
      <c r="B31" s="176">
        <v>3859353</v>
      </c>
      <c r="C31" s="145">
        <v>5602970</v>
      </c>
      <c r="D31" s="145">
        <v>6799639</v>
      </c>
      <c r="E31" s="145">
        <v>22711</v>
      </c>
      <c r="F31" s="221">
        <f t="shared" si="4"/>
        <v>0.588466512392103</v>
      </c>
      <c r="G31" s="188">
        <v>22502</v>
      </c>
      <c r="H31" s="221">
        <f t="shared" si="5"/>
        <v>0.40160843267053015</v>
      </c>
      <c r="I31" s="188">
        <v>30589</v>
      </c>
      <c r="J31" s="221">
        <f t="shared" si="6"/>
        <v>0.449862117680071</v>
      </c>
      <c r="K31" s="114"/>
      <c r="L31" s="114"/>
      <c r="M31" s="114"/>
    </row>
    <row r="32" spans="1:13" ht="23.25" customHeight="1">
      <c r="A32" s="47" t="s">
        <v>13</v>
      </c>
      <c r="B32" s="176" t="s">
        <v>295</v>
      </c>
      <c r="C32" s="145" t="s">
        <v>295</v>
      </c>
      <c r="D32" s="145" t="s">
        <v>295</v>
      </c>
      <c r="E32" s="145" t="s">
        <v>295</v>
      </c>
      <c r="F32" s="188" t="s">
        <v>295</v>
      </c>
      <c r="G32" s="188" t="s">
        <v>295</v>
      </c>
      <c r="H32" s="188" t="s">
        <v>295</v>
      </c>
      <c r="I32" s="188" t="s">
        <v>295</v>
      </c>
      <c r="J32" s="188" t="s">
        <v>295</v>
      </c>
      <c r="K32" s="114"/>
      <c r="L32" s="114"/>
      <c r="M32" s="114"/>
    </row>
    <row r="33" spans="1:13" ht="23.25" customHeight="1">
      <c r="A33" s="47" t="s">
        <v>166</v>
      </c>
      <c r="B33" s="176">
        <v>1886766</v>
      </c>
      <c r="C33" s="145">
        <v>1863988</v>
      </c>
      <c r="D33" s="145">
        <v>1815128</v>
      </c>
      <c r="E33" s="145">
        <v>158915</v>
      </c>
      <c r="F33" s="222">
        <f aca="true" t="shared" si="7" ref="F33:F38">E33/B33*100</f>
        <v>8.422613085035453</v>
      </c>
      <c r="G33" s="188">
        <v>138791</v>
      </c>
      <c r="H33" s="222">
        <f aca="true" t="shared" si="8" ref="H33:H38">G33/C33*100</f>
        <v>7.445917033800646</v>
      </c>
      <c r="I33" s="210">
        <v>122718</v>
      </c>
      <c r="J33" s="222">
        <f aca="true" t="shared" si="9" ref="J33:J38">I33/D33*100</f>
        <v>6.76084551612889</v>
      </c>
      <c r="K33" s="114"/>
      <c r="L33" s="114"/>
      <c r="M33" s="114"/>
    </row>
    <row r="34" spans="1:13" ht="23.25" customHeight="1">
      <c r="A34" s="118" t="s">
        <v>296</v>
      </c>
      <c r="B34" s="178">
        <v>12968032</v>
      </c>
      <c r="C34" s="179">
        <v>13960920</v>
      </c>
      <c r="D34" s="179">
        <v>14823729</v>
      </c>
      <c r="E34" s="179">
        <v>779882</v>
      </c>
      <c r="F34" s="221">
        <f t="shared" si="7"/>
        <v>6.01388090344009</v>
      </c>
      <c r="G34" s="223">
        <v>650963</v>
      </c>
      <c r="H34" s="221">
        <f t="shared" si="8"/>
        <v>4.6627514519100455</v>
      </c>
      <c r="I34" s="188">
        <v>673089</v>
      </c>
      <c r="J34" s="221">
        <f t="shared" si="9"/>
        <v>4.540618625718266</v>
      </c>
      <c r="K34" s="114"/>
      <c r="L34" s="114"/>
      <c r="M34" s="114"/>
    </row>
    <row r="35" spans="1:13" ht="23.25" customHeight="1">
      <c r="A35" s="19" t="s">
        <v>297</v>
      </c>
      <c r="B35" s="176">
        <v>28516709</v>
      </c>
      <c r="C35" s="145">
        <v>27694929</v>
      </c>
      <c r="D35" s="145">
        <v>28396374</v>
      </c>
      <c r="E35" s="145">
        <v>905436</v>
      </c>
      <c r="F35" s="221">
        <f t="shared" si="7"/>
        <v>3.1751069171411053</v>
      </c>
      <c r="G35" s="188">
        <v>860753</v>
      </c>
      <c r="H35" s="221">
        <f t="shared" si="8"/>
        <v>3.1079805259656017</v>
      </c>
      <c r="I35" s="188">
        <v>889690</v>
      </c>
      <c r="J35" s="221">
        <f t="shared" si="9"/>
        <v>3.133111290899324</v>
      </c>
      <c r="K35" s="114"/>
      <c r="L35" s="114"/>
      <c r="M35" s="114"/>
    </row>
    <row r="36" spans="1:13" ht="23.25" customHeight="1">
      <c r="A36" s="19" t="s">
        <v>379</v>
      </c>
      <c r="B36" s="176">
        <v>35828209</v>
      </c>
      <c r="C36" s="145">
        <v>37853146</v>
      </c>
      <c r="D36" s="145">
        <v>42968457</v>
      </c>
      <c r="E36" s="145">
        <v>958596</v>
      </c>
      <c r="F36" s="221">
        <f t="shared" si="7"/>
        <v>2.6755342417478922</v>
      </c>
      <c r="G36" s="188">
        <v>1056131</v>
      </c>
      <c r="H36" s="221">
        <f t="shared" si="8"/>
        <v>2.790074568702955</v>
      </c>
      <c r="I36" s="188">
        <v>1032338</v>
      </c>
      <c r="J36" s="221">
        <f t="shared" si="9"/>
        <v>2.402548455486777</v>
      </c>
      <c r="K36" s="114"/>
      <c r="L36" s="114"/>
      <c r="M36" s="114"/>
    </row>
    <row r="37" spans="1:13" ht="23.25" customHeight="1">
      <c r="A37" s="19" t="s">
        <v>380</v>
      </c>
      <c r="B37" s="176">
        <v>12323307</v>
      </c>
      <c r="C37" s="145">
        <v>9884529</v>
      </c>
      <c r="D37" s="145">
        <v>11589212</v>
      </c>
      <c r="E37" s="145">
        <v>352029</v>
      </c>
      <c r="F37" s="221">
        <f t="shared" si="7"/>
        <v>2.856611459894653</v>
      </c>
      <c r="G37" s="188">
        <v>308576</v>
      </c>
      <c r="H37" s="221">
        <f t="shared" si="8"/>
        <v>3.121807827161011</v>
      </c>
      <c r="I37" s="188">
        <v>263749</v>
      </c>
      <c r="J37" s="221">
        <f t="shared" si="9"/>
        <v>2.275814783610827</v>
      </c>
      <c r="K37" s="114"/>
      <c r="L37" s="114"/>
      <c r="M37" s="114"/>
    </row>
    <row r="38" spans="1:13" ht="23.25" customHeight="1">
      <c r="A38" s="119" t="s">
        <v>381</v>
      </c>
      <c r="B38" s="180">
        <v>88923376</v>
      </c>
      <c r="C38" s="177">
        <v>91474863</v>
      </c>
      <c r="D38" s="177">
        <v>86486188</v>
      </c>
      <c r="E38" s="177">
        <v>2730646</v>
      </c>
      <c r="F38" s="222">
        <f t="shared" si="7"/>
        <v>3.070785346701187</v>
      </c>
      <c r="G38" s="210">
        <v>2129373</v>
      </c>
      <c r="H38" s="222">
        <f t="shared" si="8"/>
        <v>2.3278231091748123</v>
      </c>
      <c r="I38" s="210">
        <v>2476069</v>
      </c>
      <c r="J38" s="222">
        <f t="shared" si="9"/>
        <v>2.86296466205679</v>
      </c>
      <c r="K38" s="114"/>
      <c r="L38" s="114"/>
      <c r="M38" s="114"/>
    </row>
    <row r="39" spans="1:10" ht="15" customHeight="1">
      <c r="A39" s="37" t="s">
        <v>168</v>
      </c>
      <c r="B39" s="6"/>
      <c r="C39" s="6"/>
      <c r="D39" s="6"/>
      <c r="E39" s="37"/>
      <c r="F39" s="37"/>
      <c r="G39" s="120"/>
      <c r="H39" s="37"/>
      <c r="I39" s="37"/>
      <c r="J39" s="37"/>
    </row>
    <row r="40" spans="1:4" ht="14.25">
      <c r="A40" s="51"/>
      <c r="B40" s="51"/>
      <c r="C40" s="51"/>
      <c r="D40" s="51"/>
    </row>
  </sheetData>
  <sheetProtection/>
  <mergeCells count="5">
    <mergeCell ref="A3:J3"/>
    <mergeCell ref="A4:J4"/>
    <mergeCell ref="A6:A7"/>
    <mergeCell ref="B6:D6"/>
    <mergeCell ref="E6:J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2011-06-23T07:11:03Z</cp:lastPrinted>
  <dcterms:created xsi:type="dcterms:W3CDTF">2005-08-11T07:59:16Z</dcterms:created>
  <dcterms:modified xsi:type="dcterms:W3CDTF">2012-07-05T04:20:30Z</dcterms:modified>
  <cp:category/>
  <cp:version/>
  <cp:contentType/>
  <cp:contentStatus/>
</cp:coreProperties>
</file>