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0" windowWidth="14715" windowHeight="7590" activeTab="3"/>
  </bookViews>
  <sheets>
    <sheet name="５０" sheetId="1" r:id="rId1"/>
    <sheet name="５２" sheetId="2" r:id="rId2"/>
    <sheet name="５４" sheetId="3" r:id="rId3"/>
    <sheet name="５６" sheetId="4" r:id="rId4"/>
  </sheets>
  <definedNames/>
  <calcPr fullCalcOnLoad="1"/>
</workbook>
</file>

<file path=xl/sharedStrings.xml><?xml version="1.0" encoding="utf-8"?>
<sst xmlns="http://schemas.openxmlformats.org/spreadsheetml/2006/main" count="1172" uniqueCount="213">
  <si>
    <t>６　　　林　　　　　　　　　　　　　　　　　　業</t>
  </si>
  <si>
    <t>県　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</si>
  <si>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</si>
  <si>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</si>
  <si>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</si>
  <si>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</si>
  <si>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</si>
  <si>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</si>
  <si>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</si>
  <si>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</si>
  <si>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</si>
  <si>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</si>
  <si>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</si>
  <si>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</si>
  <si>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</si>
  <si>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</si>
  <si>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</si>
  <si>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</si>
  <si>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</si>
  <si>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</si>
  <si>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</si>
  <si>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</si>
  <si>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</si>
  <si>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</si>
  <si>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</si>
  <si>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</si>
  <si>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</si>
  <si>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</si>
  <si>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</si>
  <si>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</si>
  <si>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</si>
  <si>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</si>
  <si>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</si>
  <si>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</si>
  <si>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（単位：経営体）</t>
  </si>
  <si>
    <t>市町村別</t>
  </si>
  <si>
    <t>法　　人　　化　　し　　て　　い　　る</t>
  </si>
  <si>
    <t>法人化し
ていない</t>
  </si>
  <si>
    <t>小　計</t>
  </si>
  <si>
    <t>及び組合</t>
  </si>
  <si>
    <t>法　　人</t>
  </si>
  <si>
    <t>白山市</t>
  </si>
  <si>
    <t>能美市</t>
  </si>
  <si>
    <t>保有山林
な　　し</t>
  </si>
  <si>
    <t>（単位：ha）</t>
  </si>
  <si>
    <t>総　　　数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</si>
  <si>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</si>
  <si>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</si>
  <si>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</si>
  <si>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</si>
  <si>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</si>
  <si>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</si>
  <si>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</si>
  <si>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</si>
  <si>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緑 資 源　　　　　機　　構</t>
  </si>
  <si>
    <t>森林整備法人</t>
  </si>
  <si>
    <t>総       数</t>
  </si>
  <si>
    <t>防風保安林</t>
  </si>
  <si>
    <t>－</t>
  </si>
  <si>
    <t>かほく市</t>
  </si>
  <si>
    <t>白山市</t>
  </si>
  <si>
    <t>能美市</t>
  </si>
  <si>
    <t>土 砂 崩 壊　            　防備保安林</t>
  </si>
  <si>
    <t>水害防備　                   　　保 安 林</t>
  </si>
  <si>
    <t>魚  つ  き　　        　　保　安　林</t>
  </si>
  <si>
    <t>宝達志水町</t>
  </si>
  <si>
    <t>中能登町</t>
  </si>
  <si>
    <t>鳳珠郡</t>
  </si>
  <si>
    <t>能登町</t>
  </si>
  <si>
    <t>人　　　　　　工　　　　　　林</t>
  </si>
  <si>
    <t>す　ぎ</t>
  </si>
  <si>
    <t>ひのき</t>
  </si>
  <si>
    <t>ま　つ</t>
  </si>
  <si>
    <t>からまつ</t>
  </si>
  <si>
    <t>あ　て</t>
  </si>
  <si>
    <t>広葉樹</t>
  </si>
  <si>
    <t>―</t>
  </si>
  <si>
    <t>小  計</t>
  </si>
  <si>
    <t>す  ぎ</t>
  </si>
  <si>
    <t>その他</t>
  </si>
  <si>
    <t>な  ら</t>
  </si>
  <si>
    <t>ぶ  な</t>
  </si>
  <si>
    <t>資料　北陸農政局統計部「石川農林水産統計年報（農林編）」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</si>
  <si>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</si>
  <si>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</si>
  <si>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</si>
  <si>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</si>
  <si>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</si>
  <si>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</si>
  <si>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</si>
  <si>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パルプ用</t>
  </si>
  <si>
    <t>合 板 用</t>
  </si>
  <si>
    <t>木材チップ用</t>
  </si>
  <si>
    <t>外  材</t>
  </si>
  <si>
    <t>その他　　　（Ｌ）</t>
  </si>
  <si>
    <t>その他の　　　針 葉 樹</t>
  </si>
  <si>
    <t>資料　石川県森林管理課「石川県林業要覧」　　</t>
  </si>
  <si>
    <t>資料　石川県森林管理課「石川県林業要覧」</t>
  </si>
  <si>
    <t>竹   材　　　（束）</t>
  </si>
  <si>
    <t>資料　石川県中山間地域対策課「石川県特用林産物需給動向」</t>
  </si>
  <si>
    <t>　　　平成17年から「合板用」「木材チップ用」の数量は公表されなくなった。</t>
  </si>
  <si>
    <t>56 林  業</t>
  </si>
  <si>
    <t>林  業 57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</si>
  <si>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</si>
  <si>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</si>
  <si>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</si>
  <si>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</si>
  <si>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</si>
  <si>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にせあかしあ　　　（Ｌ）</t>
  </si>
  <si>
    <t>３９　　主　要　樹　種　別　素　材　生　産　量</t>
  </si>
  <si>
    <t>４１　　品　目　別　林　野　副　産　物　数　量（つづき）</t>
  </si>
  <si>
    <t>年　　次</t>
  </si>
  <si>
    <t>４０　　素　 材　 の　 入　 荷　 量</t>
  </si>
  <si>
    <t>年　　次</t>
  </si>
  <si>
    <t>南洋材</t>
  </si>
  <si>
    <t>４０　　素　材　の　入　荷　量（つづき）</t>
  </si>
  <si>
    <t>年 　次</t>
  </si>
  <si>
    <t>木　炭（ｔ）</t>
  </si>
  <si>
    <t>わ さ び　           (kg)</t>
  </si>
  <si>
    <t>くるみ　　　(kg)</t>
  </si>
  <si>
    <t>うるし　　　（㎏）</t>
  </si>
  <si>
    <t>公　　　　　　　　　　　　　　　　　　　　有</t>
  </si>
  <si>
    <t>資料　農林水産省「2005年農林業センサス」</t>
  </si>
  <si>
    <t>総　　数</t>
  </si>
  <si>
    <r>
      <t>資料　農林水産省「200</t>
    </r>
    <r>
      <rPr>
        <sz val="12"/>
        <rFont val="ＭＳ 明朝"/>
        <family val="1"/>
      </rPr>
      <t>5年農林業センサス」</t>
    </r>
  </si>
  <si>
    <t>地方公共団
体・財産区</t>
  </si>
  <si>
    <t>会社</t>
  </si>
  <si>
    <t>各種団体</t>
  </si>
  <si>
    <t>54 林　業</t>
  </si>
  <si>
    <t>林　業 55</t>
  </si>
  <si>
    <t>市町別</t>
  </si>
  <si>
    <t>52 林　業</t>
  </si>
  <si>
    <t>林　業 53</t>
  </si>
  <si>
    <t>その他の官庁</t>
  </si>
  <si>
    <t>林　業 51</t>
  </si>
  <si>
    <t>50 林　業</t>
  </si>
  <si>
    <t>x</t>
  </si>
  <si>
    <t>３４　　市町村別組織形態別林業経営体数（平成17年2月1日現在）</t>
  </si>
  <si>
    <t>３５　　市町村別保有山林面積規模別林業経営体数（平成17年2月1日現在）</t>
  </si>
  <si>
    <t>その他の
法　　人</t>
  </si>
  <si>
    <t>農事組合
法　　人</t>
  </si>
  <si>
    <t>市町村別</t>
  </si>
  <si>
    <t>国　　　　　　　　有</t>
  </si>
  <si>
    <t>民　　　　　　　　　　　　　　　　　　　　　　有</t>
  </si>
  <si>
    <t>３６　　市 　町　 村　 別　 所 　有 　形 　態 　別 　林 　野 　面 　積（平成17年2月1日現在）</t>
  </si>
  <si>
    <r>
      <t>（単位：千㎥</t>
    </r>
    <r>
      <rPr>
        <sz val="12"/>
        <rFont val="ＭＳ 明朝"/>
        <family val="1"/>
      </rPr>
      <t>）</t>
    </r>
  </si>
  <si>
    <t>ニュージー</t>
  </si>
  <si>
    <t>ランド材</t>
  </si>
  <si>
    <t>外　　　　　　　　　材</t>
  </si>
  <si>
    <t>３８　　主 要 樹 種 別 森 林 面 積（各年3月31日現在）</t>
  </si>
  <si>
    <t>天　　然　　林</t>
  </si>
  <si>
    <t>３７　　市　　　町　　　別　　　保　　　安　　　林　　　面　　　積（平成18年3月31日現在）</t>
  </si>
  <si>
    <t>４１　　品　目　別　林　野　副　産　物　数　量</t>
  </si>
  <si>
    <t>(2)　主　要　特　用　林　産　物　生　産　量</t>
  </si>
  <si>
    <r>
      <t>桐　　材         (㎥</t>
    </r>
    <r>
      <rPr>
        <sz val="12"/>
        <rFont val="ＭＳ 明朝"/>
        <family val="1"/>
      </rPr>
      <t>)</t>
    </r>
  </si>
  <si>
    <t>かほく市</t>
  </si>
  <si>
    <t>―</t>
  </si>
  <si>
    <t>―</t>
  </si>
  <si>
    <t>3ha未満</t>
  </si>
  <si>
    <t>3 ～ 5</t>
  </si>
  <si>
    <t>5 ～ 10</t>
  </si>
  <si>
    <t>10 ～ 20</t>
  </si>
  <si>
    <t>20 ～ 30</t>
  </si>
  <si>
    <t>30 ～ 50</t>
  </si>
  <si>
    <t>50～100</t>
  </si>
  <si>
    <t>総　 数</t>
  </si>
  <si>
    <t>かほく市</t>
  </si>
  <si>
    <t>かほく市</t>
  </si>
  <si>
    <t>水源かん養　　　　　　　　　　　保　安 林</t>
  </si>
  <si>
    <t>飛 砂 防 備　　　　　　　　保 　安 　林</t>
  </si>
  <si>
    <t>潮害防備　　　             　保 安 林</t>
  </si>
  <si>
    <t>干害防備　　　      　　　保 安 林</t>
  </si>
  <si>
    <t>なだれ防止　　          　保  安  林</t>
  </si>
  <si>
    <t>落 石 防 止　　         　　　保  安  林</t>
  </si>
  <si>
    <t>航 行 目 標　　　          　保  安  林</t>
  </si>
  <si>
    <t>保健保安林</t>
  </si>
  <si>
    <r>
      <t xml:space="preserve">注 </t>
    </r>
    <r>
      <rPr>
        <sz val="12"/>
        <rFont val="ＭＳ 明朝"/>
        <family val="1"/>
      </rPr>
      <t>1　国有、公有、民有保安林を合計した面積である。</t>
    </r>
  </si>
  <si>
    <r>
      <t xml:space="preserve"> </t>
    </r>
    <r>
      <rPr>
        <sz val="12"/>
        <rFont val="ＭＳ 明朝"/>
        <family val="1"/>
      </rPr>
      <t xml:space="preserve">  2　保健保安林欄の（　）書は、他の保安林を兼ねているもので外数である。</t>
    </r>
  </si>
  <si>
    <r>
      <t xml:space="preserve"> </t>
    </r>
    <r>
      <rPr>
        <sz val="12"/>
        <rFont val="ＭＳ 明朝"/>
        <family val="1"/>
      </rPr>
      <t xml:space="preserve">  3　保健保安林以外の保安林欄の（　）書は、保健保安林を兼ねているもので内数である。</t>
    </r>
  </si>
  <si>
    <r>
      <t xml:space="preserve"> </t>
    </r>
    <r>
      <rPr>
        <sz val="12"/>
        <rFont val="ＭＳ 明朝"/>
        <family val="1"/>
      </rPr>
      <t xml:space="preserve">  4　端数処理の関係で総数が一致しない場合がある。</t>
    </r>
  </si>
  <si>
    <t>資料　石川県森林管理課</t>
  </si>
  <si>
    <t>風  　致
保 安 林</t>
  </si>
  <si>
    <t>土 砂 流 出
防備保安林</t>
  </si>
  <si>
    <t>年　  次</t>
  </si>
  <si>
    <t>針　　　　　　葉　　　　　　樹</t>
  </si>
  <si>
    <t>広　　葉　　樹</t>
  </si>
  <si>
    <t>あかまつ　くろまつ</t>
  </si>
  <si>
    <t>からまつ　　えぞまつ　　とどまつ</t>
  </si>
  <si>
    <t>(1)　自県・他県・外材別素材入荷量</t>
  </si>
  <si>
    <t>（単位：千㎥）</t>
  </si>
  <si>
    <t>(2)　主要需要部門別素材入荷量</t>
  </si>
  <si>
    <t>注　　製材用、パルプ用、合板用、木材チップ用の4部門についての数値であり、その他用は含まれない。</t>
  </si>
  <si>
    <r>
      <t>100ha　　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</si>
  <si>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r>
      <t xml:space="preserve">外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材</t>
    </r>
  </si>
  <si>
    <t>(1)　　造　林　用　種　子　生　産　量</t>
  </si>
  <si>
    <t>き　　　　　の　　　　　こ　　　　　類</t>
  </si>
  <si>
    <t xml:space="preserve">生しいたけ      </t>
  </si>
  <si>
    <t>乾しいたけ</t>
  </si>
  <si>
    <t>な め こ</t>
  </si>
  <si>
    <t>えのきたけ</t>
  </si>
  <si>
    <t>ひらたけ</t>
  </si>
  <si>
    <t>まつたけ</t>
  </si>
  <si>
    <t>まいたけ</t>
  </si>
  <si>
    <t>エリンギ</t>
  </si>
  <si>
    <r>
      <t>(</t>
    </r>
    <r>
      <rPr>
        <sz val="12"/>
        <rFont val="ＭＳ 明朝"/>
        <family val="1"/>
      </rPr>
      <t>kg)</t>
    </r>
  </si>
  <si>
    <r>
      <t>平成 13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</si>
  <si>
    <r>
      <t xml:space="preserve">  </t>
    </r>
    <r>
      <rPr>
        <sz val="12"/>
        <rFont val="ＭＳ 明朝"/>
        <family val="1"/>
      </rPr>
      <t>14</t>
    </r>
  </si>
  <si>
    <r>
      <t xml:space="preserve">  </t>
    </r>
    <r>
      <rPr>
        <sz val="12"/>
        <rFont val="ＭＳ 明朝"/>
        <family val="1"/>
      </rPr>
      <t>15</t>
    </r>
  </si>
  <si>
    <r>
      <t xml:space="preserve">  </t>
    </r>
    <r>
      <rPr>
        <sz val="12"/>
        <rFont val="ＭＳ 明朝"/>
        <family val="1"/>
      </rPr>
      <t>16</t>
    </r>
  </si>
  <si>
    <t xml:space="preserve">  17</t>
  </si>
  <si>
    <t>―</t>
  </si>
  <si>
    <t>―</t>
  </si>
  <si>
    <t>　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</si>
</sst>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shrinkToFit="1"/>
    </xf>
    <xf numFmtId="37" fontId="1" fillId="0" borderId="0" xfId="0" applyNumberFormat="1" applyFont="1" applyFill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Alignment="1">
      <alignment horizontal="right" vertical="top"/>
    </xf>
    <xf numFmtId="185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1" fillId="0" borderId="14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11" fillId="0" borderId="12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9" fontId="11" fillId="0" borderId="12" xfId="0" applyNumberFormat="1" applyFont="1" applyFill="1" applyBorder="1" applyAlignment="1" applyProtection="1">
      <alignment horizontal="right" vertical="center"/>
      <protection/>
    </xf>
    <xf numFmtId="39" fontId="11" fillId="0" borderId="0" xfId="0" applyNumberFormat="1" applyFont="1" applyFill="1" applyBorder="1" applyAlignment="1" applyProtection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9" fontId="0" fillId="0" borderId="18" xfId="0" applyNumberFormat="1" applyFont="1" applyFill="1" applyBorder="1" applyAlignment="1" applyProtection="1">
      <alignment horizontal="right" vertical="center"/>
      <protection/>
    </xf>
    <xf numFmtId="3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>
      <alignment vertical="top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81" fontId="1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 shrinkToFit="1"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1" fillId="0" borderId="24" xfId="0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 indent="3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1" fillId="0" borderId="2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11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 shrinkToFit="1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39" fontId="11" fillId="0" borderId="26" xfId="0" applyNumberFormat="1" applyFont="1" applyFill="1" applyBorder="1" applyAlignment="1" applyProtection="1">
      <alignment horizontal="right" vertical="center"/>
      <protection/>
    </xf>
    <xf numFmtId="39" fontId="11" fillId="0" borderId="15" xfId="0" applyNumberFormat="1" applyFont="1" applyFill="1" applyBorder="1" applyAlignment="1" applyProtection="1">
      <alignment horizontal="right" vertical="center"/>
      <protection/>
    </xf>
    <xf numFmtId="183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38" fontId="11" fillId="0" borderId="12" xfId="0" applyNumberFormat="1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Fill="1" applyBorder="1" applyAlignment="1" applyProtection="1">
      <alignment vertical="center"/>
      <protection/>
    </xf>
    <xf numFmtId="38" fontId="11" fillId="0" borderId="15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1" fillId="0" borderId="26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 indent="2"/>
      <protection/>
    </xf>
    <xf numFmtId="0" fontId="0" fillId="0" borderId="0" xfId="0" applyFont="1" applyFill="1" applyAlignment="1">
      <alignment horizontal="right" vertical="center" indent="2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indent="5"/>
      <protection/>
    </xf>
    <xf numFmtId="0" fontId="0" fillId="0" borderId="0" xfId="0" applyFont="1" applyFill="1" applyAlignment="1">
      <alignment horizontal="left" vertical="center" indent="5"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26" xfId="0" applyNumberFormat="1" applyFont="1" applyFill="1" applyBorder="1" applyAlignment="1" applyProtection="1">
      <alignment horizontal="right" vertical="center"/>
      <protection/>
    </xf>
    <xf numFmtId="185" fontId="0" fillId="0" borderId="15" xfId="0" applyNumberFormat="1" applyFont="1" applyFill="1" applyBorder="1" applyAlignment="1" applyProtection="1" quotePrefix="1">
      <alignment horizontal="right" vertical="center"/>
      <protection/>
    </xf>
    <xf numFmtId="39" fontId="0" fillId="0" borderId="15" xfId="0" applyNumberFormat="1" applyFont="1" applyFill="1" applyBorder="1" applyAlignment="1" applyProtection="1" quotePrefix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 quotePrefix="1">
      <alignment horizontal="right" vertical="center"/>
      <protection/>
    </xf>
    <xf numFmtId="181" fontId="0" fillId="0" borderId="15" xfId="0" applyNumberFormat="1" applyFont="1" applyFill="1" applyBorder="1" applyAlignment="1">
      <alignment vertical="center"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>
      <alignment horizontal="right"/>
    </xf>
    <xf numFmtId="181" fontId="11" fillId="0" borderId="12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 quotePrefix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18" xfId="0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horizontal="right" vertical="center"/>
      <protection/>
    </xf>
    <xf numFmtId="37" fontId="11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61" applyNumberFormat="1" applyFont="1" applyFill="1" applyBorder="1" applyAlignment="1">
      <alignment horizontal="right"/>
      <protection/>
    </xf>
    <xf numFmtId="184" fontId="0" fillId="0" borderId="12" xfId="61" applyNumberFormat="1" applyFont="1" applyFill="1" applyBorder="1" applyAlignment="1">
      <alignment horizontal="right" shrinkToFit="1"/>
      <protection/>
    </xf>
    <xf numFmtId="184" fontId="0" fillId="0" borderId="0" xfId="61" applyNumberFormat="1" applyFont="1" applyFill="1" applyBorder="1" applyAlignment="1">
      <alignment horizontal="right" shrinkToFit="1"/>
      <protection/>
    </xf>
    <xf numFmtId="184" fontId="0" fillId="0" borderId="0" xfId="61" applyNumberFormat="1" applyFont="1" applyFill="1" applyBorder="1" applyAlignment="1">
      <alignment horizontal="right"/>
      <protection/>
    </xf>
    <xf numFmtId="184" fontId="0" fillId="0" borderId="12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2" xfId="61" applyNumberFormat="1" applyFont="1" applyFill="1" applyBorder="1" applyAlignment="1">
      <alignment horizontal="right"/>
      <protection/>
    </xf>
    <xf numFmtId="184" fontId="0" fillId="0" borderId="32" xfId="61" applyNumberFormat="1" applyFont="1" applyFill="1" applyBorder="1" applyAlignment="1">
      <alignment horizontal="right" shrinkToFit="1"/>
      <protection/>
    </xf>
    <xf numFmtId="184" fontId="0" fillId="0" borderId="11" xfId="61" applyNumberFormat="1" applyFont="1" applyFill="1" applyBorder="1" applyAlignment="1">
      <alignment horizontal="right" shrinkToFit="1"/>
      <protection/>
    </xf>
    <xf numFmtId="184" fontId="0" fillId="0" borderId="11" xfId="61" applyNumberFormat="1" applyFont="1" applyFill="1" applyBorder="1" applyAlignment="1">
      <alignment horizontal="right"/>
      <protection/>
    </xf>
    <xf numFmtId="184" fontId="0" fillId="0" borderId="27" xfId="61" applyNumberFormat="1" applyFont="1" applyFill="1" applyBorder="1" applyAlignment="1">
      <alignment horizontal="right"/>
      <protection/>
    </xf>
    <xf numFmtId="184" fontId="0" fillId="0" borderId="27" xfId="61" applyNumberFormat="1" applyFont="1" applyFill="1" applyBorder="1" applyAlignment="1">
      <alignment horizontal="right" shrinkToFit="1"/>
      <protection/>
    </xf>
    <xf numFmtId="184" fontId="11" fillId="0" borderId="18" xfId="61" applyNumberFormat="1" applyFont="1" applyFill="1" applyBorder="1" applyAlignment="1">
      <alignment horizontal="right" shrinkToFit="1"/>
      <protection/>
    </xf>
    <xf numFmtId="184" fontId="11" fillId="0" borderId="14" xfId="61" applyNumberFormat="1" applyFont="1" applyFill="1" applyBorder="1" applyAlignment="1">
      <alignment horizontal="right" shrinkToFit="1"/>
      <protection/>
    </xf>
    <xf numFmtId="49" fontId="11" fillId="0" borderId="12" xfId="61" applyNumberFormat="1" applyFont="1" applyFill="1" applyBorder="1" applyAlignment="1">
      <alignment horizontal="right" shrinkToFit="1"/>
      <protection/>
    </xf>
    <xf numFmtId="49" fontId="11" fillId="0" borderId="0" xfId="61" applyNumberFormat="1" applyFont="1" applyFill="1" applyBorder="1" applyAlignment="1">
      <alignment horizontal="right" shrinkToFit="1"/>
      <protection/>
    </xf>
    <xf numFmtId="49" fontId="11" fillId="0" borderId="0" xfId="61" applyNumberFormat="1" applyFont="1" applyFill="1" applyBorder="1" applyAlignment="1">
      <alignment horizontal="right"/>
      <protection/>
    </xf>
    <xf numFmtId="184" fontId="11" fillId="0" borderId="12" xfId="61" applyNumberFormat="1" applyFont="1" applyFill="1" applyBorder="1" applyAlignment="1">
      <alignment horizontal="right" shrinkToFit="1"/>
      <protection/>
    </xf>
    <xf numFmtId="184" fontId="11" fillId="0" borderId="0" xfId="61" applyNumberFormat="1" applyFont="1" applyFill="1" applyBorder="1" applyAlignment="1">
      <alignment horizontal="right" shrinkToFit="1"/>
      <protection/>
    </xf>
    <xf numFmtId="184" fontId="11" fillId="0" borderId="0" xfId="61" applyNumberFormat="1" applyFont="1" applyFill="1" applyBorder="1" applyAlignment="1">
      <alignment horizontal="right"/>
      <protection/>
    </xf>
    <xf numFmtId="177" fontId="0" fillId="0" borderId="12" xfId="61" applyNumberFormat="1" applyFont="1" applyFill="1" applyBorder="1" applyAlignment="1">
      <alignment horizontal="right" shrinkToFit="1"/>
      <protection/>
    </xf>
    <xf numFmtId="177" fontId="0" fillId="0" borderId="0" xfId="61" applyNumberFormat="1" applyFont="1" applyFill="1" applyBorder="1" applyAlignment="1">
      <alignment horizontal="right" shrinkToFit="1"/>
      <protection/>
    </xf>
    <xf numFmtId="183" fontId="0" fillId="0" borderId="0" xfId="61" applyNumberFormat="1" applyFont="1" applyFill="1" applyBorder="1" applyAlignment="1">
      <alignment horizontal="right" shrinkToFit="1"/>
      <protection/>
    </xf>
    <xf numFmtId="182" fontId="0" fillId="0" borderId="0" xfId="61" applyNumberFormat="1" applyFont="1" applyFill="1" applyBorder="1" applyAlignment="1">
      <alignment horizontal="right" shrinkToFit="1"/>
      <protection/>
    </xf>
    <xf numFmtId="182" fontId="0" fillId="0" borderId="12" xfId="61" applyNumberFormat="1" applyFont="1" applyFill="1" applyBorder="1" applyAlignment="1">
      <alignment horizontal="right" shrinkToFit="1"/>
      <protection/>
    </xf>
    <xf numFmtId="183" fontId="0" fillId="0" borderId="0" xfId="0" applyNumberFormat="1" applyFont="1" applyFill="1" applyBorder="1" applyAlignment="1" applyProtection="1">
      <alignment horizontal="right" shrinkToFit="1"/>
      <protection/>
    </xf>
    <xf numFmtId="177" fontId="0" fillId="0" borderId="32" xfId="61" applyNumberFormat="1" applyFont="1" applyFill="1" applyBorder="1" applyAlignment="1">
      <alignment horizontal="right" shrinkToFit="1"/>
      <protection/>
    </xf>
    <xf numFmtId="49" fontId="0" fillId="0" borderId="11" xfId="61" applyNumberFormat="1" applyFont="1" applyFill="1" applyBorder="1" applyAlignment="1">
      <alignment horizontal="right"/>
      <protection/>
    </xf>
    <xf numFmtId="177" fontId="0" fillId="0" borderId="11" xfId="61" applyNumberFormat="1" applyFont="1" applyFill="1" applyBorder="1" applyAlignment="1">
      <alignment horizontal="right" shrinkToFit="1"/>
      <protection/>
    </xf>
    <xf numFmtId="183" fontId="0" fillId="0" borderId="11" xfId="61" applyNumberFormat="1" applyFont="1" applyFill="1" applyBorder="1" applyAlignment="1">
      <alignment horizontal="right" shrinkToFit="1"/>
      <protection/>
    </xf>
    <xf numFmtId="177" fontId="11" fillId="0" borderId="12" xfId="61" applyNumberFormat="1" applyFont="1" applyFill="1" applyBorder="1" applyAlignment="1">
      <alignment horizontal="right" shrinkToFit="1"/>
      <protection/>
    </xf>
    <xf numFmtId="177" fontId="11" fillId="0" borderId="0" xfId="61" applyNumberFormat="1" applyFont="1" applyFill="1" applyBorder="1" applyAlignment="1">
      <alignment horizontal="right" shrinkToFit="1"/>
      <protection/>
    </xf>
    <xf numFmtId="183" fontId="11" fillId="0" borderId="0" xfId="61" applyNumberFormat="1" applyFont="1" applyFill="1" applyBorder="1" applyAlignment="1">
      <alignment horizontal="right" shrinkToFit="1"/>
      <protection/>
    </xf>
    <xf numFmtId="182" fontId="11" fillId="0" borderId="0" xfId="61" applyNumberFormat="1" applyFont="1" applyFill="1" applyBorder="1" applyAlignment="1">
      <alignment horizontal="right"/>
      <protection/>
    </xf>
    <xf numFmtId="182" fontId="11" fillId="0" borderId="0" xfId="61" applyNumberFormat="1" applyFont="1" applyFill="1" applyBorder="1" applyAlignment="1">
      <alignment horizontal="right" shrinkToFit="1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11" fillId="0" borderId="31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1" fontId="0" fillId="0" borderId="56" xfId="0" applyNumberFormat="1" applyFont="1" applyFill="1" applyBorder="1" applyAlignment="1" applyProtection="1">
      <alignment horizontal="center" vertical="center" wrapText="1"/>
      <protection/>
    </xf>
    <xf numFmtId="181" fontId="0" fillId="0" borderId="57" xfId="0" applyNumberFormat="1" applyFont="1" applyFill="1" applyBorder="1" applyAlignment="1">
      <alignment horizontal="center" vertical="center" wrapText="1"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56" xfId="0" applyNumberFormat="1" applyFont="1" applyFill="1" applyBorder="1" applyAlignment="1" applyProtection="1">
      <alignment horizontal="center" vertical="center"/>
      <protection/>
    </xf>
    <xf numFmtId="181" fontId="0" fillId="0" borderId="57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0" fillId="0" borderId="57" xfId="0" applyNumberFormat="1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 indent="2"/>
      <protection/>
    </xf>
    <xf numFmtId="37" fontId="0" fillId="0" borderId="0" xfId="0" applyNumberFormat="1" applyFont="1" applyFill="1" applyBorder="1" applyAlignment="1" applyProtection="1">
      <alignment horizontal="right" vertical="center" indent="2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1" fillId="0" borderId="23" xfId="0" applyNumberFormat="1" applyFont="1" applyFill="1" applyBorder="1" applyAlignment="1" applyProtection="1">
      <alignment horizontal="right" vertical="center" indent="2"/>
      <protection/>
    </xf>
    <xf numFmtId="37" fontId="11" fillId="0" borderId="24" xfId="0" applyNumberFormat="1" applyFont="1" applyFill="1" applyBorder="1" applyAlignment="1" applyProtection="1">
      <alignment horizontal="right" vertical="center" indent="2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覧表様式40100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="75" zoomScaleNormal="75" zoomScalePageLayoutView="0" workbookViewId="0" topLeftCell="L1">
      <selection activeCell="W1" sqref="W1"/>
    </sheetView>
  </sheetViews>
  <sheetFormatPr defaultColWidth="10.59765625" defaultRowHeight="15"/>
  <cols>
    <col min="1" max="1" width="2.59765625" style="53" customWidth="1"/>
    <col min="2" max="2" width="9.59765625" style="53" customWidth="1"/>
    <col min="3" max="7" width="10.3984375" style="53" customWidth="1"/>
    <col min="8" max="8" width="11.3984375" style="53" customWidth="1"/>
    <col min="9" max="9" width="12" style="53" customWidth="1"/>
    <col min="10" max="10" width="10.59765625" style="71" customWidth="1"/>
    <col min="11" max="11" width="10.3984375" style="53" customWidth="1"/>
    <col min="12" max="12" width="2.59765625" style="2" customWidth="1"/>
    <col min="13" max="22" width="9.59765625" style="2" customWidth="1"/>
    <col min="23" max="23" width="9.59765625" style="18" customWidth="1"/>
    <col min="24" max="16384" width="10.59765625" style="53" customWidth="1"/>
  </cols>
  <sheetData>
    <row r="1" spans="1:23" s="80" customFormat="1" ht="19.5" customHeight="1">
      <c r="A1" s="16" t="s">
        <v>135</v>
      </c>
      <c r="J1" s="93"/>
      <c r="K1" s="1"/>
      <c r="L1" s="16"/>
      <c r="N1" s="87"/>
      <c r="W1" s="94" t="s">
        <v>134</v>
      </c>
    </row>
    <row r="2" spans="1:23" s="80" customFormat="1" ht="25.5" customHeight="1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ht="19.5" customHeight="1">
      <c r="A3" s="268" t="s">
        <v>137</v>
      </c>
      <c r="B3" s="268"/>
      <c r="C3" s="268"/>
      <c r="D3" s="268"/>
      <c r="E3" s="268"/>
      <c r="F3" s="268"/>
      <c r="G3" s="268"/>
      <c r="H3" s="268"/>
      <c r="I3" s="268"/>
      <c r="J3" s="268"/>
      <c r="K3" s="50"/>
      <c r="L3" s="268" t="s">
        <v>138</v>
      </c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10:23" ht="18" customHeight="1" thickBot="1">
      <c r="J4" s="56" t="s">
        <v>34</v>
      </c>
      <c r="L4" s="53"/>
      <c r="M4" s="55"/>
      <c r="N4" s="55"/>
      <c r="O4" s="55"/>
      <c r="P4" s="55"/>
      <c r="Q4" s="55"/>
      <c r="R4" s="55"/>
      <c r="S4" s="55"/>
      <c r="T4" s="55"/>
      <c r="U4" s="55"/>
      <c r="V4" s="55"/>
      <c r="W4" s="56" t="s">
        <v>34</v>
      </c>
    </row>
    <row r="5" spans="1:23" ht="18" customHeight="1">
      <c r="A5" s="241" t="s">
        <v>35</v>
      </c>
      <c r="B5" s="242"/>
      <c r="C5" s="247" t="s">
        <v>123</v>
      </c>
      <c r="D5" s="261" t="s">
        <v>36</v>
      </c>
      <c r="E5" s="264"/>
      <c r="F5" s="264"/>
      <c r="G5" s="264"/>
      <c r="H5" s="242"/>
      <c r="I5" s="261" t="s">
        <v>125</v>
      </c>
      <c r="J5" s="261" t="s">
        <v>37</v>
      </c>
      <c r="L5" s="253" t="s">
        <v>35</v>
      </c>
      <c r="M5" s="254"/>
      <c r="N5" s="238" t="s">
        <v>165</v>
      </c>
      <c r="O5" s="235" t="s">
        <v>43</v>
      </c>
      <c r="P5" s="238" t="s">
        <v>158</v>
      </c>
      <c r="Q5" s="238" t="s">
        <v>159</v>
      </c>
      <c r="R5" s="238" t="s">
        <v>160</v>
      </c>
      <c r="S5" s="238" t="s">
        <v>161</v>
      </c>
      <c r="T5" s="238" t="s">
        <v>162</v>
      </c>
      <c r="U5" s="238" t="s">
        <v>163</v>
      </c>
      <c r="V5" s="238" t="s">
        <v>164</v>
      </c>
      <c r="W5" s="250" t="s">
        <v>192</v>
      </c>
    </row>
    <row r="6" spans="1:23" ht="15.75" customHeight="1">
      <c r="A6" s="243"/>
      <c r="B6" s="244"/>
      <c r="C6" s="248"/>
      <c r="D6" s="265" t="s">
        <v>38</v>
      </c>
      <c r="E6" s="265" t="s">
        <v>140</v>
      </c>
      <c r="F6" s="265" t="s">
        <v>126</v>
      </c>
      <c r="G6" s="265" t="s">
        <v>127</v>
      </c>
      <c r="H6" s="265" t="s">
        <v>139</v>
      </c>
      <c r="I6" s="262"/>
      <c r="J6" s="262"/>
      <c r="L6" s="255"/>
      <c r="M6" s="256"/>
      <c r="N6" s="239"/>
      <c r="O6" s="236"/>
      <c r="P6" s="239"/>
      <c r="Q6" s="239"/>
      <c r="R6" s="239"/>
      <c r="S6" s="239"/>
      <c r="T6" s="239"/>
      <c r="U6" s="239"/>
      <c r="V6" s="239"/>
      <c r="W6" s="251"/>
    </row>
    <row r="7" spans="1:23" ht="15.75" customHeight="1">
      <c r="A7" s="245"/>
      <c r="B7" s="246"/>
      <c r="C7" s="249"/>
      <c r="D7" s="266"/>
      <c r="E7" s="266"/>
      <c r="F7" s="266"/>
      <c r="G7" s="266" t="s">
        <v>39</v>
      </c>
      <c r="H7" s="266" t="s">
        <v>40</v>
      </c>
      <c r="I7" s="263"/>
      <c r="J7" s="263"/>
      <c r="L7" s="257"/>
      <c r="M7" s="258"/>
      <c r="N7" s="240"/>
      <c r="O7" s="237"/>
      <c r="P7" s="240"/>
      <c r="Q7" s="240"/>
      <c r="R7" s="240"/>
      <c r="S7" s="240"/>
      <c r="T7" s="240"/>
      <c r="U7" s="240"/>
      <c r="V7" s="240"/>
      <c r="W7" s="252"/>
    </row>
    <row r="8" spans="1:23" ht="15.75" customHeight="1">
      <c r="A8" s="259" t="s">
        <v>1</v>
      </c>
      <c r="B8" s="260"/>
      <c r="C8" s="210">
        <f aca="true" t="shared" si="0" ref="C8:J8">SUM(C10:C19,C21,C24,C27,C30,C34,C40,C45,C51)</f>
        <v>3621</v>
      </c>
      <c r="D8" s="211">
        <f t="shared" si="0"/>
        <v>85</v>
      </c>
      <c r="E8" s="211">
        <f t="shared" si="0"/>
        <v>1</v>
      </c>
      <c r="F8" s="211">
        <f t="shared" si="0"/>
        <v>41</v>
      </c>
      <c r="G8" s="211">
        <f t="shared" si="0"/>
        <v>29</v>
      </c>
      <c r="H8" s="211">
        <f t="shared" si="0"/>
        <v>14</v>
      </c>
      <c r="I8" s="211">
        <f t="shared" si="0"/>
        <v>6</v>
      </c>
      <c r="J8" s="211">
        <f t="shared" si="0"/>
        <v>3530</v>
      </c>
      <c r="L8" s="233" t="s">
        <v>1</v>
      </c>
      <c r="M8" s="234"/>
      <c r="N8" s="211">
        <f aca="true" t="shared" si="1" ref="N8:W8">SUM(N10:N19,N21,N24,N27,N30,N34,N40,N45,N51)</f>
        <v>3621</v>
      </c>
      <c r="O8" s="211">
        <f t="shared" si="1"/>
        <v>28</v>
      </c>
      <c r="P8" s="211">
        <f t="shared" si="1"/>
        <v>25</v>
      </c>
      <c r="Q8" s="211">
        <f t="shared" si="1"/>
        <v>1361</v>
      </c>
      <c r="R8" s="211">
        <f t="shared" si="1"/>
        <v>1091</v>
      </c>
      <c r="S8" s="211">
        <f t="shared" si="1"/>
        <v>706</v>
      </c>
      <c r="T8" s="211">
        <f t="shared" si="1"/>
        <v>167</v>
      </c>
      <c r="U8" s="211">
        <f t="shared" si="1"/>
        <v>129</v>
      </c>
      <c r="V8" s="211">
        <f t="shared" si="1"/>
        <v>68</v>
      </c>
      <c r="W8" s="216">
        <f t="shared" si="1"/>
        <v>46</v>
      </c>
    </row>
    <row r="9" spans="1:23" ht="15.75" customHeight="1">
      <c r="A9" s="5"/>
      <c r="B9" s="6"/>
      <c r="C9" s="212"/>
      <c r="D9" s="213"/>
      <c r="E9" s="213"/>
      <c r="F9" s="214"/>
      <c r="G9" s="213"/>
      <c r="H9" s="213"/>
      <c r="I9" s="213"/>
      <c r="J9" s="213"/>
      <c r="L9" s="107"/>
      <c r="M9" s="110"/>
      <c r="N9" s="228"/>
      <c r="O9" s="229"/>
      <c r="P9" s="229"/>
      <c r="Q9" s="229"/>
      <c r="R9" s="229"/>
      <c r="S9" s="229"/>
      <c r="T9" s="229"/>
      <c r="U9" s="229"/>
      <c r="V9" s="229"/>
      <c r="W9" s="230"/>
    </row>
    <row r="10" spans="1:23" ht="15.75" customHeight="1">
      <c r="A10" s="233" t="s">
        <v>2</v>
      </c>
      <c r="B10" s="234"/>
      <c r="C10" s="215">
        <f>SUM(D10,I10:J10)</f>
        <v>105</v>
      </c>
      <c r="D10" s="216">
        <f>SUM(E10:H10)</f>
        <v>4</v>
      </c>
      <c r="E10" s="217" t="s">
        <v>211</v>
      </c>
      <c r="F10" s="217">
        <v>1</v>
      </c>
      <c r="G10" s="216">
        <v>3</v>
      </c>
      <c r="H10" s="217" t="s">
        <v>211</v>
      </c>
      <c r="I10" s="216">
        <v>1</v>
      </c>
      <c r="J10" s="216">
        <v>100</v>
      </c>
      <c r="L10" s="233" t="s">
        <v>2</v>
      </c>
      <c r="M10" s="234"/>
      <c r="N10" s="228">
        <f>SUM(O10:W10)</f>
        <v>105</v>
      </c>
      <c r="O10" s="229">
        <v>2</v>
      </c>
      <c r="P10" s="229">
        <v>1</v>
      </c>
      <c r="Q10" s="229">
        <v>31</v>
      </c>
      <c r="R10" s="229">
        <v>28</v>
      </c>
      <c r="S10" s="229">
        <v>31</v>
      </c>
      <c r="T10" s="229">
        <v>7</v>
      </c>
      <c r="U10" s="229">
        <v>2</v>
      </c>
      <c r="V10" s="229">
        <v>2</v>
      </c>
      <c r="W10" s="230">
        <v>1</v>
      </c>
    </row>
    <row r="11" spans="1:23" ht="15.75" customHeight="1">
      <c r="A11" s="233" t="s">
        <v>3</v>
      </c>
      <c r="B11" s="234"/>
      <c r="C11" s="215">
        <f>SUM(D11,I11:J11)</f>
        <v>451</v>
      </c>
      <c r="D11" s="216">
        <f>SUM(E11:H11)</f>
        <v>6</v>
      </c>
      <c r="E11" s="217" t="s">
        <v>211</v>
      </c>
      <c r="F11" s="217">
        <v>2</v>
      </c>
      <c r="G11" s="216">
        <v>4</v>
      </c>
      <c r="H11" s="217" t="s">
        <v>211</v>
      </c>
      <c r="I11" s="216">
        <v>1</v>
      </c>
      <c r="J11" s="216">
        <v>444</v>
      </c>
      <c r="L11" s="233" t="s">
        <v>3</v>
      </c>
      <c r="M11" s="234"/>
      <c r="N11" s="228">
        <f aca="true" t="shared" si="2" ref="N11:N19">SUM(O11:W11)</f>
        <v>451</v>
      </c>
      <c r="O11" s="229">
        <v>2</v>
      </c>
      <c r="P11" s="229">
        <v>5</v>
      </c>
      <c r="Q11" s="229">
        <v>181</v>
      </c>
      <c r="R11" s="229">
        <v>144</v>
      </c>
      <c r="S11" s="229">
        <v>75</v>
      </c>
      <c r="T11" s="229">
        <v>22</v>
      </c>
      <c r="U11" s="229">
        <v>14</v>
      </c>
      <c r="V11" s="229">
        <v>7</v>
      </c>
      <c r="W11" s="230">
        <v>1</v>
      </c>
    </row>
    <row r="12" spans="1:23" ht="15.75" customHeight="1">
      <c r="A12" s="233" t="s">
        <v>4</v>
      </c>
      <c r="B12" s="234"/>
      <c r="C12" s="215">
        <f aca="true" t="shared" si="3" ref="C12:C19">SUM(D12,I12:J12)</f>
        <v>427</v>
      </c>
      <c r="D12" s="216">
        <f aca="true" t="shared" si="4" ref="D12:D19">SUM(E12:H12)</f>
        <v>1</v>
      </c>
      <c r="E12" s="217" t="s">
        <v>211</v>
      </c>
      <c r="F12" s="217" t="s">
        <v>211</v>
      </c>
      <c r="G12" s="216">
        <v>1</v>
      </c>
      <c r="H12" s="217" t="s">
        <v>211</v>
      </c>
      <c r="I12" s="217" t="s">
        <v>211</v>
      </c>
      <c r="J12" s="216">
        <v>426</v>
      </c>
      <c r="L12" s="233" t="s">
        <v>4</v>
      </c>
      <c r="M12" s="234"/>
      <c r="N12" s="228">
        <f t="shared" si="2"/>
        <v>427</v>
      </c>
      <c r="O12" s="214" t="s">
        <v>211</v>
      </c>
      <c r="P12" s="229">
        <v>5</v>
      </c>
      <c r="Q12" s="229">
        <v>131</v>
      </c>
      <c r="R12" s="229">
        <v>137</v>
      </c>
      <c r="S12" s="229">
        <v>100</v>
      </c>
      <c r="T12" s="229">
        <v>27</v>
      </c>
      <c r="U12" s="229">
        <v>17</v>
      </c>
      <c r="V12" s="229">
        <v>8</v>
      </c>
      <c r="W12" s="230">
        <v>2</v>
      </c>
    </row>
    <row r="13" spans="1:23" ht="15.75" customHeight="1">
      <c r="A13" s="233" t="s">
        <v>5</v>
      </c>
      <c r="B13" s="234"/>
      <c r="C13" s="215">
        <f t="shared" si="3"/>
        <v>360</v>
      </c>
      <c r="D13" s="216">
        <f t="shared" si="4"/>
        <v>5</v>
      </c>
      <c r="E13" s="217" t="s">
        <v>211</v>
      </c>
      <c r="F13" s="217">
        <v>3</v>
      </c>
      <c r="G13" s="216">
        <v>1</v>
      </c>
      <c r="H13" s="216">
        <v>1</v>
      </c>
      <c r="I13" s="217" t="s">
        <v>211</v>
      </c>
      <c r="J13" s="216">
        <v>355</v>
      </c>
      <c r="K13" s="7"/>
      <c r="L13" s="233" t="s">
        <v>5</v>
      </c>
      <c r="M13" s="234"/>
      <c r="N13" s="228">
        <f t="shared" si="2"/>
        <v>360</v>
      </c>
      <c r="O13" s="229">
        <v>2</v>
      </c>
      <c r="P13" s="214" t="s">
        <v>211</v>
      </c>
      <c r="Q13" s="229">
        <v>175</v>
      </c>
      <c r="R13" s="229">
        <v>98</v>
      </c>
      <c r="S13" s="229">
        <v>48</v>
      </c>
      <c r="T13" s="229">
        <v>9</v>
      </c>
      <c r="U13" s="229">
        <v>14</v>
      </c>
      <c r="V13" s="229">
        <v>9</v>
      </c>
      <c r="W13" s="230">
        <v>5</v>
      </c>
    </row>
    <row r="14" spans="1:23" ht="15.75" customHeight="1">
      <c r="A14" s="233" t="s">
        <v>6</v>
      </c>
      <c r="B14" s="234"/>
      <c r="C14" s="215">
        <f t="shared" si="3"/>
        <v>390</v>
      </c>
      <c r="D14" s="216">
        <f t="shared" si="4"/>
        <v>16</v>
      </c>
      <c r="E14" s="216">
        <v>1</v>
      </c>
      <c r="F14" s="217">
        <v>8</v>
      </c>
      <c r="G14" s="216">
        <v>1</v>
      </c>
      <c r="H14" s="216">
        <v>6</v>
      </c>
      <c r="I14" s="217" t="s">
        <v>211</v>
      </c>
      <c r="J14" s="216">
        <v>374</v>
      </c>
      <c r="K14" s="8"/>
      <c r="L14" s="233" t="s">
        <v>6</v>
      </c>
      <c r="M14" s="234"/>
      <c r="N14" s="228">
        <f t="shared" si="2"/>
        <v>390</v>
      </c>
      <c r="O14" s="229">
        <v>4</v>
      </c>
      <c r="P14" s="229">
        <v>3</v>
      </c>
      <c r="Q14" s="229">
        <v>150</v>
      </c>
      <c r="R14" s="229">
        <v>114</v>
      </c>
      <c r="S14" s="229">
        <v>81</v>
      </c>
      <c r="T14" s="229">
        <v>14</v>
      </c>
      <c r="U14" s="229">
        <v>10</v>
      </c>
      <c r="V14" s="229">
        <v>4</v>
      </c>
      <c r="W14" s="230">
        <v>10</v>
      </c>
    </row>
    <row r="15" spans="1:23" ht="15.75" customHeight="1">
      <c r="A15" s="233" t="s">
        <v>7</v>
      </c>
      <c r="B15" s="234"/>
      <c r="C15" s="215">
        <f t="shared" si="3"/>
        <v>192</v>
      </c>
      <c r="D15" s="216">
        <f t="shared" si="4"/>
        <v>3</v>
      </c>
      <c r="E15" s="217" t="s">
        <v>211</v>
      </c>
      <c r="F15" s="217">
        <v>3</v>
      </c>
      <c r="G15" s="216" t="s">
        <v>211</v>
      </c>
      <c r="H15" s="217" t="s">
        <v>211</v>
      </c>
      <c r="I15" s="217" t="s">
        <v>211</v>
      </c>
      <c r="J15" s="216">
        <v>189</v>
      </c>
      <c r="K15" s="8"/>
      <c r="L15" s="233" t="s">
        <v>7</v>
      </c>
      <c r="M15" s="234"/>
      <c r="N15" s="228">
        <f t="shared" si="2"/>
        <v>192</v>
      </c>
      <c r="O15" s="229">
        <v>2</v>
      </c>
      <c r="P15" s="229">
        <v>1</v>
      </c>
      <c r="Q15" s="229">
        <v>54</v>
      </c>
      <c r="R15" s="229">
        <v>61</v>
      </c>
      <c r="S15" s="229">
        <v>51</v>
      </c>
      <c r="T15" s="229">
        <v>12</v>
      </c>
      <c r="U15" s="229">
        <v>8</v>
      </c>
      <c r="V15" s="229">
        <v>1</v>
      </c>
      <c r="W15" s="230">
        <v>2</v>
      </c>
    </row>
    <row r="16" spans="1:23" ht="15.75" customHeight="1">
      <c r="A16" s="233" t="s">
        <v>8</v>
      </c>
      <c r="B16" s="234"/>
      <c r="C16" s="215">
        <f t="shared" si="3"/>
        <v>25</v>
      </c>
      <c r="D16" s="216">
        <f t="shared" si="4"/>
        <v>2</v>
      </c>
      <c r="E16" s="217" t="s">
        <v>211</v>
      </c>
      <c r="F16" s="217">
        <v>1</v>
      </c>
      <c r="G16" s="216">
        <v>1</v>
      </c>
      <c r="H16" s="217" t="s">
        <v>211</v>
      </c>
      <c r="I16" s="216">
        <v>1</v>
      </c>
      <c r="J16" s="216">
        <v>22</v>
      </c>
      <c r="K16" s="8"/>
      <c r="L16" s="233" t="s">
        <v>8</v>
      </c>
      <c r="M16" s="234"/>
      <c r="N16" s="228">
        <f t="shared" si="2"/>
        <v>25</v>
      </c>
      <c r="O16" s="214" t="s">
        <v>211</v>
      </c>
      <c r="P16" s="214" t="s">
        <v>211</v>
      </c>
      <c r="Q16" s="229">
        <v>12</v>
      </c>
      <c r="R16" s="229">
        <v>5</v>
      </c>
      <c r="S16" s="229">
        <v>8</v>
      </c>
      <c r="T16" s="214" t="s">
        <v>211</v>
      </c>
      <c r="U16" s="214" t="s">
        <v>211</v>
      </c>
      <c r="V16" s="214" t="s">
        <v>211</v>
      </c>
      <c r="W16" s="230">
        <v>0</v>
      </c>
    </row>
    <row r="17" spans="1:23" ht="15.75" customHeight="1">
      <c r="A17" s="233" t="s">
        <v>155</v>
      </c>
      <c r="B17" s="234"/>
      <c r="C17" s="215">
        <f t="shared" si="3"/>
        <v>26</v>
      </c>
      <c r="D17" s="216">
        <f t="shared" si="4"/>
        <v>1</v>
      </c>
      <c r="E17" s="217" t="s">
        <v>211</v>
      </c>
      <c r="F17" s="217" t="s">
        <v>211</v>
      </c>
      <c r="G17" s="216">
        <v>1</v>
      </c>
      <c r="H17" s="217" t="s">
        <v>211</v>
      </c>
      <c r="I17" s="216">
        <v>1</v>
      </c>
      <c r="J17" s="216">
        <v>24</v>
      </c>
      <c r="K17" s="8"/>
      <c r="L17" s="233" t="s">
        <v>166</v>
      </c>
      <c r="M17" s="234"/>
      <c r="N17" s="228">
        <f t="shared" si="2"/>
        <v>26</v>
      </c>
      <c r="O17" s="214" t="s">
        <v>211</v>
      </c>
      <c r="P17" s="214" t="s">
        <v>211</v>
      </c>
      <c r="Q17" s="229">
        <v>16</v>
      </c>
      <c r="R17" s="229">
        <v>6</v>
      </c>
      <c r="S17" s="229">
        <v>2</v>
      </c>
      <c r="T17" s="214" t="s">
        <v>211</v>
      </c>
      <c r="U17" s="214" t="s">
        <v>211</v>
      </c>
      <c r="V17" s="214" t="s">
        <v>211</v>
      </c>
      <c r="W17" s="230">
        <v>2</v>
      </c>
    </row>
    <row r="18" spans="1:23" ht="15.75" customHeight="1">
      <c r="A18" s="233" t="s">
        <v>41</v>
      </c>
      <c r="B18" s="234"/>
      <c r="C18" s="215">
        <f t="shared" si="3"/>
        <v>136</v>
      </c>
      <c r="D18" s="216">
        <f t="shared" si="4"/>
        <v>7</v>
      </c>
      <c r="E18" s="217" t="s">
        <v>211</v>
      </c>
      <c r="F18" s="217">
        <v>6</v>
      </c>
      <c r="G18" s="216">
        <v>1</v>
      </c>
      <c r="H18" s="217" t="s">
        <v>211</v>
      </c>
      <c r="I18" s="217" t="s">
        <v>211</v>
      </c>
      <c r="J18" s="216">
        <v>129</v>
      </c>
      <c r="K18" s="9"/>
      <c r="L18" s="233" t="s">
        <v>41</v>
      </c>
      <c r="M18" s="234"/>
      <c r="N18" s="228">
        <f t="shared" si="2"/>
        <v>136</v>
      </c>
      <c r="O18" s="229">
        <v>2</v>
      </c>
      <c r="P18" s="214" t="s">
        <v>211</v>
      </c>
      <c r="Q18" s="229">
        <v>44</v>
      </c>
      <c r="R18" s="229">
        <v>37</v>
      </c>
      <c r="S18" s="229">
        <v>22</v>
      </c>
      <c r="T18" s="229">
        <v>12</v>
      </c>
      <c r="U18" s="229">
        <v>10</v>
      </c>
      <c r="V18" s="229">
        <v>4</v>
      </c>
      <c r="W18" s="230">
        <v>5</v>
      </c>
    </row>
    <row r="19" spans="1:23" ht="15.75" customHeight="1">
      <c r="A19" s="233" t="s">
        <v>42</v>
      </c>
      <c r="B19" s="234"/>
      <c r="C19" s="215">
        <f t="shared" si="3"/>
        <v>81</v>
      </c>
      <c r="D19" s="216">
        <f t="shared" si="4"/>
        <v>4</v>
      </c>
      <c r="E19" s="217" t="s">
        <v>211</v>
      </c>
      <c r="F19" s="217" t="s">
        <v>211</v>
      </c>
      <c r="G19" s="216">
        <v>3</v>
      </c>
      <c r="H19" s="216">
        <v>1</v>
      </c>
      <c r="I19" s="217" t="s">
        <v>211</v>
      </c>
      <c r="J19" s="216">
        <v>77</v>
      </c>
      <c r="K19" s="8"/>
      <c r="L19" s="233" t="s">
        <v>42</v>
      </c>
      <c r="M19" s="234"/>
      <c r="N19" s="228">
        <f t="shared" si="2"/>
        <v>81</v>
      </c>
      <c r="O19" s="214" t="s">
        <v>211</v>
      </c>
      <c r="P19" s="229">
        <v>1</v>
      </c>
      <c r="Q19" s="229">
        <v>33</v>
      </c>
      <c r="R19" s="229">
        <v>30</v>
      </c>
      <c r="S19" s="229">
        <v>10</v>
      </c>
      <c r="T19" s="229">
        <v>4</v>
      </c>
      <c r="U19" s="229">
        <v>1</v>
      </c>
      <c r="V19" s="229">
        <v>2</v>
      </c>
      <c r="W19" s="230">
        <v>0</v>
      </c>
    </row>
    <row r="20" spans="1:23" ht="15.75" customHeight="1">
      <c r="A20" s="5"/>
      <c r="B20" s="6"/>
      <c r="C20" s="215"/>
      <c r="D20" s="216"/>
      <c r="E20" s="217"/>
      <c r="F20" s="217"/>
      <c r="G20" s="216"/>
      <c r="H20" s="216"/>
      <c r="I20" s="217"/>
      <c r="J20" s="216"/>
      <c r="K20" s="90"/>
      <c r="L20" s="107"/>
      <c r="M20" s="110"/>
      <c r="N20" s="228"/>
      <c r="O20" s="231"/>
      <c r="P20" s="232"/>
      <c r="Q20" s="229"/>
      <c r="R20" s="229"/>
      <c r="S20" s="229"/>
      <c r="T20" s="229"/>
      <c r="U20" s="229"/>
      <c r="V20" s="229"/>
      <c r="W20" s="230"/>
    </row>
    <row r="21" spans="1:23" ht="15.75" customHeight="1">
      <c r="A21" s="233" t="s">
        <v>9</v>
      </c>
      <c r="B21" s="234"/>
      <c r="C21" s="215">
        <f>SUM(C22)</f>
        <v>123</v>
      </c>
      <c r="D21" s="216">
        <f>SUM(D22)</f>
        <v>2</v>
      </c>
      <c r="E21" s="217" t="s">
        <v>211</v>
      </c>
      <c r="F21" s="217" t="s">
        <v>211</v>
      </c>
      <c r="G21" s="216">
        <f>SUM(G22)</f>
        <v>1</v>
      </c>
      <c r="H21" s="216">
        <f>SUM(H22)</f>
        <v>1</v>
      </c>
      <c r="I21" s="217" t="s">
        <v>211</v>
      </c>
      <c r="J21" s="216">
        <f>SUM(J22)</f>
        <v>121</v>
      </c>
      <c r="K21" s="54"/>
      <c r="L21" s="233" t="s">
        <v>9</v>
      </c>
      <c r="M21" s="234"/>
      <c r="N21" s="216">
        <f>SUM(N22)</f>
        <v>123</v>
      </c>
      <c r="O21" s="216">
        <f>SUM(O22)</f>
        <v>1</v>
      </c>
      <c r="P21" s="214" t="s">
        <v>211</v>
      </c>
      <c r="Q21" s="229">
        <v>18</v>
      </c>
      <c r="R21" s="229">
        <v>37</v>
      </c>
      <c r="S21" s="229">
        <v>43</v>
      </c>
      <c r="T21" s="229">
        <v>12</v>
      </c>
      <c r="U21" s="229">
        <v>5</v>
      </c>
      <c r="V21" s="229">
        <v>4</v>
      </c>
      <c r="W21" s="230">
        <v>3</v>
      </c>
    </row>
    <row r="22" spans="1:23" ht="15.75" customHeight="1">
      <c r="A22" s="107"/>
      <c r="B22" s="22" t="s">
        <v>10</v>
      </c>
      <c r="C22" s="199">
        <f>SUM(D22,I22:J22)</f>
        <v>123</v>
      </c>
      <c r="D22" s="200">
        <f>SUM(E22:H22)</f>
        <v>2</v>
      </c>
      <c r="E22" s="201" t="s">
        <v>210</v>
      </c>
      <c r="F22" s="201" t="s">
        <v>210</v>
      </c>
      <c r="G22" s="200">
        <v>1</v>
      </c>
      <c r="H22" s="200">
        <v>1</v>
      </c>
      <c r="I22" s="201" t="s">
        <v>210</v>
      </c>
      <c r="J22" s="200">
        <v>121</v>
      </c>
      <c r="K22" s="8"/>
      <c r="L22" s="12"/>
      <c r="M22" s="22" t="s">
        <v>10</v>
      </c>
      <c r="N22" s="218">
        <f>SUM(O22:W22)</f>
        <v>123</v>
      </c>
      <c r="O22" s="219">
        <v>1</v>
      </c>
      <c r="P22" s="198" t="s">
        <v>210</v>
      </c>
      <c r="Q22" s="219">
        <v>18</v>
      </c>
      <c r="R22" s="219">
        <v>37</v>
      </c>
      <c r="S22" s="219">
        <v>43</v>
      </c>
      <c r="T22" s="219">
        <v>12</v>
      </c>
      <c r="U22" s="219">
        <v>5</v>
      </c>
      <c r="V22" s="219">
        <v>4</v>
      </c>
      <c r="W22" s="220">
        <v>3</v>
      </c>
    </row>
    <row r="23" spans="1:23" s="2" customFormat="1" ht="15.75" customHeight="1">
      <c r="A23" s="107"/>
      <c r="B23" s="6"/>
      <c r="C23" s="202"/>
      <c r="D23" s="203"/>
      <c r="E23" s="201"/>
      <c r="F23" s="203"/>
      <c r="G23" s="203"/>
      <c r="H23" s="203"/>
      <c r="I23" s="203"/>
      <c r="J23" s="203"/>
      <c r="K23" s="10"/>
      <c r="L23" s="12"/>
      <c r="M23" s="88"/>
      <c r="N23" s="17"/>
      <c r="O23" s="18"/>
      <c r="P23" s="18"/>
      <c r="Q23" s="18"/>
      <c r="R23" s="18"/>
      <c r="S23" s="18"/>
      <c r="T23" s="18"/>
      <c r="U23" s="18"/>
      <c r="V23" s="18"/>
      <c r="W23" s="220"/>
    </row>
    <row r="24" spans="1:23" ht="15.75" customHeight="1">
      <c r="A24" s="233" t="s">
        <v>11</v>
      </c>
      <c r="B24" s="234"/>
      <c r="C24" s="215">
        <f>SUM(C25)</f>
        <v>1</v>
      </c>
      <c r="D24" s="217" t="s">
        <v>211</v>
      </c>
      <c r="E24" s="217" t="s">
        <v>211</v>
      </c>
      <c r="F24" s="217" t="s">
        <v>211</v>
      </c>
      <c r="G24" s="217" t="s">
        <v>211</v>
      </c>
      <c r="H24" s="217" t="s">
        <v>211</v>
      </c>
      <c r="I24" s="217" t="s">
        <v>211</v>
      </c>
      <c r="J24" s="216">
        <f>SUM(J25)</f>
        <v>1</v>
      </c>
      <c r="K24" s="90"/>
      <c r="L24" s="233" t="s">
        <v>11</v>
      </c>
      <c r="M24" s="234"/>
      <c r="N24" s="216">
        <f>SUM(N25)</f>
        <v>1</v>
      </c>
      <c r="O24" s="214" t="s">
        <v>211</v>
      </c>
      <c r="P24" s="214" t="s">
        <v>211</v>
      </c>
      <c r="Q24" s="214" t="s">
        <v>211</v>
      </c>
      <c r="R24" s="214" t="s">
        <v>211</v>
      </c>
      <c r="S24" s="214" t="s">
        <v>211</v>
      </c>
      <c r="T24" s="214" t="s">
        <v>211</v>
      </c>
      <c r="U24" s="216">
        <f>SUM(U25)</f>
        <v>1</v>
      </c>
      <c r="V24" s="214" t="s">
        <v>211</v>
      </c>
      <c r="W24" s="216">
        <f>SUM(W25)</f>
        <v>0</v>
      </c>
    </row>
    <row r="25" spans="1:23" ht="15.75" customHeight="1">
      <c r="A25" s="107"/>
      <c r="B25" s="22" t="s">
        <v>12</v>
      </c>
      <c r="C25" s="199">
        <f>SUM(D25,I25:J25)</f>
        <v>1</v>
      </c>
      <c r="D25" s="201" t="s">
        <v>210</v>
      </c>
      <c r="E25" s="201" t="s">
        <v>210</v>
      </c>
      <c r="F25" s="201" t="s">
        <v>210</v>
      </c>
      <c r="G25" s="201" t="s">
        <v>210</v>
      </c>
      <c r="H25" s="201" t="s">
        <v>210</v>
      </c>
      <c r="I25" s="201" t="s">
        <v>210</v>
      </c>
      <c r="J25" s="200">
        <v>1</v>
      </c>
      <c r="K25" s="90"/>
      <c r="L25" s="12"/>
      <c r="M25" s="22" t="s">
        <v>12</v>
      </c>
      <c r="N25" s="218">
        <f>SUM(O25:W25)</f>
        <v>1</v>
      </c>
      <c r="O25" s="198" t="s">
        <v>210</v>
      </c>
      <c r="P25" s="198" t="s">
        <v>210</v>
      </c>
      <c r="Q25" s="198" t="s">
        <v>210</v>
      </c>
      <c r="R25" s="198" t="s">
        <v>210</v>
      </c>
      <c r="S25" s="198" t="s">
        <v>210</v>
      </c>
      <c r="T25" s="198" t="s">
        <v>210</v>
      </c>
      <c r="U25" s="219">
        <v>1</v>
      </c>
      <c r="V25" s="198" t="s">
        <v>210</v>
      </c>
      <c r="W25" s="220">
        <v>0</v>
      </c>
    </row>
    <row r="26" spans="1:23" ht="15.75" customHeight="1">
      <c r="A26" s="107"/>
      <c r="B26" s="6"/>
      <c r="C26" s="199"/>
      <c r="D26" s="201"/>
      <c r="E26" s="201"/>
      <c r="F26" s="201"/>
      <c r="G26" s="200"/>
      <c r="H26" s="201"/>
      <c r="I26" s="201"/>
      <c r="J26" s="200"/>
      <c r="K26" s="90"/>
      <c r="L26" s="12"/>
      <c r="M26" s="88"/>
      <c r="N26" s="222"/>
      <c r="O26" s="198"/>
      <c r="P26" s="198"/>
      <c r="Q26" s="198"/>
      <c r="R26" s="198"/>
      <c r="S26" s="198"/>
      <c r="T26" s="198"/>
      <c r="U26" s="221"/>
      <c r="V26" s="198"/>
      <c r="W26" s="220"/>
    </row>
    <row r="27" spans="1:23" ht="15.75" customHeight="1">
      <c r="A27" s="233" t="s">
        <v>13</v>
      </c>
      <c r="B27" s="234"/>
      <c r="C27" s="216">
        <f>SUM(C28)</f>
        <v>4</v>
      </c>
      <c r="D27" s="217" t="s">
        <v>211</v>
      </c>
      <c r="E27" s="217" t="s">
        <v>211</v>
      </c>
      <c r="F27" s="217" t="s">
        <v>211</v>
      </c>
      <c r="G27" s="217" t="s">
        <v>211</v>
      </c>
      <c r="H27" s="217" t="s">
        <v>211</v>
      </c>
      <c r="I27" s="217" t="s">
        <v>211</v>
      </c>
      <c r="J27" s="216">
        <f>SUM(J28)</f>
        <v>4</v>
      </c>
      <c r="K27" s="54"/>
      <c r="L27" s="233" t="s">
        <v>13</v>
      </c>
      <c r="M27" s="234"/>
      <c r="N27" s="216">
        <f>SUM(N28)</f>
        <v>4</v>
      </c>
      <c r="O27" s="214" t="s">
        <v>211</v>
      </c>
      <c r="P27" s="214" t="s">
        <v>211</v>
      </c>
      <c r="Q27" s="216">
        <f>SUM(Q28)</f>
        <v>1</v>
      </c>
      <c r="R27" s="216">
        <f>SUM(R28)</f>
        <v>1</v>
      </c>
      <c r="S27" s="216">
        <f>SUM(S28)</f>
        <v>1</v>
      </c>
      <c r="T27" s="214" t="s">
        <v>211</v>
      </c>
      <c r="U27" s="214" t="s">
        <v>211</v>
      </c>
      <c r="V27" s="216">
        <f>SUM(V28)</f>
        <v>1</v>
      </c>
      <c r="W27" s="216">
        <f>SUM(W28)</f>
        <v>0</v>
      </c>
    </row>
    <row r="28" spans="1:23" ht="15.75" customHeight="1">
      <c r="A28" s="107"/>
      <c r="B28" s="22" t="s">
        <v>14</v>
      </c>
      <c r="C28" s="199">
        <f>SUM(D28,I28:J28)</f>
        <v>4</v>
      </c>
      <c r="D28" s="201" t="s">
        <v>210</v>
      </c>
      <c r="E28" s="201" t="s">
        <v>210</v>
      </c>
      <c r="F28" s="201" t="s">
        <v>210</v>
      </c>
      <c r="G28" s="201" t="s">
        <v>210</v>
      </c>
      <c r="H28" s="201" t="s">
        <v>210</v>
      </c>
      <c r="I28" s="201" t="s">
        <v>210</v>
      </c>
      <c r="J28" s="200">
        <v>4</v>
      </c>
      <c r="K28" s="8"/>
      <c r="L28" s="12"/>
      <c r="M28" s="22" t="s">
        <v>14</v>
      </c>
      <c r="N28" s="218">
        <f>SUM(O28:W28)</f>
        <v>4</v>
      </c>
      <c r="O28" s="198" t="s">
        <v>210</v>
      </c>
      <c r="P28" s="198" t="s">
        <v>210</v>
      </c>
      <c r="Q28" s="219">
        <v>1</v>
      </c>
      <c r="R28" s="219">
        <v>1</v>
      </c>
      <c r="S28" s="219">
        <v>1</v>
      </c>
      <c r="T28" s="198" t="s">
        <v>210</v>
      </c>
      <c r="U28" s="198" t="s">
        <v>210</v>
      </c>
      <c r="V28" s="219">
        <v>1</v>
      </c>
      <c r="W28" s="220">
        <v>0</v>
      </c>
    </row>
    <row r="29" spans="1:23" s="2" customFormat="1" ht="15.75" customHeight="1">
      <c r="A29" s="107"/>
      <c r="B29" s="6"/>
      <c r="C29" s="202"/>
      <c r="D29" s="203"/>
      <c r="E29" s="201"/>
      <c r="F29" s="203"/>
      <c r="G29" s="203"/>
      <c r="H29" s="203"/>
      <c r="I29" s="203"/>
      <c r="J29" s="203"/>
      <c r="K29" s="10"/>
      <c r="L29" s="12"/>
      <c r="M29" s="88"/>
      <c r="N29" s="17"/>
      <c r="O29" s="18"/>
      <c r="P29" s="18"/>
      <c r="Q29" s="18"/>
      <c r="R29" s="18"/>
      <c r="S29" s="18"/>
      <c r="T29" s="18"/>
      <c r="U29" s="18"/>
      <c r="V29" s="18"/>
      <c r="W29" s="220"/>
    </row>
    <row r="30" spans="1:23" ht="15.75" customHeight="1">
      <c r="A30" s="233" t="s">
        <v>15</v>
      </c>
      <c r="B30" s="234"/>
      <c r="C30" s="215">
        <f>SUM(C31:C32)</f>
        <v>42</v>
      </c>
      <c r="D30" s="216">
        <f>SUM(D31:D32)</f>
        <v>3</v>
      </c>
      <c r="E30" s="217" t="s">
        <v>211</v>
      </c>
      <c r="F30" s="217" t="s">
        <v>211</v>
      </c>
      <c r="G30" s="216">
        <f>SUM(G31:G32)</f>
        <v>3</v>
      </c>
      <c r="H30" s="217" t="s">
        <v>211</v>
      </c>
      <c r="I30" s="217" t="s">
        <v>211</v>
      </c>
      <c r="J30" s="216">
        <f>SUM(J31:J32)</f>
        <v>39</v>
      </c>
      <c r="K30" s="90"/>
      <c r="L30" s="233" t="s">
        <v>15</v>
      </c>
      <c r="M30" s="234"/>
      <c r="N30" s="216">
        <f>SUM(N31:N32)</f>
        <v>42</v>
      </c>
      <c r="O30" s="216">
        <f>SUM(O31:O32)</f>
        <v>1</v>
      </c>
      <c r="P30" s="214" t="s">
        <v>211</v>
      </c>
      <c r="Q30" s="216">
        <f aca="true" t="shared" si="5" ref="Q30:W30">SUM(Q31:Q32)</f>
        <v>17</v>
      </c>
      <c r="R30" s="216">
        <f t="shared" si="5"/>
        <v>11</v>
      </c>
      <c r="S30" s="216">
        <f t="shared" si="5"/>
        <v>9</v>
      </c>
      <c r="T30" s="216">
        <f t="shared" si="5"/>
        <v>1</v>
      </c>
      <c r="U30" s="216">
        <f t="shared" si="5"/>
        <v>1</v>
      </c>
      <c r="V30" s="216">
        <f t="shared" si="5"/>
        <v>2</v>
      </c>
      <c r="W30" s="216">
        <f t="shared" si="5"/>
        <v>0</v>
      </c>
    </row>
    <row r="31" spans="1:23" ht="15.75" customHeight="1">
      <c r="A31" s="107"/>
      <c r="B31" s="22" t="s">
        <v>16</v>
      </c>
      <c r="C31" s="199">
        <f>SUM(D31,I31:J31)</f>
        <v>42</v>
      </c>
      <c r="D31" s="200">
        <f>SUM(E31:H31)</f>
        <v>3</v>
      </c>
      <c r="E31" s="201" t="s">
        <v>210</v>
      </c>
      <c r="F31" s="201" t="s">
        <v>210</v>
      </c>
      <c r="G31" s="200">
        <v>3</v>
      </c>
      <c r="H31" s="201" t="s">
        <v>210</v>
      </c>
      <c r="I31" s="201" t="s">
        <v>210</v>
      </c>
      <c r="J31" s="200">
        <v>39</v>
      </c>
      <c r="K31" s="90"/>
      <c r="L31" s="12"/>
      <c r="M31" s="22" t="s">
        <v>16</v>
      </c>
      <c r="N31" s="218">
        <f>SUM(O31:W31)</f>
        <v>42</v>
      </c>
      <c r="O31" s="219">
        <v>1</v>
      </c>
      <c r="P31" s="198" t="s">
        <v>210</v>
      </c>
      <c r="Q31" s="219">
        <v>17</v>
      </c>
      <c r="R31" s="219">
        <v>11</v>
      </c>
      <c r="S31" s="219">
        <v>9</v>
      </c>
      <c r="T31" s="219">
        <v>1</v>
      </c>
      <c r="U31" s="219">
        <v>1</v>
      </c>
      <c r="V31" s="219">
        <v>2</v>
      </c>
      <c r="W31" s="220">
        <v>0</v>
      </c>
    </row>
    <row r="32" spans="1:23" ht="15.75" customHeight="1">
      <c r="A32" s="107"/>
      <c r="B32" s="105" t="s">
        <v>17</v>
      </c>
      <c r="C32" s="204" t="s">
        <v>210</v>
      </c>
      <c r="D32" s="201" t="s">
        <v>210</v>
      </c>
      <c r="E32" s="201" t="s">
        <v>210</v>
      </c>
      <c r="F32" s="201" t="s">
        <v>210</v>
      </c>
      <c r="G32" s="201" t="s">
        <v>156</v>
      </c>
      <c r="H32" s="201" t="s">
        <v>156</v>
      </c>
      <c r="I32" s="201" t="s">
        <v>156</v>
      </c>
      <c r="J32" s="201" t="s">
        <v>156</v>
      </c>
      <c r="K32" s="90"/>
      <c r="L32" s="12"/>
      <c r="M32" s="22" t="s">
        <v>17</v>
      </c>
      <c r="N32" s="198" t="s">
        <v>210</v>
      </c>
      <c r="O32" s="198" t="s">
        <v>210</v>
      </c>
      <c r="P32" s="198" t="s">
        <v>210</v>
      </c>
      <c r="Q32" s="198" t="s">
        <v>210</v>
      </c>
      <c r="R32" s="198" t="s">
        <v>210</v>
      </c>
      <c r="S32" s="198" t="s">
        <v>210</v>
      </c>
      <c r="T32" s="198" t="s">
        <v>210</v>
      </c>
      <c r="U32" s="198" t="s">
        <v>210</v>
      </c>
      <c r="V32" s="198" t="s">
        <v>210</v>
      </c>
      <c r="W32" s="220">
        <v>0</v>
      </c>
    </row>
    <row r="33" spans="1:23" s="2" customFormat="1" ht="15.75" customHeight="1">
      <c r="A33" s="107"/>
      <c r="B33" s="6"/>
      <c r="C33" s="202"/>
      <c r="D33" s="203"/>
      <c r="E33" s="201"/>
      <c r="F33" s="203"/>
      <c r="G33" s="203"/>
      <c r="H33" s="203"/>
      <c r="I33" s="203"/>
      <c r="J33" s="203"/>
      <c r="K33" s="10"/>
      <c r="L33" s="12"/>
      <c r="M33" s="88"/>
      <c r="N33" s="198"/>
      <c r="O33" s="18"/>
      <c r="P33" s="18"/>
      <c r="Q33" s="18"/>
      <c r="R33" s="18"/>
      <c r="S33" s="18"/>
      <c r="T33" s="18"/>
      <c r="U33" s="18"/>
      <c r="V33" s="18"/>
      <c r="W33" s="19"/>
    </row>
    <row r="34" spans="1:23" ht="15.75" customHeight="1">
      <c r="A34" s="233" t="s">
        <v>18</v>
      </c>
      <c r="B34" s="234"/>
      <c r="C34" s="215">
        <f>SUM(C35:C38)</f>
        <v>246</v>
      </c>
      <c r="D34" s="216">
        <f>SUM(D35:D38)</f>
        <v>10</v>
      </c>
      <c r="E34" s="217" t="s">
        <v>211</v>
      </c>
      <c r="F34" s="216">
        <f>SUM(F35:F38)</f>
        <v>3</v>
      </c>
      <c r="G34" s="216">
        <f>SUM(G35:G38)</f>
        <v>4</v>
      </c>
      <c r="H34" s="216">
        <f>SUM(H35:H38)</f>
        <v>3</v>
      </c>
      <c r="I34" s="217" t="s">
        <v>211</v>
      </c>
      <c r="J34" s="216">
        <f>SUM(J35:J38)</f>
        <v>236</v>
      </c>
      <c r="K34" s="90"/>
      <c r="L34" s="233" t="s">
        <v>18</v>
      </c>
      <c r="M34" s="234"/>
      <c r="N34" s="216">
        <f>SUM(N35:N38)</f>
        <v>246</v>
      </c>
      <c r="O34" s="214" t="s">
        <v>211</v>
      </c>
      <c r="P34" s="216">
        <f aca="true" t="shared" si="6" ref="P34:W34">SUM(P35:P38)</f>
        <v>2</v>
      </c>
      <c r="Q34" s="216">
        <f t="shared" si="6"/>
        <v>88</v>
      </c>
      <c r="R34" s="216">
        <f t="shared" si="6"/>
        <v>76</v>
      </c>
      <c r="S34" s="216">
        <f t="shared" si="6"/>
        <v>55</v>
      </c>
      <c r="T34" s="216">
        <f t="shared" si="6"/>
        <v>9</v>
      </c>
      <c r="U34" s="216">
        <f t="shared" si="6"/>
        <v>8</v>
      </c>
      <c r="V34" s="216">
        <f t="shared" si="6"/>
        <v>4</v>
      </c>
      <c r="W34" s="216">
        <f t="shared" si="6"/>
        <v>4</v>
      </c>
    </row>
    <row r="35" spans="1:23" ht="15.75" customHeight="1">
      <c r="A35" s="5"/>
      <c r="B35" s="22" t="s">
        <v>19</v>
      </c>
      <c r="C35" s="199">
        <f>SUM(D35,I35:J35)</f>
        <v>113</v>
      </c>
      <c r="D35" s="200">
        <f>SUM(E35:H35)</f>
        <v>4</v>
      </c>
      <c r="E35" s="201" t="s">
        <v>156</v>
      </c>
      <c r="F35" s="201">
        <v>2</v>
      </c>
      <c r="G35" s="200">
        <v>2</v>
      </c>
      <c r="H35" s="201" t="s">
        <v>156</v>
      </c>
      <c r="I35" s="201" t="s">
        <v>156</v>
      </c>
      <c r="J35" s="200">
        <v>109</v>
      </c>
      <c r="K35" s="90"/>
      <c r="L35" s="104"/>
      <c r="M35" s="105" t="s">
        <v>19</v>
      </c>
      <c r="N35" s="218">
        <f>SUM(O35:W35)</f>
        <v>113</v>
      </c>
      <c r="O35" s="198" t="s">
        <v>210</v>
      </c>
      <c r="P35" s="198" t="s">
        <v>210</v>
      </c>
      <c r="Q35" s="219">
        <v>39</v>
      </c>
      <c r="R35" s="219">
        <v>36</v>
      </c>
      <c r="S35" s="219">
        <v>26</v>
      </c>
      <c r="T35" s="219">
        <v>4</v>
      </c>
      <c r="U35" s="219">
        <v>3</v>
      </c>
      <c r="V35" s="219">
        <v>2</v>
      </c>
      <c r="W35" s="220">
        <v>3</v>
      </c>
    </row>
    <row r="36" spans="1:23" ht="15.75" customHeight="1">
      <c r="A36" s="5"/>
      <c r="B36" s="105" t="s">
        <v>20</v>
      </c>
      <c r="C36" s="199">
        <f>SUM(D36,I36:J36)</f>
        <v>20</v>
      </c>
      <c r="D36" s="201" t="s">
        <v>156</v>
      </c>
      <c r="E36" s="201" t="s">
        <v>156</v>
      </c>
      <c r="F36" s="201" t="s">
        <v>156</v>
      </c>
      <c r="G36" s="201" t="s">
        <v>156</v>
      </c>
      <c r="H36" s="201" t="s">
        <v>156</v>
      </c>
      <c r="I36" s="201" t="s">
        <v>156</v>
      </c>
      <c r="J36" s="200">
        <v>20</v>
      </c>
      <c r="K36" s="90"/>
      <c r="L36" s="104"/>
      <c r="M36" s="105" t="s">
        <v>20</v>
      </c>
      <c r="N36" s="218">
        <f>SUM(O36:W36)</f>
        <v>20</v>
      </c>
      <c r="O36" s="198" t="s">
        <v>210</v>
      </c>
      <c r="P36" s="198" t="s">
        <v>210</v>
      </c>
      <c r="Q36" s="219">
        <v>7</v>
      </c>
      <c r="R36" s="219">
        <v>8</v>
      </c>
      <c r="S36" s="219">
        <v>5</v>
      </c>
      <c r="T36" s="198" t="s">
        <v>210</v>
      </c>
      <c r="U36" s="198" t="s">
        <v>210</v>
      </c>
      <c r="V36" s="198" t="s">
        <v>210</v>
      </c>
      <c r="W36" s="220">
        <v>0</v>
      </c>
    </row>
    <row r="37" spans="1:23" ht="15.75" customHeight="1">
      <c r="A37" s="5"/>
      <c r="B37" s="105" t="s">
        <v>21</v>
      </c>
      <c r="C37" s="199">
        <f>SUM(D37,I37:J37)</f>
        <v>99</v>
      </c>
      <c r="D37" s="200">
        <f>SUM(E37:H37)</f>
        <v>1</v>
      </c>
      <c r="E37" s="201" t="s">
        <v>156</v>
      </c>
      <c r="F37" s="201">
        <v>1</v>
      </c>
      <c r="G37" s="201" t="s">
        <v>156</v>
      </c>
      <c r="H37" s="201" t="s">
        <v>156</v>
      </c>
      <c r="I37" s="201" t="s">
        <v>156</v>
      </c>
      <c r="J37" s="200">
        <v>98</v>
      </c>
      <c r="K37" s="54"/>
      <c r="L37" s="104"/>
      <c r="M37" s="105" t="s">
        <v>21</v>
      </c>
      <c r="N37" s="218">
        <f>SUM(O37:W37)</f>
        <v>99</v>
      </c>
      <c r="O37" s="198" t="s">
        <v>210</v>
      </c>
      <c r="P37" s="219">
        <v>2</v>
      </c>
      <c r="Q37" s="219">
        <v>38</v>
      </c>
      <c r="R37" s="219">
        <v>29</v>
      </c>
      <c r="S37" s="219">
        <v>20</v>
      </c>
      <c r="T37" s="219">
        <v>5</v>
      </c>
      <c r="U37" s="219">
        <v>3</v>
      </c>
      <c r="V37" s="219">
        <v>2</v>
      </c>
      <c r="W37" s="220">
        <v>0</v>
      </c>
    </row>
    <row r="38" spans="1:23" ht="15.75" customHeight="1">
      <c r="A38" s="5"/>
      <c r="B38" s="105" t="s">
        <v>22</v>
      </c>
      <c r="C38" s="199">
        <f>SUM(D38,I38:J38)</f>
        <v>14</v>
      </c>
      <c r="D38" s="200">
        <f>SUM(E38:H38)</f>
        <v>5</v>
      </c>
      <c r="E38" s="201" t="s">
        <v>156</v>
      </c>
      <c r="F38" s="201" t="s">
        <v>156</v>
      </c>
      <c r="G38" s="200">
        <v>2</v>
      </c>
      <c r="H38" s="200">
        <v>3</v>
      </c>
      <c r="I38" s="201" t="s">
        <v>156</v>
      </c>
      <c r="J38" s="200">
        <v>9</v>
      </c>
      <c r="K38" s="8"/>
      <c r="L38" s="104"/>
      <c r="M38" s="105" t="s">
        <v>22</v>
      </c>
      <c r="N38" s="218">
        <f>SUM(O38:W38)</f>
        <v>14</v>
      </c>
      <c r="O38" s="198" t="s">
        <v>210</v>
      </c>
      <c r="P38" s="198" t="s">
        <v>210</v>
      </c>
      <c r="Q38" s="219">
        <v>4</v>
      </c>
      <c r="R38" s="219">
        <v>3</v>
      </c>
      <c r="S38" s="219">
        <v>4</v>
      </c>
      <c r="T38" s="198" t="s">
        <v>210</v>
      </c>
      <c r="U38" s="219">
        <v>2</v>
      </c>
      <c r="V38" s="198" t="s">
        <v>210</v>
      </c>
      <c r="W38" s="220">
        <v>1</v>
      </c>
    </row>
    <row r="39" spans="1:23" ht="15.75" customHeight="1">
      <c r="A39" s="5"/>
      <c r="B39" s="6"/>
      <c r="C39" s="202"/>
      <c r="D39" s="203"/>
      <c r="E39" s="201"/>
      <c r="F39" s="203"/>
      <c r="G39" s="203"/>
      <c r="H39" s="203"/>
      <c r="I39" s="203"/>
      <c r="J39" s="203"/>
      <c r="K39" s="90"/>
      <c r="L39" s="104"/>
      <c r="M39" s="106"/>
      <c r="N39" s="17"/>
      <c r="O39" s="18"/>
      <c r="P39" s="18"/>
      <c r="Q39" s="18"/>
      <c r="R39" s="18"/>
      <c r="S39" s="18"/>
      <c r="T39" s="18"/>
      <c r="U39" s="18"/>
      <c r="V39" s="18"/>
      <c r="W39" s="19"/>
    </row>
    <row r="40" spans="1:23" ht="15.75" customHeight="1">
      <c r="A40" s="233" t="s">
        <v>23</v>
      </c>
      <c r="B40" s="234"/>
      <c r="C40" s="215">
        <f>SUM(C41:C43)</f>
        <v>43</v>
      </c>
      <c r="D40" s="216">
        <f>SUM(D41:D43)</f>
        <v>2</v>
      </c>
      <c r="E40" s="217" t="s">
        <v>211</v>
      </c>
      <c r="F40" s="217" t="s">
        <v>211</v>
      </c>
      <c r="G40" s="216">
        <f>SUM(G41:G43)</f>
        <v>1</v>
      </c>
      <c r="H40" s="216">
        <f>SUM(H41:H43)</f>
        <v>1</v>
      </c>
      <c r="I40" s="216">
        <f>SUM(I41:I43)</f>
        <v>1</v>
      </c>
      <c r="J40" s="216">
        <f>SUM(J41:J43)</f>
        <v>40</v>
      </c>
      <c r="K40" s="90"/>
      <c r="L40" s="233" t="s">
        <v>23</v>
      </c>
      <c r="M40" s="234"/>
      <c r="N40" s="216">
        <f aca="true" t="shared" si="7" ref="N40:T40">SUM(N41:N43)</f>
        <v>43</v>
      </c>
      <c r="O40" s="216">
        <f t="shared" si="7"/>
        <v>1</v>
      </c>
      <c r="P40" s="216">
        <f t="shared" si="7"/>
        <v>1</v>
      </c>
      <c r="Q40" s="216">
        <f t="shared" si="7"/>
        <v>21</v>
      </c>
      <c r="R40" s="216">
        <f t="shared" si="7"/>
        <v>10</v>
      </c>
      <c r="S40" s="216">
        <f t="shared" si="7"/>
        <v>7</v>
      </c>
      <c r="T40" s="216">
        <f t="shared" si="7"/>
        <v>2</v>
      </c>
      <c r="U40" s="214" t="s">
        <v>211</v>
      </c>
      <c r="V40" s="214" t="s">
        <v>211</v>
      </c>
      <c r="W40" s="216">
        <f>SUM(W41:W43)</f>
        <v>1</v>
      </c>
    </row>
    <row r="41" spans="1:23" ht="15.75" customHeight="1">
      <c r="A41" s="107"/>
      <c r="B41" s="22" t="s">
        <v>24</v>
      </c>
      <c r="C41" s="199">
        <f>SUM(D41,I41:J41)</f>
        <v>16</v>
      </c>
      <c r="D41" s="201" t="s">
        <v>210</v>
      </c>
      <c r="E41" s="201" t="s">
        <v>210</v>
      </c>
      <c r="F41" s="201" t="s">
        <v>210</v>
      </c>
      <c r="G41" s="201" t="s">
        <v>210</v>
      </c>
      <c r="H41" s="201" t="s">
        <v>210</v>
      </c>
      <c r="I41" s="201" t="s">
        <v>210</v>
      </c>
      <c r="J41" s="200">
        <v>16</v>
      </c>
      <c r="K41" s="91"/>
      <c r="L41" s="12"/>
      <c r="M41" s="22" t="s">
        <v>24</v>
      </c>
      <c r="N41" s="218">
        <f>SUM(O41:W41)</f>
        <v>16</v>
      </c>
      <c r="O41" s="198" t="s">
        <v>210</v>
      </c>
      <c r="P41" s="219">
        <v>1</v>
      </c>
      <c r="Q41" s="219">
        <v>9</v>
      </c>
      <c r="R41" s="219">
        <v>3</v>
      </c>
      <c r="S41" s="219">
        <v>2</v>
      </c>
      <c r="T41" s="219">
        <v>1</v>
      </c>
      <c r="U41" s="198" t="s">
        <v>210</v>
      </c>
      <c r="V41" s="198" t="s">
        <v>210</v>
      </c>
      <c r="W41" s="220">
        <v>0</v>
      </c>
    </row>
    <row r="42" spans="1:23" ht="15.75" customHeight="1">
      <c r="A42" s="107"/>
      <c r="B42" s="105" t="s">
        <v>25</v>
      </c>
      <c r="C42" s="199">
        <f>SUM(D42,I42:J42)</f>
        <v>14</v>
      </c>
      <c r="D42" s="200">
        <f>SUM(E42:H42)</f>
        <v>1</v>
      </c>
      <c r="E42" s="201" t="s">
        <v>210</v>
      </c>
      <c r="F42" s="201" t="s">
        <v>210</v>
      </c>
      <c r="G42" s="200">
        <v>1</v>
      </c>
      <c r="H42" s="201" t="s">
        <v>210</v>
      </c>
      <c r="I42" s="200">
        <v>1</v>
      </c>
      <c r="J42" s="200">
        <v>12</v>
      </c>
      <c r="K42" s="90"/>
      <c r="L42" s="12"/>
      <c r="M42" s="22" t="s">
        <v>25</v>
      </c>
      <c r="N42" s="218">
        <f>SUM(O42:W42)</f>
        <v>14</v>
      </c>
      <c r="O42" s="219">
        <v>1</v>
      </c>
      <c r="P42" s="198" t="s">
        <v>210</v>
      </c>
      <c r="Q42" s="219">
        <v>5</v>
      </c>
      <c r="R42" s="219">
        <v>3</v>
      </c>
      <c r="S42" s="219">
        <v>3</v>
      </c>
      <c r="T42" s="219">
        <v>1</v>
      </c>
      <c r="U42" s="198" t="s">
        <v>156</v>
      </c>
      <c r="V42" s="198" t="s">
        <v>156</v>
      </c>
      <c r="W42" s="220">
        <v>1</v>
      </c>
    </row>
    <row r="43" spans="1:23" ht="15.75" customHeight="1">
      <c r="A43" s="107"/>
      <c r="B43" s="105" t="s">
        <v>26</v>
      </c>
      <c r="C43" s="199">
        <f>SUM(D43,I43:J43)</f>
        <v>13</v>
      </c>
      <c r="D43" s="200">
        <f>SUM(E43:H43)</f>
        <v>1</v>
      </c>
      <c r="E43" s="201" t="s">
        <v>210</v>
      </c>
      <c r="F43" s="201" t="s">
        <v>210</v>
      </c>
      <c r="G43" s="201" t="s">
        <v>210</v>
      </c>
      <c r="H43" s="200">
        <v>1</v>
      </c>
      <c r="I43" s="201" t="s">
        <v>210</v>
      </c>
      <c r="J43" s="200">
        <v>12</v>
      </c>
      <c r="K43" s="90"/>
      <c r="L43" s="12"/>
      <c r="M43" s="22" t="s">
        <v>26</v>
      </c>
      <c r="N43" s="218">
        <f>SUM(O43:W43)</f>
        <v>13</v>
      </c>
      <c r="O43" s="198" t="s">
        <v>156</v>
      </c>
      <c r="P43" s="198" t="s">
        <v>156</v>
      </c>
      <c r="Q43" s="219">
        <v>7</v>
      </c>
      <c r="R43" s="219">
        <v>4</v>
      </c>
      <c r="S43" s="219">
        <v>2</v>
      </c>
      <c r="T43" s="198" t="s">
        <v>156</v>
      </c>
      <c r="U43" s="198" t="s">
        <v>156</v>
      </c>
      <c r="V43" s="198" t="s">
        <v>156</v>
      </c>
      <c r="W43" s="220">
        <v>0</v>
      </c>
    </row>
    <row r="44" spans="1:23" ht="15.75" customHeight="1">
      <c r="A44" s="107"/>
      <c r="B44" s="98"/>
      <c r="C44" s="199"/>
      <c r="D44" s="200"/>
      <c r="E44" s="201"/>
      <c r="F44" s="201"/>
      <c r="G44" s="200"/>
      <c r="H44" s="200"/>
      <c r="I44" s="201"/>
      <c r="J44" s="200"/>
      <c r="K44" s="54"/>
      <c r="L44" s="12"/>
      <c r="M44" s="22"/>
      <c r="N44" s="218"/>
      <c r="O44" s="198"/>
      <c r="P44" s="219"/>
      <c r="Q44" s="219"/>
      <c r="R44" s="219"/>
      <c r="S44" s="219"/>
      <c r="T44" s="198"/>
      <c r="U44" s="198"/>
      <c r="V44" s="198"/>
      <c r="W44" s="220"/>
    </row>
    <row r="45" spans="1:23" ht="15.75" customHeight="1">
      <c r="A45" s="233" t="s">
        <v>27</v>
      </c>
      <c r="B45" s="234"/>
      <c r="C45" s="215">
        <f>SUM(C46:C49)</f>
        <v>892</v>
      </c>
      <c r="D45" s="216">
        <f>SUM(D46:D49)</f>
        <v>18</v>
      </c>
      <c r="E45" s="217" t="s">
        <v>211</v>
      </c>
      <c r="F45" s="216">
        <f>SUM(F46:F49)</f>
        <v>14</v>
      </c>
      <c r="G45" s="216">
        <f>SUM(G46:G49)</f>
        <v>4</v>
      </c>
      <c r="H45" s="217" t="s">
        <v>211</v>
      </c>
      <c r="I45" s="216">
        <f>SUM(I46:I49)</f>
        <v>1</v>
      </c>
      <c r="J45" s="216">
        <f>SUM(J46:J49)</f>
        <v>873</v>
      </c>
      <c r="K45" s="8"/>
      <c r="L45" s="233" t="s">
        <v>27</v>
      </c>
      <c r="M45" s="234"/>
      <c r="N45" s="216">
        <f aca="true" t="shared" si="8" ref="N45:W45">SUM(N46:N49)</f>
        <v>892</v>
      </c>
      <c r="O45" s="216">
        <f t="shared" si="8"/>
        <v>11</v>
      </c>
      <c r="P45" s="216">
        <f t="shared" si="8"/>
        <v>6</v>
      </c>
      <c r="Q45" s="216">
        <f t="shared" si="8"/>
        <v>348</v>
      </c>
      <c r="R45" s="216">
        <f t="shared" si="8"/>
        <v>277</v>
      </c>
      <c r="S45" s="216">
        <f t="shared" si="8"/>
        <v>153</v>
      </c>
      <c r="T45" s="216">
        <f t="shared" si="8"/>
        <v>30</v>
      </c>
      <c r="U45" s="216">
        <f t="shared" si="8"/>
        <v>38</v>
      </c>
      <c r="V45" s="216">
        <f t="shared" si="8"/>
        <v>19</v>
      </c>
      <c r="W45" s="216">
        <f t="shared" si="8"/>
        <v>10</v>
      </c>
    </row>
    <row r="46" spans="1:23" ht="15.75" customHeight="1">
      <c r="A46" s="107"/>
      <c r="B46" s="22" t="s">
        <v>28</v>
      </c>
      <c r="C46" s="199">
        <f>SUM(D46,I46:J46)</f>
        <v>254</v>
      </c>
      <c r="D46" s="200">
        <f>SUM(E46:H46)</f>
        <v>8</v>
      </c>
      <c r="E46" s="201" t="s">
        <v>210</v>
      </c>
      <c r="F46" s="201">
        <v>7</v>
      </c>
      <c r="G46" s="200">
        <v>1</v>
      </c>
      <c r="H46" s="201" t="s">
        <v>210</v>
      </c>
      <c r="I46" s="200">
        <v>1</v>
      </c>
      <c r="J46" s="200">
        <v>245</v>
      </c>
      <c r="K46" s="90"/>
      <c r="L46" s="12"/>
      <c r="M46" s="22" t="s">
        <v>28</v>
      </c>
      <c r="N46" s="218">
        <f>SUM(O46:W46)</f>
        <v>254</v>
      </c>
      <c r="O46" s="219">
        <v>3</v>
      </c>
      <c r="P46" s="219">
        <v>3</v>
      </c>
      <c r="Q46" s="219">
        <v>84</v>
      </c>
      <c r="R46" s="219">
        <v>82</v>
      </c>
      <c r="S46" s="219">
        <v>46</v>
      </c>
      <c r="T46" s="219">
        <v>9</v>
      </c>
      <c r="U46" s="219">
        <v>16</v>
      </c>
      <c r="V46" s="219">
        <v>8</v>
      </c>
      <c r="W46" s="220">
        <v>3</v>
      </c>
    </row>
    <row r="47" spans="1:23" ht="15.75" customHeight="1">
      <c r="A47" s="107"/>
      <c r="B47" s="105" t="s">
        <v>29</v>
      </c>
      <c r="C47" s="199">
        <f>SUM(D47,I47:J47)</f>
        <v>233</v>
      </c>
      <c r="D47" s="200">
        <f>SUM(E47:H47)</f>
        <v>7</v>
      </c>
      <c r="E47" s="201" t="s">
        <v>210</v>
      </c>
      <c r="F47" s="201">
        <v>5</v>
      </c>
      <c r="G47" s="200">
        <v>2</v>
      </c>
      <c r="H47" s="201" t="s">
        <v>210</v>
      </c>
      <c r="I47" s="201" t="s">
        <v>210</v>
      </c>
      <c r="J47" s="200">
        <v>226</v>
      </c>
      <c r="K47" s="90"/>
      <c r="L47" s="12"/>
      <c r="M47" s="22" t="s">
        <v>29</v>
      </c>
      <c r="N47" s="218">
        <f>SUM(O47:W47)</f>
        <v>233</v>
      </c>
      <c r="O47" s="219">
        <v>5</v>
      </c>
      <c r="P47" s="219">
        <v>1</v>
      </c>
      <c r="Q47" s="219">
        <v>90</v>
      </c>
      <c r="R47" s="219">
        <v>83</v>
      </c>
      <c r="S47" s="219">
        <v>34</v>
      </c>
      <c r="T47" s="219">
        <v>7</v>
      </c>
      <c r="U47" s="219">
        <v>8</v>
      </c>
      <c r="V47" s="219">
        <v>4</v>
      </c>
      <c r="W47" s="220">
        <v>1</v>
      </c>
    </row>
    <row r="48" spans="1:23" ht="15.75" customHeight="1">
      <c r="A48" s="107"/>
      <c r="B48" s="105" t="s">
        <v>30</v>
      </c>
      <c r="C48" s="199">
        <f>SUM(D48,I48:J48)</f>
        <v>199</v>
      </c>
      <c r="D48" s="200">
        <f>SUM(E48:H48)</f>
        <v>3</v>
      </c>
      <c r="E48" s="201" t="s">
        <v>210</v>
      </c>
      <c r="F48" s="201">
        <v>2</v>
      </c>
      <c r="G48" s="200">
        <v>1</v>
      </c>
      <c r="H48" s="201" t="s">
        <v>210</v>
      </c>
      <c r="I48" s="201" t="s">
        <v>210</v>
      </c>
      <c r="J48" s="200">
        <v>196</v>
      </c>
      <c r="K48" s="90"/>
      <c r="L48" s="12"/>
      <c r="M48" s="22" t="s">
        <v>30</v>
      </c>
      <c r="N48" s="218">
        <f>SUM(O48:W48)</f>
        <v>199</v>
      </c>
      <c r="O48" s="198" t="s">
        <v>156</v>
      </c>
      <c r="P48" s="219">
        <v>2</v>
      </c>
      <c r="Q48" s="219">
        <v>79</v>
      </c>
      <c r="R48" s="219">
        <v>55</v>
      </c>
      <c r="S48" s="219">
        <v>35</v>
      </c>
      <c r="T48" s="219">
        <v>10</v>
      </c>
      <c r="U48" s="219">
        <v>7</v>
      </c>
      <c r="V48" s="219">
        <v>6</v>
      </c>
      <c r="W48" s="220">
        <v>5</v>
      </c>
    </row>
    <row r="49" spans="1:23" ht="15.75" customHeight="1">
      <c r="A49" s="107"/>
      <c r="B49" s="105" t="s">
        <v>31</v>
      </c>
      <c r="C49" s="199">
        <f>SUM(D49,I49:J49)</f>
        <v>206</v>
      </c>
      <c r="D49" s="201" t="s">
        <v>210</v>
      </c>
      <c r="E49" s="201" t="s">
        <v>210</v>
      </c>
      <c r="F49" s="201" t="s">
        <v>210</v>
      </c>
      <c r="G49" s="201" t="s">
        <v>210</v>
      </c>
      <c r="H49" s="201" t="s">
        <v>210</v>
      </c>
      <c r="I49" s="201" t="s">
        <v>210</v>
      </c>
      <c r="J49" s="200">
        <v>206</v>
      </c>
      <c r="K49" s="90"/>
      <c r="L49" s="12"/>
      <c r="M49" s="22" t="s">
        <v>31</v>
      </c>
      <c r="N49" s="218">
        <f>SUM(O49:W49)</f>
        <v>206</v>
      </c>
      <c r="O49" s="219">
        <v>3</v>
      </c>
      <c r="P49" s="198" t="s">
        <v>156</v>
      </c>
      <c r="Q49" s="219">
        <v>95</v>
      </c>
      <c r="R49" s="219">
        <v>57</v>
      </c>
      <c r="S49" s="219">
        <v>38</v>
      </c>
      <c r="T49" s="219">
        <v>4</v>
      </c>
      <c r="U49" s="219">
        <v>7</v>
      </c>
      <c r="V49" s="219">
        <v>1</v>
      </c>
      <c r="W49" s="220">
        <v>1</v>
      </c>
    </row>
    <row r="50" spans="1:23" s="2" customFormat="1" ht="15.75" customHeight="1">
      <c r="A50" s="107"/>
      <c r="B50" s="6"/>
      <c r="C50" s="202"/>
      <c r="D50" s="203"/>
      <c r="E50" s="201"/>
      <c r="F50" s="203"/>
      <c r="G50" s="203"/>
      <c r="H50" s="203"/>
      <c r="I50" s="203"/>
      <c r="J50" s="203"/>
      <c r="K50" s="11"/>
      <c r="L50" s="12"/>
      <c r="M50" s="88"/>
      <c r="N50" s="17"/>
      <c r="O50" s="18"/>
      <c r="P50" s="18"/>
      <c r="Q50" s="18"/>
      <c r="R50" s="18"/>
      <c r="S50" s="18"/>
      <c r="T50" s="18"/>
      <c r="U50" s="18"/>
      <c r="V50" s="18"/>
      <c r="W50" s="223"/>
    </row>
    <row r="51" spans="1:23" ht="15.75" customHeight="1">
      <c r="A51" s="233" t="s">
        <v>32</v>
      </c>
      <c r="B51" s="234"/>
      <c r="C51" s="216">
        <f>SUM(C52)</f>
        <v>77</v>
      </c>
      <c r="D51" s="216">
        <f>SUM(D52)</f>
        <v>1</v>
      </c>
      <c r="E51" s="217" t="s">
        <v>211</v>
      </c>
      <c r="F51" s="217" t="s">
        <v>211</v>
      </c>
      <c r="G51" s="217" t="s">
        <v>211</v>
      </c>
      <c r="H51" s="216">
        <f>SUM(H52)</f>
        <v>1</v>
      </c>
      <c r="I51" s="217" t="s">
        <v>211</v>
      </c>
      <c r="J51" s="216">
        <f>SUM(J52)</f>
        <v>76</v>
      </c>
      <c r="K51" s="8"/>
      <c r="L51" s="233" t="s">
        <v>32</v>
      </c>
      <c r="M51" s="234"/>
      <c r="N51" s="216">
        <f>SUM(N52)</f>
        <v>77</v>
      </c>
      <c r="O51" s="214" t="s">
        <v>211</v>
      </c>
      <c r="P51" s="214" t="s">
        <v>211</v>
      </c>
      <c r="Q51" s="216">
        <f>SUM(Q52)</f>
        <v>41</v>
      </c>
      <c r="R51" s="216">
        <f>SUM(R52)</f>
        <v>19</v>
      </c>
      <c r="S51" s="216">
        <f>SUM(S52)</f>
        <v>10</v>
      </c>
      <c r="T51" s="216">
        <f>SUM(T52)</f>
        <v>6</v>
      </c>
      <c r="U51" s="214" t="s">
        <v>211</v>
      </c>
      <c r="V51" s="216">
        <f>SUM(V52)</f>
        <v>1</v>
      </c>
      <c r="W51" s="216">
        <f>SUM(W52)</f>
        <v>0</v>
      </c>
    </row>
    <row r="52" spans="1:23" ht="15.75" customHeight="1" thickBot="1">
      <c r="A52" s="108"/>
      <c r="B52" s="89" t="s">
        <v>33</v>
      </c>
      <c r="C52" s="205">
        <f>SUM(D52,I52:J52)</f>
        <v>77</v>
      </c>
      <c r="D52" s="206">
        <f>SUM(E52:H52)</f>
        <v>1</v>
      </c>
      <c r="E52" s="207" t="s">
        <v>210</v>
      </c>
      <c r="F52" s="208" t="s">
        <v>210</v>
      </c>
      <c r="G52" s="209" t="s">
        <v>210</v>
      </c>
      <c r="H52" s="209">
        <v>1</v>
      </c>
      <c r="I52" s="208" t="s">
        <v>210</v>
      </c>
      <c r="J52" s="209">
        <v>76</v>
      </c>
      <c r="K52" s="90"/>
      <c r="L52" s="13"/>
      <c r="M52" s="89" t="s">
        <v>33</v>
      </c>
      <c r="N52" s="224">
        <f>SUM(O52:W52)</f>
        <v>77</v>
      </c>
      <c r="O52" s="225" t="s">
        <v>156</v>
      </c>
      <c r="P52" s="225" t="s">
        <v>156</v>
      </c>
      <c r="Q52" s="226">
        <v>41</v>
      </c>
      <c r="R52" s="226">
        <v>19</v>
      </c>
      <c r="S52" s="226">
        <v>10</v>
      </c>
      <c r="T52" s="226">
        <v>6</v>
      </c>
      <c r="U52" s="225" t="s">
        <v>156</v>
      </c>
      <c r="V52" s="226">
        <v>1</v>
      </c>
      <c r="W52" s="227">
        <v>0</v>
      </c>
    </row>
    <row r="53" spans="1:23" ht="15.75" customHeight="1">
      <c r="A53" s="86" t="s">
        <v>124</v>
      </c>
      <c r="B53" s="86"/>
      <c r="C53" s="86"/>
      <c r="D53" s="86"/>
      <c r="E53" s="86"/>
      <c r="F53" s="86"/>
      <c r="G53" s="86"/>
      <c r="H53" s="86"/>
      <c r="I53" s="92"/>
      <c r="L53" s="109" t="s">
        <v>124</v>
      </c>
      <c r="M53" s="109"/>
      <c r="N53" s="96"/>
      <c r="O53" s="21"/>
      <c r="P53" s="21"/>
      <c r="Q53" s="20"/>
      <c r="R53" s="20"/>
      <c r="S53" s="20"/>
      <c r="T53" s="20"/>
      <c r="U53" s="21"/>
      <c r="V53" s="20"/>
      <c r="W53" s="44"/>
    </row>
    <row r="54" spans="14:15" ht="15.75" customHeight="1">
      <c r="N54" s="15"/>
      <c r="O54" s="15"/>
    </row>
    <row r="55" spans="14:15" ht="15.75" customHeight="1">
      <c r="N55" s="15"/>
      <c r="O55" s="15"/>
    </row>
    <row r="56" spans="1:23" ht="15.75" customHeight="1">
      <c r="A56" s="86"/>
      <c r="B56" s="86"/>
      <c r="C56" s="86"/>
      <c r="D56" s="86"/>
      <c r="E56" s="86"/>
      <c r="F56" s="86"/>
      <c r="G56" s="86"/>
      <c r="H56" s="86"/>
      <c r="I56" s="92"/>
      <c r="L56" s="14"/>
      <c r="M56" s="14"/>
      <c r="N56" s="15"/>
      <c r="O56" s="15"/>
      <c r="P56" s="15"/>
      <c r="Q56" s="15"/>
      <c r="R56" s="15"/>
      <c r="S56" s="15"/>
      <c r="T56" s="15"/>
      <c r="U56" s="15"/>
      <c r="V56" s="15"/>
      <c r="W56" s="44"/>
    </row>
    <row r="57" spans="12:23" ht="15.75" customHeight="1">
      <c r="L57" s="14"/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44"/>
    </row>
    <row r="58" spans="12:23" ht="15.75" customHeight="1">
      <c r="L58" s="14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44"/>
    </row>
    <row r="59" spans="12:23" ht="15.75" customHeight="1">
      <c r="L59" s="14"/>
      <c r="M59" s="14"/>
      <c r="N59" s="15"/>
      <c r="O59" s="15"/>
      <c r="P59" s="15"/>
      <c r="Q59" s="15"/>
      <c r="R59" s="15"/>
      <c r="S59" s="15"/>
      <c r="T59" s="15"/>
      <c r="U59" s="15"/>
      <c r="V59" s="15"/>
      <c r="W59" s="44"/>
    </row>
    <row r="60" spans="12:23" ht="15.75" customHeight="1">
      <c r="L60" s="14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44"/>
    </row>
    <row r="61" spans="12:23" ht="15.75" customHeight="1">
      <c r="L61" s="14"/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44"/>
    </row>
    <row r="62" spans="12:23" ht="15.75" customHeight="1">
      <c r="L62" s="14"/>
      <c r="M62" s="14"/>
      <c r="P62" s="15"/>
      <c r="Q62" s="15"/>
      <c r="R62" s="15"/>
      <c r="S62" s="15"/>
      <c r="T62" s="15"/>
      <c r="U62" s="15"/>
      <c r="V62" s="15"/>
      <c r="W62" s="44"/>
    </row>
    <row r="63" spans="12:23" ht="15.75" customHeight="1">
      <c r="L63" s="14"/>
      <c r="M63" s="14"/>
      <c r="P63" s="15"/>
      <c r="Q63" s="15"/>
      <c r="R63" s="15"/>
      <c r="S63" s="15"/>
      <c r="T63" s="15"/>
      <c r="U63" s="15"/>
      <c r="V63" s="15"/>
      <c r="W63" s="44"/>
    </row>
    <row r="64" spans="12:23" ht="15.75" customHeight="1">
      <c r="L64" s="14"/>
      <c r="M64" s="14"/>
      <c r="P64" s="15"/>
      <c r="Q64" s="15"/>
      <c r="R64" s="15"/>
      <c r="S64" s="15"/>
      <c r="T64" s="15"/>
      <c r="U64" s="15"/>
      <c r="V64" s="15"/>
      <c r="W64" s="44"/>
    </row>
    <row r="65" spans="12:23" ht="15.75" customHeight="1">
      <c r="L65" s="14"/>
      <c r="M65" s="14"/>
      <c r="P65" s="15"/>
      <c r="Q65" s="15"/>
      <c r="R65" s="15"/>
      <c r="S65" s="15"/>
      <c r="T65" s="15"/>
      <c r="U65" s="15"/>
      <c r="V65" s="15"/>
      <c r="W65" s="44"/>
    </row>
    <row r="66" spans="12:23" ht="15.75" customHeight="1">
      <c r="L66" s="14"/>
      <c r="M66" s="14"/>
      <c r="P66" s="15"/>
      <c r="Q66" s="15"/>
      <c r="R66" s="15"/>
      <c r="S66" s="15"/>
      <c r="T66" s="15"/>
      <c r="U66" s="15"/>
      <c r="V66" s="15"/>
      <c r="W66" s="44"/>
    </row>
    <row r="67" spans="12:23" ht="15" customHeight="1">
      <c r="L67" s="14"/>
      <c r="M67" s="14"/>
      <c r="P67" s="15"/>
      <c r="Q67" s="15"/>
      <c r="R67" s="15"/>
      <c r="S67" s="15"/>
      <c r="T67" s="15"/>
      <c r="U67" s="15"/>
      <c r="V67" s="15"/>
      <c r="W67" s="44"/>
    </row>
  </sheetData>
  <sheetProtection/>
  <mergeCells count="62">
    <mergeCell ref="A2:W2"/>
    <mergeCell ref="A3:J3"/>
    <mergeCell ref="L3:W3"/>
    <mergeCell ref="A17:B17"/>
    <mergeCell ref="D6:D7"/>
    <mergeCell ref="E6:E7"/>
    <mergeCell ref="A11:B11"/>
    <mergeCell ref="A12:B12"/>
    <mergeCell ref="A13:B13"/>
    <mergeCell ref="A14:B14"/>
    <mergeCell ref="A18:B18"/>
    <mergeCell ref="A19:B19"/>
    <mergeCell ref="A21:B21"/>
    <mergeCell ref="A51:B51"/>
    <mergeCell ref="A30:B30"/>
    <mergeCell ref="A34:B34"/>
    <mergeCell ref="A40:B40"/>
    <mergeCell ref="A45:B45"/>
    <mergeCell ref="A24:B24"/>
    <mergeCell ref="A27:B27"/>
    <mergeCell ref="A15:B15"/>
    <mergeCell ref="A16:B16"/>
    <mergeCell ref="A8:B8"/>
    <mergeCell ref="A10:B10"/>
    <mergeCell ref="J5:J7"/>
    <mergeCell ref="D5:H5"/>
    <mergeCell ref="I5:I7"/>
    <mergeCell ref="F6:F7"/>
    <mergeCell ref="G6:G7"/>
    <mergeCell ref="H6:H7"/>
    <mergeCell ref="A5:B7"/>
    <mergeCell ref="C5:C7"/>
    <mergeCell ref="W5:W7"/>
    <mergeCell ref="L8:M8"/>
    <mergeCell ref="Q5:Q7"/>
    <mergeCell ref="R5:R7"/>
    <mergeCell ref="S5:S7"/>
    <mergeCell ref="T5:T7"/>
    <mergeCell ref="L5:M7"/>
    <mergeCell ref="N5:N7"/>
    <mergeCell ref="O5:O7"/>
    <mergeCell ref="P5:P7"/>
    <mergeCell ref="U5:U7"/>
    <mergeCell ref="V5:V7"/>
    <mergeCell ref="L10:M10"/>
    <mergeCell ref="L11:M11"/>
    <mergeCell ref="L12:M12"/>
    <mergeCell ref="L13:M13"/>
    <mergeCell ref="L21:M21"/>
    <mergeCell ref="L24:M24"/>
    <mergeCell ref="L14:M14"/>
    <mergeCell ref="L15:M15"/>
    <mergeCell ref="L16:M16"/>
    <mergeCell ref="L17:M17"/>
    <mergeCell ref="L18:M18"/>
    <mergeCell ref="L19:M19"/>
    <mergeCell ref="L45:M45"/>
    <mergeCell ref="L51:M51"/>
    <mergeCell ref="L27:M27"/>
    <mergeCell ref="L30:M30"/>
    <mergeCell ref="L34:M34"/>
    <mergeCell ref="L40:M40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zoomScalePageLayoutView="0" workbookViewId="0" topLeftCell="D1">
      <selection activeCell="N1" sqref="N1"/>
    </sheetView>
  </sheetViews>
  <sheetFormatPr defaultColWidth="10.59765625" defaultRowHeight="15"/>
  <cols>
    <col min="1" max="1" width="2.59765625" style="2" customWidth="1"/>
    <col min="2" max="2" width="9.59765625" style="2" customWidth="1"/>
    <col min="3" max="15" width="14.59765625" style="2" customWidth="1"/>
    <col min="16" max="16384" width="10.59765625" style="2" customWidth="1"/>
  </cols>
  <sheetData>
    <row r="1" spans="1:14" s="80" customFormat="1" ht="19.5" customHeight="1">
      <c r="A1" s="16" t="s">
        <v>131</v>
      </c>
      <c r="C1" s="87"/>
      <c r="N1" s="1" t="s">
        <v>132</v>
      </c>
    </row>
    <row r="2" spans="1:15" s="53" customFormat="1" ht="24.7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s="53" customFormat="1" ht="19.5" customHeight="1">
      <c r="A3" s="268" t="s">
        <v>144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3"/>
    </row>
    <row r="4" spans="2:14" s="53" customFormat="1" ht="18" customHeight="1" thickBo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 t="s">
        <v>44</v>
      </c>
    </row>
    <row r="5" spans="1:14" s="53" customFormat="1" ht="15" customHeight="1">
      <c r="A5" s="279" t="s">
        <v>141</v>
      </c>
      <c r="B5" s="280"/>
      <c r="C5" s="285" t="s">
        <v>45</v>
      </c>
      <c r="D5" s="269" t="s">
        <v>142</v>
      </c>
      <c r="E5" s="270"/>
      <c r="F5" s="271"/>
      <c r="G5" s="269" t="s">
        <v>143</v>
      </c>
      <c r="H5" s="288"/>
      <c r="I5" s="288"/>
      <c r="J5" s="288"/>
      <c r="K5" s="288"/>
      <c r="L5" s="288"/>
      <c r="M5" s="288"/>
      <c r="N5" s="288"/>
    </row>
    <row r="6" spans="1:14" s="53" customFormat="1" ht="15" customHeight="1">
      <c r="A6" s="281"/>
      <c r="B6" s="282"/>
      <c r="C6" s="286"/>
      <c r="D6" s="289" t="s">
        <v>46</v>
      </c>
      <c r="E6" s="275" t="s">
        <v>47</v>
      </c>
      <c r="F6" s="289" t="s">
        <v>133</v>
      </c>
      <c r="G6" s="289" t="s">
        <v>46</v>
      </c>
      <c r="H6" s="290" t="s">
        <v>54</v>
      </c>
      <c r="I6" s="272" t="s">
        <v>121</v>
      </c>
      <c r="J6" s="273"/>
      <c r="K6" s="273"/>
      <c r="L6" s="273"/>
      <c r="M6" s="274"/>
      <c r="N6" s="275" t="s">
        <v>48</v>
      </c>
    </row>
    <row r="7" spans="1:14" s="53" customFormat="1" ht="15" customHeight="1">
      <c r="A7" s="283"/>
      <c r="B7" s="284"/>
      <c r="C7" s="287"/>
      <c r="D7" s="287"/>
      <c r="E7" s="276"/>
      <c r="F7" s="287"/>
      <c r="G7" s="287"/>
      <c r="H7" s="291"/>
      <c r="I7" s="84" t="s">
        <v>49</v>
      </c>
      <c r="J7" s="84" t="s">
        <v>50</v>
      </c>
      <c r="K7" s="84" t="s">
        <v>55</v>
      </c>
      <c r="L7" s="84" t="s">
        <v>51</v>
      </c>
      <c r="M7" s="84" t="s">
        <v>52</v>
      </c>
      <c r="N7" s="276"/>
    </row>
    <row r="8" spans="1:14" ht="30" customHeight="1">
      <c r="A8" s="259" t="s">
        <v>53</v>
      </c>
      <c r="B8" s="277"/>
      <c r="C8" s="195">
        <f>SUM(C9:C18,C20,C23,C26,C29,C33,C39,C44,C50)</f>
        <v>279581</v>
      </c>
      <c r="D8" s="196">
        <f aca="true" t="shared" si="0" ref="D8:N8">SUM(D9:D18,D20,D23,D26,D29,D33,D39,D44,D50)</f>
        <v>26311</v>
      </c>
      <c r="E8" s="196">
        <f t="shared" si="0"/>
        <v>25546</v>
      </c>
      <c r="F8" s="196">
        <f t="shared" si="0"/>
        <v>765</v>
      </c>
      <c r="G8" s="196">
        <f t="shared" si="0"/>
        <v>253270</v>
      </c>
      <c r="H8" s="196">
        <f t="shared" si="0"/>
        <v>7707</v>
      </c>
      <c r="I8" s="196">
        <f t="shared" si="0"/>
        <v>33863</v>
      </c>
      <c r="J8" s="196">
        <f t="shared" si="0"/>
        <v>11954</v>
      </c>
      <c r="K8" s="196">
        <f t="shared" si="0"/>
        <v>13729</v>
      </c>
      <c r="L8" s="196">
        <f t="shared" si="0"/>
        <v>7998</v>
      </c>
      <c r="M8" s="196">
        <f t="shared" si="0"/>
        <v>182</v>
      </c>
      <c r="N8" s="196">
        <f t="shared" si="0"/>
        <v>211700</v>
      </c>
    </row>
    <row r="9" spans="1:14" ht="15" customHeight="1">
      <c r="A9" s="233" t="s">
        <v>2</v>
      </c>
      <c r="B9" s="234"/>
      <c r="C9" s="197">
        <f>SUM(D9,G9)</f>
        <v>27420</v>
      </c>
      <c r="D9" s="8">
        <f>SUM(E9:F9)</f>
        <v>5710</v>
      </c>
      <c r="E9" s="8">
        <v>5582</v>
      </c>
      <c r="F9" s="8">
        <v>128</v>
      </c>
      <c r="G9" s="8">
        <f>SUM(H9,I9,N9)</f>
        <v>21710</v>
      </c>
      <c r="H9" s="8">
        <v>217</v>
      </c>
      <c r="I9" s="8">
        <f>SUM(J9:M9)</f>
        <v>3605</v>
      </c>
      <c r="J9" s="8">
        <v>1179</v>
      </c>
      <c r="K9" s="8" t="s">
        <v>211</v>
      </c>
      <c r="L9" s="8">
        <v>2426</v>
      </c>
      <c r="M9" s="8" t="s">
        <v>211</v>
      </c>
      <c r="N9" s="8">
        <v>17888</v>
      </c>
    </row>
    <row r="10" spans="1:14" ht="15" customHeight="1">
      <c r="A10" s="233" t="s">
        <v>3</v>
      </c>
      <c r="B10" s="234"/>
      <c r="C10" s="197">
        <f aca="true" t="shared" si="1" ref="C10:C18">SUM(D10,G10)</f>
        <v>20433</v>
      </c>
      <c r="D10" s="8">
        <f aca="true" t="shared" si="2" ref="D10:D18">SUM(E10:F10)</f>
        <v>53</v>
      </c>
      <c r="E10" s="8" t="s">
        <v>211</v>
      </c>
      <c r="F10" s="8">
        <v>53</v>
      </c>
      <c r="G10" s="8">
        <f aca="true" t="shared" si="3" ref="G10:G18">SUM(H10,I10,N10)</f>
        <v>20380</v>
      </c>
      <c r="H10" s="8">
        <v>114</v>
      </c>
      <c r="I10" s="8">
        <f aca="true" t="shared" si="4" ref="I10:I18">SUM(J10:M10)</f>
        <v>1588</v>
      </c>
      <c r="J10" s="8">
        <v>124</v>
      </c>
      <c r="K10" s="8">
        <v>1305</v>
      </c>
      <c r="L10" s="8">
        <v>159</v>
      </c>
      <c r="M10" s="8" t="s">
        <v>211</v>
      </c>
      <c r="N10" s="8">
        <v>18678</v>
      </c>
    </row>
    <row r="11" spans="1:14" ht="15" customHeight="1">
      <c r="A11" s="233" t="s">
        <v>4</v>
      </c>
      <c r="B11" s="234"/>
      <c r="C11" s="197">
        <f t="shared" si="1"/>
        <v>25787</v>
      </c>
      <c r="D11" s="8">
        <f t="shared" si="2"/>
        <v>4485</v>
      </c>
      <c r="E11" s="8">
        <v>4418</v>
      </c>
      <c r="F11" s="8">
        <v>67</v>
      </c>
      <c r="G11" s="8">
        <f t="shared" si="3"/>
        <v>21302</v>
      </c>
      <c r="H11" s="8">
        <v>930</v>
      </c>
      <c r="I11" s="8">
        <f t="shared" si="4"/>
        <v>1645</v>
      </c>
      <c r="J11" s="8">
        <v>343</v>
      </c>
      <c r="K11" s="8">
        <v>345</v>
      </c>
      <c r="L11" s="8">
        <v>957</v>
      </c>
      <c r="M11" s="8" t="s">
        <v>211</v>
      </c>
      <c r="N11" s="8">
        <v>18727</v>
      </c>
    </row>
    <row r="12" spans="1:14" ht="15" customHeight="1">
      <c r="A12" s="233" t="s">
        <v>5</v>
      </c>
      <c r="B12" s="234"/>
      <c r="C12" s="197">
        <f t="shared" si="1"/>
        <v>20851</v>
      </c>
      <c r="D12" s="8">
        <f t="shared" si="2"/>
        <v>47</v>
      </c>
      <c r="E12" s="8" t="s">
        <v>211</v>
      </c>
      <c r="F12" s="8">
        <v>47</v>
      </c>
      <c r="G12" s="8">
        <f t="shared" si="3"/>
        <v>20804</v>
      </c>
      <c r="H12" s="8">
        <v>1001</v>
      </c>
      <c r="I12" s="8">
        <f t="shared" si="4"/>
        <v>3000</v>
      </c>
      <c r="J12" s="8">
        <v>1032</v>
      </c>
      <c r="K12" s="8">
        <v>1587</v>
      </c>
      <c r="L12" s="8">
        <v>381</v>
      </c>
      <c r="M12" s="8" t="s">
        <v>211</v>
      </c>
      <c r="N12" s="8">
        <v>16803</v>
      </c>
    </row>
    <row r="13" spans="1:14" ht="15" customHeight="1">
      <c r="A13" s="233" t="s">
        <v>6</v>
      </c>
      <c r="B13" s="234"/>
      <c r="C13" s="197">
        <f t="shared" si="1"/>
        <v>18699</v>
      </c>
      <c r="D13" s="8">
        <f t="shared" si="2"/>
        <v>43</v>
      </c>
      <c r="E13" s="8" t="s">
        <v>211</v>
      </c>
      <c r="F13" s="8">
        <v>43</v>
      </c>
      <c r="G13" s="8">
        <f t="shared" si="3"/>
        <v>18656</v>
      </c>
      <c r="H13" s="8">
        <v>396</v>
      </c>
      <c r="I13" s="8">
        <f t="shared" si="4"/>
        <v>3145</v>
      </c>
      <c r="J13" s="8">
        <v>828</v>
      </c>
      <c r="K13" s="8">
        <v>1895</v>
      </c>
      <c r="L13" s="8">
        <v>422</v>
      </c>
      <c r="M13" s="8" t="s">
        <v>211</v>
      </c>
      <c r="N13" s="8">
        <v>15115</v>
      </c>
    </row>
    <row r="14" spans="1:14" ht="15" customHeight="1">
      <c r="A14" s="233" t="s">
        <v>7</v>
      </c>
      <c r="B14" s="234"/>
      <c r="C14" s="197">
        <f t="shared" si="1"/>
        <v>6512</v>
      </c>
      <c r="D14" s="8">
        <f t="shared" si="2"/>
        <v>441</v>
      </c>
      <c r="E14" s="8">
        <v>438</v>
      </c>
      <c r="F14" s="8">
        <v>3</v>
      </c>
      <c r="G14" s="8">
        <f t="shared" si="3"/>
        <v>6071</v>
      </c>
      <c r="H14" s="8">
        <v>28</v>
      </c>
      <c r="I14" s="8">
        <f t="shared" si="4"/>
        <v>611</v>
      </c>
      <c r="J14" s="8">
        <v>272</v>
      </c>
      <c r="K14" s="8">
        <v>203</v>
      </c>
      <c r="L14" s="8">
        <v>136</v>
      </c>
      <c r="M14" s="8" t="s">
        <v>211</v>
      </c>
      <c r="N14" s="8">
        <v>5432</v>
      </c>
    </row>
    <row r="15" spans="1:14" ht="15" customHeight="1">
      <c r="A15" s="233" t="s">
        <v>8</v>
      </c>
      <c r="B15" s="234"/>
      <c r="C15" s="197">
        <f t="shared" si="1"/>
        <v>2919</v>
      </c>
      <c r="D15" s="8">
        <f t="shared" si="2"/>
        <v>4</v>
      </c>
      <c r="E15" s="8" t="s">
        <v>211</v>
      </c>
      <c r="F15" s="8">
        <v>4</v>
      </c>
      <c r="G15" s="8">
        <f t="shared" si="3"/>
        <v>2915</v>
      </c>
      <c r="H15" s="8" t="s">
        <v>211</v>
      </c>
      <c r="I15" s="8">
        <f t="shared" si="4"/>
        <v>480</v>
      </c>
      <c r="J15" s="8">
        <v>75</v>
      </c>
      <c r="K15" s="8">
        <v>222</v>
      </c>
      <c r="L15" s="8">
        <v>143</v>
      </c>
      <c r="M15" s="8">
        <v>40</v>
      </c>
      <c r="N15" s="8">
        <v>2435</v>
      </c>
    </row>
    <row r="16" spans="1:14" ht="15" customHeight="1">
      <c r="A16" s="233" t="s">
        <v>167</v>
      </c>
      <c r="B16" s="234"/>
      <c r="C16" s="197">
        <f t="shared" si="1"/>
        <v>2416</v>
      </c>
      <c r="D16" s="8" t="s">
        <v>211</v>
      </c>
      <c r="E16" s="8" t="s">
        <v>211</v>
      </c>
      <c r="F16" s="8" t="s">
        <v>211</v>
      </c>
      <c r="G16" s="8">
        <f t="shared" si="3"/>
        <v>2416</v>
      </c>
      <c r="H16" s="8">
        <v>37</v>
      </c>
      <c r="I16" s="8">
        <f t="shared" si="4"/>
        <v>734</v>
      </c>
      <c r="J16" s="8">
        <v>134</v>
      </c>
      <c r="K16" s="8">
        <v>481</v>
      </c>
      <c r="L16" s="8">
        <v>86</v>
      </c>
      <c r="M16" s="8">
        <v>33</v>
      </c>
      <c r="N16" s="8">
        <v>1645</v>
      </c>
    </row>
    <row r="17" spans="1:14" ht="15" customHeight="1">
      <c r="A17" s="233" t="s">
        <v>41</v>
      </c>
      <c r="B17" s="234"/>
      <c r="C17" s="197">
        <f t="shared" si="1"/>
        <v>55746</v>
      </c>
      <c r="D17" s="8">
        <f t="shared" si="2"/>
        <v>14236</v>
      </c>
      <c r="E17" s="8">
        <v>14086</v>
      </c>
      <c r="F17" s="8">
        <v>150</v>
      </c>
      <c r="G17" s="8">
        <f t="shared" si="3"/>
        <v>41510</v>
      </c>
      <c r="H17" s="8">
        <v>801</v>
      </c>
      <c r="I17" s="8">
        <f t="shared" si="4"/>
        <v>7351</v>
      </c>
      <c r="J17" s="8">
        <v>4142</v>
      </c>
      <c r="K17" s="8">
        <v>909</v>
      </c>
      <c r="L17" s="8">
        <v>2300</v>
      </c>
      <c r="M17" s="8" t="s">
        <v>211</v>
      </c>
      <c r="N17" s="8">
        <v>33358</v>
      </c>
    </row>
    <row r="18" spans="1:14" ht="15" customHeight="1">
      <c r="A18" s="233" t="s">
        <v>42</v>
      </c>
      <c r="B18" s="234"/>
      <c r="C18" s="197">
        <f t="shared" si="1"/>
        <v>3564</v>
      </c>
      <c r="D18" s="8">
        <f t="shared" si="2"/>
        <v>1</v>
      </c>
      <c r="E18" s="8" t="s">
        <v>211</v>
      </c>
      <c r="F18" s="8">
        <v>1</v>
      </c>
      <c r="G18" s="8">
        <f t="shared" si="3"/>
        <v>3563</v>
      </c>
      <c r="H18" s="8" t="s">
        <v>211</v>
      </c>
      <c r="I18" s="8">
        <f t="shared" si="4"/>
        <v>340</v>
      </c>
      <c r="J18" s="8">
        <v>97</v>
      </c>
      <c r="K18" s="8">
        <v>107</v>
      </c>
      <c r="L18" s="8">
        <v>136</v>
      </c>
      <c r="M18" s="8" t="s">
        <v>211</v>
      </c>
      <c r="N18" s="8">
        <v>3223</v>
      </c>
    </row>
    <row r="19" spans="1:14" ht="15" customHeight="1">
      <c r="A19" s="233"/>
      <c r="B19" s="234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8"/>
    </row>
    <row r="20" spans="1:14" s="23" customFormat="1" ht="15" customHeight="1">
      <c r="A20" s="233" t="s">
        <v>9</v>
      </c>
      <c r="B20" s="234"/>
      <c r="C20" s="197">
        <f>SUM(C21)</f>
        <v>14718</v>
      </c>
      <c r="D20" s="8">
        <f aca="true" t="shared" si="5" ref="D20:J20">SUM(D21)</f>
        <v>1051</v>
      </c>
      <c r="E20" s="8">
        <f t="shared" si="5"/>
        <v>940</v>
      </c>
      <c r="F20" s="8">
        <f t="shared" si="5"/>
        <v>111</v>
      </c>
      <c r="G20" s="8">
        <f t="shared" si="5"/>
        <v>13667</v>
      </c>
      <c r="H20" s="8">
        <f t="shared" si="5"/>
        <v>2121</v>
      </c>
      <c r="I20" s="8">
        <f t="shared" si="5"/>
        <v>1100</v>
      </c>
      <c r="J20" s="8">
        <f t="shared" si="5"/>
        <v>810</v>
      </c>
      <c r="K20" s="8">
        <f>SUM(K21)</f>
        <v>236</v>
      </c>
      <c r="L20" s="8">
        <f>SUM(L21)</f>
        <v>54</v>
      </c>
      <c r="M20" s="8" t="s">
        <v>211</v>
      </c>
      <c r="N20" s="8">
        <f>SUM(N21)</f>
        <v>10446</v>
      </c>
    </row>
    <row r="21" spans="1:14" ht="15" customHeight="1">
      <c r="A21" s="12"/>
      <c r="B21" s="22" t="s">
        <v>10</v>
      </c>
      <c r="C21" s="191">
        <f>SUM(D21,G21)</f>
        <v>14718</v>
      </c>
      <c r="D21" s="192">
        <f>SUM(E21:F21)</f>
        <v>1051</v>
      </c>
      <c r="E21" s="192">
        <v>940</v>
      </c>
      <c r="F21" s="192">
        <v>111</v>
      </c>
      <c r="G21" s="192">
        <f>SUM(H21,I21,N21)</f>
        <v>13667</v>
      </c>
      <c r="H21" s="192">
        <v>2121</v>
      </c>
      <c r="I21" s="192">
        <f>SUM(J21:M21)</f>
        <v>1100</v>
      </c>
      <c r="J21" s="192">
        <v>810</v>
      </c>
      <c r="K21" s="192">
        <v>236</v>
      </c>
      <c r="L21" s="192">
        <v>54</v>
      </c>
      <c r="M21" s="192" t="s">
        <v>210</v>
      </c>
      <c r="N21" s="192">
        <v>10446</v>
      </c>
    </row>
    <row r="22" spans="1:14" ht="15" customHeight="1">
      <c r="A22" s="107"/>
      <c r="B22" s="98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4" s="23" customFormat="1" ht="15" customHeight="1">
      <c r="A23" s="233" t="s">
        <v>11</v>
      </c>
      <c r="B23" s="234"/>
      <c r="C23" s="8" t="s">
        <v>211</v>
      </c>
      <c r="D23" s="8" t="s">
        <v>211</v>
      </c>
      <c r="E23" s="8" t="s">
        <v>211</v>
      </c>
      <c r="F23" s="8" t="s">
        <v>211</v>
      </c>
      <c r="G23" s="8" t="s">
        <v>211</v>
      </c>
      <c r="H23" s="8" t="s">
        <v>211</v>
      </c>
      <c r="I23" s="8" t="s">
        <v>211</v>
      </c>
      <c r="J23" s="8" t="s">
        <v>211</v>
      </c>
      <c r="K23" s="8" t="s">
        <v>211</v>
      </c>
      <c r="L23" s="8" t="s">
        <v>211</v>
      </c>
      <c r="M23" s="8" t="s">
        <v>211</v>
      </c>
      <c r="N23" s="8" t="s">
        <v>211</v>
      </c>
    </row>
    <row r="24" spans="1:14" ht="15" customHeight="1">
      <c r="A24" s="12"/>
      <c r="B24" s="22" t="s">
        <v>12</v>
      </c>
      <c r="C24" s="192" t="s">
        <v>210</v>
      </c>
      <c r="D24" s="192" t="s">
        <v>210</v>
      </c>
      <c r="E24" s="192" t="s">
        <v>210</v>
      </c>
      <c r="F24" s="192" t="s">
        <v>210</v>
      </c>
      <c r="G24" s="192" t="s">
        <v>210</v>
      </c>
      <c r="H24" s="192" t="s">
        <v>210</v>
      </c>
      <c r="I24" s="192" t="s">
        <v>210</v>
      </c>
      <c r="J24" s="192" t="s">
        <v>210</v>
      </c>
      <c r="K24" s="192" t="s">
        <v>210</v>
      </c>
      <c r="L24" s="192" t="s">
        <v>210</v>
      </c>
      <c r="M24" s="192" t="s">
        <v>210</v>
      </c>
      <c r="N24" s="192" t="s">
        <v>210</v>
      </c>
    </row>
    <row r="25" spans="1:14" ht="15" customHeight="1">
      <c r="A25" s="107"/>
      <c r="B25" s="98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5" customHeight="1">
      <c r="A26" s="233" t="s">
        <v>13</v>
      </c>
      <c r="B26" s="234"/>
      <c r="C26" s="8" t="s">
        <v>211</v>
      </c>
      <c r="D26" s="8" t="s">
        <v>211</v>
      </c>
      <c r="E26" s="8" t="s">
        <v>211</v>
      </c>
      <c r="F26" s="8" t="s">
        <v>211</v>
      </c>
      <c r="G26" s="8" t="s">
        <v>211</v>
      </c>
      <c r="H26" s="8" t="s">
        <v>211</v>
      </c>
      <c r="I26" s="8" t="s">
        <v>211</v>
      </c>
      <c r="J26" s="8" t="s">
        <v>211</v>
      </c>
      <c r="K26" s="8" t="s">
        <v>211</v>
      </c>
      <c r="L26" s="8" t="s">
        <v>211</v>
      </c>
      <c r="M26" s="8" t="s">
        <v>211</v>
      </c>
      <c r="N26" s="8" t="s">
        <v>211</v>
      </c>
    </row>
    <row r="27" spans="1:14" ht="15" customHeight="1">
      <c r="A27" s="12"/>
      <c r="B27" s="22" t="s">
        <v>14</v>
      </c>
      <c r="C27" s="192" t="s">
        <v>156</v>
      </c>
      <c r="D27" s="192" t="s">
        <v>156</v>
      </c>
      <c r="E27" s="192" t="s">
        <v>156</v>
      </c>
      <c r="F27" s="192" t="s">
        <v>156</v>
      </c>
      <c r="G27" s="192" t="s">
        <v>156</v>
      </c>
      <c r="H27" s="192" t="s">
        <v>156</v>
      </c>
      <c r="I27" s="192" t="s">
        <v>156</v>
      </c>
      <c r="J27" s="192" t="s">
        <v>156</v>
      </c>
      <c r="K27" s="192" t="s">
        <v>156</v>
      </c>
      <c r="L27" s="192" t="s">
        <v>156</v>
      </c>
      <c r="M27" s="192" t="s">
        <v>156</v>
      </c>
      <c r="N27" s="192" t="s">
        <v>156</v>
      </c>
    </row>
    <row r="28" spans="1:14" ht="15" customHeight="1">
      <c r="A28" s="107"/>
      <c r="B28" s="98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</row>
    <row r="29" spans="1:15" s="53" customFormat="1" ht="15" customHeight="1">
      <c r="A29" s="233" t="s">
        <v>15</v>
      </c>
      <c r="B29" s="234"/>
      <c r="C29" s="197">
        <f>SUM(C30:C31)</f>
        <v>5882</v>
      </c>
      <c r="D29" s="8">
        <f>SUM(D30:D31)</f>
        <v>18</v>
      </c>
      <c r="E29" s="8" t="s">
        <v>211</v>
      </c>
      <c r="F29" s="8">
        <f aca="true" t="shared" si="6" ref="F29:L29">SUM(F30:F31)</f>
        <v>18</v>
      </c>
      <c r="G29" s="8">
        <f t="shared" si="6"/>
        <v>5864</v>
      </c>
      <c r="H29" s="8">
        <f t="shared" si="6"/>
        <v>53</v>
      </c>
      <c r="I29" s="8">
        <f t="shared" si="6"/>
        <v>1783</v>
      </c>
      <c r="J29" s="8">
        <f t="shared" si="6"/>
        <v>925</v>
      </c>
      <c r="K29" s="8">
        <f t="shared" si="6"/>
        <v>658</v>
      </c>
      <c r="L29" s="8">
        <f t="shared" si="6"/>
        <v>108</v>
      </c>
      <c r="M29" s="8">
        <f>SUM(M30:M31)</f>
        <v>92</v>
      </c>
      <c r="N29" s="8">
        <f>SUM(N30:N31)</f>
        <v>4028</v>
      </c>
      <c r="O29" s="23"/>
    </row>
    <row r="30" spans="1:14" ht="15" customHeight="1">
      <c r="A30" s="107"/>
      <c r="B30" s="22" t="s">
        <v>16</v>
      </c>
      <c r="C30" s="191">
        <f>SUM(D30,G30)</f>
        <v>5637</v>
      </c>
      <c r="D30" s="192">
        <f>SUM(E30:F30)</f>
        <v>18</v>
      </c>
      <c r="E30" s="192" t="s">
        <v>156</v>
      </c>
      <c r="F30" s="192">
        <v>18</v>
      </c>
      <c r="G30" s="192">
        <f>SUM(H30,I30,N30)</f>
        <v>5619</v>
      </c>
      <c r="H30" s="192">
        <v>53</v>
      </c>
      <c r="I30" s="192">
        <f>SUM(J30:M30)</f>
        <v>1556</v>
      </c>
      <c r="J30" s="192">
        <v>770</v>
      </c>
      <c r="K30" s="192">
        <v>658</v>
      </c>
      <c r="L30" s="192">
        <v>36</v>
      </c>
      <c r="M30" s="192">
        <v>92</v>
      </c>
      <c r="N30" s="192">
        <v>4010</v>
      </c>
    </row>
    <row r="31" spans="1:14" ht="15" customHeight="1">
      <c r="A31" s="107"/>
      <c r="B31" s="105" t="s">
        <v>17</v>
      </c>
      <c r="C31" s="191">
        <f>SUM(D31,G31)</f>
        <v>245</v>
      </c>
      <c r="D31" s="192" t="s">
        <v>156</v>
      </c>
      <c r="E31" s="192" t="s">
        <v>156</v>
      </c>
      <c r="F31" s="192" t="s">
        <v>156</v>
      </c>
      <c r="G31" s="192">
        <f>SUM(H31,I31,N31)</f>
        <v>245</v>
      </c>
      <c r="H31" s="192" t="s">
        <v>156</v>
      </c>
      <c r="I31" s="192">
        <f>SUM(J31:M31)</f>
        <v>227</v>
      </c>
      <c r="J31" s="192">
        <v>155</v>
      </c>
      <c r="K31" s="192" t="s">
        <v>156</v>
      </c>
      <c r="L31" s="192">
        <v>72</v>
      </c>
      <c r="M31" s="192" t="s">
        <v>156</v>
      </c>
      <c r="N31" s="192">
        <v>18</v>
      </c>
    </row>
    <row r="32" spans="1:14" ht="15" customHeight="1">
      <c r="A32" s="107"/>
      <c r="B32" s="98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1:14" ht="15" customHeight="1">
      <c r="A33" s="233" t="s">
        <v>18</v>
      </c>
      <c r="B33" s="234"/>
      <c r="C33" s="197">
        <f>SUM(C34:C37)</f>
        <v>23316</v>
      </c>
      <c r="D33" s="8">
        <f>SUM(D34:D37)</f>
        <v>130</v>
      </c>
      <c r="E33" s="8">
        <f aca="true" t="shared" si="7" ref="E33:L33">SUM(E34:E37)</f>
        <v>82</v>
      </c>
      <c r="F33" s="8">
        <f t="shared" si="7"/>
        <v>48</v>
      </c>
      <c r="G33" s="8">
        <f t="shared" si="7"/>
        <v>23186</v>
      </c>
      <c r="H33" s="8">
        <f t="shared" si="7"/>
        <v>576</v>
      </c>
      <c r="I33" s="8">
        <f t="shared" si="7"/>
        <v>3191</v>
      </c>
      <c r="J33" s="8">
        <f t="shared" si="7"/>
        <v>643</v>
      </c>
      <c r="K33" s="8">
        <f t="shared" si="7"/>
        <v>2283</v>
      </c>
      <c r="L33" s="8">
        <f t="shared" si="7"/>
        <v>264</v>
      </c>
      <c r="M33" s="8">
        <f>SUM(M34:M37)</f>
        <v>1</v>
      </c>
      <c r="N33" s="8">
        <f>SUM(N34:N37)</f>
        <v>19419</v>
      </c>
    </row>
    <row r="34" spans="1:14" ht="15" customHeight="1">
      <c r="A34" s="24"/>
      <c r="B34" s="22" t="s">
        <v>19</v>
      </c>
      <c r="C34" s="191">
        <f>SUM(D34,G34)</f>
        <v>9350</v>
      </c>
      <c r="D34" s="192">
        <f>SUM(E34:F34)</f>
        <v>36</v>
      </c>
      <c r="E34" s="192">
        <v>28</v>
      </c>
      <c r="F34" s="192">
        <v>8</v>
      </c>
      <c r="G34" s="192">
        <f>SUM(H34,I34,N34)</f>
        <v>9314</v>
      </c>
      <c r="H34" s="192">
        <v>47</v>
      </c>
      <c r="I34" s="192">
        <f>SUM(J34:M34)</f>
        <v>1408</v>
      </c>
      <c r="J34" s="192">
        <v>138</v>
      </c>
      <c r="K34" s="192">
        <v>1236</v>
      </c>
      <c r="L34" s="192">
        <v>34</v>
      </c>
      <c r="M34" s="192" t="s">
        <v>156</v>
      </c>
      <c r="N34" s="192">
        <v>7859</v>
      </c>
    </row>
    <row r="35" spans="1:14" ht="15" customHeight="1">
      <c r="A35" s="24"/>
      <c r="B35" s="22" t="s">
        <v>20</v>
      </c>
      <c r="C35" s="191">
        <f>SUM(D35,G35)</f>
        <v>3827</v>
      </c>
      <c r="D35" s="192">
        <f>SUM(E35:F35)</f>
        <v>3</v>
      </c>
      <c r="E35" s="192" t="s">
        <v>156</v>
      </c>
      <c r="F35" s="192">
        <v>3</v>
      </c>
      <c r="G35" s="192">
        <f>SUM(H35,I35,N35)</f>
        <v>3824</v>
      </c>
      <c r="H35" s="192">
        <v>93</v>
      </c>
      <c r="I35" s="192">
        <f>SUM(J35:M35)</f>
        <v>799</v>
      </c>
      <c r="J35" s="192">
        <v>261</v>
      </c>
      <c r="K35" s="192">
        <v>516</v>
      </c>
      <c r="L35" s="192">
        <v>22</v>
      </c>
      <c r="M35" s="192" t="s">
        <v>156</v>
      </c>
      <c r="N35" s="192">
        <v>2932</v>
      </c>
    </row>
    <row r="36" spans="1:14" ht="15" customHeight="1">
      <c r="A36" s="24"/>
      <c r="B36" s="22" t="s">
        <v>21</v>
      </c>
      <c r="C36" s="191">
        <f>SUM(D36,G36)</f>
        <v>6875</v>
      </c>
      <c r="D36" s="192">
        <f>SUM(E36:F36)</f>
        <v>33</v>
      </c>
      <c r="E36" s="192" t="s">
        <v>156</v>
      </c>
      <c r="F36" s="192">
        <v>33</v>
      </c>
      <c r="G36" s="192">
        <f>SUM(H36,I36,N36)</f>
        <v>6842</v>
      </c>
      <c r="H36" s="192" t="s">
        <v>156</v>
      </c>
      <c r="I36" s="192">
        <f>SUM(J36:M36)</f>
        <v>391</v>
      </c>
      <c r="J36" s="192">
        <v>69</v>
      </c>
      <c r="K36" s="192">
        <v>232</v>
      </c>
      <c r="L36" s="192">
        <v>90</v>
      </c>
      <c r="M36" s="192" t="s">
        <v>156</v>
      </c>
      <c r="N36" s="192">
        <v>6451</v>
      </c>
    </row>
    <row r="37" spans="1:14" ht="15" customHeight="1">
      <c r="A37" s="24"/>
      <c r="B37" s="22" t="s">
        <v>22</v>
      </c>
      <c r="C37" s="191">
        <f>SUM(D37,G37)</f>
        <v>3264</v>
      </c>
      <c r="D37" s="192">
        <f>SUM(E37:F37)</f>
        <v>58</v>
      </c>
      <c r="E37" s="192">
        <v>54</v>
      </c>
      <c r="F37" s="192">
        <v>4</v>
      </c>
      <c r="G37" s="192">
        <f>SUM(H37,I37,N37)</f>
        <v>3206</v>
      </c>
      <c r="H37" s="192">
        <v>436</v>
      </c>
      <c r="I37" s="192">
        <f>SUM(J37:M37)</f>
        <v>593</v>
      </c>
      <c r="J37" s="192">
        <v>175</v>
      </c>
      <c r="K37" s="192">
        <v>299</v>
      </c>
      <c r="L37" s="192">
        <v>118</v>
      </c>
      <c r="M37" s="192">
        <v>1</v>
      </c>
      <c r="N37" s="192">
        <v>2177</v>
      </c>
    </row>
    <row r="38" spans="1:14" ht="15" customHeight="1">
      <c r="A38" s="5"/>
      <c r="B38" s="98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4" ht="15" customHeight="1">
      <c r="A39" s="233" t="s">
        <v>23</v>
      </c>
      <c r="B39" s="234"/>
      <c r="C39" s="197">
        <f>SUM(C40:C42)</f>
        <v>5113</v>
      </c>
      <c r="D39" s="8">
        <f>SUM(D40:D42)</f>
        <v>5</v>
      </c>
      <c r="E39" s="8" t="s">
        <v>211</v>
      </c>
      <c r="F39" s="8">
        <f>SUM(F40:F42)</f>
        <v>5</v>
      </c>
      <c r="G39" s="8">
        <f>SUM(G40:G42)</f>
        <v>5108</v>
      </c>
      <c r="H39" s="8" t="s">
        <v>212</v>
      </c>
      <c r="I39" s="8">
        <f>SUM(I40:I42)</f>
        <v>789</v>
      </c>
      <c r="J39" s="8">
        <f>SUM(J40:J42)</f>
        <v>597</v>
      </c>
      <c r="K39" s="8">
        <f>SUM(K40:K42)</f>
        <v>119</v>
      </c>
      <c r="L39" s="8">
        <f>SUM(L40:L42)</f>
        <v>73</v>
      </c>
      <c r="M39" s="8" t="s">
        <v>211</v>
      </c>
      <c r="N39" s="8">
        <f>SUM(N40:N42)</f>
        <v>4319</v>
      </c>
    </row>
    <row r="40" spans="1:14" ht="15" customHeight="1">
      <c r="A40" s="107"/>
      <c r="B40" s="22" t="s">
        <v>24</v>
      </c>
      <c r="C40" s="191">
        <f>SUM(D40,G40)</f>
        <v>1501</v>
      </c>
      <c r="D40" s="192">
        <f>SUM(E40:F40)</f>
        <v>1</v>
      </c>
      <c r="E40" s="192" t="s">
        <v>156</v>
      </c>
      <c r="F40" s="192">
        <v>1</v>
      </c>
      <c r="G40" s="192">
        <f>SUM(H40,I40,N40)</f>
        <v>1500</v>
      </c>
      <c r="H40" s="192" t="s">
        <v>156</v>
      </c>
      <c r="I40" s="192">
        <f>SUM(J40:M40)</f>
        <v>117</v>
      </c>
      <c r="J40" s="192">
        <v>2</v>
      </c>
      <c r="K40" s="192">
        <v>112</v>
      </c>
      <c r="L40" s="192">
        <v>3</v>
      </c>
      <c r="M40" s="192" t="s">
        <v>156</v>
      </c>
      <c r="N40" s="192">
        <v>1383</v>
      </c>
    </row>
    <row r="41" spans="1:14" ht="15" customHeight="1">
      <c r="A41" s="107"/>
      <c r="B41" s="105" t="s">
        <v>25</v>
      </c>
      <c r="C41" s="191">
        <f>SUM(D41,G41)</f>
        <v>2867</v>
      </c>
      <c r="D41" s="192">
        <f>SUM(E41:F41)</f>
        <v>1</v>
      </c>
      <c r="E41" s="192" t="s">
        <v>210</v>
      </c>
      <c r="F41" s="192">
        <v>1</v>
      </c>
      <c r="G41" s="192">
        <f>SUM(H41,I41,N41)</f>
        <v>2866</v>
      </c>
      <c r="H41" s="192" t="s">
        <v>210</v>
      </c>
      <c r="I41" s="192">
        <f>SUM(J41:M41)</f>
        <v>664</v>
      </c>
      <c r="J41" s="192">
        <v>591</v>
      </c>
      <c r="K41" s="192">
        <v>7</v>
      </c>
      <c r="L41" s="192">
        <v>66</v>
      </c>
      <c r="M41" s="192" t="s">
        <v>210</v>
      </c>
      <c r="N41" s="192">
        <v>2202</v>
      </c>
    </row>
    <row r="42" spans="1:14" ht="15" customHeight="1">
      <c r="A42" s="107"/>
      <c r="B42" s="105" t="s">
        <v>26</v>
      </c>
      <c r="C42" s="191">
        <f>SUM(D42,G42)</f>
        <v>745</v>
      </c>
      <c r="D42" s="192">
        <f>SUM(E42:F42)</f>
        <v>3</v>
      </c>
      <c r="E42" s="192" t="s">
        <v>210</v>
      </c>
      <c r="F42" s="192">
        <v>3</v>
      </c>
      <c r="G42" s="192">
        <f>SUM(H42,I42,N42)</f>
        <v>742</v>
      </c>
      <c r="H42" s="192" t="s">
        <v>210</v>
      </c>
      <c r="I42" s="192">
        <f>SUM(J42:M42)</f>
        <v>8</v>
      </c>
      <c r="J42" s="192">
        <v>4</v>
      </c>
      <c r="K42" s="192" t="s">
        <v>210</v>
      </c>
      <c r="L42" s="192">
        <v>4</v>
      </c>
      <c r="M42" s="192" t="s">
        <v>210</v>
      </c>
      <c r="N42" s="192">
        <v>734</v>
      </c>
    </row>
    <row r="43" spans="1:14" ht="15" customHeight="1">
      <c r="A43" s="107"/>
      <c r="B43" s="98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</row>
    <row r="44" spans="1:14" ht="15" customHeight="1">
      <c r="A44" s="233" t="s">
        <v>27</v>
      </c>
      <c r="B44" s="234"/>
      <c r="C44" s="197">
        <f>SUM(C45:C48)</f>
        <v>42699</v>
      </c>
      <c r="D44" s="8">
        <f>SUM(D45:D48)</f>
        <v>63</v>
      </c>
      <c r="E44" s="8" t="s">
        <v>211</v>
      </c>
      <c r="F44" s="8">
        <f aca="true" t="shared" si="8" ref="F44:L44">SUM(F45:F48)</f>
        <v>63</v>
      </c>
      <c r="G44" s="8">
        <f t="shared" si="8"/>
        <v>42636</v>
      </c>
      <c r="H44" s="8">
        <f t="shared" si="8"/>
        <v>1433</v>
      </c>
      <c r="I44" s="8">
        <f t="shared" si="8"/>
        <v>4157</v>
      </c>
      <c r="J44" s="8">
        <f t="shared" si="8"/>
        <v>707</v>
      </c>
      <c r="K44" s="8">
        <f t="shared" si="8"/>
        <v>3105</v>
      </c>
      <c r="L44" s="8">
        <f t="shared" si="8"/>
        <v>329</v>
      </c>
      <c r="M44" s="8">
        <f>SUM(M45:M48)</f>
        <v>16</v>
      </c>
      <c r="N44" s="8">
        <f>SUM(N45:N48)</f>
        <v>37046</v>
      </c>
    </row>
    <row r="45" spans="1:14" ht="15" customHeight="1">
      <c r="A45" s="12"/>
      <c r="B45" s="22" t="s">
        <v>28</v>
      </c>
      <c r="C45" s="191">
        <f>SUM(D45,G45)</f>
        <v>13548</v>
      </c>
      <c r="D45" s="192">
        <f>SUM(E45:F45)</f>
        <v>30</v>
      </c>
      <c r="E45" s="192" t="s">
        <v>210</v>
      </c>
      <c r="F45" s="192">
        <v>30</v>
      </c>
      <c r="G45" s="192">
        <f>SUM(H45,I45,N45)</f>
        <v>13518</v>
      </c>
      <c r="H45" s="192">
        <v>336</v>
      </c>
      <c r="I45" s="192">
        <f>SUM(J45:M45)</f>
        <v>1065</v>
      </c>
      <c r="J45" s="192">
        <v>224</v>
      </c>
      <c r="K45" s="192">
        <v>750</v>
      </c>
      <c r="L45" s="192">
        <v>91</v>
      </c>
      <c r="M45" s="192" t="s">
        <v>210</v>
      </c>
      <c r="N45" s="192">
        <v>12117</v>
      </c>
    </row>
    <row r="46" spans="1:14" ht="15" customHeight="1">
      <c r="A46" s="12"/>
      <c r="B46" s="22" t="s">
        <v>29</v>
      </c>
      <c r="C46" s="191">
        <f>SUM(D46,G46)</f>
        <v>11884</v>
      </c>
      <c r="D46" s="192" t="s">
        <v>210</v>
      </c>
      <c r="E46" s="192" t="s">
        <v>210</v>
      </c>
      <c r="F46" s="192" t="s">
        <v>210</v>
      </c>
      <c r="G46" s="192">
        <f>SUM(H46,I46,N46)</f>
        <v>11884</v>
      </c>
      <c r="H46" s="192">
        <v>662</v>
      </c>
      <c r="I46" s="192">
        <f>SUM(J46:M46)</f>
        <v>1096</v>
      </c>
      <c r="J46" s="192">
        <v>231</v>
      </c>
      <c r="K46" s="192">
        <v>730</v>
      </c>
      <c r="L46" s="192">
        <v>119</v>
      </c>
      <c r="M46" s="192">
        <v>16</v>
      </c>
      <c r="N46" s="192">
        <v>10126</v>
      </c>
    </row>
    <row r="47" spans="1:14" ht="15" customHeight="1">
      <c r="A47" s="12"/>
      <c r="B47" s="22" t="s">
        <v>30</v>
      </c>
      <c r="C47" s="191">
        <f>SUM(D47,G47)</f>
        <v>9081</v>
      </c>
      <c r="D47" s="192">
        <f>SUM(E47:F47)</f>
        <v>19</v>
      </c>
      <c r="E47" s="192" t="s">
        <v>210</v>
      </c>
      <c r="F47" s="192">
        <v>19</v>
      </c>
      <c r="G47" s="192">
        <f>SUM(H47,I47,N47)</f>
        <v>9062</v>
      </c>
      <c r="H47" s="192">
        <v>80</v>
      </c>
      <c r="I47" s="192">
        <f>SUM(J47:M47)</f>
        <v>1087</v>
      </c>
      <c r="J47" s="192">
        <v>132</v>
      </c>
      <c r="K47" s="192">
        <v>920</v>
      </c>
      <c r="L47" s="192">
        <v>35</v>
      </c>
      <c r="M47" s="192" t="s">
        <v>210</v>
      </c>
      <c r="N47" s="192">
        <v>7895</v>
      </c>
    </row>
    <row r="48" spans="1:14" ht="15" customHeight="1">
      <c r="A48" s="12"/>
      <c r="B48" s="22" t="s">
        <v>31</v>
      </c>
      <c r="C48" s="191">
        <f>SUM(D48,G48)</f>
        <v>8186</v>
      </c>
      <c r="D48" s="192">
        <f>SUM(E48:F48)</f>
        <v>14</v>
      </c>
      <c r="E48" s="192" t="s">
        <v>210</v>
      </c>
      <c r="F48" s="192">
        <v>14</v>
      </c>
      <c r="G48" s="192">
        <f>SUM(H48,I48,N48)</f>
        <v>8172</v>
      </c>
      <c r="H48" s="192">
        <v>355</v>
      </c>
      <c r="I48" s="192">
        <f>SUM(J48:M48)</f>
        <v>909</v>
      </c>
      <c r="J48" s="192">
        <v>120</v>
      </c>
      <c r="K48" s="192">
        <v>705</v>
      </c>
      <c r="L48" s="192">
        <v>84</v>
      </c>
      <c r="M48" s="192" t="s">
        <v>210</v>
      </c>
      <c r="N48" s="192">
        <v>6908</v>
      </c>
    </row>
    <row r="49" spans="1:14" ht="15" customHeight="1">
      <c r="A49" s="107"/>
      <c r="B49" s="98"/>
      <c r="C49" s="174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</row>
    <row r="50" spans="1:14" ht="15" customHeight="1">
      <c r="A50" s="233" t="s">
        <v>32</v>
      </c>
      <c r="B50" s="234"/>
      <c r="C50" s="197">
        <f>SUM(C51)</f>
        <v>3506</v>
      </c>
      <c r="D50" s="8">
        <f>SUM(D51)</f>
        <v>24</v>
      </c>
      <c r="E50" s="8" t="s">
        <v>211</v>
      </c>
      <c r="F50" s="8">
        <f>SUM(F51)</f>
        <v>24</v>
      </c>
      <c r="G50" s="8">
        <f>SUM(G51)</f>
        <v>3482</v>
      </c>
      <c r="H50" s="8" t="s">
        <v>211</v>
      </c>
      <c r="I50" s="8">
        <f>SUM(I51)</f>
        <v>344</v>
      </c>
      <c r="J50" s="8">
        <f>SUM(J51)</f>
        <v>46</v>
      </c>
      <c r="K50" s="8">
        <f>SUM(K51)</f>
        <v>274</v>
      </c>
      <c r="L50" s="8">
        <f>SUM(L51)</f>
        <v>24</v>
      </c>
      <c r="M50" s="8" t="s">
        <v>211</v>
      </c>
      <c r="N50" s="8">
        <f>SUM(N51)</f>
        <v>3138</v>
      </c>
    </row>
    <row r="51" spans="1:14" ht="15" customHeight="1">
      <c r="A51" s="112"/>
      <c r="B51" s="25" t="s">
        <v>33</v>
      </c>
      <c r="C51" s="191">
        <f>SUM(D51,G51)</f>
        <v>3506</v>
      </c>
      <c r="D51" s="192">
        <f>SUM(E51:F51)</f>
        <v>24</v>
      </c>
      <c r="E51" s="192" t="s">
        <v>210</v>
      </c>
      <c r="F51" s="193">
        <v>24</v>
      </c>
      <c r="G51" s="194">
        <f>SUM(H51,I51,N51)</f>
        <v>3482</v>
      </c>
      <c r="H51" s="194" t="s">
        <v>210</v>
      </c>
      <c r="I51" s="194">
        <f>SUM(J51:M51)</f>
        <v>344</v>
      </c>
      <c r="J51" s="193">
        <v>46</v>
      </c>
      <c r="K51" s="193">
        <v>274</v>
      </c>
      <c r="L51" s="193">
        <v>24</v>
      </c>
      <c r="M51" s="193" t="s">
        <v>210</v>
      </c>
      <c r="N51" s="193">
        <v>3138</v>
      </c>
    </row>
    <row r="52" spans="1:15" ht="15" customHeight="1">
      <c r="A52" s="26" t="s">
        <v>122</v>
      </c>
      <c r="B52" s="26"/>
      <c r="C52" s="27"/>
      <c r="D52" s="27"/>
      <c r="E52" s="27"/>
      <c r="F52" s="27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4.2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4.2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4.25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4.25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4.2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4.25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4.25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4.25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4.25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4.25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4.25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</sheetData>
  <sheetProtection/>
  <mergeCells count="33">
    <mergeCell ref="A3:N3"/>
    <mergeCell ref="A2:O2"/>
    <mergeCell ref="A5:B7"/>
    <mergeCell ref="C5:C7"/>
    <mergeCell ref="G5:N5"/>
    <mergeCell ref="D6:D7"/>
    <mergeCell ref="E6:E7"/>
    <mergeCell ref="F6:F7"/>
    <mergeCell ref="G6:G7"/>
    <mergeCell ref="H6:H7"/>
    <mergeCell ref="D5:F5"/>
    <mergeCell ref="A12:B12"/>
    <mergeCell ref="A13:B13"/>
    <mergeCell ref="I6:M6"/>
    <mergeCell ref="A11:B11"/>
    <mergeCell ref="N6:N7"/>
    <mergeCell ref="A8:B8"/>
    <mergeCell ref="A9:B9"/>
    <mergeCell ref="A10:B10"/>
    <mergeCell ref="A39:B39"/>
    <mergeCell ref="A44:B44"/>
    <mergeCell ref="A50:B50"/>
    <mergeCell ref="A20:B20"/>
    <mergeCell ref="A23:B23"/>
    <mergeCell ref="A26:B26"/>
    <mergeCell ref="A29:B29"/>
    <mergeCell ref="A16:B16"/>
    <mergeCell ref="A17:B17"/>
    <mergeCell ref="A33:B33"/>
    <mergeCell ref="A14:B14"/>
    <mergeCell ref="A15:B15"/>
    <mergeCell ref="A18:B18"/>
    <mergeCell ref="A19:B19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zoomScale="75" zoomScaleNormal="75" zoomScalePageLayoutView="0" workbookViewId="0" topLeftCell="O1">
      <selection activeCell="AC1" sqref="AC1"/>
    </sheetView>
  </sheetViews>
  <sheetFormatPr defaultColWidth="10.59765625" defaultRowHeight="15"/>
  <cols>
    <col min="1" max="1" width="3.8984375" style="53" customWidth="1"/>
    <col min="2" max="2" width="11.19921875" style="53" customWidth="1"/>
    <col min="3" max="3" width="14.09765625" style="53" bestFit="1" customWidth="1"/>
    <col min="4" max="4" width="15.5" style="85" bestFit="1" customWidth="1"/>
    <col min="5" max="5" width="14.09765625" style="53" bestFit="1" customWidth="1"/>
    <col min="6" max="6" width="15.5" style="85" bestFit="1" customWidth="1"/>
    <col min="7" max="7" width="12.69921875" style="53" bestFit="1" customWidth="1"/>
    <col min="8" max="8" width="14.09765625" style="85" bestFit="1" customWidth="1"/>
    <col min="9" max="9" width="10.69921875" style="53" bestFit="1" customWidth="1"/>
    <col min="10" max="10" width="9" style="85" bestFit="1" customWidth="1"/>
    <col min="11" max="11" width="12.09765625" style="53" bestFit="1" customWidth="1"/>
    <col min="12" max="12" width="11.5" style="85" bestFit="1" customWidth="1"/>
    <col min="13" max="13" width="10.69921875" style="53" bestFit="1" customWidth="1"/>
    <col min="14" max="14" width="11.5" style="85" bestFit="1" customWidth="1"/>
    <col min="15" max="15" width="9.5" style="53" bestFit="1" customWidth="1"/>
    <col min="16" max="16" width="8.09765625" style="53" customWidth="1"/>
    <col min="17" max="17" width="10.69921875" style="85" bestFit="1" customWidth="1"/>
    <col min="18" max="22" width="12.09765625" style="85" bestFit="1" customWidth="1"/>
    <col min="23" max="23" width="9.5" style="85" bestFit="1" customWidth="1"/>
    <col min="24" max="24" width="8.09765625" style="85" customWidth="1"/>
    <col min="25" max="26" width="10.69921875" style="85" bestFit="1" customWidth="1"/>
    <col min="27" max="27" width="9.5" style="85" bestFit="1" customWidth="1"/>
    <col min="28" max="28" width="12.09765625" style="85" bestFit="1" customWidth="1"/>
    <col min="29" max="29" width="13.3984375" style="85" customWidth="1"/>
    <col min="30" max="30" width="15.5" style="85" bestFit="1" customWidth="1"/>
    <col min="31" max="31" width="14.5" style="85" bestFit="1" customWidth="1"/>
    <col min="32" max="16384" width="10.59765625" style="53" customWidth="1"/>
  </cols>
  <sheetData>
    <row r="1" spans="1:31" s="80" customFormat="1" ht="19.5" customHeight="1">
      <c r="A1" s="16" t="s">
        <v>128</v>
      </c>
      <c r="D1" s="81"/>
      <c r="F1" s="81"/>
      <c r="H1" s="81"/>
      <c r="J1" s="81"/>
      <c r="L1" s="81"/>
      <c r="N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28" t="s">
        <v>129</v>
      </c>
    </row>
    <row r="2" spans="1:31" ht="19.5" customHeight="1">
      <c r="A2" s="268" t="s">
        <v>151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2:31" ht="18" customHeight="1" thickBot="1">
      <c r="B3" s="55"/>
      <c r="C3" s="55"/>
      <c r="D3" s="82"/>
      <c r="E3" s="55"/>
      <c r="F3" s="82"/>
      <c r="G3" s="55"/>
      <c r="H3" s="82"/>
      <c r="I3" s="55"/>
      <c r="J3" s="82"/>
      <c r="K3" s="55"/>
      <c r="L3" s="82"/>
      <c r="M3" s="55"/>
      <c r="N3" s="82"/>
      <c r="O3" s="55"/>
      <c r="P3" s="55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 t="s">
        <v>44</v>
      </c>
    </row>
    <row r="4" spans="1:31" s="2" customFormat="1" ht="17.25" customHeight="1">
      <c r="A4" s="310" t="s">
        <v>130</v>
      </c>
      <c r="B4" s="311"/>
      <c r="C4" s="314" t="s">
        <v>56</v>
      </c>
      <c r="D4" s="315"/>
      <c r="E4" s="292" t="s">
        <v>168</v>
      </c>
      <c r="F4" s="293"/>
      <c r="G4" s="292" t="s">
        <v>182</v>
      </c>
      <c r="H4" s="293"/>
      <c r="I4" s="292" t="s">
        <v>62</v>
      </c>
      <c r="J4" s="293"/>
      <c r="K4" s="296" t="s">
        <v>169</v>
      </c>
      <c r="L4" s="297"/>
      <c r="M4" s="314" t="s">
        <v>57</v>
      </c>
      <c r="N4" s="318"/>
      <c r="O4" s="292" t="s">
        <v>63</v>
      </c>
      <c r="P4" s="300"/>
      <c r="Q4" s="292" t="s">
        <v>170</v>
      </c>
      <c r="R4" s="293"/>
      <c r="S4" s="302" t="s">
        <v>171</v>
      </c>
      <c r="T4" s="303"/>
      <c r="U4" s="302" t="s">
        <v>172</v>
      </c>
      <c r="V4" s="303"/>
      <c r="W4" s="302" t="s">
        <v>173</v>
      </c>
      <c r="X4" s="321"/>
      <c r="Y4" s="302" t="s">
        <v>64</v>
      </c>
      <c r="Z4" s="303"/>
      <c r="AA4" s="302" t="s">
        <v>174</v>
      </c>
      <c r="AB4" s="303"/>
      <c r="AC4" s="306" t="s">
        <v>175</v>
      </c>
      <c r="AD4" s="307"/>
      <c r="AE4" s="302" t="s">
        <v>181</v>
      </c>
    </row>
    <row r="5" spans="1:31" s="2" customFormat="1" ht="17.25" customHeight="1">
      <c r="A5" s="312"/>
      <c r="B5" s="313"/>
      <c r="C5" s="316"/>
      <c r="D5" s="317"/>
      <c r="E5" s="294"/>
      <c r="F5" s="295"/>
      <c r="G5" s="294"/>
      <c r="H5" s="295"/>
      <c r="I5" s="294"/>
      <c r="J5" s="295"/>
      <c r="K5" s="298"/>
      <c r="L5" s="299"/>
      <c r="M5" s="319"/>
      <c r="N5" s="320"/>
      <c r="O5" s="294"/>
      <c r="P5" s="301"/>
      <c r="Q5" s="294"/>
      <c r="R5" s="295"/>
      <c r="S5" s="304"/>
      <c r="T5" s="305"/>
      <c r="U5" s="304"/>
      <c r="V5" s="305"/>
      <c r="W5" s="304"/>
      <c r="X5" s="322"/>
      <c r="Y5" s="304"/>
      <c r="Z5" s="305"/>
      <c r="AA5" s="304"/>
      <c r="AB5" s="305"/>
      <c r="AC5" s="308"/>
      <c r="AD5" s="309"/>
      <c r="AE5" s="304"/>
    </row>
    <row r="6" spans="1:31" s="113" customFormat="1" ht="17.25" customHeight="1">
      <c r="A6" s="259" t="s">
        <v>53</v>
      </c>
      <c r="B6" s="260"/>
      <c r="C6" s="30">
        <v>82647.14</v>
      </c>
      <c r="D6" s="186">
        <f>SUM(D8:D17,D19,D22,D25,D29,D33,D36)</f>
        <v>17477.649999999998</v>
      </c>
      <c r="E6" s="30">
        <v>68712</v>
      </c>
      <c r="F6" s="29">
        <v>14038.34</v>
      </c>
      <c r="G6" s="30">
        <v>7924.51</v>
      </c>
      <c r="H6" s="186">
        <f>SUM(H8:H17,H19,H22,H25,H29,H33,H36)</f>
        <v>2130.7</v>
      </c>
      <c r="I6" s="30">
        <v>186.07</v>
      </c>
      <c r="J6" s="186">
        <f>SUM(J8:J17,J19,J22,J25,J29,J33,J36)</f>
        <v>8.26</v>
      </c>
      <c r="K6" s="30">
        <v>165.65</v>
      </c>
      <c r="L6" s="29">
        <v>564.22</v>
      </c>
      <c r="M6" s="30">
        <v>725.37</v>
      </c>
      <c r="N6" s="186">
        <f>SUM(N8:N17,N19,N22,N25,N29,N33,N36)</f>
        <v>528.38</v>
      </c>
      <c r="O6" s="30">
        <f>SUM(O8:O17,O19,O22,O25,O29,O33,O36)</f>
        <v>0.78</v>
      </c>
      <c r="P6" s="31" t="s">
        <v>211</v>
      </c>
      <c r="Q6" s="30">
        <f>SUM(Q8:Q17,Q19,Q22,Q25,Q29,Q33,Q36)</f>
        <v>72.98</v>
      </c>
      <c r="R6" s="186">
        <f>SUM(R8:R17,R19,R22,R25,R29,R33,R36)</f>
        <v>65.97</v>
      </c>
      <c r="S6" s="32">
        <v>140.14</v>
      </c>
      <c r="T6" s="186">
        <f>SUM(T8:T17,T19,T22,T25,T29,T33,T36)</f>
        <v>93.13000000000001</v>
      </c>
      <c r="U6" s="30">
        <f>SUM(U8:U17,U19,U22,U25,U29,U33,U36)</f>
        <v>737.6800000000001</v>
      </c>
      <c r="V6" s="186">
        <f>SUM(V8:V17,V19,V22,V25,V29,V33,V36)</f>
        <v>22.74</v>
      </c>
      <c r="W6" s="30">
        <f>SUM(W8:W17,W19,W22,W25,W29,W33,W36)</f>
        <v>1.12</v>
      </c>
      <c r="X6" s="31" t="s">
        <v>211</v>
      </c>
      <c r="Y6" s="32">
        <v>59.53</v>
      </c>
      <c r="Z6" s="186">
        <f aca="true" t="shared" si="0" ref="Z6:AE6">SUM(Z8:Z17,Z19,Z22,Z25,Z29,Z33,Z36)</f>
        <v>5</v>
      </c>
      <c r="AA6" s="30">
        <f t="shared" si="0"/>
        <v>59.37</v>
      </c>
      <c r="AB6" s="186">
        <f t="shared" si="0"/>
        <v>20.91</v>
      </c>
      <c r="AC6" s="30">
        <f t="shared" si="0"/>
        <v>2791.6</v>
      </c>
      <c r="AD6" s="186">
        <f t="shared" si="0"/>
        <v>17477.649999999998</v>
      </c>
      <c r="AE6" s="30">
        <f t="shared" si="0"/>
        <v>70.36</v>
      </c>
    </row>
    <row r="7" spans="1:31" s="113" customFormat="1" ht="17.25" customHeight="1">
      <c r="A7" s="233"/>
      <c r="B7" s="234"/>
      <c r="C7" s="33"/>
      <c r="D7" s="32"/>
      <c r="E7" s="34"/>
      <c r="F7" s="29"/>
      <c r="G7" s="34"/>
      <c r="H7" s="29"/>
      <c r="I7" s="34"/>
      <c r="J7" s="29"/>
      <c r="K7" s="34"/>
      <c r="L7" s="29"/>
      <c r="M7" s="34"/>
      <c r="N7" s="29"/>
      <c r="O7" s="34"/>
      <c r="P7" s="29"/>
      <c r="Q7" s="32"/>
      <c r="R7" s="29"/>
      <c r="S7" s="32"/>
      <c r="T7" s="29"/>
      <c r="U7" s="32"/>
      <c r="V7" s="29"/>
      <c r="W7" s="31"/>
      <c r="X7" s="29"/>
      <c r="Y7" s="32"/>
      <c r="Z7" s="29"/>
      <c r="AA7" s="32"/>
      <c r="AB7" s="29"/>
      <c r="AC7" s="32"/>
      <c r="AD7" s="29"/>
      <c r="AE7" s="95"/>
    </row>
    <row r="8" spans="1:31" s="113" customFormat="1" ht="17.25" customHeight="1">
      <c r="A8" s="233" t="s">
        <v>2</v>
      </c>
      <c r="B8" s="234"/>
      <c r="C8" s="35">
        <v>11027.67</v>
      </c>
      <c r="D8" s="29">
        <f>SUM(F8,H8,J8,L8,N8,P8,R8,T8,V8,X8,Z8,AB8)</f>
        <v>819.83</v>
      </c>
      <c r="E8" s="36">
        <v>10357.87</v>
      </c>
      <c r="F8" s="29">
        <v>753.79</v>
      </c>
      <c r="G8" s="37">
        <v>265.46</v>
      </c>
      <c r="H8" s="31" t="s">
        <v>211</v>
      </c>
      <c r="I8" s="37">
        <v>10.17</v>
      </c>
      <c r="J8" s="31" t="s">
        <v>211</v>
      </c>
      <c r="K8" s="36">
        <v>119.92</v>
      </c>
      <c r="L8" s="29">
        <v>33.59</v>
      </c>
      <c r="M8" s="36">
        <v>46.9</v>
      </c>
      <c r="N8" s="29">
        <v>17.63</v>
      </c>
      <c r="O8" s="31" t="s">
        <v>211</v>
      </c>
      <c r="P8" s="31" t="s">
        <v>211</v>
      </c>
      <c r="Q8" s="31" t="s">
        <v>211</v>
      </c>
      <c r="R8" s="31" t="s">
        <v>211</v>
      </c>
      <c r="S8" s="32">
        <v>42.9</v>
      </c>
      <c r="T8" s="29">
        <v>14.82</v>
      </c>
      <c r="U8" s="31">
        <v>28.18</v>
      </c>
      <c r="V8" s="31" t="s">
        <v>211</v>
      </c>
      <c r="W8" s="31">
        <v>0.33</v>
      </c>
      <c r="X8" s="31" t="s">
        <v>211</v>
      </c>
      <c r="Y8" s="31" t="s">
        <v>211</v>
      </c>
      <c r="Z8" s="31" t="s">
        <v>211</v>
      </c>
      <c r="AA8" s="31" t="s">
        <v>211</v>
      </c>
      <c r="AB8" s="31" t="s">
        <v>211</v>
      </c>
      <c r="AC8" s="32">
        <v>155.93</v>
      </c>
      <c r="AD8" s="29">
        <v>819.83</v>
      </c>
      <c r="AE8" s="31" t="s">
        <v>211</v>
      </c>
    </row>
    <row r="9" spans="1:31" s="113" customFormat="1" ht="17.25" customHeight="1">
      <c r="A9" s="233" t="s">
        <v>3</v>
      </c>
      <c r="B9" s="234"/>
      <c r="C9" s="35">
        <f>SUM(E9,G9,I9,K9,M9,O9,Q9,S9,U9,W9,Y9,AA9,AC9,AE9)</f>
        <v>1079.1200000000001</v>
      </c>
      <c r="D9" s="29">
        <f>SUM(F9,H9,J9,L9,N9,P9,R9,T9,V9,X9,Z9,AB9)</f>
        <v>241.51</v>
      </c>
      <c r="E9" s="36">
        <v>855.43</v>
      </c>
      <c r="F9" s="29">
        <v>201.08</v>
      </c>
      <c r="G9" s="36">
        <v>100.31</v>
      </c>
      <c r="H9" s="29">
        <v>32.17</v>
      </c>
      <c r="I9" s="36">
        <v>30.55</v>
      </c>
      <c r="J9" s="29">
        <v>8.26</v>
      </c>
      <c r="K9" s="31" t="s">
        <v>211</v>
      </c>
      <c r="L9" s="31" t="s">
        <v>211</v>
      </c>
      <c r="M9" s="36">
        <v>0.53</v>
      </c>
      <c r="N9" s="31" t="s">
        <v>211</v>
      </c>
      <c r="O9" s="31" t="s">
        <v>211</v>
      </c>
      <c r="P9" s="31" t="s">
        <v>211</v>
      </c>
      <c r="Q9" s="31" t="s">
        <v>211</v>
      </c>
      <c r="R9" s="31" t="s">
        <v>211</v>
      </c>
      <c r="S9" s="31" t="s">
        <v>211</v>
      </c>
      <c r="T9" s="31" t="s">
        <v>211</v>
      </c>
      <c r="U9" s="31" t="s">
        <v>211</v>
      </c>
      <c r="V9" s="31" t="s">
        <v>211</v>
      </c>
      <c r="W9" s="31">
        <v>0.03</v>
      </c>
      <c r="X9" s="31" t="s">
        <v>211</v>
      </c>
      <c r="Y9" s="31">
        <v>17.33</v>
      </c>
      <c r="Z9" s="31" t="s">
        <v>211</v>
      </c>
      <c r="AA9" s="31" t="s">
        <v>211</v>
      </c>
      <c r="AB9" s="31" t="s">
        <v>211</v>
      </c>
      <c r="AC9" s="32">
        <v>74.05</v>
      </c>
      <c r="AD9" s="29">
        <v>241.51</v>
      </c>
      <c r="AE9" s="95">
        <v>0.89</v>
      </c>
    </row>
    <row r="10" spans="1:31" s="113" customFormat="1" ht="17.25" customHeight="1">
      <c r="A10" s="233" t="s">
        <v>4</v>
      </c>
      <c r="B10" s="234"/>
      <c r="C10" s="35">
        <f>SUM(E10,G10,I10,K10,M10,O10,Q10,S10,U10,W10,Y10,AA10,AC10,AE10)</f>
        <v>8568.050000000001</v>
      </c>
      <c r="D10" s="29">
        <f>SUM(F10,H10,J10,L10,N10,P10,R10,T10,V10,X10,Z10,AB10)</f>
        <v>1299.0499999999997</v>
      </c>
      <c r="E10" s="36">
        <v>7815.38</v>
      </c>
      <c r="F10" s="29">
        <v>1244.34</v>
      </c>
      <c r="G10" s="37">
        <v>536.45</v>
      </c>
      <c r="H10" s="31" t="s">
        <v>211</v>
      </c>
      <c r="I10" s="37">
        <v>1.91</v>
      </c>
      <c r="J10" s="31" t="s">
        <v>211</v>
      </c>
      <c r="K10" s="36">
        <v>55.69</v>
      </c>
      <c r="L10" s="29">
        <v>38.09</v>
      </c>
      <c r="M10" s="36">
        <v>68.28</v>
      </c>
      <c r="N10" s="31" t="s">
        <v>211</v>
      </c>
      <c r="O10" s="31" t="s">
        <v>211</v>
      </c>
      <c r="P10" s="31" t="s">
        <v>211</v>
      </c>
      <c r="Q10" s="31" t="s">
        <v>211</v>
      </c>
      <c r="R10" s="31" t="s">
        <v>211</v>
      </c>
      <c r="S10" s="32">
        <v>16.62</v>
      </c>
      <c r="T10" s="29">
        <v>16.62</v>
      </c>
      <c r="U10" s="31">
        <v>49.06</v>
      </c>
      <c r="V10" s="31" t="s">
        <v>211</v>
      </c>
      <c r="W10" s="31" t="s">
        <v>211</v>
      </c>
      <c r="X10" s="31" t="s">
        <v>211</v>
      </c>
      <c r="Y10" s="31" t="s">
        <v>211</v>
      </c>
      <c r="Z10" s="31" t="s">
        <v>211</v>
      </c>
      <c r="AA10" s="31" t="s">
        <v>211</v>
      </c>
      <c r="AB10" s="31" t="s">
        <v>211</v>
      </c>
      <c r="AC10" s="32">
        <v>24.66</v>
      </c>
      <c r="AD10" s="29">
        <v>1299.05</v>
      </c>
      <c r="AE10" s="31" t="s">
        <v>211</v>
      </c>
    </row>
    <row r="11" spans="1:31" s="113" customFormat="1" ht="17.25" customHeight="1">
      <c r="A11" s="233" t="s">
        <v>5</v>
      </c>
      <c r="B11" s="234"/>
      <c r="C11" s="35">
        <v>4129.98</v>
      </c>
      <c r="D11" s="29">
        <v>637.35</v>
      </c>
      <c r="E11" s="36">
        <v>2801.52</v>
      </c>
      <c r="F11" s="29">
        <v>366.73</v>
      </c>
      <c r="G11" s="36">
        <v>671.7</v>
      </c>
      <c r="H11" s="29">
        <v>179.77</v>
      </c>
      <c r="I11" s="37">
        <v>34.32</v>
      </c>
      <c r="J11" s="31" t="s">
        <v>211</v>
      </c>
      <c r="K11" s="36">
        <v>29.54</v>
      </c>
      <c r="L11" s="29">
        <v>13.47</v>
      </c>
      <c r="M11" s="36">
        <v>15.65</v>
      </c>
      <c r="N11" s="29">
        <v>15.5</v>
      </c>
      <c r="O11" s="31" t="s">
        <v>211</v>
      </c>
      <c r="P11" s="31" t="s">
        <v>211</v>
      </c>
      <c r="Q11" s="31">
        <v>61.89</v>
      </c>
      <c r="R11" s="29">
        <v>61.89</v>
      </c>
      <c r="S11" s="31">
        <v>18.92</v>
      </c>
      <c r="T11" s="31" t="s">
        <v>211</v>
      </c>
      <c r="U11" s="31" t="s">
        <v>211</v>
      </c>
      <c r="V11" s="31" t="s">
        <v>211</v>
      </c>
      <c r="W11" s="31">
        <v>0.76</v>
      </c>
      <c r="X11" s="31" t="s">
        <v>211</v>
      </c>
      <c r="Y11" s="31">
        <v>1.22</v>
      </c>
      <c r="Z11" s="31" t="s">
        <v>211</v>
      </c>
      <c r="AA11" s="31">
        <v>1.89</v>
      </c>
      <c r="AB11" s="31" t="s">
        <v>211</v>
      </c>
      <c r="AC11" s="32">
        <v>491.87</v>
      </c>
      <c r="AD11" s="29">
        <v>637.35</v>
      </c>
      <c r="AE11" s="95">
        <v>0.71</v>
      </c>
    </row>
    <row r="12" spans="1:31" s="113" customFormat="1" ht="17.25" customHeight="1">
      <c r="A12" s="233" t="s">
        <v>6</v>
      </c>
      <c r="B12" s="234"/>
      <c r="C12" s="35">
        <f>SUM(E12,G12,I12,K12,M12,O12,Q12,S12,U12,W12,Y12,AA12,AC12,AE12)</f>
        <v>1732.52</v>
      </c>
      <c r="D12" s="29">
        <f>SUM(F12,H12,J12,L12,N12,P12,R12,T12,V12,X12,Z12,AB12)</f>
        <v>402.14000000000004</v>
      </c>
      <c r="E12" s="36">
        <v>949.46</v>
      </c>
      <c r="F12" s="29">
        <v>351.29</v>
      </c>
      <c r="G12" s="36">
        <v>512.68</v>
      </c>
      <c r="H12" s="29">
        <v>17.39</v>
      </c>
      <c r="I12" s="37">
        <v>14.21</v>
      </c>
      <c r="J12" s="31" t="s">
        <v>211</v>
      </c>
      <c r="K12" s="36">
        <v>31.21</v>
      </c>
      <c r="L12" s="29">
        <v>26.98</v>
      </c>
      <c r="M12" s="31" t="s">
        <v>58</v>
      </c>
      <c r="N12" s="31" t="s">
        <v>211</v>
      </c>
      <c r="O12" s="31" t="s">
        <v>211</v>
      </c>
      <c r="P12" s="31" t="s">
        <v>211</v>
      </c>
      <c r="Q12" s="31" t="s">
        <v>211</v>
      </c>
      <c r="R12" s="31" t="s">
        <v>211</v>
      </c>
      <c r="S12" s="31" t="s">
        <v>211</v>
      </c>
      <c r="T12" s="31" t="s">
        <v>211</v>
      </c>
      <c r="U12" s="31" t="s">
        <v>211</v>
      </c>
      <c r="V12" s="31" t="s">
        <v>211</v>
      </c>
      <c r="W12" s="31" t="s">
        <v>211</v>
      </c>
      <c r="X12" s="31" t="s">
        <v>211</v>
      </c>
      <c r="Y12" s="31">
        <v>6.9</v>
      </c>
      <c r="Z12" s="31" t="s">
        <v>211</v>
      </c>
      <c r="AA12" s="32">
        <v>7.83</v>
      </c>
      <c r="AB12" s="29">
        <v>6.48</v>
      </c>
      <c r="AC12" s="32">
        <v>210.23</v>
      </c>
      <c r="AD12" s="29">
        <v>402.14</v>
      </c>
      <c r="AE12" s="31" t="s">
        <v>211</v>
      </c>
    </row>
    <row r="13" spans="1:31" s="113" customFormat="1" ht="17.25" customHeight="1">
      <c r="A13" s="233" t="s">
        <v>7</v>
      </c>
      <c r="B13" s="234"/>
      <c r="C13" s="35">
        <f>SUM(E13,G13,I13,K13,M13,O13,Q13,S13,U13,W13,Y13,AA13,AC13,AE13)</f>
        <v>8661.650000000001</v>
      </c>
      <c r="D13" s="29">
        <v>3739.91</v>
      </c>
      <c r="E13" s="36">
        <v>7660.19</v>
      </c>
      <c r="F13" s="29">
        <v>3217.73</v>
      </c>
      <c r="G13" s="37">
        <v>61.04</v>
      </c>
      <c r="H13" s="31" t="s">
        <v>211</v>
      </c>
      <c r="I13" s="37">
        <v>17.62</v>
      </c>
      <c r="J13" s="31" t="s">
        <v>211</v>
      </c>
      <c r="K13" s="36">
        <v>84.64</v>
      </c>
      <c r="L13" s="29">
        <v>55.66</v>
      </c>
      <c r="M13" s="36">
        <v>461.82</v>
      </c>
      <c r="N13" s="29">
        <v>428</v>
      </c>
      <c r="O13" s="31" t="s">
        <v>211</v>
      </c>
      <c r="P13" s="31" t="s">
        <v>211</v>
      </c>
      <c r="Q13" s="32">
        <v>9.09</v>
      </c>
      <c r="R13" s="29">
        <v>2.08</v>
      </c>
      <c r="S13" s="32">
        <v>36.43</v>
      </c>
      <c r="T13" s="29">
        <v>36.43</v>
      </c>
      <c r="U13" s="31">
        <v>29.95</v>
      </c>
      <c r="V13" s="31" t="s">
        <v>211</v>
      </c>
      <c r="W13" s="31" t="s">
        <v>211</v>
      </c>
      <c r="X13" s="31" t="s">
        <v>211</v>
      </c>
      <c r="Y13" s="31" t="s">
        <v>211</v>
      </c>
      <c r="Z13" s="31" t="s">
        <v>211</v>
      </c>
      <c r="AA13" s="31" t="s">
        <v>211</v>
      </c>
      <c r="AB13" s="31" t="s">
        <v>211</v>
      </c>
      <c r="AC13" s="32">
        <v>249.59</v>
      </c>
      <c r="AD13" s="29">
        <v>3739.91</v>
      </c>
      <c r="AE13" s="95">
        <v>51.28</v>
      </c>
    </row>
    <row r="14" spans="1:31" s="113" customFormat="1" ht="17.25" customHeight="1">
      <c r="A14" s="233" t="s">
        <v>8</v>
      </c>
      <c r="B14" s="234"/>
      <c r="C14" s="35">
        <f>SUM(E14,G14,I14,K14,M14,O14,Q14,S14,U14,W14,Y14,AA14,AC14,AE14)</f>
        <v>548.15</v>
      </c>
      <c r="D14" s="29">
        <f>SUM(F14,H14,J14,L14,N14,P14,R14,T14,V14,X14,Z14,AB14)</f>
        <v>103.23</v>
      </c>
      <c r="E14" s="37">
        <v>138</v>
      </c>
      <c r="F14" s="36" t="s">
        <v>211</v>
      </c>
      <c r="G14" s="36">
        <v>306.62</v>
      </c>
      <c r="H14" s="29">
        <v>45.21</v>
      </c>
      <c r="I14" s="37">
        <v>3.65</v>
      </c>
      <c r="J14" s="31" t="s">
        <v>211</v>
      </c>
      <c r="K14" s="36">
        <v>69.23</v>
      </c>
      <c r="L14" s="29">
        <v>53.03</v>
      </c>
      <c r="M14" s="36">
        <v>20.25</v>
      </c>
      <c r="N14" s="29">
        <v>2.11</v>
      </c>
      <c r="O14" s="31" t="s">
        <v>211</v>
      </c>
      <c r="P14" s="31" t="s">
        <v>211</v>
      </c>
      <c r="Q14" s="32">
        <v>2</v>
      </c>
      <c r="R14" s="29">
        <v>2</v>
      </c>
      <c r="S14" s="31" t="s">
        <v>211</v>
      </c>
      <c r="T14" s="31" t="s">
        <v>211</v>
      </c>
      <c r="U14" s="31" t="s">
        <v>211</v>
      </c>
      <c r="V14" s="31" t="s">
        <v>211</v>
      </c>
      <c r="W14" s="31" t="s">
        <v>211</v>
      </c>
      <c r="X14" s="31" t="s">
        <v>211</v>
      </c>
      <c r="Y14" s="32">
        <v>0.88</v>
      </c>
      <c r="Z14" s="29">
        <v>0.88</v>
      </c>
      <c r="AA14" s="31" t="s">
        <v>211</v>
      </c>
      <c r="AB14" s="31" t="s">
        <v>211</v>
      </c>
      <c r="AC14" s="32">
        <v>5.09</v>
      </c>
      <c r="AD14" s="29">
        <v>103.23</v>
      </c>
      <c r="AE14" s="95">
        <v>2.43</v>
      </c>
    </row>
    <row r="15" spans="1:31" s="114" customFormat="1" ht="14.25">
      <c r="A15" s="233" t="s">
        <v>59</v>
      </c>
      <c r="B15" s="234"/>
      <c r="C15" s="35">
        <f>SUM(E15,G15,I15,K15,M15,O15,Q15,S15,U15,W15,Y15,AA15,AC15,AE15)</f>
        <v>332.34</v>
      </c>
      <c r="D15" s="29">
        <f>SUM(F15,H15,J15,L15,N15,P15,R15,T15,V15,X15,Z15,AB15)</f>
        <v>77.46</v>
      </c>
      <c r="E15" s="187">
        <v>137.01</v>
      </c>
      <c r="F15" s="36" t="s">
        <v>211</v>
      </c>
      <c r="G15" s="187">
        <v>34.23</v>
      </c>
      <c r="H15" s="29">
        <v>10.44</v>
      </c>
      <c r="I15" s="187">
        <v>0.9</v>
      </c>
      <c r="J15" s="31" t="s">
        <v>211</v>
      </c>
      <c r="K15" s="187">
        <v>158.64</v>
      </c>
      <c r="L15" s="29">
        <v>67.02</v>
      </c>
      <c r="M15" s="31" t="s">
        <v>211</v>
      </c>
      <c r="N15" s="31" t="s">
        <v>211</v>
      </c>
      <c r="O15" s="31" t="s">
        <v>211</v>
      </c>
      <c r="P15" s="31" t="s">
        <v>211</v>
      </c>
      <c r="Q15" s="31" t="s">
        <v>211</v>
      </c>
      <c r="R15" s="31" t="s">
        <v>211</v>
      </c>
      <c r="S15" s="31" t="s">
        <v>211</v>
      </c>
      <c r="T15" s="31" t="s">
        <v>211</v>
      </c>
      <c r="U15" s="31" t="s">
        <v>211</v>
      </c>
      <c r="V15" s="31" t="s">
        <v>211</v>
      </c>
      <c r="W15" s="31" t="s">
        <v>211</v>
      </c>
      <c r="X15" s="31" t="s">
        <v>211</v>
      </c>
      <c r="Y15" s="31" t="s">
        <v>211</v>
      </c>
      <c r="Z15" s="31" t="s">
        <v>211</v>
      </c>
      <c r="AA15" s="31" t="s">
        <v>211</v>
      </c>
      <c r="AB15" s="31" t="s">
        <v>211</v>
      </c>
      <c r="AC15" s="187">
        <v>1.56</v>
      </c>
      <c r="AD15" s="29">
        <v>77.46</v>
      </c>
      <c r="AE15" s="31" t="s">
        <v>211</v>
      </c>
    </row>
    <row r="16" spans="1:31" s="114" customFormat="1" ht="14.25">
      <c r="A16" s="233" t="s">
        <v>60</v>
      </c>
      <c r="B16" s="234"/>
      <c r="C16" s="188">
        <v>39404.94</v>
      </c>
      <c r="D16" s="29">
        <f>SUM(F16,H16,J16,L16,N16,P16,R16,T16,V16,X16,Z16,AB16)</f>
        <v>7532.419999999999</v>
      </c>
      <c r="E16" s="187">
        <v>33091.65</v>
      </c>
      <c r="F16" s="29">
        <v>5754.73</v>
      </c>
      <c r="G16" s="187">
        <v>4235.29</v>
      </c>
      <c r="H16" s="29">
        <v>1696.37</v>
      </c>
      <c r="I16" s="187">
        <v>2.29</v>
      </c>
      <c r="J16" s="31" t="s">
        <v>211</v>
      </c>
      <c r="K16" s="187">
        <v>55.18</v>
      </c>
      <c r="L16" s="29">
        <v>37.29</v>
      </c>
      <c r="M16" s="187">
        <v>23.58</v>
      </c>
      <c r="N16" s="29">
        <v>21.29</v>
      </c>
      <c r="O16" s="187">
        <v>0.78</v>
      </c>
      <c r="P16" s="31" t="s">
        <v>211</v>
      </c>
      <c r="Q16" s="31" t="s">
        <v>211</v>
      </c>
      <c r="R16" s="31" t="s">
        <v>211</v>
      </c>
      <c r="S16" s="31" t="s">
        <v>211</v>
      </c>
      <c r="T16" s="31" t="s">
        <v>211</v>
      </c>
      <c r="U16" s="187">
        <v>622.54</v>
      </c>
      <c r="V16" s="29">
        <v>22.74</v>
      </c>
      <c r="W16" s="31" t="s">
        <v>211</v>
      </c>
      <c r="X16" s="31" t="s">
        <v>211</v>
      </c>
      <c r="Y16" s="31" t="s">
        <v>211</v>
      </c>
      <c r="Z16" s="31" t="s">
        <v>211</v>
      </c>
      <c r="AA16" s="31" t="s">
        <v>211</v>
      </c>
      <c r="AB16" s="31" t="s">
        <v>211</v>
      </c>
      <c r="AC16" s="187">
        <v>1373.64</v>
      </c>
      <c r="AD16" s="29">
        <v>7532.42</v>
      </c>
      <c r="AE16" s="31" t="s">
        <v>211</v>
      </c>
    </row>
    <row r="17" spans="1:31" s="114" customFormat="1" ht="14.25">
      <c r="A17" s="233" t="s">
        <v>61</v>
      </c>
      <c r="B17" s="234"/>
      <c r="C17" s="35">
        <f>SUM(E17,G17,I17,K17,M17,O17,Q17,S17,U17,W17,Y17,AA17,AC17,AE17)</f>
        <v>74.94999999999999</v>
      </c>
      <c r="D17" s="29">
        <f>SUM(F17,H17,J17,L17,N17,P17,R17,T17,V17,X17,Z17,AB17)</f>
        <v>44.17</v>
      </c>
      <c r="E17" s="36" t="s">
        <v>211</v>
      </c>
      <c r="F17" s="36" t="s">
        <v>211</v>
      </c>
      <c r="G17" s="187">
        <v>1.75</v>
      </c>
      <c r="H17" s="31" t="s">
        <v>211</v>
      </c>
      <c r="I17" s="187">
        <v>0.16</v>
      </c>
      <c r="J17" s="31" t="s">
        <v>211</v>
      </c>
      <c r="K17" s="187">
        <v>38.68</v>
      </c>
      <c r="L17" s="29">
        <v>18.91</v>
      </c>
      <c r="M17" s="31" t="s">
        <v>211</v>
      </c>
      <c r="N17" s="31" t="s">
        <v>211</v>
      </c>
      <c r="O17" s="31" t="s">
        <v>211</v>
      </c>
      <c r="P17" s="31" t="s">
        <v>211</v>
      </c>
      <c r="Q17" s="31" t="s">
        <v>211</v>
      </c>
      <c r="R17" s="31" t="s">
        <v>211</v>
      </c>
      <c r="S17" s="187">
        <v>25.26</v>
      </c>
      <c r="T17" s="29">
        <v>25.26</v>
      </c>
      <c r="U17" s="31" t="s">
        <v>211</v>
      </c>
      <c r="V17" s="31" t="s">
        <v>211</v>
      </c>
      <c r="W17" s="31" t="s">
        <v>211</v>
      </c>
      <c r="X17" s="31" t="s">
        <v>211</v>
      </c>
      <c r="Y17" s="31" t="s">
        <v>211</v>
      </c>
      <c r="Z17" s="31" t="s">
        <v>211</v>
      </c>
      <c r="AA17" s="31" t="s">
        <v>211</v>
      </c>
      <c r="AB17" s="31" t="s">
        <v>211</v>
      </c>
      <c r="AC17" s="187">
        <v>7.6</v>
      </c>
      <c r="AD17" s="29">
        <v>44.17</v>
      </c>
      <c r="AE17" s="187">
        <v>1.5</v>
      </c>
    </row>
    <row r="18" spans="1:31" s="113" customFormat="1" ht="17.25" customHeight="1">
      <c r="A18" s="233"/>
      <c r="B18" s="234"/>
      <c r="C18" s="33"/>
      <c r="D18" s="32"/>
      <c r="E18" s="34"/>
      <c r="F18" s="32"/>
      <c r="G18" s="34"/>
      <c r="H18" s="32"/>
      <c r="I18" s="34"/>
      <c r="J18" s="32"/>
      <c r="K18" s="34"/>
      <c r="L18" s="32"/>
      <c r="M18" s="34"/>
      <c r="N18" s="32"/>
      <c r="O18" s="34"/>
      <c r="P18" s="34"/>
      <c r="Q18" s="32"/>
      <c r="R18" s="31"/>
      <c r="S18" s="32"/>
      <c r="T18" s="31"/>
      <c r="U18" s="32"/>
      <c r="V18" s="31"/>
      <c r="W18" s="31"/>
      <c r="X18" s="31"/>
      <c r="Y18" s="32"/>
      <c r="Z18" s="31"/>
      <c r="AA18" s="32"/>
      <c r="AB18" s="31"/>
      <c r="AC18" s="32"/>
      <c r="AD18" s="31"/>
      <c r="AE18" s="95"/>
    </row>
    <row r="19" spans="1:31" s="113" customFormat="1" ht="17.25" customHeight="1">
      <c r="A19" s="233" t="s">
        <v>11</v>
      </c>
      <c r="B19" s="234"/>
      <c r="C19" s="36" t="s">
        <v>211</v>
      </c>
      <c r="D19" s="36" t="s">
        <v>211</v>
      </c>
      <c r="E19" s="36" t="s">
        <v>211</v>
      </c>
      <c r="F19" s="36" t="s">
        <v>211</v>
      </c>
      <c r="G19" s="36" t="s">
        <v>211</v>
      </c>
      <c r="H19" s="36" t="s">
        <v>211</v>
      </c>
      <c r="I19" s="36" t="s">
        <v>211</v>
      </c>
      <c r="J19" s="36" t="s">
        <v>211</v>
      </c>
      <c r="K19" s="36" t="s">
        <v>211</v>
      </c>
      <c r="L19" s="36" t="s">
        <v>211</v>
      </c>
      <c r="M19" s="36" t="s">
        <v>211</v>
      </c>
      <c r="N19" s="36" t="s">
        <v>211</v>
      </c>
      <c r="O19" s="36" t="s">
        <v>211</v>
      </c>
      <c r="P19" s="36" t="s">
        <v>211</v>
      </c>
      <c r="Q19" s="36" t="s">
        <v>211</v>
      </c>
      <c r="R19" s="36" t="s">
        <v>211</v>
      </c>
      <c r="S19" s="36" t="s">
        <v>211</v>
      </c>
      <c r="T19" s="36" t="s">
        <v>211</v>
      </c>
      <c r="U19" s="36" t="s">
        <v>211</v>
      </c>
      <c r="V19" s="36" t="s">
        <v>211</v>
      </c>
      <c r="W19" s="36" t="s">
        <v>211</v>
      </c>
      <c r="X19" s="36" t="s">
        <v>211</v>
      </c>
      <c r="Y19" s="36" t="s">
        <v>211</v>
      </c>
      <c r="Z19" s="36" t="s">
        <v>211</v>
      </c>
      <c r="AA19" s="36" t="s">
        <v>211</v>
      </c>
      <c r="AB19" s="36" t="s">
        <v>211</v>
      </c>
      <c r="AC19" s="36" t="s">
        <v>211</v>
      </c>
      <c r="AD19" s="36" t="s">
        <v>211</v>
      </c>
      <c r="AE19" s="36" t="s">
        <v>211</v>
      </c>
    </row>
    <row r="20" spans="1:31" s="2" customFormat="1" ht="17.25" customHeight="1">
      <c r="A20" s="12"/>
      <c r="B20" s="22" t="s">
        <v>12</v>
      </c>
      <c r="C20" s="178" t="s">
        <v>156</v>
      </c>
      <c r="D20" s="178" t="s">
        <v>156</v>
      </c>
      <c r="E20" s="178" t="s">
        <v>156</v>
      </c>
      <c r="F20" s="178" t="s">
        <v>156</v>
      </c>
      <c r="G20" s="178" t="s">
        <v>156</v>
      </c>
      <c r="H20" s="178" t="s">
        <v>156</v>
      </c>
      <c r="I20" s="178" t="s">
        <v>156</v>
      </c>
      <c r="J20" s="178" t="s">
        <v>156</v>
      </c>
      <c r="K20" s="178" t="s">
        <v>156</v>
      </c>
      <c r="L20" s="178" t="s">
        <v>156</v>
      </c>
      <c r="M20" s="178" t="s">
        <v>156</v>
      </c>
      <c r="N20" s="178" t="s">
        <v>156</v>
      </c>
      <c r="O20" s="178" t="s">
        <v>156</v>
      </c>
      <c r="P20" s="178" t="s">
        <v>156</v>
      </c>
      <c r="Q20" s="178" t="s">
        <v>156</v>
      </c>
      <c r="R20" s="178" t="s">
        <v>156</v>
      </c>
      <c r="S20" s="178" t="s">
        <v>156</v>
      </c>
      <c r="T20" s="178" t="s">
        <v>156</v>
      </c>
      <c r="U20" s="178" t="s">
        <v>156</v>
      </c>
      <c r="V20" s="178" t="s">
        <v>156</v>
      </c>
      <c r="W20" s="178" t="s">
        <v>156</v>
      </c>
      <c r="X20" s="178" t="s">
        <v>156</v>
      </c>
      <c r="Y20" s="178" t="s">
        <v>156</v>
      </c>
      <c r="Z20" s="178" t="s">
        <v>156</v>
      </c>
      <c r="AA20" s="178" t="s">
        <v>156</v>
      </c>
      <c r="AB20" s="178" t="s">
        <v>156</v>
      </c>
      <c r="AC20" s="178" t="s">
        <v>156</v>
      </c>
      <c r="AD20" s="178" t="s">
        <v>156</v>
      </c>
      <c r="AE20" s="178" t="s">
        <v>156</v>
      </c>
    </row>
    <row r="21" spans="1:31" s="2" customFormat="1" ht="17.25" customHeight="1">
      <c r="A21" s="12"/>
      <c r="B21" s="22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13" customFormat="1" ht="17.25" customHeight="1">
      <c r="A22" s="233" t="s">
        <v>13</v>
      </c>
      <c r="B22" s="234"/>
      <c r="C22" s="36" t="s">
        <v>211</v>
      </c>
      <c r="D22" s="36" t="s">
        <v>211</v>
      </c>
      <c r="E22" s="36" t="s">
        <v>211</v>
      </c>
      <c r="F22" s="36" t="s">
        <v>211</v>
      </c>
      <c r="G22" s="36" t="s">
        <v>211</v>
      </c>
      <c r="H22" s="36" t="s">
        <v>211</v>
      </c>
      <c r="I22" s="36" t="s">
        <v>211</v>
      </c>
      <c r="J22" s="36" t="s">
        <v>211</v>
      </c>
      <c r="K22" s="36" t="s">
        <v>211</v>
      </c>
      <c r="L22" s="36" t="s">
        <v>211</v>
      </c>
      <c r="M22" s="36" t="s">
        <v>211</v>
      </c>
      <c r="N22" s="36" t="s">
        <v>211</v>
      </c>
      <c r="O22" s="36" t="s">
        <v>211</v>
      </c>
      <c r="P22" s="36" t="s">
        <v>211</v>
      </c>
      <c r="Q22" s="36" t="s">
        <v>211</v>
      </c>
      <c r="R22" s="36" t="s">
        <v>211</v>
      </c>
      <c r="S22" s="36" t="s">
        <v>211</v>
      </c>
      <c r="T22" s="36" t="s">
        <v>211</v>
      </c>
      <c r="U22" s="36" t="s">
        <v>211</v>
      </c>
      <c r="V22" s="36" t="s">
        <v>211</v>
      </c>
      <c r="W22" s="36" t="s">
        <v>211</v>
      </c>
      <c r="X22" s="36" t="s">
        <v>211</v>
      </c>
      <c r="Y22" s="36" t="s">
        <v>211</v>
      </c>
      <c r="Z22" s="36" t="s">
        <v>211</v>
      </c>
      <c r="AA22" s="36" t="s">
        <v>211</v>
      </c>
      <c r="AB22" s="36" t="s">
        <v>211</v>
      </c>
      <c r="AC22" s="36" t="s">
        <v>211</v>
      </c>
      <c r="AD22" s="36" t="s">
        <v>211</v>
      </c>
      <c r="AE22" s="36" t="s">
        <v>211</v>
      </c>
    </row>
    <row r="23" spans="1:31" s="2" customFormat="1" ht="17.25" customHeight="1">
      <c r="A23" s="12"/>
      <c r="B23" s="22" t="s">
        <v>14</v>
      </c>
      <c r="C23" s="178" t="s">
        <v>156</v>
      </c>
      <c r="D23" s="178" t="s">
        <v>156</v>
      </c>
      <c r="E23" s="178" t="s">
        <v>156</v>
      </c>
      <c r="F23" s="178" t="s">
        <v>156</v>
      </c>
      <c r="G23" s="178" t="s">
        <v>156</v>
      </c>
      <c r="H23" s="178" t="s">
        <v>156</v>
      </c>
      <c r="I23" s="178" t="s">
        <v>156</v>
      </c>
      <c r="J23" s="178" t="s">
        <v>156</v>
      </c>
      <c r="K23" s="178" t="s">
        <v>156</v>
      </c>
      <c r="L23" s="178" t="s">
        <v>156</v>
      </c>
      <c r="M23" s="178" t="s">
        <v>156</v>
      </c>
      <c r="N23" s="178" t="s">
        <v>156</v>
      </c>
      <c r="O23" s="178" t="s">
        <v>156</v>
      </c>
      <c r="P23" s="178" t="s">
        <v>156</v>
      </c>
      <c r="Q23" s="178" t="s">
        <v>156</v>
      </c>
      <c r="R23" s="178" t="s">
        <v>156</v>
      </c>
      <c r="S23" s="178" t="s">
        <v>156</v>
      </c>
      <c r="T23" s="178" t="s">
        <v>156</v>
      </c>
      <c r="U23" s="178" t="s">
        <v>156</v>
      </c>
      <c r="V23" s="178" t="s">
        <v>156</v>
      </c>
      <c r="W23" s="178" t="s">
        <v>156</v>
      </c>
      <c r="X23" s="178" t="s">
        <v>156</v>
      </c>
      <c r="Y23" s="178" t="s">
        <v>156</v>
      </c>
      <c r="Z23" s="178" t="s">
        <v>156</v>
      </c>
      <c r="AA23" s="178" t="s">
        <v>156</v>
      </c>
      <c r="AB23" s="178" t="s">
        <v>156</v>
      </c>
      <c r="AC23" s="178" t="s">
        <v>156</v>
      </c>
      <c r="AD23" s="178" t="s">
        <v>156</v>
      </c>
      <c r="AE23" s="178" t="s">
        <v>156</v>
      </c>
    </row>
    <row r="24" spans="1:31" s="2" customFormat="1" ht="17.25" customHeight="1">
      <c r="A24" s="12"/>
      <c r="B24" s="22"/>
      <c r="C24" s="174"/>
      <c r="D24" s="173"/>
      <c r="E24" s="175"/>
      <c r="F24" s="173"/>
      <c r="G24" s="175"/>
      <c r="H24" s="173"/>
      <c r="I24" s="175"/>
      <c r="J24" s="173"/>
      <c r="K24" s="175"/>
      <c r="L24" s="173"/>
      <c r="M24" s="175"/>
      <c r="N24" s="173"/>
      <c r="O24" s="175"/>
      <c r="P24" s="175"/>
      <c r="Q24" s="173"/>
      <c r="R24" s="172"/>
      <c r="S24" s="173"/>
      <c r="T24" s="172"/>
      <c r="U24" s="173"/>
      <c r="V24" s="172"/>
      <c r="W24" s="172"/>
      <c r="X24" s="172"/>
      <c r="Y24" s="173"/>
      <c r="Z24" s="172"/>
      <c r="AA24" s="173"/>
      <c r="AB24" s="172"/>
      <c r="AC24" s="173"/>
      <c r="AD24" s="172"/>
      <c r="AE24" s="176"/>
    </row>
    <row r="25" spans="1:31" s="113" customFormat="1" ht="17.25" customHeight="1">
      <c r="A25" s="233" t="s">
        <v>15</v>
      </c>
      <c r="B25" s="234"/>
      <c r="C25" s="35">
        <f>SUM(C26:C27)</f>
        <v>997.2</v>
      </c>
      <c r="D25" s="189">
        <f>SUM(D26:D27)</f>
        <v>445.84999999999997</v>
      </c>
      <c r="E25" s="36">
        <f>SUM(E26:E27)</f>
        <v>556.69</v>
      </c>
      <c r="F25" s="189">
        <f>SUM(F26:F27)</f>
        <v>298.59</v>
      </c>
      <c r="G25" s="36">
        <f>SUM(G26:G27)</f>
        <v>67.03</v>
      </c>
      <c r="H25" s="31" t="s">
        <v>211</v>
      </c>
      <c r="I25" s="36">
        <f>SUM(I26:I27)</f>
        <v>5.98</v>
      </c>
      <c r="J25" s="31" t="s">
        <v>211</v>
      </c>
      <c r="K25" s="36">
        <f>SUM(K26:K27)</f>
        <v>305.96</v>
      </c>
      <c r="L25" s="189">
        <f>SUM(L26:L27)</f>
        <v>147.26</v>
      </c>
      <c r="M25" s="31" t="s">
        <v>211</v>
      </c>
      <c r="N25" s="31" t="s">
        <v>211</v>
      </c>
      <c r="O25" s="31" t="s">
        <v>211</v>
      </c>
      <c r="P25" s="31" t="s">
        <v>211</v>
      </c>
      <c r="Q25" s="31" t="s">
        <v>211</v>
      </c>
      <c r="R25" s="31" t="s">
        <v>211</v>
      </c>
      <c r="S25" s="31" t="s">
        <v>211</v>
      </c>
      <c r="T25" s="31" t="s">
        <v>211</v>
      </c>
      <c r="U25" s="31" t="s">
        <v>211</v>
      </c>
      <c r="V25" s="31" t="s">
        <v>211</v>
      </c>
      <c r="W25" s="31" t="s">
        <v>211</v>
      </c>
      <c r="X25" s="31" t="s">
        <v>211</v>
      </c>
      <c r="Y25" s="31" t="s">
        <v>211</v>
      </c>
      <c r="Z25" s="31" t="s">
        <v>211</v>
      </c>
      <c r="AA25" s="31" t="s">
        <v>211</v>
      </c>
      <c r="AB25" s="31" t="s">
        <v>211</v>
      </c>
      <c r="AC25" s="36">
        <f>SUM(AC26:AC27)</f>
        <v>61.54</v>
      </c>
      <c r="AD25" s="189">
        <f>SUM(AD26:AD27)</f>
        <v>445.84999999999997</v>
      </c>
      <c r="AE25" s="31" t="s">
        <v>211</v>
      </c>
    </row>
    <row r="26" spans="1:31" s="115" customFormat="1" ht="17.25" customHeight="1">
      <c r="A26" s="12"/>
      <c r="B26" s="22" t="s">
        <v>16</v>
      </c>
      <c r="C26" s="177">
        <f>SUM(E26,G26,I26,K26,M26,O26,Q26,S26,U26,W26,Y26,AA26,AC26,AE26)</f>
        <v>691.24</v>
      </c>
      <c r="D26" s="171">
        <f>SUM(F26,H26,J26,L26,N26,P26,R26,T26,V26,X26,Z26,AB26)</f>
        <v>298.59</v>
      </c>
      <c r="E26" s="178">
        <v>556.69</v>
      </c>
      <c r="F26" s="171">
        <v>298.59</v>
      </c>
      <c r="G26" s="179">
        <v>67.03</v>
      </c>
      <c r="H26" s="172" t="s">
        <v>156</v>
      </c>
      <c r="I26" s="179">
        <v>5.98</v>
      </c>
      <c r="J26" s="172" t="s">
        <v>156</v>
      </c>
      <c r="K26" s="172" t="s">
        <v>156</v>
      </c>
      <c r="L26" s="172" t="s">
        <v>156</v>
      </c>
      <c r="M26" s="172" t="s">
        <v>156</v>
      </c>
      <c r="N26" s="172" t="s">
        <v>156</v>
      </c>
      <c r="O26" s="172" t="s">
        <v>156</v>
      </c>
      <c r="P26" s="172" t="s">
        <v>156</v>
      </c>
      <c r="Q26" s="172" t="s">
        <v>156</v>
      </c>
      <c r="R26" s="172" t="s">
        <v>156</v>
      </c>
      <c r="S26" s="172" t="s">
        <v>156</v>
      </c>
      <c r="T26" s="172" t="s">
        <v>156</v>
      </c>
      <c r="U26" s="172" t="s">
        <v>156</v>
      </c>
      <c r="V26" s="172" t="s">
        <v>156</v>
      </c>
      <c r="W26" s="172" t="s">
        <v>156</v>
      </c>
      <c r="X26" s="172" t="s">
        <v>156</v>
      </c>
      <c r="Y26" s="172" t="s">
        <v>156</v>
      </c>
      <c r="Z26" s="172" t="s">
        <v>156</v>
      </c>
      <c r="AA26" s="172" t="s">
        <v>156</v>
      </c>
      <c r="AB26" s="172" t="s">
        <v>156</v>
      </c>
      <c r="AC26" s="173">
        <v>61.54</v>
      </c>
      <c r="AD26" s="171">
        <v>298.59</v>
      </c>
      <c r="AE26" s="172" t="s">
        <v>156</v>
      </c>
    </row>
    <row r="27" spans="1:31" s="115" customFormat="1" ht="17.25" customHeight="1">
      <c r="A27" s="12"/>
      <c r="B27" s="22" t="s">
        <v>17</v>
      </c>
      <c r="C27" s="177">
        <f>SUM(E27,G27,I27,K27,M27,O27,Q27,S27,U27,W27,Y27,AA27,AC27,AE27)</f>
        <v>305.96</v>
      </c>
      <c r="D27" s="171">
        <f>SUM(F27,H27,J27,L27,N27,P27,R27,T27,V27,X27,Z27,AB27)</f>
        <v>147.26</v>
      </c>
      <c r="E27" s="172" t="s">
        <v>156</v>
      </c>
      <c r="F27" s="172" t="s">
        <v>156</v>
      </c>
      <c r="G27" s="172" t="s">
        <v>156</v>
      </c>
      <c r="H27" s="172" t="s">
        <v>156</v>
      </c>
      <c r="I27" s="172" t="s">
        <v>156</v>
      </c>
      <c r="J27" s="172" t="s">
        <v>156</v>
      </c>
      <c r="K27" s="179">
        <v>305.96</v>
      </c>
      <c r="L27" s="171">
        <v>147.26</v>
      </c>
      <c r="M27" s="172" t="s">
        <v>156</v>
      </c>
      <c r="N27" s="172" t="s">
        <v>156</v>
      </c>
      <c r="O27" s="172" t="s">
        <v>156</v>
      </c>
      <c r="P27" s="172" t="s">
        <v>156</v>
      </c>
      <c r="Q27" s="172" t="s">
        <v>156</v>
      </c>
      <c r="R27" s="172" t="s">
        <v>156</v>
      </c>
      <c r="S27" s="172" t="s">
        <v>156</v>
      </c>
      <c r="T27" s="172" t="s">
        <v>156</v>
      </c>
      <c r="U27" s="172" t="s">
        <v>156</v>
      </c>
      <c r="V27" s="172" t="s">
        <v>156</v>
      </c>
      <c r="W27" s="172" t="s">
        <v>156</v>
      </c>
      <c r="X27" s="172" t="s">
        <v>156</v>
      </c>
      <c r="Y27" s="172" t="s">
        <v>156</v>
      </c>
      <c r="Z27" s="172" t="s">
        <v>156</v>
      </c>
      <c r="AA27" s="172" t="s">
        <v>156</v>
      </c>
      <c r="AB27" s="172" t="s">
        <v>156</v>
      </c>
      <c r="AC27" s="172">
        <v>0</v>
      </c>
      <c r="AD27" s="171">
        <v>147.26</v>
      </c>
      <c r="AE27" s="172" t="s">
        <v>156</v>
      </c>
    </row>
    <row r="28" spans="1:31" s="2" customFormat="1" ht="17.25" customHeight="1">
      <c r="A28" s="12"/>
      <c r="B28" s="22"/>
      <c r="C28" s="174"/>
      <c r="D28" s="171"/>
      <c r="E28" s="175"/>
      <c r="F28" s="171"/>
      <c r="G28" s="175"/>
      <c r="H28" s="171"/>
      <c r="I28" s="175"/>
      <c r="J28" s="173"/>
      <c r="K28" s="175"/>
      <c r="L28" s="171"/>
      <c r="M28" s="175"/>
      <c r="N28" s="171"/>
      <c r="O28" s="175"/>
      <c r="P28" s="175"/>
      <c r="Q28" s="173"/>
      <c r="R28" s="172"/>
      <c r="S28" s="173"/>
      <c r="T28" s="172"/>
      <c r="U28" s="173"/>
      <c r="V28" s="172"/>
      <c r="W28" s="172"/>
      <c r="X28" s="172"/>
      <c r="Y28" s="173"/>
      <c r="Z28" s="172"/>
      <c r="AA28" s="173"/>
      <c r="AB28" s="171"/>
      <c r="AC28" s="173"/>
      <c r="AD28" s="171"/>
      <c r="AE28" s="176"/>
    </row>
    <row r="29" spans="1:31" s="113" customFormat="1" ht="17.25" customHeight="1">
      <c r="A29" s="233" t="s">
        <v>18</v>
      </c>
      <c r="B29" s="234"/>
      <c r="C29" s="35">
        <f>SUM(C30:C31)</f>
        <v>2028.92</v>
      </c>
      <c r="D29" s="189">
        <f>SUM(D30:D31)</f>
        <v>681.1500000000001</v>
      </c>
      <c r="E29" s="36">
        <f>SUM(E30:E31)</f>
        <v>1413.8</v>
      </c>
      <c r="F29" s="189">
        <f>SUM(F30:F31)</f>
        <v>549.96</v>
      </c>
      <c r="G29" s="36">
        <f>SUM(G30:G31)</f>
        <v>222.25</v>
      </c>
      <c r="H29" s="31" t="s">
        <v>211</v>
      </c>
      <c r="I29" s="36">
        <f>SUM(I30:I31)</f>
        <v>24.490000000000002</v>
      </c>
      <c r="J29" s="31" t="s">
        <v>211</v>
      </c>
      <c r="K29" s="36">
        <v>216.94</v>
      </c>
      <c r="L29" s="189">
        <f>SUM(L30:L31)</f>
        <v>72.91</v>
      </c>
      <c r="M29" s="36">
        <f>SUM(M30:M31)</f>
        <v>88.16000000000001</v>
      </c>
      <c r="N29" s="189">
        <f>SUM(N30:N31)</f>
        <v>43.85</v>
      </c>
      <c r="O29" s="36" t="s">
        <v>211</v>
      </c>
      <c r="P29" s="36" t="s">
        <v>211</v>
      </c>
      <c r="Q29" s="36" t="s">
        <v>211</v>
      </c>
      <c r="R29" s="36" t="s">
        <v>211</v>
      </c>
      <c r="S29" s="36" t="s">
        <v>211</v>
      </c>
      <c r="T29" s="36" t="s">
        <v>211</v>
      </c>
      <c r="U29" s="36" t="s">
        <v>211</v>
      </c>
      <c r="V29" s="36" t="s">
        <v>211</v>
      </c>
      <c r="W29" s="36" t="s">
        <v>211</v>
      </c>
      <c r="X29" s="36" t="s">
        <v>211</v>
      </c>
      <c r="Y29" s="36">
        <f>SUM(Y30:Y31)</f>
        <v>13.49</v>
      </c>
      <c r="Z29" s="31" t="s">
        <v>211</v>
      </c>
      <c r="AA29" s="36">
        <f>SUM(AA30:AA31)</f>
        <v>14.43</v>
      </c>
      <c r="AB29" s="189">
        <f>SUM(AB30:AB31)</f>
        <v>14.43</v>
      </c>
      <c r="AC29" s="36">
        <f>SUM(AC30:AC31)</f>
        <v>35.370000000000005</v>
      </c>
      <c r="AD29" s="189">
        <f>SUM(AD30:AD31)</f>
        <v>681.1500000000001</v>
      </c>
      <c r="AE29" s="31" t="s">
        <v>211</v>
      </c>
    </row>
    <row r="30" spans="1:31" s="115" customFormat="1" ht="17.25" customHeight="1">
      <c r="A30" s="24"/>
      <c r="B30" s="22" t="s">
        <v>21</v>
      </c>
      <c r="C30" s="177">
        <f>SUM(E30,G30,I30,K30,M30,O30,Q30,S30,U30,W30,Y30,AA30,AC30,AE30)</f>
        <v>418.27000000000004</v>
      </c>
      <c r="D30" s="171">
        <f>SUM(F30,H30,J30,L30,N30,P30,R30,T30,V30,X30,Z30,AB30)</f>
        <v>110.07</v>
      </c>
      <c r="E30" s="178">
        <v>117.08</v>
      </c>
      <c r="F30" s="172" t="s">
        <v>156</v>
      </c>
      <c r="G30" s="179">
        <v>49.45</v>
      </c>
      <c r="H30" s="172" t="s">
        <v>156</v>
      </c>
      <c r="I30" s="179">
        <v>2.8</v>
      </c>
      <c r="J30" s="172" t="s">
        <v>156</v>
      </c>
      <c r="K30" s="178">
        <v>100.6</v>
      </c>
      <c r="L30" s="171">
        <v>51.79</v>
      </c>
      <c r="M30" s="178">
        <v>87.93</v>
      </c>
      <c r="N30" s="171">
        <v>43.85</v>
      </c>
      <c r="O30" s="178" t="s">
        <v>156</v>
      </c>
      <c r="P30" s="178" t="s">
        <v>156</v>
      </c>
      <c r="Q30" s="178" t="s">
        <v>156</v>
      </c>
      <c r="R30" s="178" t="s">
        <v>156</v>
      </c>
      <c r="S30" s="178" t="s">
        <v>156</v>
      </c>
      <c r="T30" s="178" t="s">
        <v>156</v>
      </c>
      <c r="U30" s="178" t="s">
        <v>156</v>
      </c>
      <c r="V30" s="178" t="s">
        <v>156</v>
      </c>
      <c r="W30" s="178" t="s">
        <v>156</v>
      </c>
      <c r="X30" s="178" t="s">
        <v>156</v>
      </c>
      <c r="Y30" s="172">
        <v>13.49</v>
      </c>
      <c r="Z30" s="172" t="s">
        <v>156</v>
      </c>
      <c r="AA30" s="172">
        <v>14.43</v>
      </c>
      <c r="AB30" s="171">
        <v>14.43</v>
      </c>
      <c r="AC30" s="173">
        <v>32.49</v>
      </c>
      <c r="AD30" s="171">
        <v>110.07</v>
      </c>
      <c r="AE30" s="172" t="s">
        <v>156</v>
      </c>
    </row>
    <row r="31" spans="1:31" s="115" customFormat="1" ht="17.25" customHeight="1">
      <c r="A31" s="104"/>
      <c r="B31" s="38" t="s">
        <v>65</v>
      </c>
      <c r="C31" s="177">
        <f>SUM(E31,G31,I31,K31,M31,O31,Q31,S31,U31,W31,Y31,AA31,AC31,AE31)</f>
        <v>1610.65</v>
      </c>
      <c r="D31" s="171">
        <f>SUM(F31,H31,J31,L31,N31,P31,R31,T31,V31,X31,Z31,AB31)</f>
        <v>571.08</v>
      </c>
      <c r="E31" s="178">
        <v>1296.72</v>
      </c>
      <c r="F31" s="171">
        <v>549.96</v>
      </c>
      <c r="G31" s="179">
        <v>172.8</v>
      </c>
      <c r="H31" s="172" t="s">
        <v>156</v>
      </c>
      <c r="I31" s="179">
        <v>21.69</v>
      </c>
      <c r="J31" s="172" t="s">
        <v>156</v>
      </c>
      <c r="K31" s="178">
        <v>116.33</v>
      </c>
      <c r="L31" s="171">
        <v>21.12</v>
      </c>
      <c r="M31" s="179">
        <v>0.23</v>
      </c>
      <c r="N31" s="172" t="s">
        <v>156</v>
      </c>
      <c r="O31" s="178" t="s">
        <v>156</v>
      </c>
      <c r="P31" s="178" t="s">
        <v>156</v>
      </c>
      <c r="Q31" s="178" t="s">
        <v>156</v>
      </c>
      <c r="R31" s="178" t="s">
        <v>156</v>
      </c>
      <c r="S31" s="178" t="s">
        <v>156</v>
      </c>
      <c r="T31" s="178" t="s">
        <v>156</v>
      </c>
      <c r="U31" s="178" t="s">
        <v>156</v>
      </c>
      <c r="V31" s="178" t="s">
        <v>156</v>
      </c>
      <c r="W31" s="178" t="s">
        <v>156</v>
      </c>
      <c r="X31" s="178" t="s">
        <v>156</v>
      </c>
      <c r="Y31" s="172" t="s">
        <v>156</v>
      </c>
      <c r="Z31" s="172" t="s">
        <v>156</v>
      </c>
      <c r="AA31" s="172" t="s">
        <v>156</v>
      </c>
      <c r="AB31" s="172" t="s">
        <v>156</v>
      </c>
      <c r="AC31" s="173">
        <v>2.88</v>
      </c>
      <c r="AD31" s="171">
        <v>571.08</v>
      </c>
      <c r="AE31" s="172" t="s">
        <v>156</v>
      </c>
    </row>
    <row r="32" spans="1:31" s="2" customFormat="1" ht="17.25" customHeight="1">
      <c r="A32" s="104"/>
      <c r="B32" s="105"/>
      <c r="C32" s="174"/>
      <c r="D32" s="171"/>
      <c r="E32" s="175"/>
      <c r="F32" s="171"/>
      <c r="G32" s="175"/>
      <c r="H32" s="171"/>
      <c r="I32" s="175"/>
      <c r="J32" s="173"/>
      <c r="K32" s="175"/>
      <c r="L32" s="171"/>
      <c r="M32" s="175"/>
      <c r="N32" s="171"/>
      <c r="O32" s="175"/>
      <c r="P32" s="175"/>
      <c r="Q32" s="173"/>
      <c r="R32" s="172"/>
      <c r="S32" s="173"/>
      <c r="T32" s="172"/>
      <c r="U32" s="173"/>
      <c r="V32" s="172"/>
      <c r="W32" s="172"/>
      <c r="X32" s="172"/>
      <c r="Y32" s="173"/>
      <c r="Z32" s="172"/>
      <c r="AA32" s="173"/>
      <c r="AB32" s="171"/>
      <c r="AC32" s="173"/>
      <c r="AD32" s="171"/>
      <c r="AE32" s="176"/>
    </row>
    <row r="33" spans="1:31" s="113" customFormat="1" ht="17.25" customHeight="1">
      <c r="A33" s="233" t="s">
        <v>23</v>
      </c>
      <c r="B33" s="234"/>
      <c r="C33" s="37">
        <f aca="true" t="shared" si="1" ref="C33:I33">SUM(C34)</f>
        <v>1571.24</v>
      </c>
      <c r="D33" s="190">
        <f t="shared" si="1"/>
        <v>732.62</v>
      </c>
      <c r="E33" s="37">
        <f t="shared" si="1"/>
        <v>723.33</v>
      </c>
      <c r="F33" s="190">
        <f t="shared" si="1"/>
        <v>590.37</v>
      </c>
      <c r="G33" s="37">
        <f t="shared" si="1"/>
        <v>813.24</v>
      </c>
      <c r="H33" s="190">
        <f t="shared" si="1"/>
        <v>142.25</v>
      </c>
      <c r="I33" s="37">
        <f t="shared" si="1"/>
        <v>7.35</v>
      </c>
      <c r="J33" s="31" t="s">
        <v>211</v>
      </c>
      <c r="K33" s="31" t="s">
        <v>211</v>
      </c>
      <c r="L33" s="31" t="s">
        <v>211</v>
      </c>
      <c r="M33" s="31" t="s">
        <v>211</v>
      </c>
      <c r="N33" s="31" t="s">
        <v>211</v>
      </c>
      <c r="O33" s="31" t="s">
        <v>211</v>
      </c>
      <c r="P33" s="31" t="s">
        <v>211</v>
      </c>
      <c r="Q33" s="31" t="s">
        <v>211</v>
      </c>
      <c r="R33" s="31" t="s">
        <v>211</v>
      </c>
      <c r="S33" s="31" t="s">
        <v>211</v>
      </c>
      <c r="T33" s="31" t="s">
        <v>211</v>
      </c>
      <c r="U33" s="31" t="s">
        <v>211</v>
      </c>
      <c r="V33" s="31" t="s">
        <v>211</v>
      </c>
      <c r="W33" s="31" t="s">
        <v>211</v>
      </c>
      <c r="X33" s="31" t="s">
        <v>211</v>
      </c>
      <c r="Y33" s="31" t="s">
        <v>211</v>
      </c>
      <c r="Z33" s="31" t="s">
        <v>211</v>
      </c>
      <c r="AA33" s="31" t="s">
        <v>211</v>
      </c>
      <c r="AB33" s="31" t="s">
        <v>211</v>
      </c>
      <c r="AC33" s="37">
        <f>SUM(AC34)</f>
        <v>27.32</v>
      </c>
      <c r="AD33" s="190">
        <f>SUM(AD34)</f>
        <v>732.62</v>
      </c>
      <c r="AE33" s="31" t="s">
        <v>211</v>
      </c>
    </row>
    <row r="34" spans="1:31" s="115" customFormat="1" ht="17.25" customHeight="1">
      <c r="A34" s="12"/>
      <c r="B34" s="22" t="s">
        <v>66</v>
      </c>
      <c r="C34" s="177">
        <f>SUM(E34,G34,I34,K34,M34,O34,Q34,S34,U34,W34,Y34,AA34,AC34,AE34)</f>
        <v>1571.24</v>
      </c>
      <c r="D34" s="171">
        <f>SUM(F34,H34,J34,L34,N34,P34,R34,T34,V34,X34,Z34,AB34)</f>
        <v>732.62</v>
      </c>
      <c r="E34" s="178">
        <v>723.33</v>
      </c>
      <c r="F34" s="171">
        <v>590.37</v>
      </c>
      <c r="G34" s="178">
        <v>813.24</v>
      </c>
      <c r="H34" s="171">
        <v>142.25</v>
      </c>
      <c r="I34" s="179">
        <v>7.35</v>
      </c>
      <c r="J34" s="172" t="s">
        <v>156</v>
      </c>
      <c r="K34" s="172" t="s">
        <v>156</v>
      </c>
      <c r="L34" s="172" t="s">
        <v>156</v>
      </c>
      <c r="M34" s="172" t="s">
        <v>156</v>
      </c>
      <c r="N34" s="172" t="s">
        <v>156</v>
      </c>
      <c r="O34" s="172" t="s">
        <v>156</v>
      </c>
      <c r="P34" s="172" t="s">
        <v>156</v>
      </c>
      <c r="Q34" s="172" t="s">
        <v>156</v>
      </c>
      <c r="R34" s="172" t="s">
        <v>156</v>
      </c>
      <c r="S34" s="172" t="s">
        <v>156</v>
      </c>
      <c r="T34" s="172" t="s">
        <v>156</v>
      </c>
      <c r="U34" s="172" t="s">
        <v>156</v>
      </c>
      <c r="V34" s="172" t="s">
        <v>156</v>
      </c>
      <c r="W34" s="172" t="s">
        <v>156</v>
      </c>
      <c r="X34" s="172" t="s">
        <v>156</v>
      </c>
      <c r="Y34" s="172" t="s">
        <v>156</v>
      </c>
      <c r="Z34" s="172" t="s">
        <v>156</v>
      </c>
      <c r="AA34" s="172" t="s">
        <v>156</v>
      </c>
      <c r="AB34" s="172" t="s">
        <v>156</v>
      </c>
      <c r="AC34" s="173">
        <v>27.32</v>
      </c>
      <c r="AD34" s="171">
        <v>732.62</v>
      </c>
      <c r="AE34" s="172" t="s">
        <v>156</v>
      </c>
    </row>
    <row r="35" spans="1:31" s="2" customFormat="1" ht="17.25" customHeight="1">
      <c r="A35" s="12"/>
      <c r="B35" s="22"/>
      <c r="C35" s="174"/>
      <c r="D35" s="171"/>
      <c r="E35" s="175"/>
      <c r="F35" s="171"/>
      <c r="G35" s="175"/>
      <c r="H35" s="171"/>
      <c r="I35" s="175"/>
      <c r="J35" s="173"/>
      <c r="K35" s="175"/>
      <c r="L35" s="171"/>
      <c r="M35" s="175"/>
      <c r="N35" s="171"/>
      <c r="O35" s="175"/>
      <c r="P35" s="175"/>
      <c r="Q35" s="173"/>
      <c r="R35" s="172"/>
      <c r="S35" s="173"/>
      <c r="T35" s="172"/>
      <c r="U35" s="173"/>
      <c r="V35" s="172"/>
      <c r="W35" s="172"/>
      <c r="X35" s="172"/>
      <c r="Y35" s="173"/>
      <c r="Z35" s="171"/>
      <c r="AA35" s="173"/>
      <c r="AB35" s="171"/>
      <c r="AC35" s="173"/>
      <c r="AD35" s="171"/>
      <c r="AE35" s="176"/>
    </row>
    <row r="36" spans="1:31" s="113" customFormat="1" ht="17.25" customHeight="1">
      <c r="A36" s="233" t="s">
        <v>67</v>
      </c>
      <c r="B36" s="234"/>
      <c r="C36" s="35">
        <f>SUM(E36,G36,I36,K36,M36,O36,Q36,S36,U36,W36,Y36,AA36,AC36,AE36)</f>
        <v>2454.4</v>
      </c>
      <c r="D36" s="189">
        <f>SUM(D37:D38)</f>
        <v>720.96</v>
      </c>
      <c r="E36" s="36">
        <f>SUM(E37:E38)</f>
        <v>2175.6800000000003</v>
      </c>
      <c r="F36" s="189">
        <f>SUM(F37:F38)</f>
        <v>709.74</v>
      </c>
      <c r="G36" s="36">
        <f>SUM(G37:G38)</f>
        <v>96.47999999999999</v>
      </c>
      <c r="H36" s="189">
        <f>SUM(H37:H38)</f>
        <v>7.1</v>
      </c>
      <c r="I36" s="37">
        <v>32.46</v>
      </c>
      <c r="J36" s="31" t="s">
        <v>211</v>
      </c>
      <c r="K36" s="36">
        <f>SUM(K37:K38)</f>
        <v>0</v>
      </c>
      <c r="L36" s="189">
        <f>SUM(L37:L38)</f>
        <v>0</v>
      </c>
      <c r="M36" s="36">
        <f>SUM(M37:M38)</f>
        <v>0.21</v>
      </c>
      <c r="N36" s="31" t="s">
        <v>211</v>
      </c>
      <c r="O36" s="31" t="s">
        <v>211</v>
      </c>
      <c r="P36" s="31" t="s">
        <v>211</v>
      </c>
      <c r="Q36" s="36">
        <f>SUM(Q37:Q38)</f>
        <v>0</v>
      </c>
      <c r="R36" s="36">
        <f>SUM(R37:R38)</f>
        <v>0</v>
      </c>
      <c r="S36" s="36">
        <f>SUM(S37:S38)</f>
        <v>0</v>
      </c>
      <c r="T36" s="31" t="s">
        <v>211</v>
      </c>
      <c r="U36" s="36">
        <f>SUM(U37:U38)</f>
        <v>7.95</v>
      </c>
      <c r="V36" s="31" t="s">
        <v>211</v>
      </c>
      <c r="W36" s="31" t="s">
        <v>211</v>
      </c>
      <c r="X36" s="31" t="s">
        <v>211</v>
      </c>
      <c r="Y36" s="36">
        <f>SUM(Y37:Y38)</f>
        <v>19.700000000000003</v>
      </c>
      <c r="Z36" s="189">
        <f>SUM(Z37:Z38)</f>
        <v>4.12</v>
      </c>
      <c r="AA36" s="36">
        <f>SUM(AA37:AA38)</f>
        <v>35.22</v>
      </c>
      <c r="AB36" s="31" t="s">
        <v>211</v>
      </c>
      <c r="AC36" s="36">
        <f>SUM(AC37:AC38)</f>
        <v>73.15</v>
      </c>
      <c r="AD36" s="189">
        <f>SUM(AD37:AD38)</f>
        <v>720.96</v>
      </c>
      <c r="AE36" s="36">
        <f>SUM(AE37:AE38)</f>
        <v>13.55</v>
      </c>
    </row>
    <row r="37" spans="1:31" s="2" customFormat="1" ht="17.25" customHeight="1">
      <c r="A37" s="12"/>
      <c r="B37" s="22" t="s">
        <v>28</v>
      </c>
      <c r="C37" s="177">
        <f>SUM(E37,G37,I37,K37,M37,O37,Q37,S37,U37,W37,Y37,AA37,AC37,AE37)</f>
        <v>1397.3900000000003</v>
      </c>
      <c r="D37" s="171">
        <f>SUM(F37,H37,J37,L37,N37,P37,R37,T37,V37,X37,Z37,AB37)</f>
        <v>602.52</v>
      </c>
      <c r="E37" s="178">
        <v>1267.9</v>
      </c>
      <c r="F37" s="171">
        <v>602.52</v>
      </c>
      <c r="G37" s="179">
        <v>30.38</v>
      </c>
      <c r="H37" s="172" t="s">
        <v>156</v>
      </c>
      <c r="I37" s="179">
        <v>11.41</v>
      </c>
      <c r="J37" s="172" t="s">
        <v>156</v>
      </c>
      <c r="K37" s="172" t="s">
        <v>156</v>
      </c>
      <c r="L37" s="172" t="s">
        <v>156</v>
      </c>
      <c r="M37" s="172" t="s">
        <v>156</v>
      </c>
      <c r="N37" s="172" t="s">
        <v>156</v>
      </c>
      <c r="O37" s="172" t="s">
        <v>156</v>
      </c>
      <c r="P37" s="172" t="s">
        <v>156</v>
      </c>
      <c r="Q37" s="172" t="s">
        <v>156</v>
      </c>
      <c r="R37" s="172" t="s">
        <v>156</v>
      </c>
      <c r="S37" s="172" t="s">
        <v>156</v>
      </c>
      <c r="T37" s="172" t="s">
        <v>156</v>
      </c>
      <c r="U37" s="172" t="s">
        <v>156</v>
      </c>
      <c r="V37" s="172" t="s">
        <v>156</v>
      </c>
      <c r="W37" s="172" t="s">
        <v>156</v>
      </c>
      <c r="X37" s="172" t="s">
        <v>156</v>
      </c>
      <c r="Y37" s="172">
        <v>3.33</v>
      </c>
      <c r="Z37" s="172" t="s">
        <v>156</v>
      </c>
      <c r="AA37" s="172">
        <v>35.22</v>
      </c>
      <c r="AB37" s="172" t="s">
        <v>156</v>
      </c>
      <c r="AC37" s="173">
        <v>49.15</v>
      </c>
      <c r="AD37" s="171">
        <v>602.52</v>
      </c>
      <c r="AE37" s="172" t="s">
        <v>156</v>
      </c>
    </row>
    <row r="38" spans="1:31" s="115" customFormat="1" ht="17.25" customHeight="1">
      <c r="A38" s="39"/>
      <c r="B38" s="40" t="s">
        <v>68</v>
      </c>
      <c r="C38" s="180">
        <f>SUM(E38,G38,I38,K38,M38,O38,Q38,S38,U38,W38,Y38,AA38,AC38,AE38)</f>
        <v>1057.02</v>
      </c>
      <c r="D38" s="181">
        <f>SUM(F38,H38,J38,L38,N38,P38,R38,T38,V38,X38,Z38,AB38)</f>
        <v>118.44</v>
      </c>
      <c r="E38" s="182">
        <v>907.78</v>
      </c>
      <c r="F38" s="181">
        <v>107.22</v>
      </c>
      <c r="G38" s="182">
        <v>66.1</v>
      </c>
      <c r="H38" s="181">
        <v>7.1</v>
      </c>
      <c r="I38" s="182">
        <v>21.06</v>
      </c>
      <c r="J38" s="183" t="s">
        <v>156</v>
      </c>
      <c r="K38" s="183" t="s">
        <v>156</v>
      </c>
      <c r="L38" s="183" t="s">
        <v>156</v>
      </c>
      <c r="M38" s="182">
        <v>0.21</v>
      </c>
      <c r="N38" s="183" t="s">
        <v>156</v>
      </c>
      <c r="O38" s="183" t="s">
        <v>156</v>
      </c>
      <c r="P38" s="183" t="s">
        <v>156</v>
      </c>
      <c r="Q38" s="183" t="s">
        <v>156</v>
      </c>
      <c r="R38" s="183" t="s">
        <v>156</v>
      </c>
      <c r="S38" s="183" t="s">
        <v>156</v>
      </c>
      <c r="T38" s="183" t="s">
        <v>156</v>
      </c>
      <c r="U38" s="183">
        <v>7.95</v>
      </c>
      <c r="V38" s="183" t="s">
        <v>156</v>
      </c>
      <c r="W38" s="183" t="s">
        <v>156</v>
      </c>
      <c r="X38" s="183" t="s">
        <v>156</v>
      </c>
      <c r="Y38" s="184">
        <v>16.37</v>
      </c>
      <c r="Z38" s="181">
        <v>4.12</v>
      </c>
      <c r="AA38" s="183" t="s">
        <v>156</v>
      </c>
      <c r="AB38" s="183" t="s">
        <v>156</v>
      </c>
      <c r="AC38" s="184">
        <v>24</v>
      </c>
      <c r="AD38" s="181">
        <v>118.44</v>
      </c>
      <c r="AE38" s="185">
        <v>13.55</v>
      </c>
    </row>
    <row r="39" spans="1:31" s="115" customFormat="1" ht="15" customHeight="1">
      <c r="A39" s="109" t="s">
        <v>176</v>
      </c>
      <c r="B39" s="109"/>
      <c r="C39" s="116"/>
      <c r="D39" s="117"/>
      <c r="E39" s="116"/>
      <c r="F39" s="117"/>
      <c r="G39" s="116"/>
      <c r="H39" s="117"/>
      <c r="I39" s="116"/>
      <c r="J39" s="117"/>
      <c r="K39" s="116"/>
      <c r="L39" s="117"/>
      <c r="M39" s="116"/>
      <c r="N39" s="117"/>
      <c r="O39" s="116"/>
      <c r="P39" s="116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:31" s="115" customFormat="1" ht="15" customHeight="1">
      <c r="A40" s="115" t="s">
        <v>177</v>
      </c>
      <c r="D40" s="118"/>
      <c r="F40" s="118"/>
      <c r="H40" s="118"/>
      <c r="J40" s="118"/>
      <c r="L40" s="118"/>
      <c r="N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</row>
    <row r="41" spans="1:31" s="115" customFormat="1" ht="15" customHeight="1">
      <c r="A41" s="115" t="s">
        <v>178</v>
      </c>
      <c r="D41" s="118"/>
      <c r="F41" s="118"/>
      <c r="H41" s="118"/>
      <c r="J41" s="118"/>
      <c r="L41" s="118"/>
      <c r="N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</row>
    <row r="42" spans="1:31" s="115" customFormat="1" ht="15" customHeight="1">
      <c r="A42" s="115" t="s">
        <v>179</v>
      </c>
      <c r="D42" s="118"/>
      <c r="F42" s="118"/>
      <c r="H42" s="118"/>
      <c r="J42" s="118"/>
      <c r="L42" s="118"/>
      <c r="N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</row>
    <row r="43" spans="1:31" s="115" customFormat="1" ht="14.25">
      <c r="A43" s="115" t="s">
        <v>180</v>
      </c>
      <c r="D43" s="118"/>
      <c r="F43" s="118"/>
      <c r="H43" s="118"/>
      <c r="J43" s="118"/>
      <c r="L43" s="118"/>
      <c r="N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</row>
    <row r="44" spans="4:31" s="115" customFormat="1" ht="14.25">
      <c r="D44" s="118"/>
      <c r="F44" s="118"/>
      <c r="H44" s="118"/>
      <c r="J44" s="118"/>
      <c r="L44" s="118"/>
      <c r="N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</row>
    <row r="45" spans="4:31" s="115" customFormat="1" ht="14.25">
      <c r="D45" s="118"/>
      <c r="F45" s="118"/>
      <c r="H45" s="118"/>
      <c r="J45" s="118"/>
      <c r="L45" s="118"/>
      <c r="N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</row>
  </sheetData>
  <sheetProtection/>
  <mergeCells count="36">
    <mergeCell ref="A2:AE2"/>
    <mergeCell ref="W4:X5"/>
    <mergeCell ref="A36:B36"/>
    <mergeCell ref="A22:B22"/>
    <mergeCell ref="A25:B25"/>
    <mergeCell ref="A29:B29"/>
    <mergeCell ref="A33:B33"/>
    <mergeCell ref="A18:B18"/>
    <mergeCell ref="A19:B19"/>
    <mergeCell ref="A11:B11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Q4:R5"/>
    <mergeCell ref="E4:F5"/>
    <mergeCell ref="G4:H5"/>
    <mergeCell ref="I4:J5"/>
    <mergeCell ref="K4:L5"/>
    <mergeCell ref="O4:P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85" zoomScaleNormal="85" zoomScalePageLayoutView="0" workbookViewId="0" topLeftCell="M1">
      <selection activeCell="W1" sqref="W1"/>
    </sheetView>
  </sheetViews>
  <sheetFormatPr defaultColWidth="10.59765625" defaultRowHeight="15"/>
  <cols>
    <col min="1" max="1" width="15" style="53" customWidth="1"/>
    <col min="2" max="2" width="9.59765625" style="53" customWidth="1"/>
    <col min="3" max="3" width="10" style="53" customWidth="1"/>
    <col min="4" max="13" width="9.59765625" style="53" customWidth="1"/>
    <col min="14" max="14" width="8.69921875" style="53" customWidth="1"/>
    <col min="15" max="15" width="13" style="53" customWidth="1"/>
    <col min="16" max="19" width="11.8984375" style="53" customWidth="1"/>
    <col min="20" max="20" width="13.19921875" style="53" customWidth="1"/>
    <col min="21" max="21" width="11.8984375" style="53" customWidth="1"/>
    <col min="22" max="23" width="11.59765625" style="53" customWidth="1"/>
    <col min="24" max="37" width="10.59765625" style="53" customWidth="1"/>
    <col min="38" max="16384" width="10.59765625" style="53" customWidth="1"/>
  </cols>
  <sheetData>
    <row r="1" spans="1:37" ht="19.5" customHeight="1">
      <c r="A1" s="377" t="s">
        <v>101</v>
      </c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  <c r="M1" s="51"/>
      <c r="O1" s="51"/>
      <c r="P1" s="51"/>
      <c r="Q1" s="51"/>
      <c r="R1" s="51"/>
      <c r="S1" s="51"/>
      <c r="T1" s="51"/>
      <c r="U1" s="51"/>
      <c r="V1" s="51"/>
      <c r="W1" s="378" t="s">
        <v>102</v>
      </c>
      <c r="X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9.5" customHeight="1">
      <c r="A2" s="268" t="s">
        <v>149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42"/>
      <c r="O2" s="268" t="s">
        <v>152</v>
      </c>
      <c r="P2" s="268"/>
      <c r="Q2" s="268"/>
      <c r="R2" s="268"/>
      <c r="S2" s="358"/>
      <c r="T2" s="358"/>
      <c r="U2" s="358"/>
      <c r="V2" s="41"/>
      <c r="W2" s="41"/>
      <c r="X2" s="41"/>
      <c r="Y2" s="4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54"/>
      <c r="O3" s="339" t="s">
        <v>194</v>
      </c>
      <c r="P3" s="339"/>
      <c r="Q3" s="339"/>
      <c r="R3" s="339"/>
      <c r="S3" s="359"/>
      <c r="T3" s="359"/>
      <c r="U3" s="359"/>
      <c r="V3" s="54"/>
      <c r="W3" s="54"/>
      <c r="X3" s="54"/>
      <c r="Y3" s="54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6.5" customHeight="1" thickBot="1">
      <c r="A4" s="2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4" t="s">
        <v>44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6.5" customHeight="1">
      <c r="A5" s="315" t="s">
        <v>103</v>
      </c>
      <c r="B5" s="340" t="s">
        <v>69</v>
      </c>
      <c r="C5" s="341"/>
      <c r="D5" s="341"/>
      <c r="E5" s="341"/>
      <c r="F5" s="341"/>
      <c r="G5" s="341"/>
      <c r="H5" s="341"/>
      <c r="I5" s="342"/>
      <c r="J5" s="340" t="s">
        <v>150</v>
      </c>
      <c r="K5" s="341"/>
      <c r="L5" s="341"/>
      <c r="M5" s="341"/>
      <c r="O5" s="334" t="s">
        <v>103</v>
      </c>
      <c r="P5" s="352" t="s">
        <v>104</v>
      </c>
      <c r="Q5" s="352" t="s">
        <v>105</v>
      </c>
      <c r="R5" s="352" t="s">
        <v>106</v>
      </c>
      <c r="S5" s="352" t="s">
        <v>107</v>
      </c>
      <c r="T5" s="292" t="s">
        <v>108</v>
      </c>
      <c r="U5" s="352" t="s">
        <v>94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1:37" ht="16.5" customHeight="1">
      <c r="A6" s="360"/>
      <c r="B6" s="327" t="s">
        <v>46</v>
      </c>
      <c r="C6" s="327" t="s">
        <v>70</v>
      </c>
      <c r="D6" s="327" t="s">
        <v>71</v>
      </c>
      <c r="E6" s="327" t="s">
        <v>72</v>
      </c>
      <c r="F6" s="327" t="s">
        <v>73</v>
      </c>
      <c r="G6" s="327" t="s">
        <v>74</v>
      </c>
      <c r="H6" s="348" t="s">
        <v>95</v>
      </c>
      <c r="I6" s="327" t="s">
        <v>75</v>
      </c>
      <c r="J6" s="327" t="s">
        <v>46</v>
      </c>
      <c r="K6" s="327" t="s">
        <v>72</v>
      </c>
      <c r="L6" s="348" t="s">
        <v>95</v>
      </c>
      <c r="M6" s="343" t="s">
        <v>75</v>
      </c>
      <c r="O6" s="335"/>
      <c r="P6" s="353"/>
      <c r="Q6" s="353"/>
      <c r="R6" s="353"/>
      <c r="S6" s="353"/>
      <c r="T6" s="355"/>
      <c r="U6" s="353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6.5" customHeight="1">
      <c r="A7" s="320"/>
      <c r="B7" s="344"/>
      <c r="C7" s="344"/>
      <c r="D7" s="344"/>
      <c r="E7" s="344"/>
      <c r="F7" s="344"/>
      <c r="G7" s="344"/>
      <c r="H7" s="351"/>
      <c r="I7" s="344"/>
      <c r="J7" s="344"/>
      <c r="K7" s="344"/>
      <c r="L7" s="351"/>
      <c r="M7" s="319"/>
      <c r="O7" s="336"/>
      <c r="P7" s="354"/>
      <c r="Q7" s="354"/>
      <c r="R7" s="354"/>
      <c r="S7" s="354"/>
      <c r="T7" s="356"/>
      <c r="U7" s="354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6.5" customHeight="1">
      <c r="A8" s="151" t="s">
        <v>205</v>
      </c>
      <c r="B8" s="153">
        <f>SUM(C8:I8)</f>
        <v>98885</v>
      </c>
      <c r="C8" s="154">
        <v>70741</v>
      </c>
      <c r="D8" s="154">
        <v>4487</v>
      </c>
      <c r="E8" s="154">
        <v>9222</v>
      </c>
      <c r="F8" s="154">
        <v>175</v>
      </c>
      <c r="G8" s="154">
        <v>12190</v>
      </c>
      <c r="H8" s="154">
        <v>204</v>
      </c>
      <c r="I8" s="154">
        <v>1866</v>
      </c>
      <c r="J8" s="154">
        <f>SUM(K8:M8)</f>
        <v>141420</v>
      </c>
      <c r="K8" s="120">
        <v>15970</v>
      </c>
      <c r="L8" s="120">
        <v>686</v>
      </c>
      <c r="M8" s="120">
        <v>124764</v>
      </c>
      <c r="O8" s="151" t="s">
        <v>205</v>
      </c>
      <c r="P8" s="59">
        <v>7.7</v>
      </c>
      <c r="Q8" s="60">
        <v>2.4</v>
      </c>
      <c r="R8" s="60">
        <v>32.7</v>
      </c>
      <c r="S8" s="61">
        <v>10</v>
      </c>
      <c r="T8" s="61">
        <v>18</v>
      </c>
      <c r="U8" s="61">
        <v>107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ht="16.5" customHeight="1">
      <c r="A9" s="121"/>
      <c r="B9" s="155"/>
      <c r="C9" s="156"/>
      <c r="D9" s="156"/>
      <c r="E9" s="156"/>
      <c r="F9" s="156"/>
      <c r="G9" s="156"/>
      <c r="H9" s="156"/>
      <c r="I9" s="156"/>
      <c r="J9" s="156"/>
      <c r="K9" s="122"/>
      <c r="L9" s="122"/>
      <c r="M9" s="122"/>
      <c r="O9" s="121"/>
      <c r="P9" s="62"/>
      <c r="Q9" s="54"/>
      <c r="R9" s="54"/>
      <c r="S9" s="63"/>
      <c r="T9" s="63"/>
      <c r="U9" s="6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ht="16.5" customHeight="1">
      <c r="A10" s="152" t="s">
        <v>206</v>
      </c>
      <c r="B10" s="157">
        <f>SUM(C10:I10)</f>
        <v>99200</v>
      </c>
      <c r="C10" s="158">
        <v>70920</v>
      </c>
      <c r="D10" s="158">
        <v>4557</v>
      </c>
      <c r="E10" s="158">
        <v>9220</v>
      </c>
      <c r="F10" s="158">
        <v>176</v>
      </c>
      <c r="G10" s="158">
        <v>12242</v>
      </c>
      <c r="H10" s="158">
        <v>202</v>
      </c>
      <c r="I10" s="158">
        <v>1883</v>
      </c>
      <c r="J10" s="158">
        <f>SUM(K10:M10)</f>
        <v>141454</v>
      </c>
      <c r="K10" s="123">
        <v>15945</v>
      </c>
      <c r="L10" s="123">
        <v>686</v>
      </c>
      <c r="M10" s="123">
        <v>124823</v>
      </c>
      <c r="O10" s="152" t="s">
        <v>206</v>
      </c>
      <c r="P10" s="66" t="s">
        <v>76</v>
      </c>
      <c r="Q10" s="67">
        <v>2.4</v>
      </c>
      <c r="R10" s="67">
        <v>24.6</v>
      </c>
      <c r="S10" s="68">
        <v>9</v>
      </c>
      <c r="T10" s="68">
        <v>19</v>
      </c>
      <c r="U10" s="68">
        <v>92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ht="16.5" customHeight="1">
      <c r="A11" s="149"/>
      <c r="B11" s="155"/>
      <c r="C11" s="156"/>
      <c r="D11" s="156"/>
      <c r="E11" s="156"/>
      <c r="F11" s="156"/>
      <c r="G11" s="156"/>
      <c r="H11" s="156"/>
      <c r="I11" s="156"/>
      <c r="J11" s="156"/>
      <c r="K11" s="122"/>
      <c r="L11" s="122"/>
      <c r="M11" s="122"/>
      <c r="O11" s="149"/>
      <c r="P11" s="62"/>
      <c r="Q11" s="54"/>
      <c r="R11" s="54"/>
      <c r="S11" s="63"/>
      <c r="T11" s="63"/>
      <c r="U11" s="63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ht="16.5" customHeight="1">
      <c r="A12" s="152" t="s">
        <v>207</v>
      </c>
      <c r="B12" s="157">
        <f>SUM(C12:I12)</f>
        <v>99266</v>
      </c>
      <c r="C12" s="158">
        <v>70925</v>
      </c>
      <c r="D12" s="158">
        <v>4612</v>
      </c>
      <c r="E12" s="158">
        <v>9190</v>
      </c>
      <c r="F12" s="158">
        <v>175</v>
      </c>
      <c r="G12" s="158">
        <v>12273</v>
      </c>
      <c r="H12" s="158">
        <v>204</v>
      </c>
      <c r="I12" s="158">
        <v>1887</v>
      </c>
      <c r="J12" s="158">
        <f>SUM(K12:M12)</f>
        <v>141601</v>
      </c>
      <c r="K12" s="123">
        <v>15915</v>
      </c>
      <c r="L12" s="123">
        <v>685</v>
      </c>
      <c r="M12" s="123">
        <v>125001</v>
      </c>
      <c r="O12" s="152" t="s">
        <v>207</v>
      </c>
      <c r="P12" s="66" t="s">
        <v>76</v>
      </c>
      <c r="Q12" s="67" t="s">
        <v>76</v>
      </c>
      <c r="R12" s="67">
        <v>20</v>
      </c>
      <c r="S12" s="68">
        <v>4</v>
      </c>
      <c r="T12" s="68" t="s">
        <v>76</v>
      </c>
      <c r="U12" s="68">
        <v>263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ht="16.5" customHeight="1">
      <c r="A13" s="149"/>
      <c r="B13" s="155"/>
      <c r="C13" s="156"/>
      <c r="D13" s="156"/>
      <c r="E13" s="156"/>
      <c r="F13" s="156"/>
      <c r="G13" s="156"/>
      <c r="H13" s="156"/>
      <c r="I13" s="156"/>
      <c r="J13" s="156"/>
      <c r="K13" s="122"/>
      <c r="L13" s="122"/>
      <c r="M13" s="122"/>
      <c r="O13" s="149"/>
      <c r="P13" s="62"/>
      <c r="Q13" s="54"/>
      <c r="R13" s="54"/>
      <c r="S13" s="63"/>
      <c r="T13" s="63"/>
      <c r="U13" s="6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1:37" ht="16.5" customHeight="1">
      <c r="A14" s="152" t="s">
        <v>208</v>
      </c>
      <c r="B14" s="157">
        <f>SUM(C14:I14)</f>
        <v>99432</v>
      </c>
      <c r="C14" s="158">
        <v>71003</v>
      </c>
      <c r="D14" s="158">
        <v>4667</v>
      </c>
      <c r="E14" s="158">
        <v>9179</v>
      </c>
      <c r="F14" s="158">
        <v>175</v>
      </c>
      <c r="G14" s="158">
        <v>12316</v>
      </c>
      <c r="H14" s="158">
        <v>203</v>
      </c>
      <c r="I14" s="158">
        <v>1889</v>
      </c>
      <c r="J14" s="158">
        <f>SUM(K14:M14)</f>
        <v>141506</v>
      </c>
      <c r="K14" s="123">
        <v>15880</v>
      </c>
      <c r="L14" s="123">
        <v>684</v>
      </c>
      <c r="M14" s="123">
        <v>124942</v>
      </c>
      <c r="O14" s="152" t="s">
        <v>208</v>
      </c>
      <c r="P14" s="66" t="s">
        <v>76</v>
      </c>
      <c r="Q14" s="67">
        <v>2</v>
      </c>
      <c r="R14" s="67">
        <v>5</v>
      </c>
      <c r="S14" s="67" t="s">
        <v>76</v>
      </c>
      <c r="T14" s="67" t="s">
        <v>76</v>
      </c>
      <c r="U14" s="67" t="s">
        <v>76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37" ht="16.5" customHeight="1">
      <c r="A15" s="148"/>
      <c r="B15" s="155"/>
      <c r="C15" s="156"/>
      <c r="D15" s="156"/>
      <c r="E15" s="156"/>
      <c r="F15" s="156"/>
      <c r="G15" s="156"/>
      <c r="H15" s="156"/>
      <c r="I15" s="156"/>
      <c r="J15" s="156"/>
      <c r="K15" s="122"/>
      <c r="L15" s="122"/>
      <c r="M15" s="122"/>
      <c r="O15" s="148"/>
      <c r="P15" s="62"/>
      <c r="Q15" s="54"/>
      <c r="R15" s="54"/>
      <c r="S15" s="63"/>
      <c r="T15" s="63"/>
      <c r="U15" s="63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</row>
    <row r="16" spans="1:37" s="2" customFormat="1" ht="16.5" customHeight="1">
      <c r="A16" s="150" t="s">
        <v>209</v>
      </c>
      <c r="B16" s="159">
        <f>SUM(C16:I16)</f>
        <v>99490</v>
      </c>
      <c r="C16" s="124">
        <v>71031</v>
      </c>
      <c r="D16" s="124">
        <v>4699</v>
      </c>
      <c r="E16" s="124">
        <v>9150</v>
      </c>
      <c r="F16" s="124">
        <v>175</v>
      </c>
      <c r="G16" s="124">
        <v>12338</v>
      </c>
      <c r="H16" s="124">
        <v>203</v>
      </c>
      <c r="I16" s="124">
        <v>1894</v>
      </c>
      <c r="J16" s="124">
        <f>SUM(K16:M16)</f>
        <v>141440</v>
      </c>
      <c r="K16" s="124">
        <v>15874</v>
      </c>
      <c r="L16" s="124">
        <v>684</v>
      </c>
      <c r="M16" s="124">
        <v>124882</v>
      </c>
      <c r="N16" s="45"/>
      <c r="O16" s="150" t="s">
        <v>209</v>
      </c>
      <c r="P16" s="134">
        <v>16</v>
      </c>
      <c r="Q16" s="36">
        <v>8</v>
      </c>
      <c r="R16" s="135">
        <v>38.3</v>
      </c>
      <c r="S16" s="136">
        <v>7</v>
      </c>
      <c r="T16" s="135" t="s">
        <v>76</v>
      </c>
      <c r="U16" s="136">
        <v>27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s="2" customFormat="1" ht="16.5" customHeight="1">
      <c r="A17" s="46" t="s">
        <v>96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 t="s">
        <v>97</v>
      </c>
      <c r="P17" s="46"/>
      <c r="Q17" s="46"/>
      <c r="R17" s="46"/>
      <c r="S17" s="46"/>
      <c r="T17" s="47"/>
      <c r="U17" s="46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5:37" s="2" customFormat="1" ht="19.5" customHeight="1">
      <c r="O18" s="24"/>
      <c r="P18" s="24"/>
      <c r="Q18" s="24"/>
      <c r="R18" s="24"/>
      <c r="S18" s="24"/>
      <c r="T18" s="18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ht="19.5" customHeight="1">
      <c r="A19" s="268" t="s">
        <v>109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2:37" ht="16.5" customHeight="1" thickBot="1">
      <c r="B20" s="55"/>
      <c r="C20" s="55"/>
      <c r="D20" s="55"/>
      <c r="E20" s="55"/>
      <c r="F20" s="55"/>
      <c r="G20" s="55"/>
      <c r="H20" s="55"/>
      <c r="I20" s="55"/>
      <c r="K20" s="142"/>
      <c r="L20" s="365" t="s">
        <v>145</v>
      </c>
      <c r="M20" s="365"/>
      <c r="N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6.5" customHeight="1">
      <c r="A21" s="315" t="s">
        <v>183</v>
      </c>
      <c r="B21" s="314" t="s">
        <v>46</v>
      </c>
      <c r="C21" s="315"/>
      <c r="D21" s="340" t="s">
        <v>184</v>
      </c>
      <c r="E21" s="341"/>
      <c r="F21" s="341"/>
      <c r="G21" s="341"/>
      <c r="H21" s="341"/>
      <c r="I21" s="342"/>
      <c r="J21" s="340" t="s">
        <v>185</v>
      </c>
      <c r="K21" s="341"/>
      <c r="L21" s="341"/>
      <c r="M21" s="341"/>
      <c r="N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6" ht="16.5" customHeight="1">
      <c r="A22" s="329"/>
      <c r="B22" s="361"/>
      <c r="C22" s="362"/>
      <c r="D22" s="327" t="s">
        <v>77</v>
      </c>
      <c r="E22" s="348" t="s">
        <v>186</v>
      </c>
      <c r="F22" s="327" t="s">
        <v>78</v>
      </c>
      <c r="G22" s="327" t="s">
        <v>71</v>
      </c>
      <c r="H22" s="348" t="s">
        <v>187</v>
      </c>
      <c r="I22" s="327" t="s">
        <v>79</v>
      </c>
      <c r="J22" s="327" t="s">
        <v>77</v>
      </c>
      <c r="K22" s="327" t="s">
        <v>80</v>
      </c>
      <c r="L22" s="327" t="s">
        <v>81</v>
      </c>
      <c r="M22" s="343" t="s">
        <v>79</v>
      </c>
      <c r="N22" s="51"/>
      <c r="O22" s="51"/>
      <c r="P22" s="65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ht="16.5" customHeight="1">
      <c r="A23" s="329"/>
      <c r="B23" s="361"/>
      <c r="C23" s="362"/>
      <c r="D23" s="346"/>
      <c r="E23" s="349"/>
      <c r="F23" s="345"/>
      <c r="G23" s="345"/>
      <c r="H23" s="349"/>
      <c r="I23" s="345"/>
      <c r="J23" s="345"/>
      <c r="K23" s="345"/>
      <c r="L23" s="345"/>
      <c r="M23" s="36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16.5" customHeight="1">
      <c r="A24" s="330"/>
      <c r="B24" s="316"/>
      <c r="C24" s="317"/>
      <c r="D24" s="347"/>
      <c r="E24" s="350"/>
      <c r="F24" s="328"/>
      <c r="G24" s="328"/>
      <c r="H24" s="350"/>
      <c r="I24" s="328"/>
      <c r="J24" s="328"/>
      <c r="K24" s="328"/>
      <c r="L24" s="328"/>
      <c r="M24" s="316"/>
      <c r="Y24" s="4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6.5" customHeight="1">
      <c r="A25" s="151" t="s">
        <v>205</v>
      </c>
      <c r="B25" s="363">
        <f>SUM(D25,J25)</f>
        <v>103</v>
      </c>
      <c r="C25" s="364"/>
      <c r="D25" s="160">
        <f>SUM(E25:I25)</f>
        <v>81</v>
      </c>
      <c r="E25" s="160">
        <v>4</v>
      </c>
      <c r="F25" s="160">
        <v>59</v>
      </c>
      <c r="G25" s="160">
        <v>2</v>
      </c>
      <c r="H25" s="160">
        <v>0</v>
      </c>
      <c r="I25" s="160">
        <v>16</v>
      </c>
      <c r="J25" s="154">
        <f>SUM(K25:M25)</f>
        <v>22</v>
      </c>
      <c r="K25" s="125">
        <v>0</v>
      </c>
      <c r="L25" s="126">
        <v>0</v>
      </c>
      <c r="M25" s="125">
        <v>22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6.5" customHeight="1">
      <c r="A26" s="121"/>
      <c r="B26" s="161"/>
      <c r="C26" s="162"/>
      <c r="D26" s="163"/>
      <c r="E26" s="163"/>
      <c r="F26" s="163"/>
      <c r="G26" s="163"/>
      <c r="H26" s="163"/>
      <c r="I26" s="163"/>
      <c r="J26" s="163"/>
      <c r="K26" s="116"/>
      <c r="L26" s="111"/>
      <c r="M26" s="116"/>
      <c r="AI26" s="51"/>
      <c r="AJ26" s="51"/>
    </row>
    <row r="27" spans="1:36" ht="16.5" customHeight="1">
      <c r="A27" s="152" t="s">
        <v>206</v>
      </c>
      <c r="B27" s="363">
        <f>SUM(D27,J27)</f>
        <v>102</v>
      </c>
      <c r="C27" s="364"/>
      <c r="D27" s="164">
        <f>SUM(E27:I27)</f>
        <v>84</v>
      </c>
      <c r="E27" s="164">
        <v>4</v>
      </c>
      <c r="F27" s="164">
        <v>57</v>
      </c>
      <c r="G27" s="164">
        <v>3</v>
      </c>
      <c r="H27" s="164">
        <v>0</v>
      </c>
      <c r="I27" s="164">
        <v>20</v>
      </c>
      <c r="J27" s="158">
        <f>SUM(K27:M27)</f>
        <v>18</v>
      </c>
      <c r="K27" s="104">
        <v>0</v>
      </c>
      <c r="L27" s="111">
        <v>0</v>
      </c>
      <c r="M27" s="104">
        <v>18</v>
      </c>
      <c r="AI27" s="51"/>
      <c r="AJ27" s="51"/>
    </row>
    <row r="28" spans="1:36" ht="16.5" customHeight="1">
      <c r="A28" s="149"/>
      <c r="B28" s="161"/>
      <c r="C28" s="162"/>
      <c r="D28" s="163"/>
      <c r="E28" s="163"/>
      <c r="F28" s="163"/>
      <c r="G28" s="163"/>
      <c r="H28" s="163"/>
      <c r="I28" s="163"/>
      <c r="J28" s="163"/>
      <c r="K28" s="116"/>
      <c r="L28" s="111"/>
      <c r="M28" s="116"/>
      <c r="AI28" s="51"/>
      <c r="AJ28" s="51"/>
    </row>
    <row r="29" spans="1:36" ht="16.5" customHeight="1">
      <c r="A29" s="152" t="s">
        <v>207</v>
      </c>
      <c r="B29" s="363">
        <f>SUM(D29,J29)</f>
        <v>94</v>
      </c>
      <c r="C29" s="364"/>
      <c r="D29" s="164">
        <f>SUM(E29:I29)</f>
        <v>75</v>
      </c>
      <c r="E29" s="164">
        <v>4</v>
      </c>
      <c r="F29" s="164">
        <v>52</v>
      </c>
      <c r="G29" s="164">
        <v>2</v>
      </c>
      <c r="H29" s="164">
        <v>0</v>
      </c>
      <c r="I29" s="164">
        <v>17</v>
      </c>
      <c r="J29" s="158">
        <f>SUM(K29:M29)</f>
        <v>19</v>
      </c>
      <c r="K29" s="104">
        <v>0</v>
      </c>
      <c r="L29" s="111" t="s">
        <v>76</v>
      </c>
      <c r="M29" s="104">
        <v>19</v>
      </c>
      <c r="AI29" s="51"/>
      <c r="AJ29" s="51"/>
    </row>
    <row r="30" spans="1:36" ht="16.5" customHeight="1">
      <c r="A30" s="149"/>
      <c r="B30" s="161"/>
      <c r="C30" s="162"/>
      <c r="D30" s="163"/>
      <c r="E30" s="163"/>
      <c r="F30" s="163"/>
      <c r="G30" s="163"/>
      <c r="H30" s="163"/>
      <c r="I30" s="163"/>
      <c r="J30" s="163"/>
      <c r="K30" s="116"/>
      <c r="L30" s="111"/>
      <c r="M30" s="116"/>
      <c r="AI30" s="51"/>
      <c r="AJ30" s="51"/>
    </row>
    <row r="31" spans="1:36" ht="16.5" customHeight="1">
      <c r="A31" s="152" t="s">
        <v>208</v>
      </c>
      <c r="B31" s="363">
        <f>SUM(D31,J31)</f>
        <v>102</v>
      </c>
      <c r="C31" s="364"/>
      <c r="D31" s="164">
        <f>SUM(E31:I31)</f>
        <v>82</v>
      </c>
      <c r="E31" s="164">
        <v>6</v>
      </c>
      <c r="F31" s="164">
        <v>56</v>
      </c>
      <c r="G31" s="164">
        <v>2</v>
      </c>
      <c r="H31" s="164">
        <v>0</v>
      </c>
      <c r="I31" s="164">
        <v>18</v>
      </c>
      <c r="J31" s="158">
        <f>SUM(K31:M31)</f>
        <v>20</v>
      </c>
      <c r="K31" s="104">
        <v>0</v>
      </c>
      <c r="L31" s="111" t="s">
        <v>76</v>
      </c>
      <c r="M31" s="104">
        <v>20</v>
      </c>
      <c r="O31" s="268" t="s">
        <v>110</v>
      </c>
      <c r="P31" s="268"/>
      <c r="Q31" s="268"/>
      <c r="R31" s="268"/>
      <c r="S31" s="268"/>
      <c r="T31" s="268"/>
      <c r="U31" s="268"/>
      <c r="V31" s="268"/>
      <c r="W31" s="268"/>
      <c r="AI31" s="51"/>
      <c r="AJ31" s="51"/>
    </row>
    <row r="32" spans="1:36" ht="16.5" customHeight="1">
      <c r="A32" s="148"/>
      <c r="B32" s="161"/>
      <c r="C32" s="162"/>
      <c r="D32" s="163"/>
      <c r="E32" s="163"/>
      <c r="F32" s="163"/>
      <c r="G32" s="163"/>
      <c r="H32" s="163"/>
      <c r="I32" s="163"/>
      <c r="J32" s="163"/>
      <c r="K32" s="116"/>
      <c r="L32" s="111"/>
      <c r="M32" s="116"/>
      <c r="O32" s="339" t="s">
        <v>153</v>
      </c>
      <c r="P32" s="339"/>
      <c r="Q32" s="339"/>
      <c r="R32" s="339"/>
      <c r="S32" s="339"/>
      <c r="T32" s="339"/>
      <c r="U32" s="339"/>
      <c r="V32" s="339"/>
      <c r="W32" s="339"/>
      <c r="X32" s="41"/>
      <c r="AI32" s="51"/>
      <c r="AJ32" s="51"/>
    </row>
    <row r="33" spans="1:36" ht="16.5" customHeight="1" thickBot="1">
      <c r="A33" s="150" t="s">
        <v>209</v>
      </c>
      <c r="B33" s="370">
        <f>SUM(D33,J33)</f>
        <v>105</v>
      </c>
      <c r="C33" s="371"/>
      <c r="D33" s="165">
        <f>SUM(E33:I33)</f>
        <v>87</v>
      </c>
      <c r="E33" s="124">
        <v>6</v>
      </c>
      <c r="F33" s="124">
        <v>64</v>
      </c>
      <c r="G33" s="124">
        <v>2</v>
      </c>
      <c r="H33" s="124">
        <v>0</v>
      </c>
      <c r="I33" s="124">
        <v>15</v>
      </c>
      <c r="J33" s="130">
        <f>SUM(K33:M33)</f>
        <v>18</v>
      </c>
      <c r="K33" s="127" t="s">
        <v>76</v>
      </c>
      <c r="L33" s="127" t="s">
        <v>76</v>
      </c>
      <c r="M33" s="124">
        <v>18</v>
      </c>
      <c r="N33" s="24"/>
      <c r="O33" s="24"/>
      <c r="P33" s="24"/>
      <c r="Q33" s="24"/>
      <c r="R33" s="24"/>
      <c r="S33" s="24"/>
      <c r="T33" s="24"/>
      <c r="U33" s="24"/>
      <c r="V33" s="24"/>
      <c r="W33" s="43"/>
      <c r="X33" s="43"/>
      <c r="AI33" s="51"/>
      <c r="AJ33" s="51"/>
    </row>
    <row r="34" spans="1:37" ht="16.5" customHeight="1">
      <c r="A34" s="26" t="s">
        <v>82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51"/>
      <c r="N34" s="51"/>
      <c r="O34" s="334" t="s">
        <v>111</v>
      </c>
      <c r="P34" s="337" t="s">
        <v>195</v>
      </c>
      <c r="Q34" s="338"/>
      <c r="R34" s="338"/>
      <c r="S34" s="338"/>
      <c r="T34" s="338"/>
      <c r="U34" s="338"/>
      <c r="V34" s="338"/>
      <c r="W34" s="338"/>
      <c r="X34" s="51"/>
      <c r="Y34" s="51"/>
      <c r="AJ34" s="51"/>
      <c r="AK34" s="51"/>
    </row>
    <row r="35" spans="14:37" ht="19.5" customHeight="1">
      <c r="N35" s="51"/>
      <c r="O35" s="335"/>
      <c r="P35" s="100" t="s">
        <v>196</v>
      </c>
      <c r="Q35" s="100" t="s">
        <v>197</v>
      </c>
      <c r="R35" s="100" t="s">
        <v>198</v>
      </c>
      <c r="S35" s="100" t="s">
        <v>199</v>
      </c>
      <c r="T35" s="100" t="s">
        <v>200</v>
      </c>
      <c r="U35" s="100" t="s">
        <v>201</v>
      </c>
      <c r="V35" s="100" t="s">
        <v>202</v>
      </c>
      <c r="W35" s="103" t="s">
        <v>203</v>
      </c>
      <c r="X35" s="71"/>
      <c r="AJ35" s="51"/>
      <c r="AK35" s="51"/>
    </row>
    <row r="36" spans="1:37" ht="19.5" customHeight="1">
      <c r="A36" s="268" t="s">
        <v>112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51"/>
      <c r="O36" s="336"/>
      <c r="P36" s="102" t="s">
        <v>204</v>
      </c>
      <c r="Q36" s="102" t="s">
        <v>204</v>
      </c>
      <c r="R36" s="102" t="s">
        <v>204</v>
      </c>
      <c r="S36" s="102" t="s">
        <v>204</v>
      </c>
      <c r="T36" s="102" t="s">
        <v>204</v>
      </c>
      <c r="U36" s="102" t="s">
        <v>204</v>
      </c>
      <c r="V36" s="102" t="s">
        <v>204</v>
      </c>
      <c r="W36" s="101" t="s">
        <v>204</v>
      </c>
      <c r="X36" s="71"/>
      <c r="AJ36" s="51"/>
      <c r="AK36" s="51"/>
    </row>
    <row r="37" spans="1:37" ht="19.5" customHeight="1">
      <c r="A37" s="339" t="s">
        <v>188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51"/>
      <c r="O37" s="151" t="s">
        <v>205</v>
      </c>
      <c r="P37" s="57">
        <v>804000</v>
      </c>
      <c r="Q37" s="58">
        <v>46620</v>
      </c>
      <c r="R37" s="58">
        <v>209510</v>
      </c>
      <c r="S37" s="58">
        <v>349900</v>
      </c>
      <c r="T37" s="58">
        <v>82600</v>
      </c>
      <c r="U37" s="58">
        <v>1450</v>
      </c>
      <c r="V37" s="58">
        <v>71200</v>
      </c>
      <c r="W37" s="69">
        <v>10000</v>
      </c>
      <c r="AJ37" s="51"/>
      <c r="AK37" s="51"/>
    </row>
    <row r="38" spans="1:37" ht="16.5" customHeight="1" thickBot="1">
      <c r="A38" s="2"/>
      <c r="B38" s="119"/>
      <c r="D38" s="119"/>
      <c r="E38" s="119"/>
      <c r="F38" s="119"/>
      <c r="G38" s="119"/>
      <c r="H38" s="119"/>
      <c r="I38" s="119"/>
      <c r="J38" s="119"/>
      <c r="K38" s="119"/>
      <c r="L38" s="357" t="s">
        <v>189</v>
      </c>
      <c r="M38" s="357"/>
      <c r="N38" s="51"/>
      <c r="O38" s="121"/>
      <c r="P38" s="70"/>
      <c r="Q38" s="71"/>
      <c r="R38" s="71"/>
      <c r="S38" s="71"/>
      <c r="T38" s="71"/>
      <c r="U38" s="71"/>
      <c r="V38" s="71"/>
      <c r="W38" s="71"/>
      <c r="X38" s="71"/>
      <c r="Y38" s="7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6.5" customHeight="1">
      <c r="A39" s="315" t="s">
        <v>103</v>
      </c>
      <c r="B39" s="314" t="s">
        <v>46</v>
      </c>
      <c r="C39" s="315"/>
      <c r="D39" s="340" t="s">
        <v>83</v>
      </c>
      <c r="E39" s="341"/>
      <c r="F39" s="342"/>
      <c r="G39" s="340" t="s">
        <v>148</v>
      </c>
      <c r="H39" s="341"/>
      <c r="I39" s="341"/>
      <c r="J39" s="341"/>
      <c r="K39" s="341"/>
      <c r="L39" s="341"/>
      <c r="M39" s="341"/>
      <c r="N39" s="51"/>
      <c r="O39" s="152" t="s">
        <v>206</v>
      </c>
      <c r="P39" s="64">
        <v>831000</v>
      </c>
      <c r="Q39" s="65">
        <v>40080</v>
      </c>
      <c r="R39" s="65">
        <v>188270</v>
      </c>
      <c r="S39" s="65">
        <v>363900</v>
      </c>
      <c r="T39" s="65">
        <v>94700</v>
      </c>
      <c r="U39" s="65">
        <v>1760</v>
      </c>
      <c r="V39" s="65">
        <v>71400</v>
      </c>
      <c r="W39" s="65">
        <v>620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16.5" customHeight="1">
      <c r="A40" s="329"/>
      <c r="B40" s="361"/>
      <c r="C40" s="362"/>
      <c r="D40" s="327" t="s">
        <v>77</v>
      </c>
      <c r="E40" s="327" t="s">
        <v>84</v>
      </c>
      <c r="F40" s="327" t="s">
        <v>85</v>
      </c>
      <c r="G40" s="327" t="s">
        <v>77</v>
      </c>
      <c r="H40" s="343" t="s">
        <v>114</v>
      </c>
      <c r="I40" s="128"/>
      <c r="J40" s="327" t="s">
        <v>86</v>
      </c>
      <c r="K40" s="327" t="s">
        <v>87</v>
      </c>
      <c r="L40" s="129" t="s">
        <v>146</v>
      </c>
      <c r="M40" s="343" t="s">
        <v>79</v>
      </c>
      <c r="N40" s="51"/>
      <c r="O40" s="149"/>
      <c r="P40" s="70"/>
      <c r="Q40" s="71"/>
      <c r="R40" s="71"/>
      <c r="S40" s="71"/>
      <c r="T40" s="71"/>
      <c r="U40" s="71"/>
      <c r="V40" s="71"/>
      <c r="W40" s="7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6.5" customHeight="1">
      <c r="A41" s="330"/>
      <c r="B41" s="316"/>
      <c r="C41" s="317"/>
      <c r="D41" s="328"/>
      <c r="E41" s="328"/>
      <c r="F41" s="328"/>
      <c r="G41" s="328"/>
      <c r="H41" s="316"/>
      <c r="I41" s="99" t="s">
        <v>88</v>
      </c>
      <c r="J41" s="328"/>
      <c r="K41" s="328"/>
      <c r="L41" s="97" t="s">
        <v>147</v>
      </c>
      <c r="M41" s="316"/>
      <c r="N41" s="51"/>
      <c r="O41" s="152" t="s">
        <v>207</v>
      </c>
      <c r="P41" s="64">
        <v>786700</v>
      </c>
      <c r="Q41" s="65">
        <v>35980</v>
      </c>
      <c r="R41" s="65">
        <v>240600</v>
      </c>
      <c r="S41" s="65">
        <v>345100</v>
      </c>
      <c r="T41" s="65">
        <v>78100</v>
      </c>
      <c r="U41" s="65">
        <v>3320</v>
      </c>
      <c r="V41" s="65">
        <v>65630</v>
      </c>
      <c r="W41" s="65">
        <v>36000</v>
      </c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6.5" customHeight="1">
      <c r="A42" s="151" t="s">
        <v>205</v>
      </c>
      <c r="B42" s="366">
        <f>SUM(D42,G42)</f>
        <v>493</v>
      </c>
      <c r="C42" s="367"/>
      <c r="D42" s="160">
        <f>SUM(E42:F42)</f>
        <v>92</v>
      </c>
      <c r="E42" s="160">
        <v>91</v>
      </c>
      <c r="F42" s="160">
        <v>1</v>
      </c>
      <c r="G42" s="160">
        <f>SUM(H42,J42:M42)</f>
        <v>401</v>
      </c>
      <c r="H42" s="125">
        <v>17</v>
      </c>
      <c r="I42" s="125">
        <v>14</v>
      </c>
      <c r="J42" s="125">
        <v>60</v>
      </c>
      <c r="K42" s="125">
        <v>255</v>
      </c>
      <c r="L42" s="125">
        <v>68</v>
      </c>
      <c r="M42" s="125">
        <v>1</v>
      </c>
      <c r="N42" s="51"/>
      <c r="O42" s="149"/>
      <c r="P42" s="70"/>
      <c r="Q42" s="71"/>
      <c r="R42" s="71"/>
      <c r="S42" s="71"/>
      <c r="T42" s="71"/>
      <c r="U42" s="71"/>
      <c r="V42" s="71"/>
      <c r="W42" s="7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6.5" customHeight="1">
      <c r="A43" s="121"/>
      <c r="B43" s="166"/>
      <c r="C43" s="167"/>
      <c r="D43" s="163"/>
      <c r="E43" s="163"/>
      <c r="F43" s="163"/>
      <c r="G43" s="163"/>
      <c r="H43" s="116"/>
      <c r="I43" s="116"/>
      <c r="J43" s="116"/>
      <c r="K43" s="116"/>
      <c r="L43" s="116"/>
      <c r="M43" s="116"/>
      <c r="N43" s="51"/>
      <c r="O43" s="152" t="s">
        <v>208</v>
      </c>
      <c r="P43" s="64">
        <v>756300</v>
      </c>
      <c r="Q43" s="65">
        <v>30450</v>
      </c>
      <c r="R43" s="65">
        <v>267580</v>
      </c>
      <c r="S43" s="65">
        <v>273900</v>
      </c>
      <c r="T43" s="65">
        <v>25200</v>
      </c>
      <c r="U43" s="65">
        <v>3490</v>
      </c>
      <c r="V43" s="65">
        <v>61700</v>
      </c>
      <c r="W43" s="65">
        <v>1200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ht="16.5" customHeight="1">
      <c r="A44" s="152" t="s">
        <v>206</v>
      </c>
      <c r="B44" s="368">
        <f>SUM(D44,G44)</f>
        <v>481</v>
      </c>
      <c r="C44" s="369"/>
      <c r="D44" s="164">
        <f>SUM(E44:F44)</f>
        <v>90</v>
      </c>
      <c r="E44" s="164">
        <v>90</v>
      </c>
      <c r="F44" s="164">
        <v>0</v>
      </c>
      <c r="G44" s="164">
        <f>SUM(H44,J44:M44)</f>
        <v>391</v>
      </c>
      <c r="H44" s="104">
        <v>18</v>
      </c>
      <c r="I44" s="104">
        <v>18</v>
      </c>
      <c r="J44" s="104">
        <v>52</v>
      </c>
      <c r="K44" s="104">
        <v>257</v>
      </c>
      <c r="L44" s="104">
        <v>63</v>
      </c>
      <c r="M44" s="104">
        <v>1</v>
      </c>
      <c r="N44" s="51"/>
      <c r="O44" s="148"/>
      <c r="P44" s="70"/>
      <c r="Q44" s="71"/>
      <c r="R44" s="71"/>
      <c r="S44" s="71"/>
      <c r="T44" s="71"/>
      <c r="U44" s="71"/>
      <c r="V44" s="71"/>
      <c r="W44" s="7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s="2" customFormat="1" ht="16.5" customHeight="1">
      <c r="A45" s="149"/>
      <c r="B45" s="166"/>
      <c r="C45" s="167"/>
      <c r="D45" s="163"/>
      <c r="E45" s="163"/>
      <c r="F45" s="163"/>
      <c r="G45" s="163"/>
      <c r="H45" s="116"/>
      <c r="I45" s="116"/>
      <c r="J45" s="116"/>
      <c r="K45" s="116"/>
      <c r="L45" s="116"/>
      <c r="M45" s="116"/>
      <c r="N45" s="53"/>
      <c r="O45" s="150" t="s">
        <v>209</v>
      </c>
      <c r="P45" s="137">
        <v>766200</v>
      </c>
      <c r="Q45" s="130">
        <v>24870</v>
      </c>
      <c r="R45" s="130">
        <v>197990</v>
      </c>
      <c r="S45" s="130">
        <v>237500</v>
      </c>
      <c r="T45" s="130">
        <v>11530</v>
      </c>
      <c r="U45" s="130">
        <v>1720</v>
      </c>
      <c r="V45" s="130">
        <v>51690</v>
      </c>
      <c r="W45" s="130">
        <v>1600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" customFormat="1" ht="16.5" customHeight="1">
      <c r="A46" s="152" t="s">
        <v>207</v>
      </c>
      <c r="B46" s="368">
        <f>SUM(D46,G46)</f>
        <v>373</v>
      </c>
      <c r="C46" s="369"/>
      <c r="D46" s="164">
        <f>SUM(E46:F46)</f>
        <v>81</v>
      </c>
      <c r="E46" s="164">
        <v>81</v>
      </c>
      <c r="F46" s="164">
        <v>0</v>
      </c>
      <c r="G46" s="164">
        <f>SUM(H46,J46:M46)</f>
        <v>292</v>
      </c>
      <c r="H46" s="104">
        <v>12</v>
      </c>
      <c r="I46" s="104">
        <v>12</v>
      </c>
      <c r="J46" s="104">
        <v>44</v>
      </c>
      <c r="K46" s="104">
        <v>210</v>
      </c>
      <c r="L46" s="104">
        <v>26</v>
      </c>
      <c r="M46" s="104">
        <v>0</v>
      </c>
      <c r="O46" s="47"/>
      <c r="P46" s="46"/>
      <c r="Q46" s="46"/>
      <c r="R46" s="46"/>
      <c r="S46" s="46"/>
      <c r="T46" s="46"/>
      <c r="U46" s="46"/>
      <c r="V46" s="46"/>
      <c r="W46" s="46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" customFormat="1" ht="16.5" customHeight="1">
      <c r="A47" s="149"/>
      <c r="B47" s="166"/>
      <c r="C47" s="167"/>
      <c r="D47" s="163"/>
      <c r="E47" s="163"/>
      <c r="F47" s="163"/>
      <c r="G47" s="163"/>
      <c r="H47" s="116"/>
      <c r="I47" s="116"/>
      <c r="J47" s="116"/>
      <c r="K47" s="116"/>
      <c r="L47" s="116"/>
      <c r="M47" s="116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" customFormat="1" ht="16.5" customHeight="1">
      <c r="A48" s="152" t="s">
        <v>208</v>
      </c>
      <c r="B48" s="368">
        <f>SUM(D48,G48)</f>
        <v>439</v>
      </c>
      <c r="C48" s="369"/>
      <c r="D48" s="164">
        <f>SUM(E48:F48)</f>
        <v>84</v>
      </c>
      <c r="E48" s="164">
        <v>84</v>
      </c>
      <c r="F48" s="164">
        <v>0</v>
      </c>
      <c r="G48" s="164">
        <f>SUM(H48,J48:M48)</f>
        <v>355</v>
      </c>
      <c r="H48" s="104">
        <v>8</v>
      </c>
      <c r="I48" s="104">
        <v>7</v>
      </c>
      <c r="J48" s="104">
        <v>38</v>
      </c>
      <c r="K48" s="104">
        <v>266</v>
      </c>
      <c r="L48" s="104">
        <v>43</v>
      </c>
      <c r="M48" s="104">
        <v>0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" customFormat="1" ht="16.5" customHeight="1">
      <c r="A49" s="148"/>
      <c r="B49" s="166"/>
      <c r="C49" s="167"/>
      <c r="D49" s="163"/>
      <c r="E49" s="163"/>
      <c r="F49" s="163"/>
      <c r="G49" s="163"/>
      <c r="H49" s="116"/>
      <c r="I49" s="116"/>
      <c r="J49" s="116"/>
      <c r="K49" s="116"/>
      <c r="L49" s="116"/>
      <c r="M49" s="116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" customFormat="1" ht="16.5" customHeight="1">
      <c r="A50" s="150" t="s">
        <v>209</v>
      </c>
      <c r="B50" s="375">
        <f>SUM(D50,G50)</f>
        <v>403</v>
      </c>
      <c r="C50" s="376"/>
      <c r="D50" s="165">
        <f>SUM(E50:F50)</f>
        <v>102</v>
      </c>
      <c r="E50" s="130">
        <v>96</v>
      </c>
      <c r="F50" s="124">
        <v>6</v>
      </c>
      <c r="G50" s="165">
        <f>SUM(H50,J50:M50)</f>
        <v>301</v>
      </c>
      <c r="H50" s="124">
        <v>2</v>
      </c>
      <c r="I50" s="124">
        <v>1</v>
      </c>
      <c r="J50" s="124">
        <v>41</v>
      </c>
      <c r="K50" s="124">
        <v>254</v>
      </c>
      <c r="L50" s="124">
        <v>4</v>
      </c>
      <c r="M50" s="124">
        <v>0</v>
      </c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" customFormat="1" ht="16.5" customHeight="1">
      <c r="A51" s="26" t="s">
        <v>82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2:37" s="2" customFormat="1" ht="19.5" customHeight="1">
      <c r="B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ht="19.5" customHeight="1">
      <c r="A53" s="268" t="s">
        <v>115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1:37" ht="19.5" customHeight="1">
      <c r="A54" s="339" t="s">
        <v>190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37" ht="16.5" customHeight="1" thickBot="1">
      <c r="A55" s="2"/>
      <c r="B55" s="119"/>
      <c r="C55" s="119"/>
      <c r="F55" s="119"/>
      <c r="G55" s="119"/>
      <c r="H55" s="119"/>
      <c r="I55" s="119"/>
      <c r="J55" s="119"/>
      <c r="K55" s="119"/>
      <c r="L55" s="357" t="s">
        <v>189</v>
      </c>
      <c r="M55" s="357"/>
      <c r="W55" s="33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ht="16.5" customHeight="1">
      <c r="A56" s="315" t="s">
        <v>116</v>
      </c>
      <c r="B56" s="314" t="s">
        <v>46</v>
      </c>
      <c r="C56" s="374"/>
      <c r="D56" s="374"/>
      <c r="E56" s="315"/>
      <c r="F56" s="314" t="s">
        <v>89</v>
      </c>
      <c r="G56" s="333"/>
      <c r="H56" s="314" t="s">
        <v>90</v>
      </c>
      <c r="I56" s="315"/>
      <c r="J56" s="314" t="s">
        <v>91</v>
      </c>
      <c r="K56" s="315"/>
      <c r="L56" s="314" t="s">
        <v>92</v>
      </c>
      <c r="M56" s="374"/>
      <c r="O56" s="325" t="s">
        <v>113</v>
      </c>
      <c r="P56" s="324" t="s">
        <v>154</v>
      </c>
      <c r="Q56" s="324" t="s">
        <v>117</v>
      </c>
      <c r="R56" s="324" t="s">
        <v>118</v>
      </c>
      <c r="S56" s="324" t="s">
        <v>119</v>
      </c>
      <c r="T56" s="324" t="s">
        <v>98</v>
      </c>
      <c r="U56" s="323" t="s">
        <v>120</v>
      </c>
      <c r="W56" s="331"/>
      <c r="X56" s="331"/>
      <c r="Y56" s="33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37" ht="16.5" customHeight="1">
      <c r="A57" s="332"/>
      <c r="B57" s="145"/>
      <c r="C57" s="146"/>
      <c r="D57" s="372" t="s">
        <v>193</v>
      </c>
      <c r="E57" s="373"/>
      <c r="F57" s="128"/>
      <c r="G57" s="131" t="s">
        <v>93</v>
      </c>
      <c r="H57" s="128"/>
      <c r="I57" s="131" t="s">
        <v>93</v>
      </c>
      <c r="J57" s="128"/>
      <c r="K57" s="131" t="s">
        <v>93</v>
      </c>
      <c r="L57" s="132"/>
      <c r="M57" s="133" t="s">
        <v>93</v>
      </c>
      <c r="O57" s="326"/>
      <c r="P57" s="249"/>
      <c r="Q57" s="249"/>
      <c r="R57" s="249"/>
      <c r="S57" s="249"/>
      <c r="T57" s="249"/>
      <c r="U57" s="245"/>
      <c r="W57" s="331"/>
      <c r="X57" s="331"/>
      <c r="Y57" s="33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37" ht="16.5" customHeight="1">
      <c r="A58" s="151" t="s">
        <v>205</v>
      </c>
      <c r="B58" s="143"/>
      <c r="C58" s="163">
        <f>SUM(F58,H58,J58,L58)</f>
        <v>493</v>
      </c>
      <c r="D58" s="170"/>
      <c r="E58" s="163">
        <f>SUM(G58,I58,K58,M58)</f>
        <v>401</v>
      </c>
      <c r="F58" s="125">
        <v>269</v>
      </c>
      <c r="G58" s="125">
        <v>195</v>
      </c>
      <c r="H58" s="126" t="s">
        <v>76</v>
      </c>
      <c r="I58" s="126" t="s">
        <v>76</v>
      </c>
      <c r="J58" s="125">
        <v>179</v>
      </c>
      <c r="K58" s="125">
        <v>179</v>
      </c>
      <c r="L58" s="125">
        <v>45</v>
      </c>
      <c r="M58" s="125">
        <v>27</v>
      </c>
      <c r="O58" s="151" t="s">
        <v>205</v>
      </c>
      <c r="P58" s="72">
        <v>5</v>
      </c>
      <c r="Q58" s="73">
        <v>261</v>
      </c>
      <c r="R58" s="73">
        <v>2780</v>
      </c>
      <c r="S58" s="74" t="s">
        <v>156</v>
      </c>
      <c r="T58" s="73">
        <v>8000</v>
      </c>
      <c r="U58" s="73">
        <v>10</v>
      </c>
      <c r="V58" s="51"/>
      <c r="W58" s="51"/>
      <c r="X58" s="331"/>
      <c r="Y58" s="33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1:37" ht="16.5" customHeight="1">
      <c r="A59" s="121"/>
      <c r="B59" s="143"/>
      <c r="C59" s="163"/>
      <c r="D59" s="170"/>
      <c r="E59" s="163"/>
      <c r="F59" s="116"/>
      <c r="G59" s="116"/>
      <c r="H59" s="111"/>
      <c r="I59" s="111"/>
      <c r="J59" s="116"/>
      <c r="K59" s="116"/>
      <c r="L59" s="116"/>
      <c r="M59" s="116"/>
      <c r="O59" s="121"/>
      <c r="P59" s="75"/>
      <c r="Q59" s="76"/>
      <c r="R59" s="76"/>
      <c r="S59" s="76"/>
      <c r="T59" s="76"/>
      <c r="U59" s="76"/>
      <c r="V59" s="71"/>
      <c r="W59" s="77"/>
      <c r="X59" s="51"/>
      <c r="Y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ht="16.5" customHeight="1">
      <c r="A60" s="152" t="s">
        <v>206</v>
      </c>
      <c r="B60" s="143"/>
      <c r="C60" s="163">
        <f>SUM(F60,H60,J60,L60)</f>
        <v>481</v>
      </c>
      <c r="D60" s="170"/>
      <c r="E60" s="163">
        <f>SUM(G60,I60,K60,M60)</f>
        <v>391</v>
      </c>
      <c r="F60" s="104">
        <v>235</v>
      </c>
      <c r="G60" s="104">
        <v>163</v>
      </c>
      <c r="H60" s="111" t="s">
        <v>76</v>
      </c>
      <c r="I60" s="111" t="s">
        <v>76</v>
      </c>
      <c r="J60" s="104">
        <v>203</v>
      </c>
      <c r="K60" s="104">
        <v>203</v>
      </c>
      <c r="L60" s="104">
        <v>43</v>
      </c>
      <c r="M60" s="104">
        <v>25</v>
      </c>
      <c r="O60" s="152" t="s">
        <v>206</v>
      </c>
      <c r="P60" s="72">
        <v>0</v>
      </c>
      <c r="Q60" s="77">
        <v>224</v>
      </c>
      <c r="R60" s="77">
        <v>2420</v>
      </c>
      <c r="S60" s="78" t="s">
        <v>157</v>
      </c>
      <c r="T60" s="77">
        <v>8200</v>
      </c>
      <c r="U60" s="77">
        <v>15</v>
      </c>
      <c r="V60" s="71"/>
      <c r="W60" s="77"/>
      <c r="X60" s="77"/>
      <c r="Y60" s="77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</row>
    <row r="61" spans="1:37" ht="16.5" customHeight="1">
      <c r="A61" s="149"/>
      <c r="B61" s="143"/>
      <c r="C61" s="163"/>
      <c r="D61" s="170"/>
      <c r="E61" s="163"/>
      <c r="F61" s="116"/>
      <c r="G61" s="116"/>
      <c r="H61" s="111"/>
      <c r="I61" s="111"/>
      <c r="J61" s="116"/>
      <c r="K61" s="116"/>
      <c r="L61" s="116"/>
      <c r="M61" s="116"/>
      <c r="O61" s="149"/>
      <c r="P61" s="75"/>
      <c r="Q61" s="76"/>
      <c r="R61" s="76"/>
      <c r="S61" s="76"/>
      <c r="T61" s="76"/>
      <c r="U61" s="76"/>
      <c r="V61" s="71"/>
      <c r="W61" s="77"/>
      <c r="X61" s="77"/>
      <c r="Y61" s="77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1:37" ht="16.5" customHeight="1">
      <c r="A62" s="152" t="s">
        <v>207</v>
      </c>
      <c r="B62" s="143"/>
      <c r="C62" s="163">
        <f>SUM(F62,H62,J62,L62)</f>
        <v>373</v>
      </c>
      <c r="D62" s="170"/>
      <c r="E62" s="163">
        <f>SUM(G62,I62,K62,M62)</f>
        <v>292</v>
      </c>
      <c r="F62" s="104">
        <v>187</v>
      </c>
      <c r="G62" s="104">
        <v>124</v>
      </c>
      <c r="H62" s="111" t="s">
        <v>76</v>
      </c>
      <c r="I62" s="111" t="s">
        <v>76</v>
      </c>
      <c r="J62" s="104">
        <v>168</v>
      </c>
      <c r="K62" s="104">
        <v>168</v>
      </c>
      <c r="L62" s="104">
        <v>18</v>
      </c>
      <c r="M62" s="111" t="s">
        <v>76</v>
      </c>
      <c r="O62" s="152" t="s">
        <v>207</v>
      </c>
      <c r="P62" s="79" t="s">
        <v>157</v>
      </c>
      <c r="Q62" s="77">
        <v>206</v>
      </c>
      <c r="R62" s="77">
        <v>1480</v>
      </c>
      <c r="S62" s="78">
        <v>1000</v>
      </c>
      <c r="T62" s="77">
        <v>5600</v>
      </c>
      <c r="U62" s="78" t="s">
        <v>157</v>
      </c>
      <c r="V62" s="71"/>
      <c r="W62" s="77"/>
      <c r="X62" s="77"/>
      <c r="Y62" s="77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1:37" ht="16.5" customHeight="1">
      <c r="A63" s="149"/>
      <c r="B63" s="143"/>
      <c r="C63" s="163"/>
      <c r="D63" s="170"/>
      <c r="E63" s="163"/>
      <c r="F63" s="116"/>
      <c r="G63" s="116"/>
      <c r="H63" s="111"/>
      <c r="I63" s="111"/>
      <c r="J63" s="116"/>
      <c r="K63" s="116"/>
      <c r="L63" s="116"/>
      <c r="M63" s="116"/>
      <c r="O63" s="149"/>
      <c r="P63" s="75"/>
      <c r="Q63" s="76"/>
      <c r="R63" s="76"/>
      <c r="S63" s="76"/>
      <c r="T63" s="76"/>
      <c r="U63" s="76"/>
      <c r="V63" s="71"/>
      <c r="W63" s="77"/>
      <c r="X63" s="77"/>
      <c r="Y63" s="77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1:25" ht="16.5" customHeight="1">
      <c r="A64" s="152" t="s">
        <v>208</v>
      </c>
      <c r="B64" s="143"/>
      <c r="C64" s="163">
        <f>SUM(F64,H64,J64,L64)</f>
        <v>439</v>
      </c>
      <c r="D64" s="170"/>
      <c r="E64" s="163">
        <f>SUM(G64,I64,K64,M64)</f>
        <v>355</v>
      </c>
      <c r="F64" s="104">
        <v>183</v>
      </c>
      <c r="G64" s="104">
        <v>116</v>
      </c>
      <c r="H64" s="111" t="s">
        <v>76</v>
      </c>
      <c r="I64" s="111" t="s">
        <v>76</v>
      </c>
      <c r="J64" s="104">
        <v>239</v>
      </c>
      <c r="K64" s="104">
        <v>239</v>
      </c>
      <c r="L64" s="104">
        <v>17</v>
      </c>
      <c r="M64" s="111" t="s">
        <v>76</v>
      </c>
      <c r="O64" s="152" t="s">
        <v>208</v>
      </c>
      <c r="P64" s="79" t="s">
        <v>157</v>
      </c>
      <c r="Q64" s="77">
        <v>164</v>
      </c>
      <c r="R64" s="77">
        <v>1550</v>
      </c>
      <c r="S64" s="78" t="s">
        <v>157</v>
      </c>
      <c r="T64" s="77">
        <v>11900</v>
      </c>
      <c r="U64" s="78" t="s">
        <v>157</v>
      </c>
      <c r="V64" s="71"/>
      <c r="W64" s="77"/>
      <c r="X64" s="77"/>
      <c r="Y64" s="77"/>
    </row>
    <row r="65" spans="1:25" ht="16.5" customHeight="1">
      <c r="A65" s="148"/>
      <c r="B65" s="143"/>
      <c r="C65" s="116"/>
      <c r="E65" s="116"/>
      <c r="F65" s="116"/>
      <c r="G65" s="116"/>
      <c r="H65" s="111"/>
      <c r="I65" s="111"/>
      <c r="J65" s="116"/>
      <c r="K65" s="116"/>
      <c r="L65" s="116"/>
      <c r="M65" s="116"/>
      <c r="O65" s="148"/>
      <c r="P65" s="75"/>
      <c r="Q65" s="76"/>
      <c r="R65" s="76"/>
      <c r="S65" s="78"/>
      <c r="T65" s="76"/>
      <c r="U65" s="76"/>
      <c r="V65" s="71"/>
      <c r="W65" s="77"/>
      <c r="X65" s="77"/>
      <c r="Y65" s="77"/>
    </row>
    <row r="66" spans="1:25" s="2" customFormat="1" ht="16.5" customHeight="1">
      <c r="A66" s="150" t="s">
        <v>209</v>
      </c>
      <c r="B66" s="144"/>
      <c r="C66" s="168">
        <v>403</v>
      </c>
      <c r="D66" s="147"/>
      <c r="E66" s="169">
        <v>301</v>
      </c>
      <c r="F66" s="124">
        <v>180</v>
      </c>
      <c r="G66" s="124">
        <v>112</v>
      </c>
      <c r="H66" s="127" t="s">
        <v>76</v>
      </c>
      <c r="I66" s="127" t="s">
        <v>76</v>
      </c>
      <c r="J66" s="127" t="s">
        <v>136</v>
      </c>
      <c r="K66" s="127" t="s">
        <v>136</v>
      </c>
      <c r="L66" s="127" t="s">
        <v>136</v>
      </c>
      <c r="M66" s="127" t="s">
        <v>136</v>
      </c>
      <c r="O66" s="150" t="s">
        <v>209</v>
      </c>
      <c r="P66" s="138" t="s">
        <v>157</v>
      </c>
      <c r="Q66" s="139">
        <v>156</v>
      </c>
      <c r="R66" s="139">
        <v>1270</v>
      </c>
      <c r="S66" s="140" t="s">
        <v>157</v>
      </c>
      <c r="T66" s="139">
        <v>15500</v>
      </c>
      <c r="U66" s="141" t="s">
        <v>157</v>
      </c>
      <c r="V66" s="18"/>
      <c r="W66" s="48"/>
      <c r="X66" s="48"/>
      <c r="Y66" s="48"/>
    </row>
    <row r="67" spans="1:25" ht="16.5" customHeight="1">
      <c r="A67" s="26" t="s">
        <v>191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"/>
      <c r="M67" s="2"/>
      <c r="N67" s="2"/>
      <c r="O67" s="46" t="s">
        <v>99</v>
      </c>
      <c r="P67" s="47"/>
      <c r="Q67" s="46"/>
      <c r="R67" s="46"/>
      <c r="S67" s="46"/>
      <c r="T67" s="46"/>
      <c r="U67" s="46"/>
      <c r="V67" s="24"/>
      <c r="W67" s="49"/>
      <c r="X67" s="77"/>
      <c r="Y67" s="77"/>
    </row>
    <row r="68" spans="1:25" ht="16.5" customHeight="1">
      <c r="A68" s="2" t="s">
        <v>100</v>
      </c>
      <c r="B68" s="18"/>
      <c r="C68" s="18"/>
      <c r="D68" s="18"/>
      <c r="E68" s="18"/>
      <c r="F68" s="18"/>
      <c r="G68" s="18"/>
      <c r="H68" s="18"/>
      <c r="I68" s="18"/>
      <c r="J68" s="18"/>
      <c r="K68" s="2"/>
      <c r="W68" s="51"/>
      <c r="X68" s="49"/>
      <c r="Y68" s="49"/>
    </row>
    <row r="69" spans="1:25" ht="16.5" customHeight="1">
      <c r="A69" s="24" t="s">
        <v>82</v>
      </c>
      <c r="B69" s="2"/>
      <c r="C69" s="2"/>
      <c r="D69" s="2"/>
      <c r="E69" s="2"/>
      <c r="F69" s="2"/>
      <c r="G69" s="2"/>
      <c r="H69" s="2"/>
      <c r="I69" s="2"/>
      <c r="J69" s="2"/>
      <c r="K69" s="2"/>
      <c r="X69" s="51"/>
      <c r="Y69" s="51"/>
    </row>
    <row r="70" ht="15" customHeight="1"/>
  </sheetData>
  <sheetProtection/>
  <mergeCells count="90">
    <mergeCell ref="B56:E56"/>
    <mergeCell ref="B46:C46"/>
    <mergeCell ref="B48:C48"/>
    <mergeCell ref="B50:C50"/>
    <mergeCell ref="A53:M53"/>
    <mergeCell ref="A54:M54"/>
    <mergeCell ref="L22:L24"/>
    <mergeCell ref="M40:M41"/>
    <mergeCell ref="B39:C41"/>
    <mergeCell ref="B42:C42"/>
    <mergeCell ref="B44:C44"/>
    <mergeCell ref="B31:C31"/>
    <mergeCell ref="B33:C33"/>
    <mergeCell ref="A36:M36"/>
    <mergeCell ref="A37:M37"/>
    <mergeCell ref="L38:M38"/>
    <mergeCell ref="B6:B7"/>
    <mergeCell ref="B21:C24"/>
    <mergeCell ref="B25:C25"/>
    <mergeCell ref="B27:C27"/>
    <mergeCell ref="B29:C29"/>
    <mergeCell ref="L20:M20"/>
    <mergeCell ref="J21:M21"/>
    <mergeCell ref="D21:I21"/>
    <mergeCell ref="M22:M24"/>
    <mergeCell ref="E22:E24"/>
    <mergeCell ref="L6:L7"/>
    <mergeCell ref="L55:M55"/>
    <mergeCell ref="A2:M2"/>
    <mergeCell ref="O2:U2"/>
    <mergeCell ref="O3:U3"/>
    <mergeCell ref="A5:A7"/>
    <mergeCell ref="B5:I5"/>
    <mergeCell ref="J5:M5"/>
    <mergeCell ref="O5:O7"/>
    <mergeCell ref="P5:P7"/>
    <mergeCell ref="U5:U7"/>
    <mergeCell ref="M6:M7"/>
    <mergeCell ref="R5:R7"/>
    <mergeCell ref="Q5:Q7"/>
    <mergeCell ref="S5:S7"/>
    <mergeCell ref="T5:T7"/>
    <mergeCell ref="C6:C7"/>
    <mergeCell ref="I6:I7"/>
    <mergeCell ref="J6:J7"/>
    <mergeCell ref="K6:K7"/>
    <mergeCell ref="F6:F7"/>
    <mergeCell ref="G6:G7"/>
    <mergeCell ref="H6:H7"/>
    <mergeCell ref="E6:E7"/>
    <mergeCell ref="A19:M19"/>
    <mergeCell ref="D6:D7"/>
    <mergeCell ref="I22:I24"/>
    <mergeCell ref="A21:A24"/>
    <mergeCell ref="D22:D24"/>
    <mergeCell ref="F22:F24"/>
    <mergeCell ref="G22:G24"/>
    <mergeCell ref="H22:H24"/>
    <mergeCell ref="J22:J24"/>
    <mergeCell ref="K22:K24"/>
    <mergeCell ref="O34:O36"/>
    <mergeCell ref="P34:W34"/>
    <mergeCell ref="O31:W31"/>
    <mergeCell ref="O32:W32"/>
    <mergeCell ref="D40:D41"/>
    <mergeCell ref="E40:E41"/>
    <mergeCell ref="D39:F39"/>
    <mergeCell ref="H40:H41"/>
    <mergeCell ref="K40:K41"/>
    <mergeCell ref="F40:F41"/>
    <mergeCell ref="A39:A41"/>
    <mergeCell ref="X56:X58"/>
    <mergeCell ref="Y56:Y58"/>
    <mergeCell ref="W55:W57"/>
    <mergeCell ref="A56:A57"/>
    <mergeCell ref="F56:G56"/>
    <mergeCell ref="S56:S57"/>
    <mergeCell ref="T56:T57"/>
    <mergeCell ref="G39:M39"/>
    <mergeCell ref="D57:E57"/>
    <mergeCell ref="U56:U57"/>
    <mergeCell ref="Q56:Q57"/>
    <mergeCell ref="R56:R57"/>
    <mergeCell ref="O56:O57"/>
    <mergeCell ref="P56:P57"/>
    <mergeCell ref="G40:G41"/>
    <mergeCell ref="J40:J41"/>
    <mergeCell ref="L56:M56"/>
    <mergeCell ref="J56:K56"/>
    <mergeCell ref="H56:I5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yutaka-k</cp:lastModifiedBy>
  <cp:lastPrinted>2007-06-14T01:48:22Z</cp:lastPrinted>
  <dcterms:created xsi:type="dcterms:W3CDTF">2007-03-25T06:28:32Z</dcterms:created>
  <dcterms:modified xsi:type="dcterms:W3CDTF">2012-07-05T01:53:58Z</dcterms:modified>
  <cp:category/>
  <cp:version/>
  <cp:contentType/>
  <cp:contentStatus/>
</cp:coreProperties>
</file>