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725" windowWidth="19320" windowHeight="11760" activeTab="0"/>
  </bookViews>
  <sheets>
    <sheet name="204" sheetId="1" r:id="rId1"/>
  </sheets>
  <definedNames/>
  <calcPr fullCalcOnLoad="1"/>
</workbook>
</file>

<file path=xl/sharedStrings.xml><?xml version="1.0" encoding="utf-8"?>
<sst xmlns="http://schemas.openxmlformats.org/spreadsheetml/2006/main" count="275" uniqueCount="127">
  <si>
    <t>（２）　党　　派　　別　　得　　票　　数</t>
  </si>
  <si>
    <t>労働委員会事務局</t>
  </si>
  <si>
    <t xml:space="preserve"> </t>
  </si>
  <si>
    <t>警  察  職  員</t>
  </si>
  <si>
    <t>資料　石川県選挙管理委員会</t>
  </si>
  <si>
    <t>－</t>
  </si>
  <si>
    <t>自由民主</t>
  </si>
  <si>
    <t xml:space="preserve"> 平成</t>
  </si>
  <si>
    <t>資料　石川県行政経営課、石川県教育委員会庶務課、石川県警察本部警務課</t>
  </si>
  <si>
    <t>出納室</t>
  </si>
  <si>
    <t>（単位：人）</t>
  </si>
  <si>
    <t>選挙当日の有権者数（人）</t>
  </si>
  <si>
    <t>総　数</t>
  </si>
  <si>
    <t>男</t>
  </si>
  <si>
    <t>女</t>
  </si>
  <si>
    <t>区　　　　　　　　　分</t>
  </si>
  <si>
    <t>課・所数</t>
  </si>
  <si>
    <t>教  員</t>
  </si>
  <si>
    <t>警察官</t>
  </si>
  <si>
    <t>事  務</t>
  </si>
  <si>
    <t>その他</t>
  </si>
  <si>
    <t>知事部局（出先を含む）</t>
  </si>
  <si>
    <t>総 　務　 部</t>
  </si>
  <si>
    <t>総  数</t>
  </si>
  <si>
    <t>無所属</t>
  </si>
  <si>
    <t>商工労働部</t>
  </si>
  <si>
    <t>農林水産部</t>
  </si>
  <si>
    <t>競馬事業局</t>
  </si>
  <si>
    <t>土  木  部</t>
  </si>
  <si>
    <t>県 立 病 院</t>
  </si>
  <si>
    <t>議会事務局</t>
  </si>
  <si>
    <t>選挙管理委員会事務局</t>
  </si>
  <si>
    <t>監査委員事務局</t>
  </si>
  <si>
    <t>人事委員会事務局</t>
  </si>
  <si>
    <t>海区漁業調整委員会</t>
  </si>
  <si>
    <t>教育委員会事務局</t>
  </si>
  <si>
    <t>教育委員会の所管する学校</t>
  </si>
  <si>
    <t>教育委員会の所管する学校以外の教育機関等</t>
  </si>
  <si>
    <t>一般行政職員</t>
  </si>
  <si>
    <t>その他の職員</t>
  </si>
  <si>
    <t>金沢市</t>
  </si>
  <si>
    <t>鹿島郡</t>
  </si>
  <si>
    <t>七尾市</t>
  </si>
  <si>
    <t>小松市</t>
  </si>
  <si>
    <t>第二区計</t>
  </si>
  <si>
    <t>加賀市</t>
  </si>
  <si>
    <t>輪島市</t>
  </si>
  <si>
    <t>珠洲市</t>
  </si>
  <si>
    <t>羽咋市</t>
  </si>
  <si>
    <t>能美郡</t>
  </si>
  <si>
    <t>河北郡</t>
  </si>
  <si>
    <t>津幡町</t>
  </si>
  <si>
    <t>川北町</t>
  </si>
  <si>
    <t>内灘町</t>
  </si>
  <si>
    <t>羽咋郡</t>
  </si>
  <si>
    <t>第三区計</t>
  </si>
  <si>
    <t>社会民主</t>
  </si>
  <si>
    <t>公　明</t>
  </si>
  <si>
    <t>その他</t>
  </si>
  <si>
    <t>職　員　総　数</t>
  </si>
  <si>
    <t>健　康　福　祉  部</t>
  </si>
  <si>
    <t>１８　　　公　　　　　務　　　　　員　　　　　及　　　　　び　　　　　選　　　　　挙</t>
  </si>
  <si>
    <t>かほく市</t>
  </si>
  <si>
    <t>志賀町</t>
  </si>
  <si>
    <t>第一区計</t>
  </si>
  <si>
    <t>企画振興部</t>
  </si>
  <si>
    <t>白山市</t>
  </si>
  <si>
    <t>能美市</t>
  </si>
  <si>
    <t>宝達志水町</t>
  </si>
  <si>
    <t>中能登町</t>
  </si>
  <si>
    <t>能登町</t>
  </si>
  <si>
    <t>鳳珠郡</t>
  </si>
  <si>
    <t>白山市</t>
  </si>
  <si>
    <t>中能登町</t>
  </si>
  <si>
    <t>（比例代表）</t>
  </si>
  <si>
    <t>（１）　当 日 有 権 者 、投 票 者 数 及 び 投 票 率</t>
  </si>
  <si>
    <t>一　 般　 職　 員</t>
  </si>
  <si>
    <t>選 挙 名</t>
  </si>
  <si>
    <t>投 票 者 数（人）</t>
  </si>
  <si>
    <t>投  票  率（％）</t>
  </si>
  <si>
    <t>総　　　　　　　　　数</t>
  </si>
  <si>
    <t>　</t>
  </si>
  <si>
    <t>野々市市</t>
  </si>
  <si>
    <t>能美郡</t>
  </si>
  <si>
    <t>川北町</t>
  </si>
  <si>
    <t>観光戦略推進部</t>
  </si>
  <si>
    <t>　　　職員を除いたものである。</t>
  </si>
  <si>
    <t>資料　石川県市町支援課</t>
  </si>
  <si>
    <t>注　　職員数は、一般職に属する職員数であり、地方公務員の身分を保有する休職者、派遣職員などを含み、臨時または非常勤の</t>
  </si>
  <si>
    <t>維　新</t>
  </si>
  <si>
    <t>－</t>
  </si>
  <si>
    <t>市町別</t>
  </si>
  <si>
    <t>総　　数</t>
  </si>
  <si>
    <t>合　　計</t>
  </si>
  <si>
    <t>（選挙区）</t>
  </si>
  <si>
    <t>－</t>
  </si>
  <si>
    <t>選 挙 名</t>
  </si>
  <si>
    <t>津幡町</t>
  </si>
  <si>
    <t>内灘町</t>
  </si>
  <si>
    <t>志賀町</t>
  </si>
  <si>
    <t>穴水町</t>
  </si>
  <si>
    <r>
      <t>選 挙 執 行　　　　年</t>
    </r>
    <r>
      <rPr>
        <sz val="12"/>
        <rFont val="ＭＳ 明朝"/>
        <family val="1"/>
      </rPr>
      <t xml:space="preserve">  月  日</t>
    </r>
  </si>
  <si>
    <r>
      <t>選 挙 執 行　　　　　　年</t>
    </r>
    <r>
      <rPr>
        <sz val="12"/>
        <rFont val="ＭＳ 明朝"/>
        <family val="1"/>
      </rPr>
      <t xml:space="preserve">  月  日</t>
    </r>
  </si>
  <si>
    <t>県民文化スポーツ部</t>
  </si>
  <si>
    <t>生活環境部</t>
  </si>
  <si>
    <t>立憲民主</t>
  </si>
  <si>
    <t>希　望</t>
  </si>
  <si>
    <t>共　産</t>
  </si>
  <si>
    <r>
      <t>市 町</t>
    </r>
    <r>
      <rPr>
        <sz val="12"/>
        <rFont val="ＭＳ 明朝"/>
        <family val="1"/>
      </rPr>
      <t xml:space="preserve"> 別</t>
    </r>
  </si>
  <si>
    <t>石川県知事</t>
  </si>
  <si>
    <t>30. 3.11</t>
  </si>
  <si>
    <t>31. 4.7</t>
  </si>
  <si>
    <t>石川県議会議員</t>
  </si>
  <si>
    <t>元. 7.21</t>
  </si>
  <si>
    <t xml:space="preserve"> 令和元. 7.21</t>
  </si>
  <si>
    <t>国民民主</t>
  </si>
  <si>
    <t>れいわ</t>
  </si>
  <si>
    <t>204  公務員及び選挙</t>
  </si>
  <si>
    <t>公務員及び選挙  205</t>
  </si>
  <si>
    <t>（１）　　県　　　職　　　員　　　数 （令和３年４月１日現在）</t>
  </si>
  <si>
    <t>（２）　　市　　　町　　　職　　　員　　　数 （令和３年４月１日現在）</t>
  </si>
  <si>
    <t>参議院議員</t>
  </si>
  <si>
    <t>１０６　　公　　　　　　　務　　　　　　　員</t>
  </si>
  <si>
    <t>１０６　　公　　　　　　　務　　　　　　　員 （つづき）</t>
  </si>
  <si>
    <t>１０７　　主　  要　  選　  挙　  投　  票　  状　  況</t>
  </si>
  <si>
    <t>１０７　　主　要　選　挙　投　票　状　況 （つづき）</t>
  </si>
  <si>
    <t>１０８　　市町別選挙人名簿登録者数 （令和３年９月１日現在）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</si>
</sst>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"/>
    <numFmt numFmtId="178" formatCode="#,##0_);[Red]\(#,##0\)"/>
    <numFmt numFmtId="179" formatCode="#,##0_ "/>
    <numFmt numFmtId="180" formatCode="#,##0;&quot;△ &quot;#,##0"/>
    <numFmt numFmtId="181" formatCode="#,##0.000_);[Red]\(#,##0.000\)"/>
    <numFmt numFmtId="182" formatCode="#,##0.00_);[Red]\(#,##0.00\)"/>
    <numFmt numFmtId="183" formatCode="#,##0.0_);[Red]\(#,##0.0\)"/>
    <numFmt numFmtId="184" formatCode="0_);[Red]\(0\)"/>
    <numFmt numFmtId="185" formatCode="#,##0.0000"/>
    <numFmt numFmtId="186" formatCode="#,##0.0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0.0000000_ "/>
    <numFmt numFmtId="194" formatCode="0.00000000_ "/>
    <numFmt numFmtId="195" formatCode="0.000000_ "/>
    <numFmt numFmtId="196" formatCode="0.00;[Red]0.00"/>
    <numFmt numFmtId="197" formatCode="#,##0_ ;[Red]\-#,##0\ "/>
    <numFmt numFmtId="198" formatCode="#,##0.000;[Red]#,##0.000"/>
    <numFmt numFmtId="199" formatCode="#,##0.000;[Red]\-#,##0.000"/>
    <numFmt numFmtId="200" formatCode=".000"/>
  </numFmts>
  <fonts count="5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8" fontId="0" fillId="0" borderId="0" xfId="49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vertical="center"/>
      <protection/>
    </xf>
    <xf numFmtId="180" fontId="0" fillId="0" borderId="19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top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top" shrinkToFit="1"/>
    </xf>
    <xf numFmtId="200" fontId="0" fillId="0" borderId="0" xfId="0" applyNumberFormat="1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8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left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37" fontId="13" fillId="0" borderId="19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left" vertical="center"/>
      <protection/>
    </xf>
    <xf numFmtId="37" fontId="12" fillId="0" borderId="24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37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37" fontId="9" fillId="0" borderId="24" xfId="0" applyNumberFormat="1" applyFont="1" applyFill="1" applyBorder="1" applyAlignment="1" applyProtection="1">
      <alignment horizontal="distributed" vertical="center"/>
      <protection/>
    </xf>
    <xf numFmtId="0" fontId="13" fillId="0" borderId="16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>
      <alignment horizontal="distributed" vertical="center"/>
    </xf>
    <xf numFmtId="37" fontId="13" fillId="0" borderId="28" xfId="0" applyNumberFormat="1" applyFont="1" applyFill="1" applyBorder="1" applyAlignment="1" applyProtection="1">
      <alignment vertical="center"/>
      <protection/>
    </xf>
    <xf numFmtId="37" fontId="13" fillId="0" borderId="16" xfId="0" applyNumberFormat="1" applyFont="1" applyFill="1" applyBorder="1" applyAlignment="1" applyProtection="1">
      <alignment vertical="center"/>
      <protection/>
    </xf>
    <xf numFmtId="37" fontId="13" fillId="0" borderId="27" xfId="0" applyNumberFormat="1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horizontal="distributed"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180" fontId="13" fillId="0" borderId="30" xfId="49" applyNumberFormat="1" applyFont="1" applyFill="1" applyBorder="1" applyAlignment="1" applyProtection="1">
      <alignment vertical="center"/>
      <protection/>
    </xf>
    <xf numFmtId="180" fontId="0" fillId="0" borderId="19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horizontal="right" vertical="center"/>
    </xf>
    <xf numFmtId="180" fontId="0" fillId="0" borderId="19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198" fontId="0" fillId="0" borderId="0" xfId="49" applyNumberFormat="1" applyFont="1" applyFill="1" applyBorder="1" applyAlignment="1" quotePrefix="1">
      <alignment horizontal="right" vertical="center"/>
    </xf>
    <xf numFmtId="38" fontId="0" fillId="0" borderId="0" xfId="49" applyFont="1" applyFill="1" applyBorder="1" applyAlignment="1" quotePrefix="1">
      <alignment horizontal="right" vertical="center"/>
    </xf>
    <xf numFmtId="180" fontId="0" fillId="0" borderId="28" xfId="0" applyNumberFormat="1" applyFont="1" applyFill="1" applyBorder="1" applyAlignment="1" applyProtection="1">
      <alignment vertical="center"/>
      <protection/>
    </xf>
    <xf numFmtId="180" fontId="0" fillId="0" borderId="16" xfId="0" applyNumberFormat="1" applyFont="1" applyFill="1" applyBorder="1" applyAlignment="1" applyProtection="1">
      <alignment vertical="center"/>
      <protection/>
    </xf>
    <xf numFmtId="180" fontId="0" fillId="0" borderId="21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37" fontId="13" fillId="0" borderId="31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13" fillId="0" borderId="32" xfId="0" applyNumberFormat="1" applyFont="1" applyFill="1" applyBorder="1" applyAlignment="1" applyProtection="1">
      <alignment vertical="center"/>
      <protection/>
    </xf>
    <xf numFmtId="37" fontId="13" fillId="0" borderId="33" xfId="0" applyNumberFormat="1" applyFont="1" applyFill="1" applyBorder="1" applyAlignment="1" applyProtection="1">
      <alignment vertical="center"/>
      <protection/>
    </xf>
    <xf numFmtId="37" fontId="13" fillId="0" borderId="30" xfId="0" applyNumberFormat="1" applyFont="1" applyFill="1" applyBorder="1" applyAlignment="1" applyProtection="1">
      <alignment vertical="center"/>
      <protection/>
    </xf>
    <xf numFmtId="37" fontId="13" fillId="0" borderId="34" xfId="0" applyNumberFormat="1" applyFont="1" applyFill="1" applyBorder="1" applyAlignment="1" applyProtection="1">
      <alignment vertical="center"/>
      <protection/>
    </xf>
    <xf numFmtId="37" fontId="12" fillId="0" borderId="19" xfId="0" applyNumberFormat="1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37" fontId="12" fillId="0" borderId="31" xfId="0" applyNumberFormat="1" applyFont="1" applyFill="1" applyBorder="1" applyAlignment="1" applyProtection="1">
      <alignment horizontal="center"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37" fontId="13" fillId="0" borderId="24" xfId="0" applyNumberFormat="1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13" fillId="0" borderId="24" xfId="0" applyFont="1" applyFill="1" applyBorder="1" applyAlignment="1" applyProtection="1">
      <alignment horizontal="distributed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center" vertical="center"/>
    </xf>
    <xf numFmtId="0" fontId="13" fillId="0" borderId="40" xfId="0" applyFont="1" applyFill="1" applyBorder="1" applyAlignment="1" applyProtection="1">
      <alignment horizontal="distributed" vertical="center"/>
      <protection/>
    </xf>
    <xf numFmtId="0" fontId="13" fillId="0" borderId="38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9" fillId="0" borderId="18" xfId="0" applyFont="1" applyFill="1" applyBorder="1" applyAlignment="1">
      <alignment horizontal="distributed" vertical="center"/>
    </xf>
    <xf numFmtId="37" fontId="13" fillId="0" borderId="40" xfId="0" applyNumberFormat="1" applyFont="1" applyFill="1" applyBorder="1" applyAlignment="1" applyProtection="1">
      <alignment horizontal="distributed" vertical="center"/>
      <protection/>
    </xf>
    <xf numFmtId="37" fontId="13" fillId="0" borderId="38" xfId="0" applyNumberFormat="1" applyFont="1" applyFill="1" applyBorder="1" applyAlignment="1" applyProtection="1">
      <alignment horizontal="distributed" vertical="center"/>
      <protection/>
    </xf>
    <xf numFmtId="37" fontId="13" fillId="0" borderId="18" xfId="0" applyNumberFormat="1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>
      <alignment horizontal="distributed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3" fillId="0" borderId="3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O71"/>
  <sheetViews>
    <sheetView tabSelected="1" zoomScale="75" zoomScaleNormal="75" zoomScalePageLayoutView="0" workbookViewId="0" topLeftCell="A1">
      <selection activeCell="A2" sqref="A2:AD2"/>
    </sheetView>
  </sheetViews>
  <sheetFormatPr defaultColWidth="10.59765625" defaultRowHeight="15"/>
  <cols>
    <col min="1" max="1" width="2.59765625" style="12" customWidth="1"/>
    <col min="2" max="2" width="9.59765625" style="12" customWidth="1"/>
    <col min="3" max="3" width="10.59765625" style="12" customWidth="1"/>
    <col min="4" max="5" width="11.59765625" style="12" customWidth="1"/>
    <col min="6" max="6" width="2.59765625" style="12" customWidth="1"/>
    <col min="7" max="7" width="11.09765625" style="12" customWidth="1"/>
    <col min="8" max="8" width="10.59765625" style="12" customWidth="1"/>
    <col min="9" max="10" width="11.59765625" style="12" customWidth="1"/>
    <col min="11" max="11" width="2.59765625" style="12" customWidth="1"/>
    <col min="12" max="12" width="11" style="12" customWidth="1"/>
    <col min="13" max="13" width="11.09765625" style="12" customWidth="1"/>
    <col min="14" max="15" width="11.59765625" style="12" customWidth="1"/>
    <col min="16" max="16" width="7.09765625" style="12" customWidth="1"/>
    <col min="17" max="18" width="2.59765625" style="12" customWidth="1"/>
    <col min="19" max="19" width="8.59765625" style="12" customWidth="1"/>
    <col min="20" max="20" width="12.8984375" style="12" customWidth="1"/>
    <col min="21" max="22" width="10.59765625" style="12" customWidth="1"/>
    <col min="23" max="23" width="2.59765625" style="12" customWidth="1"/>
    <col min="24" max="24" width="11.09765625" style="12" customWidth="1"/>
    <col min="25" max="27" width="10.59765625" style="12" customWidth="1"/>
    <col min="28" max="28" width="11.09765625" style="12" customWidth="1"/>
    <col min="29" max="31" width="10.59765625" style="12" customWidth="1"/>
    <col min="32" max="32" width="10.69921875" style="12" customWidth="1"/>
    <col min="33" max="33" width="10.59765625" style="12" customWidth="1"/>
    <col min="34" max="34" width="8.09765625" style="12" customWidth="1"/>
    <col min="35" max="16384" width="10.59765625" style="12" customWidth="1"/>
  </cols>
  <sheetData>
    <row r="1" spans="1:30" s="13" customFormat="1" ht="19.5" customHeight="1">
      <c r="A1" s="1" t="s">
        <v>117</v>
      </c>
      <c r="AD1" s="2" t="s">
        <v>118</v>
      </c>
    </row>
    <row r="2" spans="1:31" ht="24.75" customHeight="1">
      <c r="A2" s="168" t="s">
        <v>61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1"/>
    </row>
    <row r="3" spans="1:31" ht="24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9.5" customHeight="1">
      <c r="A4" s="133" t="s">
        <v>122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3"/>
      <c r="O4" s="3"/>
      <c r="P4" s="4"/>
      <c r="Q4" s="133" t="s">
        <v>124</v>
      </c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5"/>
    </row>
    <row r="5" spans="1:30" ht="19.5" customHeight="1">
      <c r="A5" s="151" t="s">
        <v>119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4"/>
      <c r="O5" s="14"/>
      <c r="Q5" s="151" t="s">
        <v>75</v>
      </c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</row>
    <row r="6" spans="1:30" ht="18" customHeight="1" thickBo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 t="s">
        <v>10</v>
      </c>
      <c r="N6" s="16"/>
      <c r="O6" s="17"/>
      <c r="P6" s="18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8.75" customHeight="1">
      <c r="A7" s="149" t="s">
        <v>15</v>
      </c>
      <c r="B7" s="158"/>
      <c r="C7" s="158"/>
      <c r="D7" s="131"/>
      <c r="E7" s="120" t="s">
        <v>16</v>
      </c>
      <c r="F7" s="116" t="s">
        <v>59</v>
      </c>
      <c r="G7" s="149"/>
      <c r="H7" s="131"/>
      <c r="I7" s="156" t="s">
        <v>76</v>
      </c>
      <c r="J7" s="157"/>
      <c r="K7" s="116" t="s">
        <v>17</v>
      </c>
      <c r="L7" s="131"/>
      <c r="M7" s="116" t="s">
        <v>18</v>
      </c>
      <c r="N7" s="14"/>
      <c r="O7" s="14"/>
      <c r="Q7" s="152" t="s">
        <v>101</v>
      </c>
      <c r="R7" s="152"/>
      <c r="S7" s="153"/>
      <c r="T7" s="120" t="s">
        <v>77</v>
      </c>
      <c r="U7" s="156" t="s">
        <v>11</v>
      </c>
      <c r="V7" s="142"/>
      <c r="W7" s="142"/>
      <c r="X7" s="157"/>
      <c r="Y7" s="156" t="s">
        <v>78</v>
      </c>
      <c r="Z7" s="142"/>
      <c r="AA7" s="157"/>
      <c r="AB7" s="156" t="s">
        <v>79</v>
      </c>
      <c r="AC7" s="142"/>
      <c r="AD7" s="142"/>
    </row>
    <row r="8" spans="1:30" ht="18.75" customHeight="1">
      <c r="A8" s="150"/>
      <c r="B8" s="150"/>
      <c r="C8" s="150"/>
      <c r="D8" s="132"/>
      <c r="E8" s="121"/>
      <c r="F8" s="117"/>
      <c r="G8" s="150"/>
      <c r="H8" s="132"/>
      <c r="I8" s="28" t="s">
        <v>19</v>
      </c>
      <c r="J8" s="29" t="s">
        <v>20</v>
      </c>
      <c r="K8" s="117"/>
      <c r="L8" s="132"/>
      <c r="M8" s="117"/>
      <c r="N8" s="15"/>
      <c r="O8" s="15"/>
      <c r="P8" s="18"/>
      <c r="Q8" s="154"/>
      <c r="R8" s="154"/>
      <c r="S8" s="155"/>
      <c r="T8" s="121"/>
      <c r="U8" s="30" t="s">
        <v>12</v>
      </c>
      <c r="V8" s="30" t="s">
        <v>13</v>
      </c>
      <c r="W8" s="140" t="s">
        <v>14</v>
      </c>
      <c r="X8" s="141"/>
      <c r="Y8" s="30" t="s">
        <v>12</v>
      </c>
      <c r="Z8" s="30" t="s">
        <v>13</v>
      </c>
      <c r="AA8" s="30" t="s">
        <v>14</v>
      </c>
      <c r="AB8" s="31" t="s">
        <v>12</v>
      </c>
      <c r="AC8" s="32" t="s">
        <v>13</v>
      </c>
      <c r="AD8" s="33" t="s">
        <v>14</v>
      </c>
    </row>
    <row r="9" spans="1:30" ht="18.75" customHeight="1">
      <c r="A9" s="125" t="s">
        <v>80</v>
      </c>
      <c r="B9" s="126"/>
      <c r="C9" s="126"/>
      <c r="D9" s="127"/>
      <c r="E9" s="91">
        <f>SUM(E11,E23:E33)</f>
        <v>546</v>
      </c>
      <c r="F9" s="91"/>
      <c r="G9" s="91"/>
      <c r="H9" s="91">
        <f>SUM(H11,H23:H33)</f>
        <v>16329</v>
      </c>
      <c r="I9" s="91">
        <f>SUM(I11,I23:I33)</f>
        <v>2870</v>
      </c>
      <c r="J9" s="91">
        <f>SUM(J11,J23:J33)</f>
        <v>2844</v>
      </c>
      <c r="K9" s="91"/>
      <c r="L9" s="91">
        <f>SUM(L26)</f>
        <v>8612</v>
      </c>
      <c r="M9" s="91">
        <f>SUM(M33)</f>
        <v>2003</v>
      </c>
      <c r="N9" s="19"/>
      <c r="O9" s="20"/>
      <c r="P9" s="18"/>
      <c r="Q9" s="15" t="s">
        <v>7</v>
      </c>
      <c r="R9" s="15"/>
      <c r="S9" s="15" t="s">
        <v>110</v>
      </c>
      <c r="T9" s="34" t="s">
        <v>109</v>
      </c>
      <c r="U9" s="35">
        <v>950907</v>
      </c>
      <c r="V9" s="35">
        <v>454871</v>
      </c>
      <c r="W9" s="35"/>
      <c r="X9" s="35">
        <v>496036</v>
      </c>
      <c r="Y9" s="35">
        <v>371529</v>
      </c>
      <c r="Z9" s="35">
        <v>177299</v>
      </c>
      <c r="AA9" s="35">
        <v>194230</v>
      </c>
      <c r="AB9" s="36">
        <v>38.98</v>
      </c>
      <c r="AC9" s="37">
        <v>39.16</v>
      </c>
      <c r="AD9" s="37">
        <v>39.07</v>
      </c>
    </row>
    <row r="10" spans="1:30" ht="18.75" customHeight="1">
      <c r="A10" s="20"/>
      <c r="B10" s="20"/>
      <c r="C10" s="20"/>
      <c r="D10" s="38"/>
      <c r="E10" s="39"/>
      <c r="F10" s="40"/>
      <c r="G10" s="40"/>
      <c r="H10" s="40"/>
      <c r="I10" s="40" t="s">
        <v>81</v>
      </c>
      <c r="J10" s="40"/>
      <c r="K10" s="21"/>
      <c r="L10" s="21"/>
      <c r="M10" s="40"/>
      <c r="N10" s="15"/>
      <c r="O10" s="15"/>
      <c r="P10" s="18"/>
      <c r="Q10" s="15"/>
      <c r="R10" s="15"/>
      <c r="S10" s="15"/>
      <c r="T10" s="41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18.75" customHeight="1">
      <c r="A11" s="128" t="s">
        <v>21</v>
      </c>
      <c r="B11" s="129"/>
      <c r="C11" s="129"/>
      <c r="D11" s="130"/>
      <c r="E11" s="92">
        <f>SUM(E12:E22)</f>
        <v>144</v>
      </c>
      <c r="F11" s="21"/>
      <c r="G11" s="21"/>
      <c r="H11" s="21">
        <f>SUM(H12:H22)</f>
        <v>3377</v>
      </c>
      <c r="I11" s="21">
        <f>SUM(I12:I22)</f>
        <v>1758</v>
      </c>
      <c r="J11" s="21">
        <f>SUM(J12:J22)</f>
        <v>1619</v>
      </c>
      <c r="K11" s="51"/>
      <c r="L11" s="51" t="s">
        <v>90</v>
      </c>
      <c r="M11" s="51" t="s">
        <v>90</v>
      </c>
      <c r="N11" s="19"/>
      <c r="O11" s="20"/>
      <c r="P11" s="18"/>
      <c r="Q11" s="15"/>
      <c r="R11" s="15"/>
      <c r="S11" s="15" t="s">
        <v>111</v>
      </c>
      <c r="T11" s="43" t="s">
        <v>112</v>
      </c>
      <c r="U11" s="35">
        <v>704474</v>
      </c>
      <c r="V11" s="35">
        <v>337799</v>
      </c>
      <c r="W11" s="35"/>
      <c r="X11" s="35">
        <v>366675</v>
      </c>
      <c r="Y11" s="35">
        <v>315052</v>
      </c>
      <c r="Z11" s="35">
        <v>150877</v>
      </c>
      <c r="AA11" s="35">
        <v>164175</v>
      </c>
      <c r="AB11" s="36">
        <v>44.72</v>
      </c>
      <c r="AC11" s="37">
        <v>44.66</v>
      </c>
      <c r="AD11" s="37">
        <v>44.77</v>
      </c>
    </row>
    <row r="12" spans="1:30" ht="18.75" customHeight="1">
      <c r="A12" s="20"/>
      <c r="B12" s="128" t="s">
        <v>22</v>
      </c>
      <c r="C12" s="129"/>
      <c r="D12" s="130"/>
      <c r="E12" s="92">
        <v>18</v>
      </c>
      <c r="F12" s="40"/>
      <c r="G12" s="40"/>
      <c r="H12" s="21">
        <v>580</v>
      </c>
      <c r="I12" s="21">
        <v>478</v>
      </c>
      <c r="J12" s="21">
        <v>102</v>
      </c>
      <c r="K12" s="51"/>
      <c r="L12" s="51" t="s">
        <v>95</v>
      </c>
      <c r="M12" s="51" t="s">
        <v>95</v>
      </c>
      <c r="N12" s="15"/>
      <c r="O12" s="15"/>
      <c r="P12" s="18"/>
      <c r="Q12" s="15"/>
      <c r="R12" s="15"/>
      <c r="S12" s="15"/>
      <c r="T12" s="44"/>
      <c r="U12" s="35"/>
      <c r="V12" s="35"/>
      <c r="W12" s="35"/>
      <c r="X12" s="35"/>
      <c r="Y12" s="35"/>
      <c r="Z12" s="35"/>
      <c r="AA12" s="35"/>
      <c r="AB12" s="35"/>
      <c r="AC12" s="37"/>
      <c r="AD12" s="37"/>
    </row>
    <row r="13" spans="1:30" ht="18.75" customHeight="1">
      <c r="A13" s="20"/>
      <c r="B13" s="128" t="s">
        <v>65</v>
      </c>
      <c r="C13" s="129"/>
      <c r="D13" s="130"/>
      <c r="E13" s="92">
        <v>8</v>
      </c>
      <c r="F13" s="40"/>
      <c r="G13" s="40"/>
      <c r="H13" s="21">
        <v>93</v>
      </c>
      <c r="I13" s="21">
        <v>91</v>
      </c>
      <c r="J13" s="51">
        <v>2</v>
      </c>
      <c r="K13" s="51"/>
      <c r="L13" s="51" t="s">
        <v>95</v>
      </c>
      <c r="M13" s="51" t="s">
        <v>95</v>
      </c>
      <c r="N13" s="20"/>
      <c r="O13" s="20"/>
      <c r="P13" s="18"/>
      <c r="Q13" s="170" t="s">
        <v>114</v>
      </c>
      <c r="R13" s="170"/>
      <c r="S13" s="170"/>
      <c r="T13" s="34" t="s">
        <v>121</v>
      </c>
      <c r="U13" s="35">
        <v>952304</v>
      </c>
      <c r="V13" s="35">
        <v>456228</v>
      </c>
      <c r="W13" s="35"/>
      <c r="X13" s="35">
        <v>496076</v>
      </c>
      <c r="Y13" s="35">
        <v>447560</v>
      </c>
      <c r="Z13" s="35">
        <v>219068</v>
      </c>
      <c r="AA13" s="35">
        <v>228492</v>
      </c>
      <c r="AB13" s="36">
        <v>47</v>
      </c>
      <c r="AC13" s="37">
        <v>48.02</v>
      </c>
      <c r="AD13" s="37">
        <v>46.06</v>
      </c>
    </row>
    <row r="14" spans="1:30" ht="18.75" customHeight="1">
      <c r="A14" s="20"/>
      <c r="B14" s="128" t="s">
        <v>103</v>
      </c>
      <c r="C14" s="129"/>
      <c r="D14" s="130"/>
      <c r="E14" s="92">
        <v>12</v>
      </c>
      <c r="F14" s="40"/>
      <c r="G14" s="40"/>
      <c r="H14" s="21">
        <v>184</v>
      </c>
      <c r="I14" s="21">
        <v>168</v>
      </c>
      <c r="J14" s="21">
        <v>16</v>
      </c>
      <c r="K14" s="51"/>
      <c r="L14" s="51" t="s">
        <v>95</v>
      </c>
      <c r="M14" s="51" t="s">
        <v>95</v>
      </c>
      <c r="N14" s="20"/>
      <c r="O14" s="21"/>
      <c r="P14" s="18"/>
      <c r="Q14" s="15"/>
      <c r="R14" s="15"/>
      <c r="S14" s="15"/>
      <c r="T14" s="41" t="s">
        <v>94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8.75" customHeight="1">
      <c r="A15" s="20"/>
      <c r="B15" s="128" t="s">
        <v>60</v>
      </c>
      <c r="C15" s="129"/>
      <c r="D15" s="130"/>
      <c r="E15" s="92">
        <v>30</v>
      </c>
      <c r="F15" s="40"/>
      <c r="G15" s="40"/>
      <c r="H15" s="21">
        <v>560</v>
      </c>
      <c r="I15" s="21">
        <v>342</v>
      </c>
      <c r="J15" s="21">
        <v>218</v>
      </c>
      <c r="K15" s="51"/>
      <c r="L15" s="51" t="s">
        <v>95</v>
      </c>
      <c r="M15" s="51" t="s">
        <v>95</v>
      </c>
      <c r="N15" s="15"/>
      <c r="O15" s="15"/>
      <c r="P15" s="18"/>
      <c r="Q15" s="15"/>
      <c r="R15" s="15"/>
      <c r="S15" s="15" t="s">
        <v>113</v>
      </c>
      <c r="T15" s="45" t="s">
        <v>121</v>
      </c>
      <c r="U15" s="35">
        <v>952304</v>
      </c>
      <c r="V15" s="35">
        <v>456228</v>
      </c>
      <c r="W15" s="35"/>
      <c r="X15" s="35">
        <v>496076</v>
      </c>
      <c r="Y15" s="35">
        <v>447544</v>
      </c>
      <c r="Z15" s="35">
        <v>219060</v>
      </c>
      <c r="AA15" s="35">
        <v>228484</v>
      </c>
      <c r="AB15" s="36">
        <v>47</v>
      </c>
      <c r="AC15" s="37">
        <v>48.02</v>
      </c>
      <c r="AD15" s="37">
        <v>46.06</v>
      </c>
    </row>
    <row r="16" spans="1:30" ht="18.75" customHeight="1">
      <c r="A16" s="20"/>
      <c r="B16" s="128" t="s">
        <v>104</v>
      </c>
      <c r="C16" s="129"/>
      <c r="D16" s="130"/>
      <c r="E16" s="92">
        <v>8</v>
      </c>
      <c r="F16" s="40"/>
      <c r="G16" s="40"/>
      <c r="H16" s="21">
        <v>103</v>
      </c>
      <c r="I16" s="21">
        <v>67</v>
      </c>
      <c r="J16" s="21">
        <v>36</v>
      </c>
      <c r="K16" s="51"/>
      <c r="L16" s="51" t="s">
        <v>95</v>
      </c>
      <c r="M16" s="51" t="s">
        <v>95</v>
      </c>
      <c r="P16" s="18"/>
      <c r="Q16" s="46"/>
      <c r="R16" s="46"/>
      <c r="S16" s="46"/>
      <c r="T16" s="47" t="s">
        <v>74</v>
      </c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1:16" ht="18.75" customHeight="1">
      <c r="A17" s="20"/>
      <c r="B17" s="128" t="s">
        <v>25</v>
      </c>
      <c r="C17" s="129"/>
      <c r="D17" s="130"/>
      <c r="E17" s="92">
        <v>15</v>
      </c>
      <c r="F17" s="40"/>
      <c r="G17" s="40"/>
      <c r="H17" s="21">
        <v>243</v>
      </c>
      <c r="I17" s="21">
        <v>151</v>
      </c>
      <c r="J17" s="21">
        <v>92</v>
      </c>
      <c r="K17" s="51"/>
      <c r="L17" s="51" t="s">
        <v>95</v>
      </c>
      <c r="M17" s="51" t="s">
        <v>95</v>
      </c>
      <c r="N17" s="18"/>
      <c r="O17" s="18"/>
      <c r="P17" s="18"/>
    </row>
    <row r="18" spans="1:30" ht="18.75" customHeight="1">
      <c r="A18" s="20"/>
      <c r="B18" s="128" t="s">
        <v>85</v>
      </c>
      <c r="C18" s="129"/>
      <c r="D18" s="130"/>
      <c r="E18" s="92">
        <v>5</v>
      </c>
      <c r="F18" s="40"/>
      <c r="G18" s="40"/>
      <c r="H18" s="21">
        <v>94</v>
      </c>
      <c r="I18" s="21">
        <v>93</v>
      </c>
      <c r="J18" s="21">
        <v>1</v>
      </c>
      <c r="K18" s="51"/>
      <c r="L18" s="51" t="s">
        <v>95</v>
      </c>
      <c r="M18" s="51" t="s">
        <v>95</v>
      </c>
      <c r="N18" s="18"/>
      <c r="O18" s="18"/>
      <c r="P18" s="18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8.75" customHeight="1">
      <c r="A19" s="20"/>
      <c r="B19" s="128" t="s">
        <v>26</v>
      </c>
      <c r="C19" s="129"/>
      <c r="D19" s="130"/>
      <c r="E19" s="92">
        <v>18</v>
      </c>
      <c r="F19" s="40"/>
      <c r="G19" s="40"/>
      <c r="H19" s="21">
        <v>722</v>
      </c>
      <c r="I19" s="21">
        <v>144</v>
      </c>
      <c r="J19" s="21">
        <v>578</v>
      </c>
      <c r="K19" s="51"/>
      <c r="L19" s="51" t="s">
        <v>95</v>
      </c>
      <c r="M19" s="51" t="s">
        <v>95</v>
      </c>
      <c r="N19" s="6"/>
      <c r="O19" s="6"/>
      <c r="P19" s="18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8.75" customHeight="1">
      <c r="A20" s="20"/>
      <c r="B20" s="128" t="s">
        <v>27</v>
      </c>
      <c r="C20" s="128"/>
      <c r="D20" s="138"/>
      <c r="E20" s="92">
        <v>2</v>
      </c>
      <c r="F20" s="40"/>
      <c r="G20" s="40"/>
      <c r="H20" s="21">
        <v>20</v>
      </c>
      <c r="I20" s="21">
        <v>12</v>
      </c>
      <c r="J20" s="21">
        <v>8</v>
      </c>
      <c r="K20" s="51"/>
      <c r="L20" s="51" t="s">
        <v>95</v>
      </c>
      <c r="M20" s="51" t="s">
        <v>95</v>
      </c>
      <c r="N20" s="6"/>
      <c r="O20" s="6"/>
      <c r="P20" s="18"/>
      <c r="Q20" s="133" t="s">
        <v>125</v>
      </c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</row>
    <row r="21" spans="1:30" ht="18.75" customHeight="1">
      <c r="A21" s="20"/>
      <c r="B21" s="128" t="s">
        <v>28</v>
      </c>
      <c r="C21" s="128"/>
      <c r="D21" s="138"/>
      <c r="E21" s="92">
        <v>26</v>
      </c>
      <c r="F21" s="40"/>
      <c r="G21" s="40"/>
      <c r="H21" s="21">
        <v>746</v>
      </c>
      <c r="I21" s="21">
        <v>180</v>
      </c>
      <c r="J21" s="21">
        <v>566</v>
      </c>
      <c r="K21" s="51"/>
      <c r="L21" s="51" t="s">
        <v>95</v>
      </c>
      <c r="M21" s="51" t="s">
        <v>95</v>
      </c>
      <c r="N21" s="16"/>
      <c r="O21" s="16"/>
      <c r="P21" s="18"/>
      <c r="Q21" s="151" t="s">
        <v>0</v>
      </c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</row>
    <row r="22" spans="1:30" ht="18.75" customHeight="1" thickBot="1">
      <c r="A22" s="20"/>
      <c r="B22" s="128" t="s">
        <v>9</v>
      </c>
      <c r="C22" s="128"/>
      <c r="D22" s="138"/>
      <c r="E22" s="92">
        <v>2</v>
      </c>
      <c r="F22" s="40"/>
      <c r="G22" s="40"/>
      <c r="H22" s="21">
        <v>32</v>
      </c>
      <c r="I22" s="21">
        <v>32</v>
      </c>
      <c r="J22" s="51" t="s">
        <v>95</v>
      </c>
      <c r="K22" s="51"/>
      <c r="L22" s="51" t="s">
        <v>95</v>
      </c>
      <c r="M22" s="51" t="s">
        <v>95</v>
      </c>
      <c r="N22" s="16"/>
      <c r="O22" s="16"/>
      <c r="P22" s="18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3" ht="18.75" customHeight="1">
      <c r="A23" s="128" t="s">
        <v>29</v>
      </c>
      <c r="B23" s="129"/>
      <c r="C23" s="129"/>
      <c r="D23" s="123"/>
      <c r="E23" s="92">
        <v>2</v>
      </c>
      <c r="F23" s="40"/>
      <c r="G23" s="40"/>
      <c r="H23" s="21">
        <v>1153</v>
      </c>
      <c r="I23" s="21">
        <v>61</v>
      </c>
      <c r="J23" s="21">
        <v>1092</v>
      </c>
      <c r="K23" s="51"/>
      <c r="L23" s="51" t="s">
        <v>95</v>
      </c>
      <c r="M23" s="51" t="s">
        <v>95</v>
      </c>
      <c r="N23" s="20"/>
      <c r="O23" s="20"/>
      <c r="Q23" s="152" t="s">
        <v>102</v>
      </c>
      <c r="R23" s="171"/>
      <c r="S23" s="172"/>
      <c r="T23" s="120" t="s">
        <v>96</v>
      </c>
      <c r="U23" s="120" t="s">
        <v>23</v>
      </c>
      <c r="V23" s="120" t="s">
        <v>6</v>
      </c>
      <c r="W23" s="116" t="s">
        <v>56</v>
      </c>
      <c r="X23" s="131"/>
      <c r="Y23" s="120" t="s">
        <v>115</v>
      </c>
      <c r="Z23" s="120" t="s">
        <v>116</v>
      </c>
      <c r="AA23" s="120" t="s">
        <v>105</v>
      </c>
      <c r="AB23" s="118" t="s">
        <v>106</v>
      </c>
      <c r="AC23" s="118" t="s">
        <v>89</v>
      </c>
      <c r="AD23" s="118" t="s">
        <v>57</v>
      </c>
      <c r="AE23" s="120" t="s">
        <v>107</v>
      </c>
      <c r="AF23" s="120" t="s">
        <v>58</v>
      </c>
      <c r="AG23" s="116" t="s">
        <v>24</v>
      </c>
    </row>
    <row r="24" spans="1:33" ht="18.75" customHeight="1">
      <c r="A24" s="128" t="s">
        <v>30</v>
      </c>
      <c r="B24" s="129"/>
      <c r="C24" s="129"/>
      <c r="D24" s="123"/>
      <c r="E24" s="92">
        <v>4</v>
      </c>
      <c r="F24" s="40"/>
      <c r="G24" s="40"/>
      <c r="H24" s="21">
        <v>28</v>
      </c>
      <c r="I24" s="21">
        <v>24</v>
      </c>
      <c r="J24" s="51">
        <v>4</v>
      </c>
      <c r="K24" s="51"/>
      <c r="L24" s="51" t="s">
        <v>95</v>
      </c>
      <c r="M24" s="51" t="s">
        <v>95</v>
      </c>
      <c r="N24" s="20"/>
      <c r="O24" s="20"/>
      <c r="Q24" s="154"/>
      <c r="R24" s="154"/>
      <c r="S24" s="155"/>
      <c r="T24" s="121"/>
      <c r="U24" s="121"/>
      <c r="V24" s="121"/>
      <c r="W24" s="117"/>
      <c r="X24" s="132"/>
      <c r="Y24" s="121"/>
      <c r="Z24" s="139"/>
      <c r="AA24" s="121"/>
      <c r="AB24" s="119"/>
      <c r="AC24" s="119"/>
      <c r="AD24" s="119"/>
      <c r="AE24" s="121"/>
      <c r="AF24" s="121"/>
      <c r="AG24" s="117"/>
    </row>
    <row r="25" spans="1:33" ht="18.75" customHeight="1">
      <c r="A25" s="128" t="s">
        <v>35</v>
      </c>
      <c r="B25" s="129"/>
      <c r="C25" s="129"/>
      <c r="D25" s="123"/>
      <c r="E25" s="92">
        <v>11</v>
      </c>
      <c r="F25" s="40"/>
      <c r="G25" s="51" t="s">
        <v>2</v>
      </c>
      <c r="H25" s="21">
        <f>SUM(I25:J25)</f>
        <v>184</v>
      </c>
      <c r="I25" s="21">
        <v>182</v>
      </c>
      <c r="J25" s="51">
        <v>2</v>
      </c>
      <c r="K25" s="51"/>
      <c r="L25" s="51" t="s">
        <v>5</v>
      </c>
      <c r="M25" s="51" t="s">
        <v>5</v>
      </c>
      <c r="Q25" s="15" t="s">
        <v>7</v>
      </c>
      <c r="R25" s="15"/>
      <c r="S25" s="50" t="s">
        <v>110</v>
      </c>
      <c r="T25" s="34" t="s">
        <v>109</v>
      </c>
      <c r="U25" s="93">
        <v>360945</v>
      </c>
      <c r="V25" s="93" t="s">
        <v>95</v>
      </c>
      <c r="W25" s="94"/>
      <c r="X25" s="51" t="s">
        <v>95</v>
      </c>
      <c r="Y25" s="93" t="s">
        <v>95</v>
      </c>
      <c r="Z25" s="93" t="s">
        <v>95</v>
      </c>
      <c r="AA25" s="51" t="s">
        <v>95</v>
      </c>
      <c r="AB25" s="51" t="s">
        <v>95</v>
      </c>
      <c r="AC25" s="51" t="s">
        <v>95</v>
      </c>
      <c r="AD25" s="51" t="s">
        <v>95</v>
      </c>
      <c r="AE25" s="51" t="s">
        <v>95</v>
      </c>
      <c r="AF25" s="51" t="s">
        <v>95</v>
      </c>
      <c r="AG25" s="51">
        <v>360945</v>
      </c>
    </row>
    <row r="26" spans="1:33" ht="18.75" customHeight="1">
      <c r="A26" s="128" t="s">
        <v>36</v>
      </c>
      <c r="B26" s="129"/>
      <c r="C26" s="129"/>
      <c r="D26" s="123"/>
      <c r="E26" s="95">
        <v>334</v>
      </c>
      <c r="F26" s="40"/>
      <c r="G26" s="51" t="s">
        <v>2</v>
      </c>
      <c r="H26" s="51">
        <f>SUM(I26:L26)</f>
        <v>9157</v>
      </c>
      <c r="I26" s="51">
        <v>478</v>
      </c>
      <c r="J26" s="21">
        <v>67</v>
      </c>
      <c r="K26" s="51"/>
      <c r="L26" s="51">
        <v>8612</v>
      </c>
      <c r="M26" s="51" t="s">
        <v>5</v>
      </c>
      <c r="N26" s="7"/>
      <c r="Q26" s="15"/>
      <c r="R26" s="15"/>
      <c r="S26" s="15"/>
      <c r="T26" s="41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</row>
    <row r="27" spans="1:33" ht="18.75" customHeight="1">
      <c r="A27" s="146" t="s">
        <v>37</v>
      </c>
      <c r="B27" s="147"/>
      <c r="C27" s="147"/>
      <c r="D27" s="148"/>
      <c r="E27" s="95">
        <v>5</v>
      </c>
      <c r="F27" s="40"/>
      <c r="G27" s="51" t="s">
        <v>2</v>
      </c>
      <c r="H27" s="51">
        <f>SUM(I27:J27)</f>
        <v>63</v>
      </c>
      <c r="I27" s="51">
        <v>60</v>
      </c>
      <c r="J27" s="51">
        <v>3</v>
      </c>
      <c r="K27" s="51"/>
      <c r="L27" s="51" t="s">
        <v>5</v>
      </c>
      <c r="M27" s="51" t="s">
        <v>5</v>
      </c>
      <c r="N27" s="22"/>
      <c r="Q27" s="15"/>
      <c r="R27" s="15"/>
      <c r="S27" s="15" t="s">
        <v>111</v>
      </c>
      <c r="T27" s="52" t="s">
        <v>112</v>
      </c>
      <c r="U27" s="96">
        <v>310471</v>
      </c>
      <c r="V27" s="96">
        <v>175577</v>
      </c>
      <c r="W27" s="96"/>
      <c r="X27" s="94">
        <v>7605</v>
      </c>
      <c r="Y27" s="94">
        <v>14919</v>
      </c>
      <c r="Z27" s="94" t="s">
        <v>95</v>
      </c>
      <c r="AA27" s="94" t="s">
        <v>95</v>
      </c>
      <c r="AB27" s="94" t="s">
        <v>95</v>
      </c>
      <c r="AC27" s="94" t="s">
        <v>95</v>
      </c>
      <c r="AD27" s="94">
        <v>16270</v>
      </c>
      <c r="AE27" s="94">
        <v>8247</v>
      </c>
      <c r="AF27" s="96" t="s">
        <v>95</v>
      </c>
      <c r="AG27" s="51">
        <v>87853</v>
      </c>
    </row>
    <row r="28" spans="1:33" ht="18.75" customHeight="1">
      <c r="A28" s="128" t="s">
        <v>31</v>
      </c>
      <c r="B28" s="129"/>
      <c r="C28" s="129"/>
      <c r="D28" s="123"/>
      <c r="E28" s="51" t="s">
        <v>95</v>
      </c>
      <c r="F28" s="40"/>
      <c r="G28" s="40"/>
      <c r="H28" s="21">
        <v>1</v>
      </c>
      <c r="I28" s="21">
        <v>1</v>
      </c>
      <c r="J28" s="51" t="s">
        <v>95</v>
      </c>
      <c r="K28" s="51"/>
      <c r="L28" s="51" t="s">
        <v>95</v>
      </c>
      <c r="M28" s="51" t="s">
        <v>95</v>
      </c>
      <c r="N28" s="22"/>
      <c r="Q28" s="15"/>
      <c r="R28" s="15"/>
      <c r="S28" s="50"/>
      <c r="T28" s="44"/>
      <c r="U28" s="97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8"/>
      <c r="AG28" s="96"/>
    </row>
    <row r="29" spans="1:34" ht="18.75" customHeight="1">
      <c r="A29" s="128" t="s">
        <v>32</v>
      </c>
      <c r="B29" s="129"/>
      <c r="C29" s="129"/>
      <c r="D29" s="123"/>
      <c r="E29" s="92">
        <v>3</v>
      </c>
      <c r="F29" s="40"/>
      <c r="G29" s="40"/>
      <c r="H29" s="21">
        <v>17</v>
      </c>
      <c r="I29" s="21">
        <v>16</v>
      </c>
      <c r="J29" s="51">
        <v>1</v>
      </c>
      <c r="K29" s="21"/>
      <c r="L29" s="51" t="s">
        <v>95</v>
      </c>
      <c r="M29" s="51" t="s">
        <v>95</v>
      </c>
      <c r="N29" s="22"/>
      <c r="Q29" s="170" t="s">
        <v>114</v>
      </c>
      <c r="R29" s="170"/>
      <c r="S29" s="170"/>
      <c r="T29" s="34" t="s">
        <v>121</v>
      </c>
      <c r="U29" s="93">
        <v>428319</v>
      </c>
      <c r="V29" s="93">
        <v>288040</v>
      </c>
      <c r="W29" s="94"/>
      <c r="X29" s="94" t="s">
        <v>95</v>
      </c>
      <c r="Y29" s="94">
        <v>140279</v>
      </c>
      <c r="Z29" s="94" t="s">
        <v>95</v>
      </c>
      <c r="AA29" s="94" t="s">
        <v>95</v>
      </c>
      <c r="AB29" s="94" t="s">
        <v>95</v>
      </c>
      <c r="AC29" s="94" t="s">
        <v>95</v>
      </c>
      <c r="AD29" s="94" t="s">
        <v>95</v>
      </c>
      <c r="AE29" s="51" t="s">
        <v>95</v>
      </c>
      <c r="AF29" s="94" t="s">
        <v>95</v>
      </c>
      <c r="AG29" s="51" t="s">
        <v>95</v>
      </c>
      <c r="AH29" s="14"/>
    </row>
    <row r="30" spans="1:33" ht="18.75" customHeight="1">
      <c r="A30" s="128" t="s">
        <v>33</v>
      </c>
      <c r="B30" s="129"/>
      <c r="C30" s="129"/>
      <c r="D30" s="123"/>
      <c r="E30" s="92">
        <v>2</v>
      </c>
      <c r="F30" s="40"/>
      <c r="G30" s="40"/>
      <c r="H30" s="21">
        <v>10</v>
      </c>
      <c r="I30" s="21">
        <v>10</v>
      </c>
      <c r="J30" s="51" t="s">
        <v>95</v>
      </c>
      <c r="K30" s="21"/>
      <c r="L30" s="51" t="s">
        <v>95</v>
      </c>
      <c r="M30" s="51" t="s">
        <v>95</v>
      </c>
      <c r="N30" s="22"/>
      <c r="Q30" s="15"/>
      <c r="R30" s="15"/>
      <c r="S30" s="15"/>
      <c r="T30" s="53" t="s">
        <v>94</v>
      </c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15"/>
    </row>
    <row r="31" spans="1:33" ht="18.75" customHeight="1">
      <c r="A31" s="128" t="s">
        <v>1</v>
      </c>
      <c r="B31" s="129"/>
      <c r="C31" s="129"/>
      <c r="D31" s="123"/>
      <c r="E31" s="51" t="s">
        <v>95</v>
      </c>
      <c r="F31" s="40"/>
      <c r="G31" s="40"/>
      <c r="H31" s="21">
        <v>6</v>
      </c>
      <c r="I31" s="51">
        <v>6</v>
      </c>
      <c r="J31" s="51" t="s">
        <v>95</v>
      </c>
      <c r="K31" s="21"/>
      <c r="L31" s="51" t="s">
        <v>95</v>
      </c>
      <c r="M31" s="51" t="s">
        <v>95</v>
      </c>
      <c r="N31" s="22"/>
      <c r="O31" s="18"/>
      <c r="P31" s="18"/>
      <c r="Q31" s="15"/>
      <c r="R31" s="15"/>
      <c r="S31" s="15" t="s">
        <v>113</v>
      </c>
      <c r="T31" s="45" t="s">
        <v>121</v>
      </c>
      <c r="U31" s="96">
        <v>431571</v>
      </c>
      <c r="V31" s="96">
        <v>222151</v>
      </c>
      <c r="W31" s="96"/>
      <c r="X31" s="94">
        <v>6215</v>
      </c>
      <c r="Y31" s="94">
        <v>29480</v>
      </c>
      <c r="Z31" s="94">
        <v>17945</v>
      </c>
      <c r="AA31" s="94">
        <v>52308</v>
      </c>
      <c r="AB31" s="94" t="s">
        <v>95</v>
      </c>
      <c r="AC31" s="94">
        <v>25595</v>
      </c>
      <c r="AD31" s="94">
        <v>43371</v>
      </c>
      <c r="AE31" s="94">
        <v>23190</v>
      </c>
      <c r="AF31" s="94">
        <v>11313</v>
      </c>
      <c r="AG31" s="51" t="s">
        <v>95</v>
      </c>
    </row>
    <row r="32" spans="1:33" ht="18.75" customHeight="1">
      <c r="A32" s="128" t="s">
        <v>34</v>
      </c>
      <c r="B32" s="129"/>
      <c r="C32" s="129"/>
      <c r="D32" s="123"/>
      <c r="E32" s="51" t="s">
        <v>95</v>
      </c>
      <c r="F32" s="40"/>
      <c r="G32" s="40"/>
      <c r="H32" s="21">
        <v>3</v>
      </c>
      <c r="I32" s="51" t="s">
        <v>95</v>
      </c>
      <c r="J32" s="21">
        <v>3</v>
      </c>
      <c r="K32" s="51"/>
      <c r="L32" s="51" t="s">
        <v>95</v>
      </c>
      <c r="M32" s="51" t="s">
        <v>95</v>
      </c>
      <c r="N32" s="22"/>
      <c r="O32" s="18"/>
      <c r="P32" s="18"/>
      <c r="Q32" s="46"/>
      <c r="R32" s="46"/>
      <c r="S32" s="46"/>
      <c r="T32" s="47" t="s">
        <v>74</v>
      </c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</row>
    <row r="33" spans="1:30" ht="18.75" customHeight="1">
      <c r="A33" s="144" t="s">
        <v>3</v>
      </c>
      <c r="B33" s="144"/>
      <c r="C33" s="144"/>
      <c r="D33" s="145"/>
      <c r="E33" s="99">
        <v>41</v>
      </c>
      <c r="F33" s="100"/>
      <c r="G33" s="100"/>
      <c r="H33" s="100">
        <f>SUM(I33:M33)</f>
        <v>2330</v>
      </c>
      <c r="I33" s="100">
        <v>274</v>
      </c>
      <c r="J33" s="100">
        <v>53</v>
      </c>
      <c r="K33" s="100"/>
      <c r="L33" s="101" t="s">
        <v>95</v>
      </c>
      <c r="M33" s="100">
        <v>2003</v>
      </c>
      <c r="N33" s="22"/>
      <c r="O33" s="18"/>
      <c r="P33" s="18"/>
      <c r="Q33" s="20"/>
      <c r="R33" s="15"/>
      <c r="AB33" s="16"/>
      <c r="AC33" s="16"/>
      <c r="AD33" s="16"/>
    </row>
    <row r="34" spans="1:31" ht="18.75" customHeight="1">
      <c r="A34" s="18" t="s">
        <v>88</v>
      </c>
      <c r="N34" s="22"/>
      <c r="O34" s="18"/>
      <c r="P34" s="18"/>
      <c r="AB34" s="14"/>
      <c r="AC34" s="14"/>
      <c r="AD34" s="14"/>
      <c r="AE34" s="3"/>
    </row>
    <row r="35" spans="1:31" ht="18.75" customHeight="1">
      <c r="A35" s="18" t="s">
        <v>86</v>
      </c>
      <c r="N35" s="22"/>
      <c r="O35" s="18"/>
      <c r="P35" s="18"/>
      <c r="Q35" s="133" t="s">
        <v>126</v>
      </c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4"/>
      <c r="AC35" s="14"/>
      <c r="AD35" s="14"/>
      <c r="AE35" s="14"/>
    </row>
    <row r="36" spans="1:33" ht="18.75" customHeight="1" thickBot="1">
      <c r="A36" s="18" t="s">
        <v>8</v>
      </c>
      <c r="N36" s="22"/>
      <c r="O36" s="18"/>
      <c r="P36" s="18"/>
      <c r="Q36" s="15"/>
      <c r="S36" s="16"/>
      <c r="T36" s="16"/>
      <c r="U36" s="16"/>
      <c r="V36" s="16"/>
      <c r="W36" s="16"/>
      <c r="X36" s="16"/>
      <c r="Y36" s="16"/>
      <c r="Z36" s="16"/>
      <c r="AA36" s="17" t="s">
        <v>10</v>
      </c>
      <c r="AB36" s="15"/>
      <c r="AC36" s="15"/>
      <c r="AD36" s="15"/>
      <c r="AF36" s="6"/>
      <c r="AG36" s="25"/>
    </row>
    <row r="37" spans="14:32" ht="18.75" customHeight="1">
      <c r="N37" s="22"/>
      <c r="O37" s="18"/>
      <c r="P37" s="18"/>
      <c r="Q37" s="142" t="s">
        <v>108</v>
      </c>
      <c r="R37" s="142"/>
      <c r="S37" s="157"/>
      <c r="T37" s="26" t="s">
        <v>12</v>
      </c>
      <c r="U37" s="26" t="s">
        <v>13</v>
      </c>
      <c r="V37" s="55" t="s">
        <v>14</v>
      </c>
      <c r="W37" s="165" t="s">
        <v>108</v>
      </c>
      <c r="X37" s="143"/>
      <c r="Y37" s="26" t="s">
        <v>12</v>
      </c>
      <c r="Z37" s="26" t="s">
        <v>13</v>
      </c>
      <c r="AA37" s="27" t="s">
        <v>14</v>
      </c>
      <c r="AB37" s="15"/>
      <c r="AC37" s="15"/>
      <c r="AD37" s="15"/>
      <c r="AF37" s="14"/>
    </row>
    <row r="38" spans="14:30" ht="18.75" customHeight="1">
      <c r="N38" s="22"/>
      <c r="O38" s="18"/>
      <c r="P38" s="18"/>
      <c r="Q38" s="125" t="s">
        <v>93</v>
      </c>
      <c r="R38" s="125"/>
      <c r="S38" s="169"/>
      <c r="T38" s="91">
        <f>SUM(T40,T43,T44,T45,T46,T47,T49,Y38,Y39,Y40,Y42,Y41,Y44,Y45,Y47,Y48,Y50,Y52,Y53)</f>
        <v>946747</v>
      </c>
      <c r="U38" s="91">
        <f>SUM(U40,U43,U44,U45,U46,U47,U49,Z38,Z39,Z40,Z42,Z41,Z44,Z45,Z47,Z48,Z50,Z52,Z53)</f>
        <v>454054</v>
      </c>
      <c r="V38" s="91">
        <f>SUM(V40,V43,V44,V45,V46,V47,V49,AA38,AA39,AA40,AA42,AA41,AA44,AA45,AA47,AA48,AA50,AA52,AA53)</f>
        <v>492693</v>
      </c>
      <c r="W38" s="136" t="s">
        <v>42</v>
      </c>
      <c r="X38" s="164"/>
      <c r="Y38" s="63">
        <f>SUM(Z38:AA38)</f>
        <v>43762</v>
      </c>
      <c r="Z38" s="8">
        <v>20699</v>
      </c>
      <c r="AA38" s="8">
        <v>23063</v>
      </c>
      <c r="AB38" s="9"/>
      <c r="AC38" s="8"/>
      <c r="AD38" s="8"/>
    </row>
    <row r="39" spans="14:31" ht="18.75" customHeight="1">
      <c r="N39" s="22"/>
      <c r="O39" s="18"/>
      <c r="P39" s="18"/>
      <c r="Q39" s="56"/>
      <c r="R39" s="56"/>
      <c r="S39" s="57"/>
      <c r="T39" s="63"/>
      <c r="U39" s="102"/>
      <c r="V39" s="103"/>
      <c r="W39" s="124" t="s">
        <v>46</v>
      </c>
      <c r="X39" s="123"/>
      <c r="Y39" s="63">
        <f>SUM(Z39:AA39)</f>
        <v>22482</v>
      </c>
      <c r="Z39" s="8">
        <v>10523</v>
      </c>
      <c r="AA39" s="8">
        <v>11959</v>
      </c>
      <c r="AB39" s="9"/>
      <c r="AC39" s="8"/>
      <c r="AD39" s="8"/>
      <c r="AE39" s="17"/>
    </row>
    <row r="40" spans="14:31" ht="18.75" customHeight="1">
      <c r="N40" s="22"/>
      <c r="O40" s="18"/>
      <c r="P40" s="18"/>
      <c r="Q40" s="159" t="s">
        <v>40</v>
      </c>
      <c r="R40" s="159"/>
      <c r="S40" s="134"/>
      <c r="T40" s="63">
        <f>SUM(U40:V40)</f>
        <v>376793</v>
      </c>
      <c r="U40" s="8">
        <v>180146</v>
      </c>
      <c r="V40" s="104">
        <v>196647</v>
      </c>
      <c r="W40" s="124" t="s">
        <v>47</v>
      </c>
      <c r="X40" s="123"/>
      <c r="Y40" s="63">
        <f>SUM(Z40:AA40)</f>
        <v>12212</v>
      </c>
      <c r="Z40" s="8">
        <v>5626</v>
      </c>
      <c r="AA40" s="8">
        <v>6586</v>
      </c>
      <c r="AB40" s="9"/>
      <c r="AC40" s="8"/>
      <c r="AD40" s="8"/>
      <c r="AE40" s="14"/>
    </row>
    <row r="41" spans="1:31" ht="18.75" customHeight="1">
      <c r="A41" s="18"/>
      <c r="N41" s="22"/>
      <c r="O41" s="18"/>
      <c r="P41" s="18"/>
      <c r="Q41" s="159" t="s">
        <v>64</v>
      </c>
      <c r="R41" s="159"/>
      <c r="S41" s="134"/>
      <c r="T41" s="63">
        <f>T40</f>
        <v>376793</v>
      </c>
      <c r="U41" s="8">
        <f>U40</f>
        <v>180146</v>
      </c>
      <c r="V41" s="104">
        <f>V40</f>
        <v>196647</v>
      </c>
      <c r="W41" s="124" t="s">
        <v>48</v>
      </c>
      <c r="X41" s="123"/>
      <c r="Y41" s="63">
        <f>SUM(Z41:AA41)</f>
        <v>18195</v>
      </c>
      <c r="Z41" s="8">
        <v>8571</v>
      </c>
      <c r="AA41" s="8">
        <v>9624</v>
      </c>
      <c r="AB41" s="9"/>
      <c r="AC41" s="8"/>
      <c r="AD41" s="8"/>
      <c r="AE41" s="14"/>
    </row>
    <row r="42" spans="1:31" ht="18.75" customHeight="1">
      <c r="A42" s="18"/>
      <c r="N42" s="22"/>
      <c r="O42" s="18"/>
      <c r="P42" s="18"/>
      <c r="Q42" s="58"/>
      <c r="R42" s="15"/>
      <c r="S42" s="59"/>
      <c r="T42" s="105"/>
      <c r="U42" s="9"/>
      <c r="V42" s="106"/>
      <c r="W42" s="124" t="s">
        <v>62</v>
      </c>
      <c r="X42" s="123"/>
      <c r="Y42" s="63">
        <f>SUM(Z42:AA42)</f>
        <v>29667</v>
      </c>
      <c r="Z42" s="8">
        <v>14197</v>
      </c>
      <c r="AA42" s="8">
        <v>15470</v>
      </c>
      <c r="AB42" s="9"/>
      <c r="AC42" s="8"/>
      <c r="AD42" s="8"/>
      <c r="AE42" s="15"/>
    </row>
    <row r="43" spans="14:31" ht="18.75" customHeight="1">
      <c r="N43" s="22"/>
      <c r="O43" s="18"/>
      <c r="P43" s="18"/>
      <c r="Q43" s="159" t="s">
        <v>43</v>
      </c>
      <c r="R43" s="159"/>
      <c r="S43" s="134"/>
      <c r="T43" s="63">
        <f>SUM(U43:V43)</f>
        <v>88298</v>
      </c>
      <c r="U43" s="8">
        <v>42804</v>
      </c>
      <c r="V43" s="104">
        <v>45494</v>
      </c>
      <c r="W43" s="124" t="s">
        <v>50</v>
      </c>
      <c r="X43" s="123"/>
      <c r="Y43" s="63">
        <f>SUM(Y44:Y45)</f>
        <v>53106</v>
      </c>
      <c r="Z43" s="8">
        <f>SUM(Z44:Z45)</f>
        <v>25451</v>
      </c>
      <c r="AA43" s="8">
        <f>SUM(AA44:AA45)</f>
        <v>27655</v>
      </c>
      <c r="AB43" s="9"/>
      <c r="AC43" s="8"/>
      <c r="AD43" s="8"/>
      <c r="AE43" s="15"/>
    </row>
    <row r="44" spans="14:41" ht="18.75" customHeight="1">
      <c r="N44" s="22"/>
      <c r="O44" s="18"/>
      <c r="P44" s="18"/>
      <c r="Q44" s="159" t="s">
        <v>45</v>
      </c>
      <c r="R44" s="159"/>
      <c r="S44" s="134"/>
      <c r="T44" s="63">
        <f aca="true" t="shared" si="0" ref="T44:T49">SUM(U44:V44)</f>
        <v>55423</v>
      </c>
      <c r="U44" s="8">
        <v>26087</v>
      </c>
      <c r="V44" s="104">
        <v>29336</v>
      </c>
      <c r="W44" s="60"/>
      <c r="X44" s="48" t="s">
        <v>97</v>
      </c>
      <c r="Y44" s="107">
        <f>SUM(Z44:AA44)</f>
        <v>31149</v>
      </c>
      <c r="Z44" s="23">
        <v>15000</v>
      </c>
      <c r="AA44" s="23">
        <v>16149</v>
      </c>
      <c r="AB44" s="23"/>
      <c r="AC44" s="14"/>
      <c r="AD44" s="14"/>
      <c r="AE44" s="8"/>
      <c r="AJ44" s="25"/>
      <c r="AK44" s="25"/>
      <c r="AL44" s="25"/>
      <c r="AM44" s="25"/>
      <c r="AN44" s="25"/>
      <c r="AO44" s="25"/>
    </row>
    <row r="45" spans="14:31" ht="18.75" customHeight="1">
      <c r="N45" s="22"/>
      <c r="O45" s="18"/>
      <c r="P45" s="18"/>
      <c r="Q45" s="159" t="s">
        <v>72</v>
      </c>
      <c r="R45" s="159"/>
      <c r="S45" s="134"/>
      <c r="T45" s="63">
        <f t="shared" si="0"/>
        <v>93357</v>
      </c>
      <c r="U45" s="8">
        <v>45116</v>
      </c>
      <c r="V45" s="104">
        <v>48241</v>
      </c>
      <c r="W45" s="60"/>
      <c r="X45" s="48" t="s">
        <v>98</v>
      </c>
      <c r="Y45" s="107">
        <f>SUM(Z45:AA45)</f>
        <v>21957</v>
      </c>
      <c r="Z45" s="23">
        <v>10451</v>
      </c>
      <c r="AA45" s="23">
        <v>11506</v>
      </c>
      <c r="AB45" s="23"/>
      <c r="AC45" s="14"/>
      <c r="AD45" s="14"/>
      <c r="AE45" s="8"/>
    </row>
    <row r="46" spans="14:31" ht="18.75" customHeight="1">
      <c r="N46" s="22"/>
      <c r="O46" s="18"/>
      <c r="P46" s="18"/>
      <c r="Q46" s="159" t="s">
        <v>67</v>
      </c>
      <c r="R46" s="159"/>
      <c r="S46" s="134"/>
      <c r="T46" s="63">
        <f t="shared" si="0"/>
        <v>40351</v>
      </c>
      <c r="U46" s="8">
        <v>19751</v>
      </c>
      <c r="V46" s="104">
        <v>20600</v>
      </c>
      <c r="W46" s="124" t="s">
        <v>54</v>
      </c>
      <c r="X46" s="123"/>
      <c r="Y46" s="63">
        <f>SUM(Y47:Y48)</f>
        <v>28176</v>
      </c>
      <c r="Z46" s="8">
        <f>SUM(Z47:Z48)</f>
        <v>13416</v>
      </c>
      <c r="AA46" s="8">
        <f>SUM(AA47:AA48)</f>
        <v>14760</v>
      </c>
      <c r="AB46" s="23"/>
      <c r="AC46" s="14"/>
      <c r="AD46" s="14"/>
      <c r="AE46" s="8"/>
    </row>
    <row r="47" spans="14:31" ht="18.75" customHeight="1">
      <c r="N47" s="22"/>
      <c r="O47" s="18"/>
      <c r="P47" s="18"/>
      <c r="Q47" s="159" t="s">
        <v>82</v>
      </c>
      <c r="R47" s="159"/>
      <c r="S47" s="134"/>
      <c r="T47" s="63">
        <f t="shared" si="0"/>
        <v>43613</v>
      </c>
      <c r="U47" s="8">
        <v>21997</v>
      </c>
      <c r="V47" s="8">
        <v>21616</v>
      </c>
      <c r="W47" s="60"/>
      <c r="X47" s="61" t="s">
        <v>99</v>
      </c>
      <c r="Y47" s="107">
        <f>SUM(Z47:AA47)</f>
        <v>17159</v>
      </c>
      <c r="Z47" s="23">
        <v>8170</v>
      </c>
      <c r="AA47" s="23">
        <v>8989</v>
      </c>
      <c r="AB47" s="23"/>
      <c r="AC47" s="14"/>
      <c r="AD47" s="14"/>
      <c r="AE47" s="8"/>
    </row>
    <row r="48" spans="14:31" ht="18.75" customHeight="1">
      <c r="N48" s="22"/>
      <c r="O48" s="18"/>
      <c r="P48" s="18"/>
      <c r="Q48" s="159" t="s">
        <v>83</v>
      </c>
      <c r="R48" s="159"/>
      <c r="S48" s="134"/>
      <c r="T48" s="63">
        <f>T49</f>
        <v>4826</v>
      </c>
      <c r="U48" s="8">
        <f>U49</f>
        <v>2340</v>
      </c>
      <c r="V48" s="104">
        <f>V49</f>
        <v>2486</v>
      </c>
      <c r="W48" s="60"/>
      <c r="X48" s="61" t="s">
        <v>68</v>
      </c>
      <c r="Y48" s="107">
        <f>SUM(Z48:AA48)</f>
        <v>11017</v>
      </c>
      <c r="Z48" s="23">
        <v>5246</v>
      </c>
      <c r="AA48" s="23">
        <v>5771</v>
      </c>
      <c r="AB48" s="23"/>
      <c r="AC48" s="14"/>
      <c r="AD48" s="14"/>
      <c r="AE48" s="8"/>
    </row>
    <row r="49" spans="14:31" ht="15" customHeight="1">
      <c r="N49" s="22"/>
      <c r="O49" s="18"/>
      <c r="Q49" s="62" t="s">
        <v>81</v>
      </c>
      <c r="R49" s="130" t="s">
        <v>84</v>
      </c>
      <c r="S49" s="123"/>
      <c r="T49" s="107">
        <f t="shared" si="0"/>
        <v>4826</v>
      </c>
      <c r="U49" s="23">
        <v>2340</v>
      </c>
      <c r="V49" s="23">
        <v>2486</v>
      </c>
      <c r="W49" s="122" t="s">
        <v>41</v>
      </c>
      <c r="X49" s="123"/>
      <c r="Y49" s="63">
        <f>Y50</f>
        <v>14816</v>
      </c>
      <c r="Z49" s="8">
        <f>Z50</f>
        <v>7116</v>
      </c>
      <c r="AA49" s="8">
        <f>AA50</f>
        <v>7700</v>
      </c>
      <c r="AB49" s="23"/>
      <c r="AC49" s="14"/>
      <c r="AD49" s="14"/>
      <c r="AE49" s="8"/>
    </row>
    <row r="50" spans="14:31" ht="18.75" customHeight="1">
      <c r="N50" s="22"/>
      <c r="O50" s="18"/>
      <c r="P50" s="18"/>
      <c r="Q50" s="159" t="s">
        <v>44</v>
      </c>
      <c r="R50" s="159"/>
      <c r="S50" s="134"/>
      <c r="T50" s="63">
        <f>SUM(T43:T48)</f>
        <v>325868</v>
      </c>
      <c r="U50" s="8">
        <f>SUM(U43:U49)</f>
        <v>160435</v>
      </c>
      <c r="V50" s="104">
        <f>SUM(V43:V49)</f>
        <v>170259</v>
      </c>
      <c r="W50" s="60"/>
      <c r="X50" s="61" t="s">
        <v>73</v>
      </c>
      <c r="Y50" s="107">
        <f>SUM(Z50:AA50)</f>
        <v>14816</v>
      </c>
      <c r="Z50" s="23">
        <v>7116</v>
      </c>
      <c r="AA50" s="23">
        <v>7700</v>
      </c>
      <c r="AB50" s="15"/>
      <c r="AC50" s="15"/>
      <c r="AD50" s="15"/>
      <c r="AE50" s="14"/>
    </row>
    <row r="51" spans="1:31" ht="19.5" customHeight="1">
      <c r="A51" s="133" t="s">
        <v>123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8"/>
      <c r="Q51" s="15"/>
      <c r="R51" s="15"/>
      <c r="S51" s="49"/>
      <c r="T51" s="63" t="s">
        <v>81</v>
      </c>
      <c r="U51" s="8" t="s">
        <v>81</v>
      </c>
      <c r="V51" s="8" t="s">
        <v>81</v>
      </c>
      <c r="W51" s="122" t="s">
        <v>71</v>
      </c>
      <c r="X51" s="123"/>
      <c r="Y51" s="63">
        <f>SUM(Y52:Y53)</f>
        <v>21670</v>
      </c>
      <c r="Z51" s="8">
        <f>SUM(Z52:Z53)</f>
        <v>10214</v>
      </c>
      <c r="AA51" s="8">
        <f>SUM(AA52:AA53)</f>
        <v>11456</v>
      </c>
      <c r="AB51" s="15"/>
      <c r="AC51" s="15"/>
      <c r="AD51" s="15"/>
      <c r="AE51" s="14"/>
    </row>
    <row r="52" spans="1:31" ht="19.5" customHeight="1">
      <c r="A52" s="151" t="s">
        <v>120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8"/>
      <c r="Q52" s="15"/>
      <c r="R52" s="15"/>
      <c r="S52" s="64"/>
      <c r="T52" s="8"/>
      <c r="U52" s="8" t="s">
        <v>81</v>
      </c>
      <c r="V52" s="8"/>
      <c r="W52" s="65"/>
      <c r="X52" s="61" t="s">
        <v>100</v>
      </c>
      <c r="Y52" s="107">
        <f>SUM(Z52:AA52)</f>
        <v>7007</v>
      </c>
      <c r="Z52" s="23">
        <v>3321</v>
      </c>
      <c r="AA52" s="23">
        <v>3686</v>
      </c>
      <c r="AE52" s="14"/>
    </row>
    <row r="53" spans="15:31" ht="18" customHeight="1" thickBot="1">
      <c r="O53" s="17" t="s">
        <v>10</v>
      </c>
      <c r="P53" s="18"/>
      <c r="Q53" s="15"/>
      <c r="R53" s="42"/>
      <c r="S53" s="66"/>
      <c r="T53" s="8"/>
      <c r="U53" s="8"/>
      <c r="V53" s="8"/>
      <c r="W53" s="60"/>
      <c r="X53" s="61" t="s">
        <v>70</v>
      </c>
      <c r="Y53" s="107">
        <f>SUM(Z53:AA53)</f>
        <v>14663</v>
      </c>
      <c r="Z53" s="23">
        <v>6893</v>
      </c>
      <c r="AA53" s="23">
        <v>7770</v>
      </c>
      <c r="AE53" s="14"/>
    </row>
    <row r="54" spans="1:31" ht="18.75" customHeight="1">
      <c r="A54" s="142" t="s">
        <v>91</v>
      </c>
      <c r="B54" s="143"/>
      <c r="C54" s="26" t="s">
        <v>92</v>
      </c>
      <c r="D54" s="67" t="s">
        <v>38</v>
      </c>
      <c r="E54" s="68" t="s">
        <v>39</v>
      </c>
      <c r="F54" s="69" t="s">
        <v>91</v>
      </c>
      <c r="G54" s="70"/>
      <c r="H54" s="26" t="s">
        <v>92</v>
      </c>
      <c r="I54" s="67" t="s">
        <v>38</v>
      </c>
      <c r="J54" s="68" t="s">
        <v>39</v>
      </c>
      <c r="K54" s="70" t="s">
        <v>91</v>
      </c>
      <c r="L54" s="70"/>
      <c r="M54" s="26" t="s">
        <v>92</v>
      </c>
      <c r="N54" s="67" t="s">
        <v>38</v>
      </c>
      <c r="O54" s="71" t="s">
        <v>39</v>
      </c>
      <c r="P54" s="18"/>
      <c r="Q54" s="72" t="s">
        <v>81</v>
      </c>
      <c r="R54" s="73"/>
      <c r="S54" s="74"/>
      <c r="T54" s="75"/>
      <c r="U54" s="75"/>
      <c r="V54" s="76"/>
      <c r="W54" s="166" t="s">
        <v>55</v>
      </c>
      <c r="X54" s="167"/>
      <c r="Y54" s="108">
        <f>SUM(Y38,Y39,Y40,Y41,Y42,Y43,Y46,Y49,Y51)</f>
        <v>244086</v>
      </c>
      <c r="Z54" s="83">
        <f>SUM(Z38,Z39,Z40,Z41,Z42,Z43,Z46,Z49,Z51)</f>
        <v>115813</v>
      </c>
      <c r="AA54" s="83">
        <f>SUM(AA38,AA39,AA40,AA41,AA42,AA43,AA46,AA49,AA51)</f>
        <v>128273</v>
      </c>
      <c r="AE54" s="14"/>
    </row>
    <row r="55" spans="1:31" ht="18.75" customHeight="1">
      <c r="A55" s="125" t="s">
        <v>93</v>
      </c>
      <c r="B55" s="127"/>
      <c r="C55" s="91">
        <f>SUM(C57,C58,C59,C60,C61,C62,C63,C64,C65,C66,H56,H58,H60,H61,H63,H64,H66,M57,M58)</f>
        <v>12005</v>
      </c>
      <c r="D55" s="91">
        <f>SUM(D57,D58,D59,D60,D61,D62,D63,D64,D65,D66,I56,I58,I60,I61,I63,I64,I66,N57,N58)</f>
        <v>6045</v>
      </c>
      <c r="E55" s="91">
        <f>C55-D55</f>
        <v>5960</v>
      </c>
      <c r="F55" s="136" t="s">
        <v>81</v>
      </c>
      <c r="G55" s="137"/>
      <c r="H55" s="109" t="s">
        <v>81</v>
      </c>
      <c r="I55" s="110" t="s">
        <v>81</v>
      </c>
      <c r="J55" s="111" t="s">
        <v>81</v>
      </c>
      <c r="K55" s="161" t="s">
        <v>81</v>
      </c>
      <c r="L55" s="162"/>
      <c r="M55" s="63" t="s">
        <v>81</v>
      </c>
      <c r="N55" s="8" t="s">
        <v>81</v>
      </c>
      <c r="O55" s="8" t="s">
        <v>81</v>
      </c>
      <c r="P55" s="18"/>
      <c r="Q55" s="20" t="s">
        <v>4</v>
      </c>
      <c r="R55" s="15"/>
      <c r="U55" s="15"/>
      <c r="V55" s="15"/>
      <c r="W55" s="15"/>
      <c r="X55" s="15"/>
      <c r="Y55" s="15"/>
      <c r="Z55" s="15" t="s">
        <v>81</v>
      </c>
      <c r="AA55" s="15" t="s">
        <v>81</v>
      </c>
      <c r="AE55" s="14"/>
    </row>
    <row r="56" spans="1:31" ht="18.75" customHeight="1">
      <c r="A56" s="56"/>
      <c r="B56" s="57"/>
      <c r="C56" s="112"/>
      <c r="D56" s="113"/>
      <c r="E56" s="114" t="s">
        <v>81</v>
      </c>
      <c r="F56" s="124" t="s">
        <v>82</v>
      </c>
      <c r="G56" s="134"/>
      <c r="H56" s="63">
        <v>347</v>
      </c>
      <c r="I56" s="8">
        <v>266</v>
      </c>
      <c r="J56" s="104">
        <f>H56-I56</f>
        <v>81</v>
      </c>
      <c r="K56" s="122" t="s">
        <v>71</v>
      </c>
      <c r="L56" s="163"/>
      <c r="M56" s="63">
        <f>SUM(M57:M58)</f>
        <v>633</v>
      </c>
      <c r="N56" s="8">
        <f>SUM(N57:N58)</f>
        <v>285</v>
      </c>
      <c r="O56" s="8">
        <f>M56-N56</f>
        <v>348</v>
      </c>
      <c r="P56" s="18"/>
      <c r="Q56" s="24"/>
      <c r="R56" s="9"/>
      <c r="AE56" s="15"/>
    </row>
    <row r="57" spans="1:31" ht="18.75" customHeight="1">
      <c r="A57" s="159" t="s">
        <v>40</v>
      </c>
      <c r="B57" s="160"/>
      <c r="C57" s="63">
        <v>3278</v>
      </c>
      <c r="D57" s="8">
        <v>1697</v>
      </c>
      <c r="E57" s="104">
        <f>C57-D57</f>
        <v>1581</v>
      </c>
      <c r="F57" s="124" t="s">
        <v>49</v>
      </c>
      <c r="G57" s="134"/>
      <c r="H57" s="63">
        <f>H58</f>
        <v>89</v>
      </c>
      <c r="I57" s="8">
        <f>I58</f>
        <v>72</v>
      </c>
      <c r="J57" s="104">
        <f aca="true" t="shared" si="1" ref="J57:J66">H57-I57</f>
        <v>17</v>
      </c>
      <c r="K57" s="77"/>
      <c r="L57" s="61" t="s">
        <v>100</v>
      </c>
      <c r="M57" s="107">
        <v>259</v>
      </c>
      <c r="N57" s="23">
        <v>85</v>
      </c>
      <c r="O57" s="23">
        <f>M57-N57</f>
        <v>174</v>
      </c>
      <c r="P57" s="18"/>
      <c r="Q57" s="24"/>
      <c r="R57" s="15"/>
      <c r="AE57" s="15"/>
    </row>
    <row r="58" spans="1:16" ht="18.75" customHeight="1">
      <c r="A58" s="159" t="s">
        <v>42</v>
      </c>
      <c r="B58" s="160"/>
      <c r="C58" s="63">
        <v>1130</v>
      </c>
      <c r="D58" s="8">
        <v>379</v>
      </c>
      <c r="E58" s="104">
        <f aca="true" t="shared" si="2" ref="E58:E66">C58-D58</f>
        <v>751</v>
      </c>
      <c r="F58" s="24"/>
      <c r="G58" s="48" t="s">
        <v>52</v>
      </c>
      <c r="H58" s="107">
        <v>89</v>
      </c>
      <c r="I58" s="23">
        <v>72</v>
      </c>
      <c r="J58" s="115">
        <f t="shared" si="1"/>
        <v>17</v>
      </c>
      <c r="K58" s="77"/>
      <c r="L58" s="61" t="s">
        <v>70</v>
      </c>
      <c r="M58" s="107">
        <v>374</v>
      </c>
      <c r="N58" s="23">
        <v>200</v>
      </c>
      <c r="O58" s="23">
        <f>M58-N58</f>
        <v>174</v>
      </c>
      <c r="P58" s="18"/>
    </row>
    <row r="59" spans="1:16" ht="18.75" customHeight="1">
      <c r="A59" s="159" t="s">
        <v>43</v>
      </c>
      <c r="B59" s="160"/>
      <c r="C59" s="63">
        <v>1112</v>
      </c>
      <c r="D59" s="8">
        <v>362</v>
      </c>
      <c r="E59" s="104">
        <f t="shared" si="2"/>
        <v>750</v>
      </c>
      <c r="F59" s="122" t="s">
        <v>50</v>
      </c>
      <c r="G59" s="163"/>
      <c r="H59" s="63">
        <f>SUM(H60:H61)</f>
        <v>583</v>
      </c>
      <c r="I59" s="8">
        <f>SUM(I60:I61)</f>
        <v>307</v>
      </c>
      <c r="J59" s="8">
        <f t="shared" si="1"/>
        <v>276</v>
      </c>
      <c r="K59" s="77"/>
      <c r="L59" s="61"/>
      <c r="M59" s="107"/>
      <c r="N59" s="23"/>
      <c r="O59" s="23"/>
      <c r="P59" s="18"/>
    </row>
    <row r="60" spans="1:16" ht="18.75" customHeight="1">
      <c r="A60" s="159" t="s">
        <v>46</v>
      </c>
      <c r="B60" s="160"/>
      <c r="C60" s="63">
        <v>530</v>
      </c>
      <c r="D60" s="8">
        <v>267</v>
      </c>
      <c r="E60" s="104">
        <f t="shared" si="2"/>
        <v>263</v>
      </c>
      <c r="F60" s="77"/>
      <c r="G60" s="61" t="s">
        <v>51</v>
      </c>
      <c r="H60" s="107">
        <v>378</v>
      </c>
      <c r="I60" s="23">
        <v>181</v>
      </c>
      <c r="J60" s="115">
        <f t="shared" si="1"/>
        <v>197</v>
      </c>
      <c r="K60" s="15"/>
      <c r="L60" s="61"/>
      <c r="M60" s="107"/>
      <c r="N60" s="23"/>
      <c r="O60" s="23"/>
      <c r="P60" s="18"/>
    </row>
    <row r="61" spans="1:16" ht="18.75" customHeight="1">
      <c r="A61" s="159" t="s">
        <v>47</v>
      </c>
      <c r="B61" s="160"/>
      <c r="C61" s="63">
        <v>418</v>
      </c>
      <c r="D61" s="8">
        <v>166</v>
      </c>
      <c r="E61" s="104">
        <f t="shared" si="2"/>
        <v>252</v>
      </c>
      <c r="F61" s="78"/>
      <c r="G61" s="61" t="s">
        <v>53</v>
      </c>
      <c r="H61" s="107">
        <v>205</v>
      </c>
      <c r="I61" s="23">
        <v>126</v>
      </c>
      <c r="J61" s="115">
        <f t="shared" si="1"/>
        <v>79</v>
      </c>
      <c r="K61" s="15"/>
      <c r="L61" s="50"/>
      <c r="M61" s="15"/>
      <c r="N61" s="15"/>
      <c r="O61" s="15"/>
      <c r="P61" s="18"/>
    </row>
    <row r="62" spans="1:31" ht="18.75" customHeight="1">
      <c r="A62" s="159" t="s">
        <v>45</v>
      </c>
      <c r="B62" s="160"/>
      <c r="C62" s="63">
        <v>1134</v>
      </c>
      <c r="D62" s="8">
        <v>399</v>
      </c>
      <c r="E62" s="104">
        <f t="shared" si="2"/>
        <v>735</v>
      </c>
      <c r="F62" s="122" t="s">
        <v>54</v>
      </c>
      <c r="G62" s="160"/>
      <c r="H62" s="63">
        <f>SUM(H63:H64)</f>
        <v>555</v>
      </c>
      <c r="I62" s="8">
        <f>SUM(I63:I64)</f>
        <v>326</v>
      </c>
      <c r="J62" s="104">
        <f t="shared" si="1"/>
        <v>229</v>
      </c>
      <c r="K62" s="15"/>
      <c r="L62" s="50"/>
      <c r="M62" s="15"/>
      <c r="N62" s="15"/>
      <c r="O62" s="15"/>
      <c r="P62" s="18"/>
      <c r="AE62" s="3"/>
    </row>
    <row r="63" spans="1:16" ht="18.75" customHeight="1">
      <c r="A63" s="159" t="s">
        <v>48</v>
      </c>
      <c r="B63" s="160"/>
      <c r="C63" s="63">
        <v>164</v>
      </c>
      <c r="D63" s="8">
        <v>127</v>
      </c>
      <c r="E63" s="104">
        <f t="shared" si="2"/>
        <v>37</v>
      </c>
      <c r="F63" s="77"/>
      <c r="G63" s="61" t="s">
        <v>63</v>
      </c>
      <c r="H63" s="107">
        <v>337</v>
      </c>
      <c r="I63" s="23">
        <v>218</v>
      </c>
      <c r="J63" s="115">
        <f t="shared" si="1"/>
        <v>119</v>
      </c>
      <c r="K63" s="15"/>
      <c r="L63" s="50"/>
      <c r="M63" s="15"/>
      <c r="N63" s="15"/>
      <c r="O63" s="15"/>
      <c r="P63" s="18"/>
    </row>
    <row r="64" spans="1:16" ht="18.75" customHeight="1">
      <c r="A64" s="159" t="s">
        <v>62</v>
      </c>
      <c r="B64" s="160"/>
      <c r="C64" s="63">
        <v>352</v>
      </c>
      <c r="D64" s="8">
        <v>240</v>
      </c>
      <c r="E64" s="104">
        <f t="shared" si="2"/>
        <v>112</v>
      </c>
      <c r="F64" s="79"/>
      <c r="G64" s="61" t="s">
        <v>68</v>
      </c>
      <c r="H64" s="107">
        <v>218</v>
      </c>
      <c r="I64" s="23">
        <v>108</v>
      </c>
      <c r="J64" s="115">
        <f t="shared" si="1"/>
        <v>110</v>
      </c>
      <c r="K64" s="15"/>
      <c r="L64" s="50"/>
      <c r="M64" s="15"/>
      <c r="N64" s="15"/>
      <c r="O64" s="15"/>
      <c r="P64" s="18"/>
    </row>
    <row r="65" spans="1:16" ht="18.75" customHeight="1">
      <c r="A65" s="159" t="s">
        <v>66</v>
      </c>
      <c r="B65" s="160"/>
      <c r="C65" s="63">
        <v>740</v>
      </c>
      <c r="D65" s="8">
        <v>575</v>
      </c>
      <c r="E65" s="104">
        <f t="shared" si="2"/>
        <v>165</v>
      </c>
      <c r="F65" s="122" t="s">
        <v>41</v>
      </c>
      <c r="G65" s="163"/>
      <c r="H65" s="63">
        <f>H66</f>
        <v>232</v>
      </c>
      <c r="I65" s="8">
        <f>I66</f>
        <v>189</v>
      </c>
      <c r="J65" s="104">
        <f t="shared" si="1"/>
        <v>43</v>
      </c>
      <c r="K65" s="15"/>
      <c r="L65" s="50"/>
      <c r="M65" s="15"/>
      <c r="N65" s="15"/>
      <c r="O65" s="15"/>
      <c r="P65" s="18"/>
    </row>
    <row r="66" spans="1:16" ht="18.75" customHeight="1">
      <c r="A66" s="159" t="s">
        <v>67</v>
      </c>
      <c r="B66" s="160"/>
      <c r="C66" s="63">
        <v>708</v>
      </c>
      <c r="D66" s="8">
        <v>388</v>
      </c>
      <c r="E66" s="104">
        <f t="shared" si="2"/>
        <v>320</v>
      </c>
      <c r="F66" s="77"/>
      <c r="G66" s="61" t="s">
        <v>69</v>
      </c>
      <c r="H66" s="107">
        <v>232</v>
      </c>
      <c r="I66" s="23">
        <v>189</v>
      </c>
      <c r="J66" s="115">
        <f t="shared" si="1"/>
        <v>43</v>
      </c>
      <c r="K66" s="15"/>
      <c r="L66" s="50"/>
      <c r="M66" s="15"/>
      <c r="N66" s="15"/>
      <c r="O66" s="15"/>
      <c r="P66" s="18"/>
    </row>
    <row r="67" spans="1:16" ht="18.75" customHeight="1">
      <c r="A67" s="80"/>
      <c r="B67" s="81"/>
      <c r="C67" s="82"/>
      <c r="D67" s="83" t="s">
        <v>2</v>
      </c>
      <c r="E67" s="84"/>
      <c r="F67" s="85"/>
      <c r="G67" s="86"/>
      <c r="H67" s="87"/>
      <c r="I67" s="88"/>
      <c r="J67" s="89"/>
      <c r="K67" s="75"/>
      <c r="L67" s="90"/>
      <c r="M67" s="75"/>
      <c r="N67" s="75"/>
      <c r="O67" s="75"/>
      <c r="P67" s="18"/>
    </row>
    <row r="68" spans="1:16" ht="18.75" customHeight="1">
      <c r="A68" s="12" t="s">
        <v>87</v>
      </c>
      <c r="P68" s="18"/>
    </row>
    <row r="69" ht="18.75" customHeight="1">
      <c r="P69" s="18"/>
    </row>
    <row r="70" ht="18.75" customHeight="1">
      <c r="P70" s="18"/>
    </row>
    <row r="71" ht="18.75" customHeight="1">
      <c r="P71" s="18"/>
    </row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</sheetData>
  <sheetProtection/>
  <mergeCells count="105">
    <mergeCell ref="Q13:S13"/>
    <mergeCell ref="Q29:S29"/>
    <mergeCell ref="AB23:AB24"/>
    <mergeCell ref="Q21:AD21"/>
    <mergeCell ref="V23:V24"/>
    <mergeCell ref="AC23:AC24"/>
    <mergeCell ref="Q23:S24"/>
    <mergeCell ref="U23:U24"/>
    <mergeCell ref="T23:T24"/>
    <mergeCell ref="A2:AD2"/>
    <mergeCell ref="R49:S49"/>
    <mergeCell ref="Q43:S43"/>
    <mergeCell ref="Q44:S44"/>
    <mergeCell ref="Q45:S45"/>
    <mergeCell ref="Q46:S46"/>
    <mergeCell ref="Q47:S47"/>
    <mergeCell ref="Q48:S48"/>
    <mergeCell ref="Q37:S37"/>
    <mergeCell ref="Q38:S38"/>
    <mergeCell ref="F56:G56"/>
    <mergeCell ref="K56:L56"/>
    <mergeCell ref="W54:X54"/>
    <mergeCell ref="W46:X46"/>
    <mergeCell ref="W49:X49"/>
    <mergeCell ref="Q50:S50"/>
    <mergeCell ref="A26:D26"/>
    <mergeCell ref="W37:X37"/>
    <mergeCell ref="AA23:AA24"/>
    <mergeCell ref="A31:D31"/>
    <mergeCell ref="W42:X42"/>
    <mergeCell ref="W41:X41"/>
    <mergeCell ref="Q35:AA35"/>
    <mergeCell ref="A30:D30"/>
    <mergeCell ref="Q40:S40"/>
    <mergeCell ref="Q41:S41"/>
    <mergeCell ref="A29:D29"/>
    <mergeCell ref="F65:G65"/>
    <mergeCell ref="A66:B66"/>
    <mergeCell ref="A62:B62"/>
    <mergeCell ref="A63:B63"/>
    <mergeCell ref="A60:B60"/>
    <mergeCell ref="A61:B61"/>
    <mergeCell ref="A64:B64"/>
    <mergeCell ref="F62:G62"/>
    <mergeCell ref="F59:G59"/>
    <mergeCell ref="E7:E8"/>
    <mergeCell ref="I7:J7"/>
    <mergeCell ref="A55:B55"/>
    <mergeCell ref="B20:D20"/>
    <mergeCell ref="A23:D23"/>
    <mergeCell ref="A58:B58"/>
    <mergeCell ref="A52:O52"/>
    <mergeCell ref="K55:L55"/>
    <mergeCell ref="A32:D32"/>
    <mergeCell ref="B15:D15"/>
    <mergeCell ref="B13:D13"/>
    <mergeCell ref="A7:D8"/>
    <mergeCell ref="A65:B65"/>
    <mergeCell ref="A57:B57"/>
    <mergeCell ref="A59:B59"/>
    <mergeCell ref="Q4:AD4"/>
    <mergeCell ref="B17:D17"/>
    <mergeCell ref="U7:X7"/>
    <mergeCell ref="A5:M5"/>
    <mergeCell ref="B12:D12"/>
    <mergeCell ref="B16:D16"/>
    <mergeCell ref="A4:M4"/>
    <mergeCell ref="F7:H8"/>
    <mergeCell ref="A11:D11"/>
    <mergeCell ref="K7:L8"/>
    <mergeCell ref="Q5:AD5"/>
    <mergeCell ref="T7:T8"/>
    <mergeCell ref="Q7:S8"/>
    <mergeCell ref="AB7:AD7"/>
    <mergeCell ref="Y7:AA7"/>
    <mergeCell ref="W8:X8"/>
    <mergeCell ref="M7:M8"/>
    <mergeCell ref="A54:B54"/>
    <mergeCell ref="B21:D21"/>
    <mergeCell ref="A33:D33"/>
    <mergeCell ref="B14:D14"/>
    <mergeCell ref="B18:D18"/>
    <mergeCell ref="A24:D24"/>
    <mergeCell ref="A28:D28"/>
    <mergeCell ref="A27:D27"/>
    <mergeCell ref="A9:D9"/>
    <mergeCell ref="B19:D19"/>
    <mergeCell ref="W23:X24"/>
    <mergeCell ref="Q20:AD20"/>
    <mergeCell ref="F57:G57"/>
    <mergeCell ref="A51:O51"/>
    <mergeCell ref="F55:G55"/>
    <mergeCell ref="A25:D25"/>
    <mergeCell ref="B22:D22"/>
    <mergeCell ref="Z23:Z24"/>
    <mergeCell ref="AG23:AG24"/>
    <mergeCell ref="AD23:AD24"/>
    <mergeCell ref="AE23:AE24"/>
    <mergeCell ref="W51:X51"/>
    <mergeCell ref="Y23:Y24"/>
    <mergeCell ref="W39:X39"/>
    <mergeCell ref="W40:X40"/>
    <mergeCell ref="AF23:AF24"/>
    <mergeCell ref="W43:X43"/>
    <mergeCell ref="W38:X38"/>
  </mergeCells>
  <printOptions/>
  <pageMargins left="1.4960629921259843" right="0.31496062992125984" top="0.31496062992125984" bottom="0.31496062992125984" header="0.5118110236220472" footer="0.5118110236220472"/>
  <pageSetup fitToHeight="1" fitToWidth="1" horizontalDpi="300" verticalDpi="3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吉村　五月</cp:lastModifiedBy>
  <cp:lastPrinted>2022-05-06T01:07:21Z</cp:lastPrinted>
  <dcterms:created xsi:type="dcterms:W3CDTF">1998-01-17T13:25:31Z</dcterms:created>
  <dcterms:modified xsi:type="dcterms:W3CDTF">2022-06-16T02:52:01Z</dcterms:modified>
  <cp:category/>
  <cp:version/>
  <cp:contentType/>
  <cp:contentStatus/>
</cp:coreProperties>
</file>