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55" windowWidth="19320" windowHeight="11730" activeTab="0"/>
  </bookViews>
  <sheets>
    <sheet name="244" sheetId="1" r:id="rId1"/>
    <sheet name="246" sheetId="2" r:id="rId2"/>
    <sheet name="248" sheetId="3" r:id="rId3"/>
    <sheet name="250" sheetId="4" r:id="rId4"/>
    <sheet name="252" sheetId="5" r:id="rId5"/>
    <sheet name="254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COUNTIFS" hidden="1">#NAME?</definedName>
    <definedName name="_xlnm.Print_Area" localSheetId="0">'244'!$A$1:$V$48</definedName>
    <definedName name="_xlnm.Print_Area" localSheetId="3">'250'!$A$1:$AE$67</definedName>
    <definedName name="_xlnm.Print_Area" localSheetId="5">'254'!$B$1:$AP$70</definedName>
    <definedName name="参２・ＢＯＤ・ＣＯＤ" localSheetId="0">#REF!</definedName>
    <definedName name="参２・ＢＯＤ・ＣＯＤ" localSheetId="1">#REF!</definedName>
    <definedName name="参２・ＢＯＤ・ＣＯＤ" localSheetId="2">#REF!</definedName>
    <definedName name="参２・ＢＯＤ・ＣＯＤ" localSheetId="5">#REF!</definedName>
    <definedName name="参２・ＢＯＤ・ＣＯＤ">#REF!</definedName>
    <definedName name="参２・ｐＨ・ＤＯ・ＳＳ・大腸菌群数・油分" localSheetId="0">#REF!</definedName>
    <definedName name="参２・ｐＨ・ＤＯ・ＳＳ・大腸菌群数・油分" localSheetId="1">#REF!</definedName>
    <definedName name="参２・ｐＨ・ＤＯ・ＳＳ・大腸菌群数・油分" localSheetId="2">#REF!</definedName>
    <definedName name="参２・ｐＨ・ＤＯ・ＳＳ・大腸菌群数・油分" localSheetId="5">#REF!</definedName>
    <definedName name="参２・ｐＨ・ＤＯ・ＳＳ・大腸菌群数・油分">#REF!</definedName>
  </definedNames>
  <calcPr fullCalcOnLoad="1"/>
</workbook>
</file>

<file path=xl/sharedStrings.xml><?xml version="1.0" encoding="utf-8"?>
<sst xmlns="http://schemas.openxmlformats.org/spreadsheetml/2006/main" count="2267" uniqueCount="480">
  <si>
    <t>衛生及び環境 251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</si>
  <si>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</si>
  <si>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</si>
  <si>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</si>
  <si>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</si>
  <si>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</si>
  <si>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</si>
  <si>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</si>
  <si>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</si>
  <si>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</si>
  <si>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穴水町</t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</si>
  <si>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</si>
  <si>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</si>
  <si>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</si>
  <si>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</si>
  <si>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</si>
  <si>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</si>
  <si>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</si>
  <si>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</si>
  <si>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</si>
  <si>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</si>
  <si>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</si>
  <si>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</si>
  <si>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</si>
  <si>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</si>
  <si>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</si>
  <si>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</si>
  <si>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</si>
  <si>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</si>
  <si>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</si>
  <si>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</si>
  <si>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</si>
  <si>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</si>
  <si>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</si>
  <si>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</si>
  <si>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</si>
  <si>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</si>
  <si>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</si>
  <si>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</si>
  <si>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</si>
  <si>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し尿処理施設</t>
  </si>
  <si>
    <t>その他</t>
  </si>
  <si>
    <t>（人）</t>
  </si>
  <si>
    <t>（t）</t>
  </si>
  <si>
    <t>（ｔ）</t>
  </si>
  <si>
    <t>（％）</t>
  </si>
  <si>
    <t>資料　石川県厚生政策課、金沢市保健所</t>
  </si>
  <si>
    <t>年　度</t>
  </si>
  <si>
    <t>埋　葬  　年間　　　　件数</t>
  </si>
  <si>
    <t>　</t>
  </si>
  <si>
    <t>そ　　の　　他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</si>
  <si>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</si>
  <si>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</si>
  <si>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</si>
  <si>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</si>
  <si>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</si>
  <si>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</si>
  <si>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</si>
  <si>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</si>
  <si>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</si>
  <si>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</si>
  <si>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</si>
  <si>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</si>
  <si>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</si>
  <si>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</si>
  <si>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</si>
  <si>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</si>
  <si>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</si>
  <si>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</si>
  <si>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</si>
  <si>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</si>
  <si>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</si>
  <si>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</si>
  <si>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</si>
  <si>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</si>
  <si>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</si>
  <si>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</si>
  <si>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</si>
  <si>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</si>
  <si>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白山市</t>
  </si>
  <si>
    <t>能美市</t>
  </si>
  <si>
    <t>宝達志水町</t>
  </si>
  <si>
    <t>能登町</t>
  </si>
  <si>
    <t>中能登町</t>
  </si>
  <si>
    <t>鳳珠郡</t>
  </si>
  <si>
    <t>年次及び市町別</t>
  </si>
  <si>
    <t>…</t>
  </si>
  <si>
    <t>死亡総数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</si>
  <si>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</si>
  <si>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</si>
  <si>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</si>
  <si>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</si>
  <si>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</si>
  <si>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</si>
  <si>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</si>
  <si>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</si>
  <si>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</si>
  <si>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</si>
  <si>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</si>
  <si>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</si>
  <si>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</si>
  <si>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</si>
  <si>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</si>
  <si>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</si>
  <si>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</si>
  <si>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</si>
  <si>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</si>
  <si>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</si>
  <si>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</si>
  <si>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</si>
  <si>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</si>
  <si>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</si>
  <si>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</si>
  <si>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</si>
  <si>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</si>
  <si>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耳及び乳様突起の疾患</t>
  </si>
  <si>
    <t>注１  ｍ/ｎとは「環境基準値を超える検体数/総検体数」である。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</si>
  <si>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</si>
  <si>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</si>
  <si>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</si>
  <si>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</si>
  <si>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</si>
  <si>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</si>
  <si>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</si>
  <si>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</si>
  <si>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</si>
  <si>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</si>
  <si>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地点数</t>
  </si>
  <si>
    <t>ＡＡ</t>
  </si>
  <si>
    <t>／</t>
  </si>
  <si>
    <t>～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</si>
  <si>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</si>
  <si>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</si>
  <si>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</si>
  <si>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</si>
  <si>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</si>
  <si>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</si>
  <si>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</si>
  <si>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</si>
  <si>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</si>
  <si>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</si>
  <si>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</si>
  <si>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</si>
  <si>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</si>
  <si>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</si>
  <si>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</si>
  <si>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</si>
  <si>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</si>
  <si>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</si>
  <si>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</si>
  <si>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</si>
  <si>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</si>
  <si>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</si>
  <si>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</si>
  <si>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</si>
  <si>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</si>
  <si>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</si>
  <si>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</si>
  <si>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</si>
  <si>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</si>
  <si>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</si>
  <si>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</si>
  <si>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</si>
  <si>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</si>
  <si>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</si>
  <si>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</si>
  <si>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</si>
  <si>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金沢市保健所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</si>
  <si>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</si>
  <si>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</si>
  <si>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内灘町</t>
  </si>
  <si>
    <t>志賀町</t>
  </si>
  <si>
    <t>宝達志水町</t>
  </si>
  <si>
    <t>中能登町</t>
  </si>
  <si>
    <t>穴水町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</si>
  <si>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</si>
  <si>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</si>
  <si>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</si>
  <si>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</si>
  <si>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</si>
  <si>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</si>
  <si>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</si>
  <si>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</si>
  <si>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</si>
  <si>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</si>
  <si>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</si>
  <si>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</si>
  <si>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</si>
  <si>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</si>
  <si>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</si>
  <si>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</si>
  <si>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</si>
  <si>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</si>
  <si>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</si>
  <si>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</si>
  <si>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</si>
  <si>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</si>
  <si>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</si>
  <si>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</si>
  <si>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</si>
  <si>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</si>
  <si>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</si>
  <si>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</si>
  <si>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Ｂ　 Ｃ 　Ｇ　　　　　　　　　　　　接 種 者 数</t>
  </si>
  <si>
    <t>発見結核 患 者 数</t>
  </si>
  <si>
    <t>結核発病
のおそれ
のある者</t>
  </si>
  <si>
    <t>河　　　　　　　　　川</t>
  </si>
  <si>
    <t>郷谷川</t>
  </si>
  <si>
    <t>前川</t>
  </si>
  <si>
    <t>金腐川</t>
  </si>
  <si>
    <t>河北潟・大野川</t>
  </si>
  <si>
    <t>湖沼</t>
  </si>
  <si>
    <t>土 壌 汚 染</t>
  </si>
  <si>
    <t>年　　　　次</t>
  </si>
  <si>
    <t>腸　管　　出血性　大腸菌　感染症</t>
  </si>
  <si>
    <t>細菌性　赤　痢</t>
  </si>
  <si>
    <t>Ｅ　型　肝　炎</t>
  </si>
  <si>
    <t>乳さく   　取　業</t>
  </si>
  <si>
    <t>そう菜　  販売業</t>
  </si>
  <si>
    <t>菓  子　販売業</t>
  </si>
  <si>
    <t>感　　　　　　　　染　　　　　　　　症</t>
  </si>
  <si>
    <t>食中毒</t>
  </si>
  <si>
    <t>－</t>
  </si>
  <si>
    <t>珠洲市</t>
  </si>
  <si>
    <t>総　　  　数</t>
  </si>
  <si>
    <t>大 気 汚 染</t>
  </si>
  <si>
    <t>水 質 汚 濁</t>
  </si>
  <si>
    <t>二　　酸　　化　　硫　　黄　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</si>
  <si>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</si>
  <si>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</si>
  <si>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</si>
  <si>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</si>
  <si>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</si>
  <si>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</si>
  <si>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</si>
  <si>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</si>
  <si>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</si>
  <si>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</si>
  <si>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</si>
  <si>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</si>
  <si>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</si>
  <si>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</si>
  <si>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</si>
  <si>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後天性免疫不全症候群</t>
  </si>
  <si>
    <t>破傷風</t>
  </si>
  <si>
    <t>梅　毒</t>
  </si>
  <si>
    <t>かほく市</t>
  </si>
  <si>
    <t>女</t>
  </si>
  <si>
    <t>その他</t>
  </si>
  <si>
    <t>総    数</t>
  </si>
  <si>
    <t>年　　次　　及　　び　　　　　　　　保　　健　　所　　別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</si>
  <si>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</si>
  <si>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</si>
  <si>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</si>
  <si>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</si>
  <si>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</si>
  <si>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</si>
  <si>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</si>
  <si>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t>騒　　  　音</t>
  </si>
  <si>
    <t>振　　  　動</t>
  </si>
  <si>
    <t>地 盤 沈 下</t>
  </si>
  <si>
    <t>（単位：人、％）</t>
  </si>
  <si>
    <t>公　　共　　下　　水　　道</t>
  </si>
  <si>
    <t>腸
チフス</t>
  </si>
  <si>
    <t>　</t>
  </si>
  <si>
    <t>松　任　　　測定局</t>
  </si>
  <si>
    <t>七　尾　　　測定局</t>
  </si>
  <si>
    <t>資料　石川県健康推進課「衛生行政報告例」</t>
  </si>
  <si>
    <t>―</t>
  </si>
  <si>
    <t>野々市市</t>
  </si>
  <si>
    <t>小　松　　　測定局</t>
  </si>
  <si>
    <t>-</t>
  </si>
  <si>
    <t>輪　島　測定局</t>
  </si>
  <si>
    <t>二　　酸　　化　　窒　　素　（ppm）</t>
  </si>
  <si>
    <t>微　小　粒　子　状　物　質　（μｇ/㎥）</t>
  </si>
  <si>
    <t>三　　　　　類</t>
  </si>
  <si>
    <t>年　　度</t>
  </si>
  <si>
    <t>年　　度</t>
  </si>
  <si>
    <t>年　　　　度</t>
  </si>
  <si>
    <t>　３　平成２４年度からの人口には、外国人人口を含んでいる。</t>
  </si>
  <si>
    <t>レジオ ネラ症</t>
  </si>
  <si>
    <t>眼及び付属器の疾患</t>
  </si>
  <si>
    <t>&lt;0.5</t>
  </si>
  <si>
    <t>&lt;1</t>
  </si>
  <si>
    <t>年次及び保健所別</t>
  </si>
  <si>
    <t>２８</t>
  </si>
  <si>
    <t>254 衛生及び環境</t>
  </si>
  <si>
    <t>水  　域　  名</t>
  </si>
  <si>
    <t>類 型</t>
  </si>
  <si>
    <t>水素イオン濃度  ｐＨ</t>
  </si>
  <si>
    <t>溶 存 酸 素 量  ＤＯ (mg/L)</t>
  </si>
  <si>
    <t>生物化学的酸素要求量 ＢＯＤ(mg/L)
（化学的酸素要求量  ＣＯＤ）</t>
  </si>
  <si>
    <t>浮 遊 物 質 量 ＳＳ(mg/L)
（ｎ-ヘキサン抽出物質(油分)）</t>
  </si>
  <si>
    <t>大 腸 菌 群 数（ＭＮＰ／100mL）</t>
  </si>
  <si>
    <t>ｍ／ｎ</t>
  </si>
  <si>
    <t>河川総括</t>
  </si>
  <si>
    <t>大聖寺川</t>
  </si>
  <si>
    <t>動橋川</t>
  </si>
  <si>
    <t>八日市川</t>
  </si>
  <si>
    <t>梯川</t>
  </si>
  <si>
    <t>／</t>
  </si>
  <si>
    <t>手取川</t>
  </si>
  <si>
    <t>大日川</t>
  </si>
  <si>
    <t>尾添川</t>
  </si>
  <si>
    <t>～</t>
  </si>
  <si>
    <t>犀川</t>
  </si>
  <si>
    <t>伏見川</t>
  </si>
  <si>
    <t>浅野川</t>
  </si>
  <si>
    <t>森下川</t>
  </si>
  <si>
    <t>津幡川</t>
  </si>
  <si>
    <t>能瀬川</t>
  </si>
  <si>
    <t>宇ノ気川</t>
  </si>
  <si>
    <t>Ｃ</t>
  </si>
  <si>
    <t>羽咋川</t>
  </si>
  <si>
    <t>長曽川</t>
  </si>
  <si>
    <t>子浦川</t>
  </si>
  <si>
    <t>米町川</t>
  </si>
  <si>
    <t>於古川</t>
  </si>
  <si>
    <t>御祓川</t>
  </si>
  <si>
    <t>河原田川</t>
  </si>
  <si>
    <t>鳳至川</t>
  </si>
  <si>
    <t>町野川</t>
  </si>
  <si>
    <t>若山川</t>
  </si>
  <si>
    <t>柴山潟</t>
  </si>
  <si>
    <t>湖沼Ａ</t>
  </si>
  <si>
    <t>木場潟</t>
  </si>
  <si>
    <t>河北潟</t>
  </si>
  <si>
    <t>湖沼Ｂ</t>
  </si>
  <si>
    <t>金沢港</t>
  </si>
  <si>
    <t>海域Ｂ</t>
  </si>
  <si>
    <t>海域Ｃ</t>
  </si>
  <si>
    <t>　３　ＣＯＤ（化学的酸素要求量）は湖沼と海域に、油分等（n-ヘキサン抽出物質）は海域に適用される。</t>
  </si>
  <si>
    <t>　４　河川の環境基準類型Ｃ，Ｄ，Ｅ及び湖沼・海域の環境基準類型Ｂ，Ｃにおいては大腸菌群数の基準は無い。</t>
  </si>
  <si>
    <t>資料　石川県環境政策課</t>
  </si>
  <si>
    <t>　　２８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</si>
  <si>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</si>
  <si>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</si>
  <si>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</si>
  <si>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</si>
  <si>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</si>
  <si>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</si>
  <si>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</si>
  <si>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</si>
  <si>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</si>
  <si>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</si>
  <si>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</si>
  <si>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</si>
  <si>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注　　「座高」については、平成28年度より調査項目から削除された。</t>
  </si>
  <si>
    <t>２９</t>
  </si>
  <si>
    <t>　　２９</t>
  </si>
  <si>
    <t>金 沢 市 保 健 所</t>
  </si>
  <si>
    <t>ジフテ　リ　ア</t>
  </si>
  <si>
    <t>コレラ</t>
  </si>
  <si>
    <t>パ　ラ　　　チフス</t>
  </si>
  <si>
    <t xml:space="preserve"> </t>
  </si>
  <si>
    <t>２１　　衛　　　　生　　　　及　　　　び　　　　環　　　　境</t>
  </si>
  <si>
    <t>病　　　　　　院　　　　　　数</t>
  </si>
  <si>
    <t>かほく市</t>
  </si>
  <si>
    <t>　</t>
  </si>
  <si>
    <t>246 衛生及び環境</t>
  </si>
  <si>
    <t>衛生及び環境 247</t>
  </si>
  <si>
    <t>死　　　　因　　　　別</t>
  </si>
  <si>
    <t>死　　　　亡　　　　率　　（人 口 10 万 対）</t>
  </si>
  <si>
    <t>２３年</t>
  </si>
  <si>
    <t>２７年</t>
  </si>
  <si>
    <t>２８年</t>
  </si>
  <si>
    <t>（　再　　　　　　掲　）</t>
  </si>
  <si>
    <t>（　再　　　　　　掲　）</t>
  </si>
  <si>
    <t>注　　死因分類については、国際疾病分類の第10回修正（ICD－10）を使用した。</t>
  </si>
  <si>
    <t>　</t>
  </si>
  <si>
    <t>衛生及び環境 253</t>
  </si>
  <si>
    <t>年 度 及 び　　　市 町 別</t>
  </si>
  <si>
    <t>住民基本台帳人口</t>
  </si>
  <si>
    <t>合　　　　　　　　計</t>
  </si>
  <si>
    <t>整　備　人　口</t>
  </si>
  <si>
    <t>整　備　率</t>
  </si>
  <si>
    <t>白山市</t>
  </si>
  <si>
    <t>能美市</t>
  </si>
  <si>
    <t>野々市市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</si>
  <si>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</si>
  <si>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</si>
  <si>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</si>
  <si>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</si>
  <si>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</si>
  <si>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</si>
  <si>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</si>
  <si>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</si>
  <si>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注１　住民基本台帳人口及び整備人口は各年度３月31日現在である。</t>
  </si>
  <si>
    <t>資料　石川県都市計画課</t>
  </si>
  <si>
    <t>&lt;0.5</t>
  </si>
  <si>
    <t>×</t>
  </si>
  <si>
    <t>248 衛生及び環境</t>
  </si>
  <si>
    <t>衛生及び環境 255</t>
  </si>
  <si>
    <t>臨　床　　　検査　技師</t>
  </si>
  <si>
    <t>衛　生　　　検査　　　技師</t>
  </si>
  <si>
    <t>診療      　放射線    技師</t>
  </si>
  <si>
    <r>
      <t>薬 剤</t>
    </r>
    <r>
      <rPr>
        <sz val="12"/>
        <rFont val="ＭＳ 明朝"/>
        <family val="1"/>
      </rPr>
      <t xml:space="preserve"> 師</t>
    </r>
  </si>
  <si>
    <r>
      <t>病 床</t>
    </r>
    <r>
      <rPr>
        <sz val="12"/>
        <rFont val="ＭＳ 明朝"/>
        <family val="1"/>
      </rPr>
      <t xml:space="preserve"> 数</t>
    </r>
  </si>
  <si>
    <r>
      <t>石川県</t>
    </r>
    <r>
      <rPr>
        <sz val="12"/>
        <rFont val="ＭＳ 明朝"/>
        <family val="1"/>
      </rPr>
      <t>南加賀保健所</t>
    </r>
  </si>
  <si>
    <r>
      <t>資料　石川県健康推進課「地域保健・</t>
    </r>
    <r>
      <rPr>
        <sz val="12"/>
        <rFont val="ＭＳ 明朝"/>
        <family val="1"/>
      </rPr>
      <t>健康増進事業報告」</t>
    </r>
  </si>
  <si>
    <r>
      <t>注１　金沢市、七尾市、小松市、加賀市、</t>
    </r>
    <r>
      <rPr>
        <sz val="12"/>
        <rFont val="ＭＳ 明朝"/>
        <family val="1"/>
      </rPr>
      <t>能美市、中能登町を除く市町のごみ（の一部）は、一部事務組合で処理している。</t>
    </r>
  </si>
  <si>
    <r>
      <t>　２　金沢市、七尾市、輪島市、珠洲市、中能登町、</t>
    </r>
    <r>
      <rPr>
        <sz val="12"/>
        <rFont val="ＭＳ 明朝"/>
        <family val="1"/>
      </rPr>
      <t>穴水町、能登町以外の市町のし尿は、一部事務組合で処理している。</t>
    </r>
  </si>
  <si>
    <r>
      <t>浮　遊　粒　子　状　物　質　（mg/</t>
    </r>
    <r>
      <rPr>
        <sz val="12"/>
        <rFont val="ＭＳ 明朝"/>
        <family val="1"/>
      </rPr>
      <t>㎥）</t>
    </r>
  </si>
  <si>
    <t>最小値～最大値</t>
  </si>
  <si>
    <r>
      <t>悪性新生物</t>
    </r>
    <r>
      <rPr>
        <sz val="12"/>
        <rFont val="ＭＳ 明朝"/>
        <family val="1"/>
      </rPr>
      <t>〈腫瘍〉</t>
    </r>
  </si>
  <si>
    <t>２９年</t>
  </si>
  <si>
    <t>３０</t>
  </si>
  <si>
    <t>　　３０</t>
  </si>
  <si>
    <t>輪　島　　　測定局</t>
  </si>
  <si>
    <r>
      <t>　</t>
    </r>
    <r>
      <rPr>
        <sz val="12"/>
        <rFont val="ＭＳ 明朝"/>
        <family val="1"/>
      </rPr>
      <t xml:space="preserve"> ２９</t>
    </r>
  </si>
  <si>
    <r>
      <t>一　酸　化　炭　素　</t>
    </r>
    <r>
      <rPr>
        <sz val="12"/>
        <rFont val="ＭＳ 明朝"/>
        <family val="1"/>
      </rPr>
      <t>（ppm）</t>
    </r>
  </si>
  <si>
    <t>全炭化水素（ppmＣ）</t>
  </si>
  <si>
    <t>七　尾　　　測定局</t>
  </si>
  <si>
    <t>七　尾　　　　測定局</t>
  </si>
  <si>
    <t>-</t>
  </si>
  <si>
    <t>資料　石川県資源循環推進課「一般廃棄物処理事業実態調査」</t>
  </si>
  <si>
    <t>合併処理浄化槽等</t>
  </si>
  <si>
    <t>コミュニティ・プラント</t>
  </si>
  <si>
    <t>令和 元 年度</t>
  </si>
  <si>
    <t>　２　合併処理浄化槽等は、下水道処理開始公示済区域外の合併処理浄化槽等である。</t>
  </si>
  <si>
    <t>農業、漁業、林業集落排水施設</t>
  </si>
  <si>
    <t>助産師</t>
  </si>
  <si>
    <t>薬 局 数</t>
  </si>
  <si>
    <t>３０年</t>
  </si>
  <si>
    <t>敗血症</t>
  </si>
  <si>
    <t>244 衛生及び環境</t>
  </si>
  <si>
    <t>衛生及び環境 245</t>
  </si>
  <si>
    <t>250 衛生及び環境　　</t>
  </si>
  <si>
    <t>252 衛生及び環境</t>
  </si>
  <si>
    <r>
      <t>令 和　</t>
    </r>
    <r>
      <rPr>
        <sz val="12"/>
        <rFont val="ＭＳ 明朝"/>
        <family val="1"/>
      </rPr>
      <t>元　年 度</t>
    </r>
  </si>
  <si>
    <t>令 和 元 年</t>
  </si>
  <si>
    <t>&lt;1</t>
  </si>
  <si>
    <t>　２　環境基準地点及び補足地点のみの数値である。</t>
  </si>
  <si>
    <t>北潟湖</t>
  </si>
  <si>
    <t>平成２８年度</t>
  </si>
  <si>
    <t>２</t>
  </si>
  <si>
    <t>平　成　２７　年　度</t>
  </si>
  <si>
    <t>令　和　元　年　度</t>
  </si>
  <si>
    <t>平成２７年度</t>
  </si>
  <si>
    <t>２８</t>
  </si>
  <si>
    <t>２９</t>
  </si>
  <si>
    <t>３０</t>
  </si>
  <si>
    <t>令和元年度</t>
  </si>
  <si>
    <t>令和元年</t>
  </si>
  <si>
    <t>平　成　２８　年</t>
  </si>
  <si>
    <t>令　和　元　年</t>
  </si>
  <si>
    <t>２年</t>
  </si>
  <si>
    <r>
      <t>平 成</t>
    </r>
    <r>
      <rPr>
        <sz val="12"/>
        <rFont val="ＭＳ 明朝"/>
        <family val="1"/>
      </rPr>
      <t xml:space="preserve"> ２８ 年</t>
    </r>
  </si>
  <si>
    <r>
      <t>平 成</t>
    </r>
    <r>
      <rPr>
        <sz val="12"/>
        <rFont val="ＭＳ 明朝"/>
        <family val="1"/>
      </rPr>
      <t xml:space="preserve"> ２８ 年 度</t>
    </r>
  </si>
  <si>
    <t xml:space="preserve">   ３０</t>
  </si>
  <si>
    <t xml:space="preserve"> 　　２ </t>
  </si>
  <si>
    <t>―</t>
  </si>
  <si>
    <t>令和元年</t>
  </si>
  <si>
    <t xml:space="preserve">     －</t>
  </si>
  <si>
    <r>
      <t>平成</t>
    </r>
    <r>
      <rPr>
        <sz val="12"/>
        <rFont val="ＭＳ 明朝"/>
        <family val="1"/>
      </rPr>
      <t>２８年</t>
    </r>
  </si>
  <si>
    <t xml:space="preserve">  ２９</t>
  </si>
  <si>
    <t xml:space="preserve">  ３０</t>
  </si>
  <si>
    <t>２年</t>
  </si>
  <si>
    <t xml:space="preserve">  ２　薬局数については、翌年３月31日現在である。</t>
  </si>
  <si>
    <t>27</t>
  </si>
  <si>
    <r>
      <t>平成</t>
    </r>
    <r>
      <rPr>
        <sz val="12"/>
        <rFont val="ＭＳ 明朝"/>
        <family val="1"/>
      </rPr>
      <t>22年度</t>
    </r>
  </si>
  <si>
    <t>令和2年度</t>
  </si>
  <si>
    <r>
      <t>注１　医療施設数については、</t>
    </r>
    <r>
      <rPr>
        <sz val="12"/>
        <rFont val="ＭＳ 明朝"/>
        <family val="1"/>
      </rPr>
      <t>10月１日現在である。内訳は令和元年の数値である。</t>
    </r>
  </si>
  <si>
    <r>
      <t>　</t>
    </r>
    <r>
      <rPr>
        <sz val="12"/>
        <rFont val="ＭＳ 明朝"/>
        <family val="1"/>
      </rPr>
      <t>３　医療関係者数については、12月31日現在であり、隔年調査である。</t>
    </r>
  </si>
  <si>
    <r>
      <t>資料　石川県健康推進課「医療施設調査」「医師・歯科医師・薬剤師統計」、医療対策課</t>
    </r>
    <r>
      <rPr>
        <sz val="12"/>
        <rFont val="ＭＳ 明朝"/>
        <family val="1"/>
      </rPr>
      <t>「衛生行政報告例」、薬事衛生課</t>
    </r>
  </si>
  <si>
    <t xml:space="preserve">１４２　　市 町 別 医 療 関 係 施 設 数 及 び 医 療 関 係 者 数 </t>
  </si>
  <si>
    <t>１４３　　主　　要　　死　　因　　別　　死　　亡　　数　　等</t>
  </si>
  <si>
    <t>１４４　　保　健　所　職　員　現　員　数 （各年４月１日現在）</t>
  </si>
  <si>
    <t>１４５　　環　境　衛　生　関　係　施　設　数</t>
  </si>
  <si>
    <t>１４６　　食　品　衛　生　監　視　対　象　施　設　数</t>
  </si>
  <si>
    <t>１４７　　感　染　症　及　び　食　中　毒　患　者　数</t>
  </si>
  <si>
    <t>１４８　　感　染　症　法　に　基　づ　く　健　診　成　績</t>
  </si>
  <si>
    <t>平成２７年</t>
  </si>
  <si>
    <t>令和元年</t>
  </si>
  <si>
    <t>１４９　　児　童　生　徒　年　齢　別　平  均  体  位</t>
  </si>
  <si>
    <t>１５０　　　ご　　　み　　　及　　　び　　　し　　　尿　　　処　　　理　　　状　　　況　</t>
  </si>
  <si>
    <t>１５１　　大　　気　　汚　　染　　物　　質　　測　　定　　年　　平　　均　　値　</t>
  </si>
  <si>
    <t>１５２　　大気汚染、水質汚濁、騒音など公害苦情受理件数</t>
  </si>
  <si>
    <t>１５３　　　汚　　水　　処　　理　　施　　設　　整　　備　　状　　況</t>
  </si>
  <si>
    <t>１５４　　主　　要　　河　　川　　水　　質　　状　　況　（令和 ２ 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</si>
</sst>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  <numFmt numFmtId="211" formatCode="0.00000000"/>
    <numFmt numFmtId="212" formatCode="0.0000000"/>
    <numFmt numFmtId="213" formatCode="0.000000"/>
    <numFmt numFmtId="214" formatCode="0.00000"/>
    <numFmt numFmtId="215" formatCode="#,##0.000;[Red]\-#,##0.000"/>
    <numFmt numFmtId="216" formatCode="0.000_);\(0.000\)"/>
    <numFmt numFmtId="217" formatCode="??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58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6" fillId="0" borderId="3" applyNumberFormat="0" applyFill="0" applyAlignment="0" applyProtection="0"/>
    <xf numFmtId="0" fontId="47" fillId="26" borderId="0" applyNumberFormat="0" applyBorder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1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7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28" borderId="4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7" fillId="29" borderId="0" applyNumberFormat="0" applyBorder="0" applyAlignment="0" applyProtection="0"/>
  </cellStyleXfs>
  <cellXfs count="698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10" xfId="0" applyFont="1" applyFill="1" applyBorder="1" applyAlignment="1" applyProtection="1">
      <alignment horizontal="distributed" vertical="center"/>
      <protection/>
    </xf>
    <xf numFmtId="38" fontId="15" fillId="0" borderId="11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1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center" vertical="center"/>
    </xf>
    <xf numFmtId="0" fontId="9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62" applyFont="1" applyFill="1" applyAlignment="1">
      <alignment vertical="top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top"/>
      <protection/>
    </xf>
    <xf numFmtId="0" fontId="15" fillId="0" borderId="10" xfId="62" applyFont="1" applyFill="1" applyBorder="1" applyAlignment="1">
      <alignment horizontal="center" vertical="center" textRotation="255"/>
      <protection/>
    </xf>
    <xf numFmtId="0" fontId="15" fillId="0" borderId="12" xfId="62" applyFont="1" applyFill="1" applyBorder="1" applyAlignment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97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196" fontId="15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5" fillId="0" borderId="0" xfId="62" applyFont="1" applyFill="1" applyAlignment="1">
      <alignment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0" fontId="13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9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distributed" vertical="center"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193" fontId="0" fillId="0" borderId="13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 shrinkToFit="1"/>
      <protection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 shrinkToFit="1"/>
      <protection/>
    </xf>
    <xf numFmtId="0" fontId="15" fillId="0" borderId="14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41" fontId="15" fillId="0" borderId="0" xfId="0" applyNumberFormat="1" applyFont="1" applyFill="1" applyBorder="1" applyAlignment="1" applyProtection="1">
      <alignment vertical="center"/>
      <protection/>
    </xf>
    <xf numFmtId="41" fontId="15" fillId="0" borderId="0" xfId="49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 applyProtection="1">
      <alignment vertical="center" shrinkToFit="1"/>
      <protection/>
    </xf>
    <xf numFmtId="41" fontId="15" fillId="0" borderId="0" xfId="49" applyNumberFormat="1" applyFont="1" applyFill="1" applyBorder="1" applyAlignment="1">
      <alignment vertical="center" shrinkToFi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38" fontId="13" fillId="0" borderId="19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5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>
      <alignment horizontal="right" vertical="center"/>
    </xf>
    <xf numFmtId="0" fontId="0" fillId="0" borderId="28" xfId="0" applyFont="1" applyFill="1" applyBorder="1" applyAlignment="1" applyProtection="1" quotePrefix="1">
      <alignment horizontal="center" vertical="center"/>
      <protection/>
    </xf>
    <xf numFmtId="0" fontId="15" fillId="0" borderId="26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179" fontId="13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188" fontId="0" fillId="0" borderId="19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>
      <alignment vertical="center"/>
    </xf>
    <xf numFmtId="188" fontId="13" fillId="0" borderId="19" xfId="0" applyNumberFormat="1" applyFont="1" applyFill="1" applyBorder="1" applyAlignment="1">
      <alignment vertical="center"/>
    </xf>
    <xf numFmtId="188" fontId="13" fillId="0" borderId="0" xfId="49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20" xfId="0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207" fontId="0" fillId="0" borderId="0" xfId="0" applyNumberFormat="1" applyFont="1" applyFill="1" applyAlignment="1">
      <alignment horizontal="right" vertical="center"/>
    </xf>
    <xf numFmtId="207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3" fontId="13" fillId="0" borderId="0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183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3" fillId="0" borderId="12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14" fillId="0" borderId="14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>
      <alignment vertical="center"/>
    </xf>
    <xf numFmtId="178" fontId="13" fillId="0" borderId="0" xfId="0" applyNumberFormat="1" applyFont="1" applyFill="1" applyBorder="1" applyAlignment="1">
      <alignment vertical="center"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197" fontId="1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vertical="center"/>
    </xf>
    <xf numFmtId="3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9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>
      <alignment horizontal="right" vertical="center"/>
    </xf>
    <xf numFmtId="207" fontId="0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 quotePrefix="1">
      <alignment horizontal="center" vertical="center"/>
      <protection/>
    </xf>
    <xf numFmtId="202" fontId="13" fillId="0" borderId="19" xfId="0" applyNumberFormat="1" applyFont="1" applyFill="1" applyBorder="1" applyAlignment="1">
      <alignment horizontal="right" vertical="center"/>
    </xf>
    <xf numFmtId="207" fontId="13" fillId="0" borderId="0" xfId="0" applyNumberFormat="1" applyFont="1" applyFill="1" applyBorder="1" applyAlignment="1">
      <alignment vertical="center"/>
    </xf>
    <xf numFmtId="207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 applyProtection="1">
      <alignment vertical="center"/>
      <protection/>
    </xf>
    <xf numFmtId="197" fontId="13" fillId="0" borderId="0" xfId="0" applyNumberFormat="1" applyFont="1" applyFill="1" applyBorder="1" applyAlignment="1">
      <alignment horizontal="right" vertical="center"/>
    </xf>
    <xf numFmtId="197" fontId="13" fillId="0" borderId="0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0" fontId="15" fillId="0" borderId="19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right" vertical="center"/>
      <protection/>
    </xf>
    <xf numFmtId="177" fontId="1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right" vertical="center"/>
    </xf>
    <xf numFmtId="38" fontId="0" fillId="0" borderId="19" xfId="49" applyFont="1" applyFill="1" applyBorder="1" applyAlignment="1">
      <alignment vertical="center"/>
    </xf>
    <xf numFmtId="38" fontId="15" fillId="0" borderId="29" xfId="49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95" fontId="13" fillId="0" borderId="13" xfId="0" applyNumberFormat="1" applyFont="1" applyFill="1" applyBorder="1" applyAlignment="1" applyProtection="1">
      <alignment horizontal="right" vertical="center"/>
      <protection/>
    </xf>
    <xf numFmtId="38" fontId="15" fillId="0" borderId="13" xfId="49" applyFont="1" applyFill="1" applyBorder="1" applyAlignment="1">
      <alignment vertical="center"/>
    </xf>
    <xf numFmtId="38" fontId="13" fillId="0" borderId="13" xfId="49" applyFont="1" applyFill="1" applyBorder="1" applyAlignment="1">
      <alignment horizontal="right" vertical="center"/>
    </xf>
    <xf numFmtId="38" fontId="15" fillId="0" borderId="13" xfId="49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 applyProtection="1">
      <alignment vertical="center"/>
      <protection/>
    </xf>
    <xf numFmtId="177" fontId="15" fillId="0" borderId="20" xfId="0" applyNumberFormat="1" applyFont="1" applyFill="1" applyBorder="1" applyAlignment="1" applyProtection="1">
      <alignment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188" fontId="15" fillId="0" borderId="29" xfId="0" applyNumberFormat="1" applyFont="1" applyFill="1" applyBorder="1" applyAlignment="1" applyProtection="1">
      <alignment vertical="center"/>
      <protection/>
    </xf>
    <xf numFmtId="195" fontId="15" fillId="0" borderId="13" xfId="0" applyNumberFormat="1" applyFont="1" applyFill="1" applyBorder="1" applyAlignment="1" applyProtection="1">
      <alignment horizontal="right" vertical="center"/>
      <protection/>
    </xf>
    <xf numFmtId="179" fontId="15" fillId="0" borderId="13" xfId="0" applyNumberFormat="1" applyFont="1" applyFill="1" applyBorder="1" applyAlignment="1" applyProtection="1">
      <alignment horizontal="right" vertical="center"/>
      <protection/>
    </xf>
    <xf numFmtId="38" fontId="15" fillId="0" borderId="13" xfId="0" applyNumberFormat="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13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0" xfId="49" applyNumberFormat="1" applyFont="1" applyFill="1" applyBorder="1" applyAlignment="1">
      <alignment horizontal="right" vertical="center"/>
    </xf>
    <xf numFmtId="188" fontId="15" fillId="0" borderId="20" xfId="0" applyNumberFormat="1" applyFont="1" applyFill="1" applyBorder="1" applyAlignment="1">
      <alignment vertical="center"/>
    </xf>
    <xf numFmtId="188" fontId="15" fillId="0" borderId="13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horizontal="right" vertical="center"/>
    </xf>
    <xf numFmtId="188" fontId="15" fillId="0" borderId="13" xfId="49" applyNumberFormat="1" applyFont="1" applyFill="1" applyBorder="1" applyAlignment="1">
      <alignment horizontal="right" vertical="center"/>
    </xf>
    <xf numFmtId="0" fontId="0" fillId="0" borderId="0" xfId="62" applyFont="1" applyFill="1" applyAlignment="1">
      <alignment vertical="center"/>
      <protection/>
    </xf>
    <xf numFmtId="0" fontId="0" fillId="0" borderId="0" xfId="62" applyFont="1" applyFill="1" applyAlignment="1">
      <alignment horizontal="right" vertical="center"/>
      <protection/>
    </xf>
    <xf numFmtId="0" fontId="0" fillId="0" borderId="0" xfId="62" applyFont="1" applyFill="1" applyBorder="1" applyAlignment="1" applyProtection="1">
      <alignment horizontal="centerContinuous" vertical="center"/>
      <protection/>
    </xf>
    <xf numFmtId="0" fontId="0" fillId="0" borderId="0" xfId="62" applyFont="1" applyFill="1" applyBorder="1" applyAlignment="1" applyProtection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vertical="center"/>
      <protection/>
    </xf>
    <xf numFmtId="0" fontId="15" fillId="0" borderId="19" xfId="62" applyFont="1" applyFill="1" applyBorder="1" applyAlignment="1" applyProtection="1">
      <alignment vertical="center"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5" fillId="0" borderId="12" xfId="62" applyFont="1" applyFill="1" applyBorder="1" applyAlignment="1" applyProtection="1">
      <alignment horizontal="left" vertical="center"/>
      <protection/>
    </xf>
    <xf numFmtId="0" fontId="15" fillId="0" borderId="19" xfId="62" applyFont="1" applyFill="1" applyBorder="1" applyAlignment="1" applyProtection="1">
      <alignment horizontal="center" vertical="center"/>
      <protection/>
    </xf>
    <xf numFmtId="0" fontId="15" fillId="0" borderId="0" xfId="62" applyFont="1" applyFill="1" applyBorder="1" applyAlignment="1" applyProtection="1">
      <alignment horizontal="right" vertical="center"/>
      <protection/>
    </xf>
    <xf numFmtId="0" fontId="15" fillId="0" borderId="0" xfId="62" applyFont="1" applyFill="1" applyBorder="1" applyAlignment="1" applyProtection="1">
      <alignment horizontal="center" vertical="center"/>
      <protection/>
    </xf>
    <xf numFmtId="209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right" vertical="center"/>
      <protection/>
    </xf>
    <xf numFmtId="177" fontId="15" fillId="0" borderId="0" xfId="62" applyNumberFormat="1" applyFont="1" applyFill="1" applyBorder="1" applyAlignment="1" applyProtection="1">
      <alignment vertical="center"/>
      <protection/>
    </xf>
    <xf numFmtId="177" fontId="15" fillId="0" borderId="0" xfId="62" applyNumberFormat="1" applyFont="1" applyFill="1" applyBorder="1" applyAlignment="1" applyProtection="1">
      <alignment horizontal="left" vertical="center"/>
      <protection/>
    </xf>
    <xf numFmtId="1" fontId="15" fillId="0" borderId="0" xfId="62" applyNumberFormat="1" applyFont="1" applyFill="1" applyBorder="1" applyAlignment="1" applyProtection="1">
      <alignment horizontal="left" vertical="center"/>
      <protection/>
    </xf>
    <xf numFmtId="177" fontId="15" fillId="0" borderId="0" xfId="62" applyNumberFormat="1" applyFont="1" applyFill="1" applyBorder="1" applyAlignment="1" applyProtection="1">
      <alignment horizontal="center" vertical="center"/>
      <protection/>
    </xf>
    <xf numFmtId="177" fontId="15" fillId="0" borderId="11" xfId="62" applyNumberFormat="1" applyFont="1" applyFill="1" applyBorder="1" applyAlignment="1" applyProtection="1">
      <alignment vertical="center"/>
      <protection/>
    </xf>
    <xf numFmtId="0" fontId="15" fillId="0" borderId="11" xfId="62" applyFont="1" applyFill="1" applyBorder="1" applyAlignment="1" applyProtection="1">
      <alignment vertical="center"/>
      <protection/>
    </xf>
    <xf numFmtId="0" fontId="15" fillId="0" borderId="11" xfId="62" applyNumberFormat="1" applyFont="1" applyFill="1" applyBorder="1" applyAlignment="1" applyProtection="1">
      <alignment horizontal="right" vertical="center"/>
      <protection/>
    </xf>
    <xf numFmtId="0" fontId="22" fillId="0" borderId="11" xfId="62" applyFont="1" applyFill="1" applyBorder="1" applyAlignment="1" applyProtection="1">
      <alignment horizontal="left" vertical="top"/>
      <protection/>
    </xf>
    <xf numFmtId="217" fontId="15" fillId="0" borderId="0" xfId="62" applyNumberFormat="1" applyFont="1" applyFill="1" applyBorder="1" applyAlignment="1" applyProtection="1">
      <alignment horizontal="right" vertical="center"/>
      <protection/>
    </xf>
    <xf numFmtId="0" fontId="15" fillId="0" borderId="0" xfId="62" applyNumberFormat="1" applyFont="1" applyFill="1" applyBorder="1" applyAlignment="1" applyProtection="1">
      <alignment horizontal="right" vertical="center"/>
      <protection/>
    </xf>
    <xf numFmtId="0" fontId="22" fillId="0" borderId="0" xfId="62" applyFont="1" applyFill="1" applyBorder="1" applyAlignment="1" applyProtection="1">
      <alignment horizontal="left" vertical="top"/>
      <protection/>
    </xf>
    <xf numFmtId="0" fontId="15" fillId="0" borderId="19" xfId="62" applyFont="1" applyFill="1" applyBorder="1" applyAlignment="1" applyProtection="1">
      <alignment horizontal="distributed" vertical="center"/>
      <protection/>
    </xf>
    <xf numFmtId="209" fontId="15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34" xfId="62" applyFont="1" applyFill="1" applyBorder="1" applyAlignment="1" applyProtection="1">
      <alignment horizontal="distributed" vertical="center"/>
      <protection/>
    </xf>
    <xf numFmtId="0" fontId="0" fillId="0" borderId="35" xfId="62" applyFont="1" applyFill="1" applyBorder="1" applyAlignment="1" applyProtection="1">
      <alignment vertical="center"/>
      <protection/>
    </xf>
    <xf numFmtId="0" fontId="0" fillId="0" borderId="36" xfId="62" applyFont="1" applyFill="1" applyBorder="1" applyAlignment="1" applyProtection="1">
      <alignment horizontal="left" vertical="center"/>
      <protection/>
    </xf>
    <xf numFmtId="0" fontId="0" fillId="0" borderId="34" xfId="62" applyFont="1" applyFill="1" applyBorder="1" applyAlignment="1" applyProtection="1">
      <alignment horizontal="center" vertical="center"/>
      <protection/>
    </xf>
    <xf numFmtId="0" fontId="0" fillId="0" borderId="37" xfId="62" applyFont="1" applyFill="1" applyBorder="1" applyAlignment="1" applyProtection="1">
      <alignment horizontal="right" vertical="center"/>
      <protection/>
    </xf>
    <xf numFmtId="0" fontId="0" fillId="0" borderId="35" xfId="62" applyFont="1" applyFill="1" applyBorder="1" applyAlignment="1" applyProtection="1">
      <alignment horizontal="center" vertical="center"/>
      <protection/>
    </xf>
    <xf numFmtId="210" fontId="0" fillId="0" borderId="35" xfId="62" applyNumberFormat="1" applyFont="1" applyFill="1" applyBorder="1" applyAlignment="1" applyProtection="1">
      <alignment horizontal="left" vertical="center"/>
      <protection/>
    </xf>
    <xf numFmtId="177" fontId="0" fillId="0" borderId="35" xfId="62" applyNumberFormat="1" applyFont="1" applyFill="1" applyBorder="1" applyAlignment="1" applyProtection="1">
      <alignment vertical="center"/>
      <protection/>
    </xf>
    <xf numFmtId="177" fontId="0" fillId="0" borderId="35" xfId="62" applyNumberFormat="1" applyFont="1" applyFill="1" applyBorder="1" applyAlignment="1" applyProtection="1">
      <alignment horizontal="left" vertical="center"/>
      <protection/>
    </xf>
    <xf numFmtId="0" fontId="0" fillId="0" borderId="35" xfId="62" applyFont="1" applyFill="1" applyBorder="1" applyAlignment="1" applyProtection="1">
      <alignment horizontal="right" vertical="center"/>
      <protection/>
    </xf>
    <xf numFmtId="0" fontId="0" fillId="0" borderId="35" xfId="62" applyFont="1" applyFill="1" applyBorder="1" applyAlignment="1" applyProtection="1">
      <alignment horizontal="left" vertical="center"/>
      <protection/>
    </xf>
    <xf numFmtId="182" fontId="0" fillId="0" borderId="35" xfId="62" applyNumberFormat="1" applyFont="1" applyFill="1" applyBorder="1" applyAlignment="1" applyProtection="1">
      <alignment horizontal="left" vertical="center"/>
      <protection/>
    </xf>
    <xf numFmtId="0" fontId="13" fillId="0" borderId="37" xfId="62" applyFont="1" applyFill="1" applyBorder="1" applyAlignment="1" applyProtection="1">
      <alignment horizontal="right" vertical="center"/>
      <protection/>
    </xf>
    <xf numFmtId="0" fontId="0" fillId="0" borderId="35" xfId="62" applyNumberFormat="1" applyFont="1" applyFill="1" applyBorder="1" applyAlignment="1" applyProtection="1">
      <alignment horizontal="right" vertical="center"/>
      <protection/>
    </xf>
    <xf numFmtId="0" fontId="23" fillId="0" borderId="35" xfId="62" applyFont="1" applyFill="1" applyBorder="1" applyAlignment="1" applyProtection="1">
      <alignment horizontal="left" vertical="top"/>
      <protection/>
    </xf>
    <xf numFmtId="0" fontId="23" fillId="0" borderId="35" xfId="62" applyFont="1" applyFill="1" applyBorder="1" applyAlignment="1">
      <alignment horizontal="left" vertical="top"/>
      <protection/>
    </xf>
    <xf numFmtId="0" fontId="0" fillId="0" borderId="19" xfId="62" applyFont="1" applyFill="1" applyBorder="1" applyAlignment="1" applyProtection="1">
      <alignment horizontal="distributed" vertical="center"/>
      <protection/>
    </xf>
    <xf numFmtId="0" fontId="0" fillId="0" borderId="0" xfId="62" applyFont="1" applyFill="1" applyBorder="1" applyAlignment="1" applyProtection="1">
      <alignment vertical="center"/>
      <protection/>
    </xf>
    <xf numFmtId="0" fontId="0" fillId="0" borderId="12" xfId="62" applyFont="1" applyFill="1" applyBorder="1" applyAlignment="1" applyProtection="1">
      <alignment horizontal="left" vertical="center"/>
      <protection/>
    </xf>
    <xf numFmtId="0" fontId="0" fillId="0" borderId="19" xfId="62" applyFont="1" applyFill="1" applyBorder="1" applyAlignment="1" applyProtection="1">
      <alignment horizontal="center" vertical="center"/>
      <protection/>
    </xf>
    <xf numFmtId="0" fontId="0" fillId="0" borderId="0" xfId="62" applyFont="1" applyFill="1" applyBorder="1" applyAlignment="1" applyProtection="1">
      <alignment horizontal="center" vertical="center"/>
      <protection/>
    </xf>
    <xf numFmtId="210" fontId="0" fillId="0" borderId="0" xfId="62" applyNumberFormat="1" applyFont="1" applyFill="1" applyBorder="1" applyAlignment="1" applyProtection="1">
      <alignment horizontal="left" vertical="center"/>
      <protection/>
    </xf>
    <xf numFmtId="177" fontId="0" fillId="0" borderId="0" xfId="62" applyNumberFormat="1" applyFont="1" applyFill="1" applyBorder="1" applyAlignment="1" applyProtection="1">
      <alignment vertical="center"/>
      <protection/>
    </xf>
    <xf numFmtId="177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Font="1" applyFill="1" applyBorder="1" applyAlignment="1" applyProtection="1">
      <alignment horizontal="left" vertical="center"/>
      <protection/>
    </xf>
    <xf numFmtId="178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0" xfId="62" applyNumberFormat="1" applyFont="1" applyFill="1" applyBorder="1" applyAlignment="1" applyProtection="1">
      <alignment horizontal="right" vertical="center"/>
      <protection/>
    </xf>
    <xf numFmtId="0" fontId="23" fillId="0" borderId="0" xfId="62" applyFont="1" applyFill="1" applyBorder="1" applyAlignment="1" applyProtection="1">
      <alignment horizontal="left" vertical="top"/>
      <protection/>
    </xf>
    <xf numFmtId="0" fontId="23" fillId="0" borderId="0" xfId="62" applyFont="1" applyFill="1" applyBorder="1" applyAlignment="1">
      <alignment horizontal="left" vertical="top"/>
      <protection/>
    </xf>
    <xf numFmtId="177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38" xfId="62" applyFont="1" applyFill="1" applyBorder="1" applyAlignment="1" applyProtection="1">
      <alignment horizontal="distributed" vertical="center"/>
      <protection/>
    </xf>
    <xf numFmtId="0" fontId="0" fillId="0" borderId="39" xfId="62" applyFont="1" applyFill="1" applyBorder="1" applyAlignment="1" applyProtection="1">
      <alignment vertical="center"/>
      <protection/>
    </xf>
    <xf numFmtId="0" fontId="0" fillId="0" borderId="40" xfId="62" applyFont="1" applyFill="1" applyBorder="1" applyAlignment="1" applyProtection="1">
      <alignment horizontal="left" vertical="center"/>
      <protection/>
    </xf>
    <xf numFmtId="0" fontId="0" fillId="0" borderId="38" xfId="62" applyFont="1" applyFill="1" applyBorder="1" applyAlignment="1" applyProtection="1">
      <alignment horizontal="center" vertical="center"/>
      <protection/>
    </xf>
    <xf numFmtId="0" fontId="0" fillId="0" borderId="39" xfId="62" applyFont="1" applyFill="1" applyBorder="1" applyAlignment="1" applyProtection="1">
      <alignment horizontal="right" vertical="center"/>
      <protection/>
    </xf>
    <xf numFmtId="0" fontId="0" fillId="0" borderId="39" xfId="62" applyFont="1" applyFill="1" applyBorder="1" applyAlignment="1" applyProtection="1">
      <alignment horizontal="center" vertical="center"/>
      <protection/>
    </xf>
    <xf numFmtId="210" fontId="0" fillId="0" borderId="39" xfId="62" applyNumberFormat="1" applyFont="1" applyFill="1" applyBorder="1" applyAlignment="1" applyProtection="1">
      <alignment horizontal="left" vertical="center"/>
      <protection/>
    </xf>
    <xf numFmtId="177" fontId="0" fillId="0" borderId="39" xfId="62" applyNumberFormat="1" applyFont="1" applyFill="1" applyBorder="1" applyAlignment="1" applyProtection="1">
      <alignment vertical="center"/>
      <protection/>
    </xf>
    <xf numFmtId="177" fontId="0" fillId="0" borderId="39" xfId="62" applyNumberFormat="1" applyFont="1" applyFill="1" applyBorder="1" applyAlignment="1" applyProtection="1">
      <alignment horizontal="left" vertical="center"/>
      <protection/>
    </xf>
    <xf numFmtId="0" fontId="0" fillId="0" borderId="39" xfId="62" applyFont="1" applyFill="1" applyBorder="1" applyAlignment="1" applyProtection="1">
      <alignment horizontal="left" vertical="center"/>
      <protection/>
    </xf>
    <xf numFmtId="177" fontId="0" fillId="0" borderId="41" xfId="62" applyNumberFormat="1" applyFont="1" applyFill="1" applyBorder="1" applyAlignment="1" applyProtection="1">
      <alignment horizontal="right" vertical="center"/>
      <protection/>
    </xf>
    <xf numFmtId="182" fontId="0" fillId="0" borderId="39" xfId="62" applyNumberFormat="1" applyFont="1" applyFill="1" applyBorder="1" applyAlignment="1" applyProtection="1">
      <alignment horizontal="left" vertical="center"/>
      <protection/>
    </xf>
    <xf numFmtId="0" fontId="0" fillId="0" borderId="39" xfId="62" applyNumberFormat="1" applyFont="1" applyFill="1" applyBorder="1" applyAlignment="1" applyProtection="1">
      <alignment horizontal="right" vertical="center"/>
      <protection/>
    </xf>
    <xf numFmtId="0" fontId="23" fillId="0" borderId="39" xfId="62" applyFont="1" applyFill="1" applyBorder="1" applyAlignment="1" applyProtection="1">
      <alignment horizontal="left" vertical="top"/>
      <protection/>
    </xf>
    <xf numFmtId="0" fontId="23" fillId="0" borderId="39" xfId="62" applyFont="1" applyFill="1" applyBorder="1" applyAlignment="1">
      <alignment horizontal="left" vertical="top"/>
      <protection/>
    </xf>
    <xf numFmtId="190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42" xfId="62" applyFont="1" applyFill="1" applyBorder="1" applyAlignment="1" applyProtection="1">
      <alignment horizontal="distributed" vertical="center"/>
      <protection/>
    </xf>
    <xf numFmtId="0" fontId="0" fillId="0" borderId="43" xfId="62" applyFont="1" applyFill="1" applyBorder="1" applyAlignment="1" applyProtection="1">
      <alignment vertical="center"/>
      <protection/>
    </xf>
    <xf numFmtId="0" fontId="0" fillId="0" borderId="44" xfId="62" applyFont="1" applyFill="1" applyBorder="1" applyAlignment="1" applyProtection="1">
      <alignment horizontal="left" vertical="center"/>
      <protection/>
    </xf>
    <xf numFmtId="0" fontId="0" fillId="0" borderId="42" xfId="62" applyFont="1" applyFill="1" applyBorder="1" applyAlignment="1" applyProtection="1">
      <alignment horizontal="center" vertical="center"/>
      <protection/>
    </xf>
    <xf numFmtId="0" fontId="0" fillId="0" borderId="43" xfId="62" applyFont="1" applyFill="1" applyBorder="1" applyAlignment="1" applyProtection="1">
      <alignment horizontal="right" vertical="center"/>
      <protection/>
    </xf>
    <xf numFmtId="0" fontId="0" fillId="0" borderId="43" xfId="62" applyFont="1" applyFill="1" applyBorder="1" applyAlignment="1" applyProtection="1">
      <alignment horizontal="center" vertical="center"/>
      <protection/>
    </xf>
    <xf numFmtId="210" fontId="0" fillId="0" borderId="43" xfId="62" applyNumberFormat="1" applyFont="1" applyFill="1" applyBorder="1" applyAlignment="1" applyProtection="1">
      <alignment horizontal="left" vertical="center"/>
      <protection/>
    </xf>
    <xf numFmtId="177" fontId="0" fillId="0" borderId="43" xfId="62" applyNumberFormat="1" applyFont="1" applyFill="1" applyBorder="1" applyAlignment="1" applyProtection="1">
      <alignment vertical="center"/>
      <protection/>
    </xf>
    <xf numFmtId="177" fontId="0" fillId="0" borderId="45" xfId="62" applyNumberFormat="1" applyFont="1" applyFill="1" applyBorder="1" applyAlignment="1" applyProtection="1">
      <alignment horizontal="left" vertical="center"/>
      <protection/>
    </xf>
    <xf numFmtId="0" fontId="0" fillId="0" borderId="45" xfId="62" applyFont="1" applyFill="1" applyBorder="1" applyAlignment="1" applyProtection="1">
      <alignment horizontal="right" vertical="center"/>
      <protection/>
    </xf>
    <xf numFmtId="0" fontId="0" fillId="0" borderId="43" xfId="62" applyFont="1" applyFill="1" applyBorder="1" applyAlignment="1" applyProtection="1">
      <alignment horizontal="left" vertical="center"/>
      <protection/>
    </xf>
    <xf numFmtId="177" fontId="0" fillId="0" borderId="43" xfId="62" applyNumberFormat="1" applyFont="1" applyFill="1" applyBorder="1" applyAlignment="1" applyProtection="1">
      <alignment horizontal="right" vertical="center"/>
      <protection/>
    </xf>
    <xf numFmtId="190" fontId="0" fillId="0" borderId="43" xfId="62" applyNumberFormat="1" applyFont="1" applyFill="1" applyBorder="1" applyAlignment="1" applyProtection="1">
      <alignment horizontal="left" vertical="center"/>
      <protection/>
    </xf>
    <xf numFmtId="0" fontId="0" fillId="0" borderId="43" xfId="62" applyNumberFormat="1" applyFont="1" applyFill="1" applyBorder="1" applyAlignment="1" applyProtection="1">
      <alignment horizontal="right" vertical="center"/>
      <protection/>
    </xf>
    <xf numFmtId="0" fontId="23" fillId="0" borderId="43" xfId="62" applyFont="1" applyFill="1" applyBorder="1" applyAlignment="1" applyProtection="1">
      <alignment horizontal="left" vertical="top"/>
      <protection/>
    </xf>
    <xf numFmtId="0" fontId="23" fillId="0" borderId="43" xfId="62" applyFont="1" applyFill="1" applyBorder="1" applyAlignment="1">
      <alignment horizontal="left" vertical="top"/>
      <protection/>
    </xf>
    <xf numFmtId="0" fontId="0" fillId="0" borderId="41" xfId="62" applyFont="1" applyFill="1" applyBorder="1" applyAlignment="1" applyProtection="1">
      <alignment horizontal="left" vertical="center"/>
      <protection/>
    </xf>
    <xf numFmtId="0" fontId="0" fillId="0" borderId="41" xfId="62" applyFont="1" applyFill="1" applyBorder="1" applyAlignment="1" applyProtection="1">
      <alignment vertical="center"/>
      <protection/>
    </xf>
    <xf numFmtId="0" fontId="0" fillId="0" borderId="41" xfId="62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 applyProtection="1">
      <alignment vertical="center"/>
      <protection/>
    </xf>
    <xf numFmtId="0" fontId="0" fillId="0" borderId="38" xfId="62" applyFont="1" applyFill="1" applyBorder="1" applyAlignment="1" applyProtection="1">
      <alignment vertical="center"/>
      <protection/>
    </xf>
    <xf numFmtId="177" fontId="0" fillId="0" borderId="41" xfId="62" applyNumberFormat="1" applyFont="1" applyFill="1" applyBorder="1" applyAlignment="1" applyProtection="1">
      <alignment horizontal="left" vertical="center"/>
      <protection/>
    </xf>
    <xf numFmtId="0" fontId="0" fillId="0" borderId="41" xfId="62" applyFont="1" applyFill="1" applyBorder="1" applyAlignment="1" applyProtection="1">
      <alignment horizontal="right" vertical="center"/>
      <protection/>
    </xf>
    <xf numFmtId="177" fontId="0" fillId="0" borderId="43" xfId="62" applyNumberFormat="1" applyFont="1" applyFill="1" applyBorder="1" applyAlignment="1" applyProtection="1">
      <alignment horizontal="left" vertical="center"/>
      <protection/>
    </xf>
    <xf numFmtId="203" fontId="0" fillId="0" borderId="43" xfId="62" applyNumberFormat="1" applyFont="1" applyFill="1" applyBorder="1" applyAlignment="1" applyProtection="1">
      <alignment horizontal="left" vertical="center"/>
      <protection/>
    </xf>
    <xf numFmtId="176" fontId="0" fillId="0" borderId="37" xfId="51" applyNumberFormat="1" applyFont="1" applyFill="1" applyBorder="1" applyAlignment="1" applyProtection="1">
      <alignment horizontal="left" vertical="center"/>
      <protection/>
    </xf>
    <xf numFmtId="0" fontId="0" fillId="0" borderId="37" xfId="62" applyFont="1" applyFill="1" applyBorder="1" applyAlignment="1" applyProtection="1">
      <alignment horizontal="center" vertical="center"/>
      <protection/>
    </xf>
    <xf numFmtId="177" fontId="0" fillId="0" borderId="39" xfId="62" applyNumberFormat="1" applyFont="1" applyFill="1" applyBorder="1" applyAlignment="1" applyProtection="1">
      <alignment horizontal="right" vertical="center"/>
      <protection/>
    </xf>
    <xf numFmtId="182" fontId="0" fillId="0" borderId="43" xfId="62" applyNumberFormat="1" applyFont="1" applyFill="1" applyBorder="1" applyAlignment="1" applyProtection="1">
      <alignment horizontal="left" vertical="center"/>
      <protection/>
    </xf>
    <xf numFmtId="0" fontId="20" fillId="0" borderId="38" xfId="62" applyFont="1" applyFill="1" applyBorder="1" applyAlignment="1" applyProtection="1">
      <alignment horizontal="distributed" vertical="center" wrapText="1"/>
      <protection/>
    </xf>
    <xf numFmtId="192" fontId="0" fillId="0" borderId="39" xfId="62" applyNumberFormat="1" applyFont="1" applyFill="1" applyBorder="1" applyAlignment="1" applyProtection="1">
      <alignment horizontal="left" vertical="center"/>
      <protection/>
    </xf>
    <xf numFmtId="177" fontId="0" fillId="0" borderId="35" xfId="62" applyNumberFormat="1" applyFont="1" applyFill="1" applyBorder="1" applyAlignment="1" applyProtection="1">
      <alignment horizontal="right" vertical="center"/>
      <protection/>
    </xf>
    <xf numFmtId="178" fontId="0" fillId="0" borderId="39" xfId="62" applyNumberFormat="1" applyFont="1" applyFill="1" applyBorder="1" applyAlignment="1" applyProtection="1">
      <alignment horizontal="left" vertical="center"/>
      <protection/>
    </xf>
    <xf numFmtId="0" fontId="0" fillId="0" borderId="45" xfId="62" applyFont="1" applyFill="1" applyBorder="1" applyAlignment="1" applyProtection="1">
      <alignment vertical="center"/>
      <protection/>
    </xf>
    <xf numFmtId="182" fontId="0" fillId="0" borderId="0" xfId="62" applyNumberFormat="1" applyFont="1" applyFill="1" applyBorder="1" applyAlignment="1" applyProtection="1">
      <alignment horizontal="left" vertical="center"/>
      <protection/>
    </xf>
    <xf numFmtId="0" fontId="0" fillId="0" borderId="13" xfId="62" applyFont="1" applyFill="1" applyBorder="1" applyAlignment="1" applyProtection="1">
      <alignment horizontal="right" vertical="center"/>
      <protection/>
    </xf>
    <xf numFmtId="0" fontId="0" fillId="0" borderId="46" xfId="62" applyFont="1" applyFill="1" applyBorder="1" applyAlignment="1" applyProtection="1">
      <alignment horizontal="distributed" vertical="center"/>
      <protection/>
    </xf>
    <xf numFmtId="0" fontId="0" fillId="0" borderId="18" xfId="62" applyFont="1" applyFill="1" applyBorder="1" applyAlignment="1" applyProtection="1">
      <alignment vertical="center"/>
      <protection/>
    </xf>
    <xf numFmtId="0" fontId="0" fillId="0" borderId="47" xfId="62" applyFont="1" applyFill="1" applyBorder="1" applyAlignment="1" applyProtection="1">
      <alignment horizontal="left" vertical="center"/>
      <protection/>
    </xf>
    <xf numFmtId="0" fontId="0" fillId="0" borderId="46" xfId="62" applyFont="1" applyFill="1" applyBorder="1" applyAlignment="1" applyProtection="1">
      <alignment horizontal="center" vertical="center"/>
      <protection/>
    </xf>
    <xf numFmtId="0" fontId="0" fillId="0" borderId="18" xfId="62" applyFont="1" applyFill="1" applyBorder="1" applyAlignment="1" applyProtection="1">
      <alignment horizontal="center" vertical="center"/>
      <protection/>
    </xf>
    <xf numFmtId="210" fontId="0" fillId="0" borderId="18" xfId="62" applyNumberFormat="1" applyFont="1" applyFill="1" applyBorder="1" applyAlignment="1" applyProtection="1">
      <alignment horizontal="left" vertical="center"/>
      <protection/>
    </xf>
    <xf numFmtId="177" fontId="0" fillId="0" borderId="18" xfId="62" applyNumberFormat="1" applyFont="1" applyFill="1" applyBorder="1" applyAlignment="1" applyProtection="1">
      <alignment vertical="center"/>
      <protection/>
    </xf>
    <xf numFmtId="177" fontId="0" fillId="0" borderId="18" xfId="62" applyNumberFormat="1" applyFont="1" applyFill="1" applyBorder="1" applyAlignment="1" applyProtection="1">
      <alignment horizontal="left" vertical="center"/>
      <protection/>
    </xf>
    <xf numFmtId="1" fontId="0" fillId="0" borderId="18" xfId="62" applyNumberFormat="1" applyFont="1" applyFill="1" applyBorder="1" applyAlignment="1" applyProtection="1">
      <alignment horizontal="left" vertical="center"/>
      <protection/>
    </xf>
    <xf numFmtId="210" fontId="0" fillId="0" borderId="18" xfId="62" applyNumberFormat="1" applyFont="1" applyFill="1" applyBorder="1" applyAlignment="1" applyProtection="1">
      <alignment horizontal="right" vertical="center"/>
      <protection/>
    </xf>
    <xf numFmtId="177" fontId="0" fillId="0" borderId="18" xfId="62" applyNumberFormat="1" applyFont="1" applyFill="1" applyBorder="1" applyAlignment="1" applyProtection="1">
      <alignment horizontal="right" vertical="center"/>
      <protection/>
    </xf>
    <xf numFmtId="182" fontId="0" fillId="0" borderId="18" xfId="62" applyNumberFormat="1" applyFont="1" applyFill="1" applyBorder="1" applyAlignment="1" applyProtection="1">
      <alignment horizontal="left" vertical="center"/>
      <protection/>
    </xf>
    <xf numFmtId="0" fontId="0" fillId="0" borderId="18" xfId="62" applyFont="1" applyFill="1" applyBorder="1" applyAlignment="1" applyProtection="1">
      <alignment horizontal="right" vertical="center"/>
      <protection/>
    </xf>
    <xf numFmtId="0" fontId="0" fillId="0" borderId="18" xfId="62" applyFont="1" applyFill="1" applyBorder="1" applyAlignment="1" applyProtection="1">
      <alignment horizontal="left" vertical="center"/>
      <protection/>
    </xf>
    <xf numFmtId="0" fontId="0" fillId="0" borderId="18" xfId="62" applyNumberFormat="1" applyFont="1" applyFill="1" applyBorder="1" applyAlignment="1" applyProtection="1">
      <alignment horizontal="right" vertical="center"/>
      <protection/>
    </xf>
    <xf numFmtId="0" fontId="23" fillId="0" borderId="18" xfId="62" applyFont="1" applyFill="1" applyBorder="1" applyAlignment="1" applyProtection="1">
      <alignment horizontal="left" vertical="top"/>
      <protection/>
    </xf>
    <xf numFmtId="0" fontId="23" fillId="0" borderId="18" xfId="62" applyFont="1" applyFill="1" applyBorder="1" applyAlignment="1">
      <alignment horizontal="left" vertical="top"/>
      <protection/>
    </xf>
    <xf numFmtId="1" fontId="0" fillId="0" borderId="0" xfId="62" applyNumberFormat="1" applyFont="1" applyFill="1" applyBorder="1" applyAlignment="1" applyProtection="1">
      <alignment horizontal="left" vertical="center"/>
      <protection/>
    </xf>
    <xf numFmtId="210" fontId="0" fillId="0" borderId="0" xfId="62" applyNumberFormat="1" applyFont="1" applyFill="1" applyBorder="1" applyAlignment="1" applyProtection="1">
      <alignment horizontal="right" vertical="center"/>
      <protection/>
    </xf>
    <xf numFmtId="0" fontId="0" fillId="0" borderId="29" xfId="62" applyFont="1" applyFill="1" applyBorder="1" applyAlignment="1" applyProtection="1">
      <alignment horizontal="distributed" vertical="center"/>
      <protection/>
    </xf>
    <xf numFmtId="0" fontId="0" fillId="0" borderId="13" xfId="62" applyFont="1" applyFill="1" applyBorder="1" applyAlignment="1" applyProtection="1">
      <alignment vertical="center"/>
      <protection/>
    </xf>
    <xf numFmtId="0" fontId="0" fillId="0" borderId="32" xfId="62" applyFont="1" applyFill="1" applyBorder="1" applyAlignment="1" applyProtection="1">
      <alignment horizontal="left" vertical="center"/>
      <protection/>
    </xf>
    <xf numFmtId="0" fontId="0" fillId="0" borderId="29" xfId="62" applyFont="1" applyFill="1" applyBorder="1" applyAlignment="1" applyProtection="1">
      <alignment horizontal="center" vertical="center"/>
      <protection/>
    </xf>
    <xf numFmtId="0" fontId="0" fillId="0" borderId="13" xfId="62" applyFont="1" applyFill="1" applyBorder="1" applyAlignment="1" applyProtection="1">
      <alignment horizontal="center" vertical="center"/>
      <protection/>
    </xf>
    <xf numFmtId="210" fontId="0" fillId="0" borderId="13" xfId="62" applyNumberFormat="1" applyFont="1" applyFill="1" applyBorder="1" applyAlignment="1" applyProtection="1">
      <alignment horizontal="left" vertical="center"/>
      <protection/>
    </xf>
    <xf numFmtId="177" fontId="0" fillId="0" borderId="13" xfId="62" applyNumberFormat="1" applyFont="1" applyFill="1" applyBorder="1" applyAlignment="1" applyProtection="1">
      <alignment vertical="center"/>
      <protection/>
    </xf>
    <xf numFmtId="177" fontId="0" fillId="0" borderId="13" xfId="62" applyNumberFormat="1" applyFont="1" applyFill="1" applyBorder="1" applyAlignment="1" applyProtection="1">
      <alignment horizontal="left" vertical="center"/>
      <protection/>
    </xf>
    <xf numFmtId="0" fontId="0" fillId="0" borderId="13" xfId="62" applyFont="1" applyFill="1" applyBorder="1" applyAlignment="1" applyProtection="1">
      <alignment horizontal="left" vertical="center"/>
      <protection/>
    </xf>
    <xf numFmtId="210" fontId="0" fillId="0" borderId="13" xfId="62" applyNumberFormat="1" applyFont="1" applyFill="1" applyBorder="1" applyAlignment="1" applyProtection="1">
      <alignment horizontal="right" vertical="center"/>
      <protection/>
    </xf>
    <xf numFmtId="177" fontId="0" fillId="0" borderId="13" xfId="62" applyNumberFormat="1" applyFont="1" applyFill="1" applyBorder="1" applyAlignment="1" applyProtection="1">
      <alignment horizontal="right" vertical="center"/>
      <protection/>
    </xf>
    <xf numFmtId="190" fontId="0" fillId="0" borderId="13" xfId="62" applyNumberFormat="1" applyFont="1" applyFill="1" applyBorder="1" applyAlignment="1" applyProtection="1">
      <alignment horizontal="left" vertical="center"/>
      <protection/>
    </xf>
    <xf numFmtId="0" fontId="0" fillId="0" borderId="13" xfId="62" applyNumberFormat="1" applyFont="1" applyFill="1" applyBorder="1" applyAlignment="1" applyProtection="1">
      <alignment horizontal="right" vertical="center"/>
      <protection/>
    </xf>
    <xf numFmtId="0" fontId="23" fillId="0" borderId="13" xfId="62" applyFont="1" applyFill="1" applyBorder="1" applyAlignment="1" applyProtection="1">
      <alignment horizontal="left" vertical="top"/>
      <protection/>
    </xf>
    <xf numFmtId="0" fontId="23" fillId="0" borderId="13" xfId="62" applyFont="1" applyFill="1" applyBorder="1" applyAlignment="1">
      <alignment horizontal="left" vertical="top"/>
      <protection/>
    </xf>
    <xf numFmtId="0" fontId="0" fillId="0" borderId="0" xfId="62" applyNumberFormat="1" applyFont="1" applyFill="1" applyBorder="1" applyAlignment="1" applyProtection="1">
      <alignment horizontal="left" vertical="center"/>
      <protection/>
    </xf>
    <xf numFmtId="0" fontId="23" fillId="0" borderId="0" xfId="62" applyFont="1" applyFill="1" applyBorder="1" applyAlignment="1" applyProtection="1">
      <alignment vertical="center"/>
      <protection/>
    </xf>
    <xf numFmtId="0" fontId="0" fillId="0" borderId="21" xfId="62" applyFont="1" applyFill="1" applyBorder="1" applyAlignment="1" applyProtection="1">
      <alignment vertical="center"/>
      <protection/>
    </xf>
    <xf numFmtId="0" fontId="0" fillId="0" borderId="17" xfId="62" applyFont="1" applyFill="1" applyBorder="1" applyAlignment="1" applyProtection="1">
      <alignment horizontal="left" vertical="center"/>
      <protection/>
    </xf>
    <xf numFmtId="0" fontId="0" fillId="0" borderId="20" xfId="62" applyFont="1" applyFill="1" applyBorder="1" applyAlignment="1" applyProtection="1">
      <alignment horizontal="center" vertical="center"/>
      <protection/>
    </xf>
    <xf numFmtId="0" fontId="0" fillId="0" borderId="21" xfId="62" applyFont="1" applyFill="1" applyBorder="1" applyAlignment="1" applyProtection="1">
      <alignment horizontal="right" vertical="center"/>
      <protection/>
    </xf>
    <xf numFmtId="0" fontId="0" fillId="0" borderId="21" xfId="62" applyFont="1" applyFill="1" applyBorder="1" applyAlignment="1" applyProtection="1">
      <alignment horizontal="center" vertical="center"/>
      <protection/>
    </xf>
    <xf numFmtId="210" fontId="0" fillId="0" borderId="21" xfId="62" applyNumberFormat="1" applyFont="1" applyFill="1" applyBorder="1" applyAlignment="1" applyProtection="1">
      <alignment horizontal="left" vertical="center"/>
      <protection/>
    </xf>
    <xf numFmtId="177" fontId="0" fillId="0" borderId="21" xfId="62" applyNumberFormat="1" applyFont="1" applyFill="1" applyBorder="1" applyAlignment="1" applyProtection="1">
      <alignment vertical="center"/>
      <protection/>
    </xf>
    <xf numFmtId="192" fontId="0" fillId="0" borderId="21" xfId="62" applyNumberFormat="1" applyFont="1" applyFill="1" applyBorder="1" applyAlignment="1" applyProtection="1">
      <alignment horizontal="left" vertical="center"/>
      <protection/>
    </xf>
    <xf numFmtId="0" fontId="0" fillId="0" borderId="21" xfId="62" applyFont="1" applyFill="1" applyBorder="1" applyAlignment="1" applyProtection="1">
      <alignment horizontal="left" vertical="center"/>
      <protection/>
    </xf>
    <xf numFmtId="210" fontId="0" fillId="0" borderId="21" xfId="62" applyNumberFormat="1" applyFont="1" applyFill="1" applyBorder="1" applyAlignment="1" applyProtection="1">
      <alignment horizontal="right" vertical="center"/>
      <protection/>
    </xf>
    <xf numFmtId="177" fontId="0" fillId="0" borderId="21" xfId="62" applyNumberFormat="1" applyFont="1" applyFill="1" applyBorder="1" applyAlignment="1" applyProtection="1">
      <alignment horizontal="right" vertical="center"/>
      <protection/>
    </xf>
    <xf numFmtId="177" fontId="0" fillId="0" borderId="21" xfId="62" applyNumberFormat="1" applyFont="1" applyFill="1" applyBorder="1" applyAlignment="1" applyProtection="1">
      <alignment horizontal="left" vertical="center"/>
      <protection/>
    </xf>
    <xf numFmtId="0" fontId="0" fillId="0" borderId="21" xfId="62" applyNumberFormat="1" applyFont="1" applyFill="1" applyBorder="1" applyAlignment="1" applyProtection="1">
      <alignment horizontal="left" vertical="center"/>
      <protection/>
    </xf>
    <xf numFmtId="0" fontId="23" fillId="0" borderId="21" xfId="62" applyFont="1" applyFill="1" applyBorder="1" applyAlignment="1" applyProtection="1">
      <alignment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11" xfId="62" applyFont="1" applyFill="1" applyBorder="1" applyAlignment="1">
      <alignment horizontal="right" vertical="center"/>
      <protection/>
    </xf>
    <xf numFmtId="0" fontId="0" fillId="0" borderId="0" xfId="62" applyFont="1" applyFill="1" applyBorder="1" applyAlignment="1">
      <alignment horizontal="right" vertical="center"/>
      <protection/>
    </xf>
    <xf numFmtId="183" fontId="0" fillId="0" borderId="0" xfId="42" applyNumberFormat="1" applyFont="1" applyFill="1" applyAlignment="1">
      <alignment horizontal="right" vertical="center"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0" applyNumberFormat="1" applyFont="1" applyFill="1" applyBorder="1" applyAlignment="1">
      <alignment horizontal="right" vertical="center"/>
    </xf>
    <xf numFmtId="38" fontId="15" fillId="0" borderId="19" xfId="49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183" fontId="15" fillId="0" borderId="0" xfId="0" applyNumberFormat="1" applyFont="1" applyFill="1" applyAlignment="1">
      <alignment horizontal="right" vertical="center"/>
    </xf>
    <xf numFmtId="38" fontId="13" fillId="0" borderId="0" xfId="49" applyFont="1" applyFill="1" applyAlignment="1">
      <alignment horizontal="distributed" vertical="center"/>
    </xf>
    <xf numFmtId="38" fontId="0" fillId="0" borderId="0" xfId="49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15" fillId="0" borderId="0" xfId="49" applyNumberFormat="1" applyFont="1" applyFill="1" applyBorder="1" applyAlignment="1">
      <alignment vertical="center"/>
    </xf>
    <xf numFmtId="183" fontId="15" fillId="0" borderId="0" xfId="49" applyNumberFormat="1" applyFont="1" applyFill="1" applyBorder="1" applyAlignment="1">
      <alignment horizontal="right" vertical="center"/>
    </xf>
    <xf numFmtId="183" fontId="13" fillId="0" borderId="0" xfId="49" applyNumberFormat="1" applyFont="1" applyFill="1" applyBorder="1" applyAlignment="1">
      <alignment horizontal="right" vertical="center"/>
    </xf>
    <xf numFmtId="183" fontId="0" fillId="0" borderId="0" xfId="49" applyNumberFormat="1" applyFont="1" applyFill="1" applyAlignment="1">
      <alignment vertical="center"/>
    </xf>
    <xf numFmtId="183" fontId="0" fillId="0" borderId="0" xfId="49" applyNumberFormat="1" applyFont="1" applyFill="1" applyBorder="1" applyAlignment="1">
      <alignment horizontal="right" vertical="center"/>
    </xf>
    <xf numFmtId="183" fontId="15" fillId="0" borderId="0" xfId="49" applyNumberFormat="1" applyFont="1" applyFill="1" applyAlignment="1">
      <alignment vertical="center"/>
    </xf>
    <xf numFmtId="0" fontId="13" fillId="0" borderId="21" xfId="0" applyFont="1" applyFill="1" applyBorder="1" applyAlignment="1">
      <alignment vertical="center"/>
    </xf>
    <xf numFmtId="37" fontId="15" fillId="0" borderId="0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97" fontId="15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97" fontId="0" fillId="0" borderId="13" xfId="0" applyNumberFormat="1" applyFont="1" applyFill="1" applyBorder="1" applyAlignment="1" applyProtection="1">
      <alignment horizontal="right" vertical="center"/>
      <protection/>
    </xf>
    <xf numFmtId="202" fontId="15" fillId="0" borderId="29" xfId="0" applyNumberFormat="1" applyFont="1" applyFill="1" applyBorder="1" applyAlignment="1">
      <alignment horizontal="right" vertical="center"/>
    </xf>
    <xf numFmtId="207" fontId="15" fillId="0" borderId="13" xfId="0" applyNumberFormat="1" applyFont="1" applyFill="1" applyBorder="1" applyAlignment="1">
      <alignment vertical="center"/>
    </xf>
    <xf numFmtId="207" fontId="15" fillId="0" borderId="13" xfId="0" applyNumberFormat="1" applyFont="1" applyFill="1" applyBorder="1" applyAlignment="1">
      <alignment horizontal="right" vertical="center"/>
    </xf>
    <xf numFmtId="180" fontId="15" fillId="0" borderId="13" xfId="0" applyNumberFormat="1" applyFont="1" applyFill="1" applyBorder="1" applyAlignment="1" applyProtection="1">
      <alignment vertical="center"/>
      <protection/>
    </xf>
    <xf numFmtId="197" fontId="15" fillId="0" borderId="13" xfId="0" applyNumberFormat="1" applyFont="1" applyFill="1" applyBorder="1" applyAlignment="1">
      <alignment horizontal="right" vertical="center"/>
    </xf>
    <xf numFmtId="197" fontId="15" fillId="0" borderId="13" xfId="0" applyNumberFormat="1" applyFont="1" applyFill="1" applyBorder="1" applyAlignment="1" applyProtection="1">
      <alignment vertical="center"/>
      <protection/>
    </xf>
    <xf numFmtId="0" fontId="15" fillId="0" borderId="29" xfId="0" applyFont="1" applyFill="1" applyBorder="1" applyAlignment="1">
      <alignment vertical="center"/>
    </xf>
    <xf numFmtId="182" fontId="15" fillId="0" borderId="13" xfId="0" applyNumberFormat="1" applyFont="1" applyFill="1" applyBorder="1" applyAlignment="1" applyProtection="1">
      <alignment vertical="center"/>
      <protection/>
    </xf>
    <xf numFmtId="197" fontId="15" fillId="0" borderId="13" xfId="0" applyNumberFormat="1" applyFont="1" applyFill="1" applyBorder="1" applyAlignment="1">
      <alignment vertical="center"/>
    </xf>
    <xf numFmtId="180" fontId="15" fillId="0" borderId="20" xfId="0" applyNumberFormat="1" applyFont="1" applyFill="1" applyBorder="1" applyAlignment="1" applyProtection="1">
      <alignment horizontal="right" vertical="center"/>
      <protection/>
    </xf>
    <xf numFmtId="0" fontId="15" fillId="0" borderId="21" xfId="0" applyFont="1" applyFill="1" applyBorder="1" applyAlignment="1">
      <alignment vertical="center"/>
    </xf>
    <xf numFmtId="207" fontId="15" fillId="0" borderId="21" xfId="0" applyNumberFormat="1" applyFont="1" applyFill="1" applyBorder="1" applyAlignment="1">
      <alignment vertical="center"/>
    </xf>
    <xf numFmtId="180" fontId="15" fillId="0" borderId="21" xfId="0" applyNumberFormat="1" applyFont="1" applyFill="1" applyBorder="1" applyAlignment="1">
      <alignment vertical="center"/>
    </xf>
    <xf numFmtId="180" fontId="15" fillId="0" borderId="13" xfId="0" applyNumberFormat="1" applyFont="1" applyFill="1" applyBorder="1" applyAlignment="1">
      <alignment horizontal="right" vertical="center"/>
    </xf>
    <xf numFmtId="180" fontId="15" fillId="0" borderId="13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>
      <alignment horizontal="right" vertical="center"/>
      <protection/>
    </xf>
    <xf numFmtId="177" fontId="15" fillId="0" borderId="13" xfId="0" applyNumberFormat="1" applyFont="1" applyFill="1" applyBorder="1" applyAlignment="1">
      <alignment vertical="center"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13" fillId="0" borderId="19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13" fillId="0" borderId="0" xfId="49" applyFont="1" applyFill="1" applyAlignment="1">
      <alignment horizontal="right" vertical="center"/>
    </xf>
    <xf numFmtId="38" fontId="15" fillId="0" borderId="19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Alignment="1">
      <alignment horizontal="right" vertical="center"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 applyProtection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15" fillId="0" borderId="6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6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177" fontId="0" fillId="0" borderId="56" xfId="0" applyNumberFormat="1" applyFont="1" applyFill="1" applyBorder="1" applyAlignment="1" applyProtection="1">
      <alignment horizontal="center" vertical="center"/>
      <protection/>
    </xf>
    <xf numFmtId="177" fontId="0" fillId="0" borderId="57" xfId="0" applyNumberFormat="1" applyFont="1" applyFill="1" applyBorder="1" applyAlignment="1" applyProtection="1">
      <alignment horizontal="center" vertical="center"/>
      <protection/>
    </xf>
    <xf numFmtId="177" fontId="0" fillId="0" borderId="60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59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 applyProtection="1">
      <alignment horizontal="center" vertical="center" wrapText="1"/>
      <protection/>
    </xf>
    <xf numFmtId="0" fontId="0" fillId="0" borderId="67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 wrapText="1"/>
      <protection/>
    </xf>
    <xf numFmtId="0" fontId="0" fillId="0" borderId="69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71" xfId="0" applyFont="1" applyFill="1" applyBorder="1" applyAlignment="1" applyProtection="1">
      <alignment horizontal="distributed" vertical="center"/>
      <protection/>
    </xf>
    <xf numFmtId="0" fontId="0" fillId="0" borderId="75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2" xfId="0" applyFont="1" applyFill="1" applyBorder="1" applyAlignment="1" applyProtection="1" quotePrefix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15" fillId="0" borderId="17" xfId="0" applyFont="1" applyFill="1" applyBorder="1" applyAlignment="1" applyProtection="1" quotePrefix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9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Alignment="1" quotePrefix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14" fillId="0" borderId="0" xfId="0" applyFont="1" applyFill="1" applyAlignment="1" quotePrefix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7" fillId="0" borderId="0" xfId="6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34" xfId="62" applyFont="1" applyFill="1" applyBorder="1" applyAlignment="1" applyProtection="1">
      <alignment horizontal="distributed" vertical="center"/>
      <protection/>
    </xf>
    <xf numFmtId="0" fontId="0" fillId="0" borderId="19" xfId="62" applyFont="1" applyFill="1" applyBorder="1" applyAlignment="1" applyProtection="1">
      <alignment horizontal="distributed" vertical="center"/>
      <protection/>
    </xf>
    <xf numFmtId="0" fontId="0" fillId="0" borderId="12" xfId="62" applyFont="1" applyFill="1" applyBorder="1" applyAlignment="1">
      <alignment horizontal="center" vertical="center" textRotation="255"/>
      <protection/>
    </xf>
    <xf numFmtId="0" fontId="0" fillId="0" borderId="17" xfId="62" applyFont="1" applyFill="1" applyBorder="1" applyAlignment="1">
      <alignment horizontal="center" vertical="center" textRotation="255"/>
      <protection/>
    </xf>
    <xf numFmtId="0" fontId="0" fillId="0" borderId="38" xfId="62" applyFont="1" applyFill="1" applyBorder="1" applyAlignment="1" applyProtection="1">
      <alignment horizontal="distributed" vertical="center"/>
      <protection/>
    </xf>
    <xf numFmtId="0" fontId="0" fillId="0" borderId="77" xfId="62" applyFont="1" applyFill="1" applyBorder="1" applyAlignment="1" applyProtection="1">
      <alignment horizontal="distributed" vertical="center"/>
      <protection/>
    </xf>
    <xf numFmtId="0" fontId="15" fillId="0" borderId="19" xfId="62" applyFont="1" applyFill="1" applyBorder="1" applyAlignment="1" applyProtection="1">
      <alignment horizontal="distributed" vertical="center" wrapText="1"/>
      <protection/>
    </xf>
    <xf numFmtId="0" fontId="15" fillId="0" borderId="19" xfId="62" applyFont="1" applyFill="1" applyBorder="1" applyAlignment="1" applyProtection="1">
      <alignment horizontal="distributed" vertical="center"/>
      <protection/>
    </xf>
    <xf numFmtId="0" fontId="0" fillId="0" borderId="32" xfId="62" applyFont="1" applyFill="1" applyBorder="1" applyAlignment="1">
      <alignment horizontal="center" vertical="center" textRotation="255"/>
      <protection/>
    </xf>
    <xf numFmtId="0" fontId="0" fillId="0" borderId="49" xfId="62" applyFont="1" applyFill="1" applyBorder="1" applyAlignment="1" applyProtection="1">
      <alignment horizontal="center" vertical="center"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20" xfId="62" applyFont="1" applyFill="1" applyBorder="1" applyAlignment="1">
      <alignment horizontal="center" vertical="center"/>
      <protection/>
    </xf>
    <xf numFmtId="0" fontId="0" fillId="0" borderId="21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 applyProtection="1">
      <alignment horizontal="center" vertical="center"/>
      <protection/>
    </xf>
    <xf numFmtId="0" fontId="0" fillId="0" borderId="22" xfId="62" applyFont="1" applyFill="1" applyBorder="1" applyAlignment="1" applyProtection="1">
      <alignment horizontal="center" vertical="center"/>
      <protection/>
    </xf>
    <xf numFmtId="0" fontId="0" fillId="0" borderId="50" xfId="62" applyFont="1" applyFill="1" applyBorder="1" applyAlignment="1" applyProtection="1">
      <alignment horizontal="center" vertical="center"/>
      <protection/>
    </xf>
    <xf numFmtId="0" fontId="0" fillId="0" borderId="59" xfId="62" applyFont="1" applyFill="1" applyBorder="1" applyAlignment="1" applyProtection="1">
      <alignment horizontal="center" vertical="center"/>
      <protection/>
    </xf>
    <xf numFmtId="0" fontId="0" fillId="0" borderId="33" xfId="62" applyFont="1" applyFill="1" applyBorder="1" applyAlignment="1" applyProtection="1">
      <alignment horizontal="center" vertical="center"/>
      <protection/>
    </xf>
    <xf numFmtId="0" fontId="0" fillId="0" borderId="11" xfId="62" applyFont="1" applyFill="1" applyBorder="1" applyAlignment="1" applyProtection="1">
      <alignment horizontal="center" vertical="center"/>
      <protection/>
    </xf>
    <xf numFmtId="0" fontId="0" fillId="0" borderId="47" xfId="62" applyFont="1" applyFill="1" applyBorder="1" applyAlignment="1">
      <alignment horizontal="center" vertical="center" textRotation="255"/>
      <protection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60" xfId="62" applyFont="1" applyFill="1" applyBorder="1" applyAlignment="1" applyProtection="1">
      <alignment horizontal="center" vertical="center"/>
      <protection/>
    </xf>
    <xf numFmtId="0" fontId="0" fillId="0" borderId="78" xfId="62" applyFont="1" applyFill="1" applyBorder="1" applyAlignment="1">
      <alignment horizontal="center" vertical="center"/>
      <protection/>
    </xf>
    <xf numFmtId="0" fontId="0" fillId="0" borderId="59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78" xfId="62" applyFont="1" applyFill="1" applyBorder="1" applyAlignment="1" applyProtection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49" xfId="62" applyFont="1" applyFill="1" applyBorder="1" applyAlignment="1" applyProtection="1">
      <alignment horizontal="center" vertical="center" wrapText="1"/>
      <protection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4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Followed Hyperlink" xfId="65"/>
    <cellStyle name="未定義" xfId="66"/>
    <cellStyle name="良い" xfId="67"/>
  </cellStyles>
  <dxfs count="1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6</xdr:row>
      <xdr:rowOff>123825</xdr:rowOff>
    </xdr:from>
    <xdr:to>
      <xdr:col>3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90750" y="1533525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228850" y="26479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76200</xdr:rowOff>
    </xdr:from>
    <xdr:to>
      <xdr:col>3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257425" y="3381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3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2257425" y="3962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85725</xdr:rowOff>
    </xdr:from>
    <xdr:to>
      <xdr:col>3</xdr:col>
      <xdr:colOff>190500</xdr:colOff>
      <xdr:row>25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2266950" y="47244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123825</xdr:rowOff>
    </xdr:from>
    <xdr:to>
      <xdr:col>3</xdr:col>
      <xdr:colOff>180975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257425" y="57150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76200</xdr:rowOff>
    </xdr:from>
    <xdr:to>
      <xdr:col>4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228850" y="528637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76200</xdr:rowOff>
    </xdr:from>
    <xdr:to>
      <xdr:col>3</xdr:col>
      <xdr:colOff>190500</xdr:colOff>
      <xdr:row>32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2266950" y="6048375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76200</xdr:rowOff>
    </xdr:from>
    <xdr:to>
      <xdr:col>4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2228850" y="6810375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85725</xdr:rowOff>
    </xdr:from>
    <xdr:to>
      <xdr:col>4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2209800" y="8343900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104775</xdr:rowOff>
    </xdr:from>
    <xdr:to>
      <xdr:col>3</xdr:col>
      <xdr:colOff>180975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2257425" y="779145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95250</xdr:rowOff>
    </xdr:from>
    <xdr:to>
      <xdr:col>4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2276475" y="72104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85725</xdr:rowOff>
    </xdr:from>
    <xdr:to>
      <xdr:col>3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2266950" y="9486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95250</xdr:rowOff>
    </xdr:from>
    <xdr:to>
      <xdr:col>3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2266950" y="9877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95250</xdr:rowOff>
    </xdr:from>
    <xdr:to>
      <xdr:col>4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2276475" y="10258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57</xdr:row>
      <xdr:rowOff>76200</xdr:rowOff>
    </xdr:from>
    <xdr:to>
      <xdr:col>3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2266950" y="11191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2266950" y="1235392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123825</xdr:rowOff>
    </xdr:from>
    <xdr:to>
      <xdr:col>3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2190750" y="1533525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180975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2228850" y="26479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76200</xdr:rowOff>
    </xdr:from>
    <xdr:to>
      <xdr:col>3</xdr:col>
      <xdr:colOff>180975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2257425" y="3381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3</xdr:col>
      <xdr:colOff>180975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2257425" y="3962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85725</xdr:rowOff>
    </xdr:from>
    <xdr:to>
      <xdr:col>3</xdr:col>
      <xdr:colOff>190500</xdr:colOff>
      <xdr:row>25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2266950" y="47244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123825</xdr:rowOff>
    </xdr:from>
    <xdr:to>
      <xdr:col>3</xdr:col>
      <xdr:colOff>180975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2257425" y="57150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76200</xdr:rowOff>
    </xdr:from>
    <xdr:to>
      <xdr:col>4</xdr:col>
      <xdr:colOff>0</xdr:colOff>
      <xdr:row>28</xdr:row>
      <xdr:rowOff>19050</xdr:rowOff>
    </xdr:to>
    <xdr:sp>
      <xdr:nvSpPr>
        <xdr:cNvPr id="24" name="AutoShape 24"/>
        <xdr:cNvSpPr>
          <a:spLocks/>
        </xdr:cNvSpPr>
      </xdr:nvSpPr>
      <xdr:spPr>
        <a:xfrm>
          <a:off x="2228850" y="528637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76200</xdr:rowOff>
    </xdr:from>
    <xdr:to>
      <xdr:col>3</xdr:col>
      <xdr:colOff>190500</xdr:colOff>
      <xdr:row>32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2266950" y="6048375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76200</xdr:rowOff>
    </xdr:from>
    <xdr:to>
      <xdr:col>4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2228850" y="6810375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85725</xdr:rowOff>
    </xdr:from>
    <xdr:to>
      <xdr:col>4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2209800" y="8343900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104775</xdr:rowOff>
    </xdr:from>
    <xdr:to>
      <xdr:col>3</xdr:col>
      <xdr:colOff>180975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2257425" y="779145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95250</xdr:rowOff>
    </xdr:from>
    <xdr:to>
      <xdr:col>4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2276475" y="72104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85725</xdr:rowOff>
    </xdr:from>
    <xdr:to>
      <xdr:col>3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2266950" y="9486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95250</xdr:rowOff>
    </xdr:from>
    <xdr:to>
      <xdr:col>3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2266950" y="9877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95250</xdr:rowOff>
    </xdr:from>
    <xdr:to>
      <xdr:col>4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2276475" y="10258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57</xdr:row>
      <xdr:rowOff>76200</xdr:rowOff>
    </xdr:from>
    <xdr:to>
      <xdr:col>3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2266950" y="11191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2266950" y="1235392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123825</xdr:rowOff>
    </xdr:from>
    <xdr:to>
      <xdr:col>3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2190750" y="1533525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180975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2228850" y="26479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76200</xdr:rowOff>
    </xdr:from>
    <xdr:to>
      <xdr:col>3</xdr:col>
      <xdr:colOff>180975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2257425" y="3381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3</xdr:col>
      <xdr:colOff>180975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2257425" y="3962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85725</xdr:rowOff>
    </xdr:from>
    <xdr:to>
      <xdr:col>3</xdr:col>
      <xdr:colOff>190500</xdr:colOff>
      <xdr:row>25</xdr:row>
      <xdr:rowOff>133350</xdr:rowOff>
    </xdr:to>
    <xdr:sp>
      <xdr:nvSpPr>
        <xdr:cNvPr id="39" name="AutoShape 5"/>
        <xdr:cNvSpPr>
          <a:spLocks/>
        </xdr:cNvSpPr>
      </xdr:nvSpPr>
      <xdr:spPr>
        <a:xfrm>
          <a:off x="2266950" y="47244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123825</xdr:rowOff>
    </xdr:from>
    <xdr:to>
      <xdr:col>3</xdr:col>
      <xdr:colOff>180975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2257425" y="57150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76200</xdr:rowOff>
    </xdr:from>
    <xdr:to>
      <xdr:col>4</xdr:col>
      <xdr:colOff>0</xdr:colOff>
      <xdr:row>28</xdr:row>
      <xdr:rowOff>19050</xdr:rowOff>
    </xdr:to>
    <xdr:sp>
      <xdr:nvSpPr>
        <xdr:cNvPr id="41" name="AutoShape 7"/>
        <xdr:cNvSpPr>
          <a:spLocks/>
        </xdr:cNvSpPr>
      </xdr:nvSpPr>
      <xdr:spPr>
        <a:xfrm>
          <a:off x="2228850" y="528637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76200</xdr:rowOff>
    </xdr:from>
    <xdr:to>
      <xdr:col>3</xdr:col>
      <xdr:colOff>190500</xdr:colOff>
      <xdr:row>32</xdr:row>
      <xdr:rowOff>171450</xdr:rowOff>
    </xdr:to>
    <xdr:sp>
      <xdr:nvSpPr>
        <xdr:cNvPr id="42" name="AutoShape 8"/>
        <xdr:cNvSpPr>
          <a:spLocks/>
        </xdr:cNvSpPr>
      </xdr:nvSpPr>
      <xdr:spPr>
        <a:xfrm>
          <a:off x="2266950" y="6048375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76200</xdr:rowOff>
    </xdr:from>
    <xdr:to>
      <xdr:col>4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2228850" y="6810375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85725</xdr:rowOff>
    </xdr:from>
    <xdr:to>
      <xdr:col>4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2209800" y="8343900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104775</xdr:rowOff>
    </xdr:from>
    <xdr:to>
      <xdr:col>3</xdr:col>
      <xdr:colOff>180975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2257425" y="779145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95250</xdr:rowOff>
    </xdr:from>
    <xdr:to>
      <xdr:col>4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2276475" y="72104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85725</xdr:rowOff>
    </xdr:from>
    <xdr:to>
      <xdr:col>3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2266950" y="9486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95250</xdr:rowOff>
    </xdr:from>
    <xdr:to>
      <xdr:col>3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2266950" y="9877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95250</xdr:rowOff>
    </xdr:from>
    <xdr:to>
      <xdr:col>4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2276475" y="10258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57</xdr:row>
      <xdr:rowOff>76200</xdr:rowOff>
    </xdr:from>
    <xdr:to>
      <xdr:col>3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2266950" y="11191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2266950" y="1235392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6</xdr:row>
      <xdr:rowOff>123825</xdr:rowOff>
    </xdr:from>
    <xdr:to>
      <xdr:col>3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2190750" y="1533525"/>
          <a:ext cx="142875" cy="942975"/>
        </a:xfrm>
        <a:prstGeom prst="leftBrace">
          <a:avLst>
            <a:gd name="adj" fmla="val -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12</xdr:row>
      <xdr:rowOff>104775</xdr:rowOff>
    </xdr:from>
    <xdr:to>
      <xdr:col>3</xdr:col>
      <xdr:colOff>180975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2228850" y="2647950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16</xdr:row>
      <xdr:rowOff>76200</xdr:rowOff>
    </xdr:from>
    <xdr:to>
      <xdr:col>3</xdr:col>
      <xdr:colOff>180975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2257425" y="33813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85725</xdr:rowOff>
    </xdr:from>
    <xdr:to>
      <xdr:col>3</xdr:col>
      <xdr:colOff>180975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2257425" y="39624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23</xdr:row>
      <xdr:rowOff>85725</xdr:rowOff>
    </xdr:from>
    <xdr:to>
      <xdr:col>3</xdr:col>
      <xdr:colOff>190500</xdr:colOff>
      <xdr:row>25</xdr:row>
      <xdr:rowOff>133350</xdr:rowOff>
    </xdr:to>
    <xdr:sp>
      <xdr:nvSpPr>
        <xdr:cNvPr id="56" name="AutoShape 22"/>
        <xdr:cNvSpPr>
          <a:spLocks/>
        </xdr:cNvSpPr>
      </xdr:nvSpPr>
      <xdr:spPr>
        <a:xfrm>
          <a:off x="2266950" y="4724400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28</xdr:row>
      <xdr:rowOff>123825</xdr:rowOff>
    </xdr:from>
    <xdr:to>
      <xdr:col>3</xdr:col>
      <xdr:colOff>180975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2257425" y="57150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26</xdr:row>
      <xdr:rowOff>76200</xdr:rowOff>
    </xdr:from>
    <xdr:to>
      <xdr:col>4</xdr:col>
      <xdr:colOff>0</xdr:colOff>
      <xdr:row>28</xdr:row>
      <xdr:rowOff>19050</xdr:rowOff>
    </xdr:to>
    <xdr:sp>
      <xdr:nvSpPr>
        <xdr:cNvPr id="58" name="AutoShape 24"/>
        <xdr:cNvSpPr>
          <a:spLocks/>
        </xdr:cNvSpPr>
      </xdr:nvSpPr>
      <xdr:spPr>
        <a:xfrm>
          <a:off x="2228850" y="528637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30</xdr:row>
      <xdr:rowOff>76200</xdr:rowOff>
    </xdr:from>
    <xdr:to>
      <xdr:col>3</xdr:col>
      <xdr:colOff>190500</xdr:colOff>
      <xdr:row>32</xdr:row>
      <xdr:rowOff>171450</xdr:rowOff>
    </xdr:to>
    <xdr:sp>
      <xdr:nvSpPr>
        <xdr:cNvPr id="59" name="AutoShape 25"/>
        <xdr:cNvSpPr>
          <a:spLocks/>
        </xdr:cNvSpPr>
      </xdr:nvSpPr>
      <xdr:spPr>
        <a:xfrm>
          <a:off x="2266950" y="6048375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57150</xdr:colOff>
      <xdr:row>34</xdr:row>
      <xdr:rowOff>76200</xdr:rowOff>
    </xdr:from>
    <xdr:to>
      <xdr:col>4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2228850" y="6810375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38100</xdr:colOff>
      <xdr:row>42</xdr:row>
      <xdr:rowOff>85725</xdr:rowOff>
    </xdr:from>
    <xdr:to>
      <xdr:col>4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2209800" y="8343900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104775</xdr:rowOff>
    </xdr:from>
    <xdr:to>
      <xdr:col>3</xdr:col>
      <xdr:colOff>180975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2257425" y="779145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36</xdr:row>
      <xdr:rowOff>95250</xdr:rowOff>
    </xdr:from>
    <xdr:to>
      <xdr:col>4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2276475" y="7210425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85725</xdr:rowOff>
    </xdr:from>
    <xdr:to>
      <xdr:col>3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2266950" y="948690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50</xdr:row>
      <xdr:rowOff>95250</xdr:rowOff>
    </xdr:from>
    <xdr:to>
      <xdr:col>3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2266950" y="9877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52</xdr:row>
      <xdr:rowOff>95250</xdr:rowOff>
    </xdr:from>
    <xdr:to>
      <xdr:col>4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2276475" y="10258425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57</xdr:row>
      <xdr:rowOff>76200</xdr:rowOff>
    </xdr:from>
    <xdr:to>
      <xdr:col>3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2266950" y="111918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95250</xdr:colOff>
      <xdr:row>63</xdr:row>
      <xdr:rowOff>95250</xdr:rowOff>
    </xdr:from>
    <xdr:to>
      <xdr:col>3</xdr:col>
      <xdr:colOff>190500</xdr:colOff>
      <xdr:row>64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2266950" y="1235392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1\toukei1\&#32113;&#35336;&#20998;&#26512;GP&#20849;&#36890;\&#32113;&#35336;&#26360;\&#32113;&#35336;&#26360;\H30&#24180;&#29256;\H30&#29256;%20&#20316;&#26989;&#29992;&#12487;&#12540;&#12479;\28-21&#65288;%20155_&#27827;&#24029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0200M-55\suishitu%20(F)\suishitu\&#27700;&#36074;_H22&#24180;&#24230;\&#65302;&#65296;&#65294;&#20844;&#20849;&#29992;&#27700;&#22495;&#12539;&#22320;&#19979;&#27700;&#27738;&#26579;\&#65302;&#65301;&#65294;&#22577;&#21578;&#26360;\20101025&#30707;&#24029;&#30476;&#32113;&#35336;&#26360;&#21407;&#31295;&#299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32113;&#35336;&#20998;&#26512;GP&#20849;&#36890;\&#32113;&#35336;&#26360;\&#32113;&#35336;&#26360;\H29&#24180;&#29256;\H29&#29256;%20&#22238;&#31572;&#12487;&#12540;&#12479;\&#30476;&#65288;&#65298;&#65289;\28-21&#65288;%20155_&#27827;&#24029;&#12487;&#12540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Users\hara-tak\AppData\Local\Microsoft\Windows\Temporary%20Internet%20Files\Content.IE5\JV1HJL0J\H22_&#21442;&#32771;&#65298;&#65288;&#29983;&#27963;&#38917;&#30446;&#19981;&#36969;&#21512;&#29366;&#2784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Sheet1"/>
      <sheetName val="check"/>
      <sheetName val="県統計書用"/>
      <sheetName val="25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52_統計情報室 (テキスト)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ｐＨ"/>
      <sheetName val="ＤＯ"/>
      <sheetName val="ＢＯＤ・ＣＯＤ"/>
      <sheetName val="ＳＳ・n-ﾍｷｻﾝ抽出物質"/>
      <sheetName val="大腸菌群数"/>
      <sheetName val="参考資料２"/>
      <sheetName val="252_統計情報室"/>
      <sheetName val="252用集計"/>
      <sheetName val="chec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O14" sqref="O14"/>
      <selection pane="topRight" activeCell="O14" sqref="O14"/>
      <selection pane="bottomLeft" activeCell="O14" sqref="O14"/>
      <selection pane="bottomRight" activeCell="R12" sqref="R12"/>
    </sheetView>
  </sheetViews>
  <sheetFormatPr defaultColWidth="10.59765625" defaultRowHeight="15"/>
  <cols>
    <col min="1" max="1" width="2.59765625" style="48" customWidth="1"/>
    <col min="2" max="2" width="12.5" style="48" customWidth="1"/>
    <col min="3" max="10" width="9.59765625" style="48" customWidth="1"/>
    <col min="11" max="11" width="10.59765625" style="48" customWidth="1"/>
    <col min="12" max="23" width="9.59765625" style="48" customWidth="1"/>
    <col min="24" max="16384" width="10.59765625" style="48" customWidth="1"/>
  </cols>
  <sheetData>
    <row r="1" spans="1:22" s="47" customFormat="1" ht="19.5" customHeight="1">
      <c r="A1" s="1" t="s">
        <v>425</v>
      </c>
      <c r="V1" s="2" t="s">
        <v>426</v>
      </c>
    </row>
    <row r="2" spans="1:23" ht="24.75" customHeight="1">
      <c r="A2" s="514" t="s">
        <v>355</v>
      </c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29"/>
    </row>
    <row r="3" spans="1:23" ht="19.5" customHeight="1">
      <c r="A3" s="515" t="s">
        <v>465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3"/>
    </row>
    <row r="4" spans="2:22" ht="18" customHeight="1" thickBot="1"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50"/>
      <c r="N4" s="49"/>
      <c r="O4" s="49"/>
      <c r="P4" s="49"/>
      <c r="Q4" s="49"/>
      <c r="R4" s="49"/>
      <c r="S4" s="49"/>
      <c r="T4" s="49"/>
      <c r="U4" s="49"/>
      <c r="V4" s="51" t="s">
        <v>156</v>
      </c>
    </row>
    <row r="5" spans="1:22" ht="15.75" customHeight="1">
      <c r="A5" s="516" t="s">
        <v>85</v>
      </c>
      <c r="B5" s="517"/>
      <c r="C5" s="522" t="s">
        <v>157</v>
      </c>
      <c r="D5" s="523"/>
      <c r="E5" s="523"/>
      <c r="F5" s="523"/>
      <c r="G5" s="523"/>
      <c r="H5" s="523"/>
      <c r="I5" s="523"/>
      <c r="J5" s="523"/>
      <c r="K5" s="523"/>
      <c r="L5" s="524" t="s">
        <v>158</v>
      </c>
      <c r="M5" s="525"/>
      <c r="N5" s="526" t="s">
        <v>159</v>
      </c>
      <c r="O5" s="529" t="s">
        <v>422</v>
      </c>
      <c r="P5" s="529" t="s">
        <v>160</v>
      </c>
      <c r="Q5" s="529" t="s">
        <v>161</v>
      </c>
      <c r="R5" s="529" t="s">
        <v>396</v>
      </c>
      <c r="S5" s="500" t="s">
        <v>162</v>
      </c>
      <c r="T5" s="503" t="s">
        <v>421</v>
      </c>
      <c r="U5" s="500" t="s">
        <v>163</v>
      </c>
      <c r="V5" s="503" t="s">
        <v>164</v>
      </c>
    </row>
    <row r="6" spans="1:22" ht="15.75" customHeight="1">
      <c r="A6" s="518"/>
      <c r="B6" s="519"/>
      <c r="C6" s="506" t="s">
        <v>356</v>
      </c>
      <c r="D6" s="507"/>
      <c r="E6" s="507"/>
      <c r="F6" s="507"/>
      <c r="G6" s="508" t="s">
        <v>57</v>
      </c>
      <c r="H6" s="507"/>
      <c r="I6" s="507"/>
      <c r="J6" s="507"/>
      <c r="K6" s="509"/>
      <c r="L6" s="510" t="s">
        <v>58</v>
      </c>
      <c r="M6" s="512" t="s">
        <v>397</v>
      </c>
      <c r="N6" s="527"/>
      <c r="O6" s="530"/>
      <c r="P6" s="530"/>
      <c r="Q6" s="530"/>
      <c r="R6" s="530"/>
      <c r="S6" s="501"/>
      <c r="T6" s="504"/>
      <c r="U6" s="501"/>
      <c r="V6" s="504"/>
    </row>
    <row r="7" spans="1:22" ht="15.75" customHeight="1">
      <c r="A7" s="520"/>
      <c r="B7" s="521"/>
      <c r="C7" s="127" t="s">
        <v>59</v>
      </c>
      <c r="D7" s="127" t="s">
        <v>60</v>
      </c>
      <c r="E7" s="127" t="s">
        <v>61</v>
      </c>
      <c r="F7" s="123" t="s">
        <v>62</v>
      </c>
      <c r="G7" s="241" t="s">
        <v>59</v>
      </c>
      <c r="H7" s="127" t="s">
        <v>60</v>
      </c>
      <c r="I7" s="127" t="s">
        <v>61</v>
      </c>
      <c r="J7" s="127" t="s">
        <v>63</v>
      </c>
      <c r="K7" s="240" t="s">
        <v>64</v>
      </c>
      <c r="L7" s="511"/>
      <c r="M7" s="513"/>
      <c r="N7" s="528"/>
      <c r="O7" s="531"/>
      <c r="P7" s="531"/>
      <c r="Q7" s="531"/>
      <c r="R7" s="531"/>
      <c r="S7" s="502"/>
      <c r="T7" s="505"/>
      <c r="U7" s="502"/>
      <c r="V7" s="505"/>
    </row>
    <row r="8" spans="1:22" ht="15.75" customHeight="1">
      <c r="A8" s="496" t="s">
        <v>454</v>
      </c>
      <c r="B8" s="497"/>
      <c r="C8" s="479">
        <v>95</v>
      </c>
      <c r="D8" s="264">
        <v>13</v>
      </c>
      <c r="E8" s="175" t="s">
        <v>222</v>
      </c>
      <c r="F8" s="264">
        <v>82</v>
      </c>
      <c r="G8" s="264">
        <v>18212</v>
      </c>
      <c r="H8" s="264">
        <v>3790</v>
      </c>
      <c r="I8" s="264">
        <v>92</v>
      </c>
      <c r="J8" s="264">
        <v>18</v>
      </c>
      <c r="K8" s="264">
        <v>14312</v>
      </c>
      <c r="L8" s="264">
        <v>872</v>
      </c>
      <c r="M8" s="264">
        <v>890</v>
      </c>
      <c r="N8" s="264">
        <v>481</v>
      </c>
      <c r="O8" s="264">
        <v>513</v>
      </c>
      <c r="P8" s="264">
        <v>3405</v>
      </c>
      <c r="Q8" s="264">
        <v>696</v>
      </c>
      <c r="R8" s="264">
        <v>2689</v>
      </c>
      <c r="S8" s="264">
        <v>554</v>
      </c>
      <c r="T8" s="264">
        <v>329</v>
      </c>
      <c r="U8" s="264">
        <v>14140</v>
      </c>
      <c r="V8" s="264">
        <v>3282</v>
      </c>
    </row>
    <row r="9" spans="1:22" ht="15.75" customHeight="1">
      <c r="A9" s="496" t="s">
        <v>455</v>
      </c>
      <c r="B9" s="497"/>
      <c r="C9" s="479">
        <v>94</v>
      </c>
      <c r="D9" s="264">
        <v>13</v>
      </c>
      <c r="E9" s="264" t="s">
        <v>222</v>
      </c>
      <c r="F9" s="264">
        <v>81</v>
      </c>
      <c r="G9" s="264">
        <v>17905</v>
      </c>
      <c r="H9" s="264">
        <v>3749</v>
      </c>
      <c r="I9" s="264">
        <v>92</v>
      </c>
      <c r="J9" s="264">
        <v>18</v>
      </c>
      <c r="K9" s="264">
        <v>14046</v>
      </c>
      <c r="L9" s="264">
        <v>876</v>
      </c>
      <c r="M9" s="264">
        <v>907</v>
      </c>
      <c r="N9" s="264">
        <v>482</v>
      </c>
      <c r="O9" s="264">
        <v>526</v>
      </c>
      <c r="P9" s="54" t="s">
        <v>86</v>
      </c>
      <c r="Q9" s="480" t="s">
        <v>86</v>
      </c>
      <c r="R9" s="480" t="s">
        <v>86</v>
      </c>
      <c r="S9" s="480" t="s">
        <v>86</v>
      </c>
      <c r="T9" s="480" t="s">
        <v>86</v>
      </c>
      <c r="U9" s="480" t="s">
        <v>86</v>
      </c>
      <c r="V9" s="480" t="s">
        <v>86</v>
      </c>
    </row>
    <row r="10" spans="1:22" ht="15.75" customHeight="1">
      <c r="A10" s="496" t="s">
        <v>456</v>
      </c>
      <c r="B10" s="497"/>
      <c r="C10" s="479">
        <v>94</v>
      </c>
      <c r="D10" s="264">
        <v>13</v>
      </c>
      <c r="E10" s="264" t="s">
        <v>222</v>
      </c>
      <c r="F10" s="264">
        <v>81</v>
      </c>
      <c r="G10" s="264">
        <v>17785</v>
      </c>
      <c r="H10" s="264">
        <v>3726</v>
      </c>
      <c r="I10" s="264">
        <v>82</v>
      </c>
      <c r="J10" s="264">
        <v>18</v>
      </c>
      <c r="K10" s="264">
        <v>13959</v>
      </c>
      <c r="L10" s="264">
        <v>873</v>
      </c>
      <c r="M10" s="264">
        <v>870</v>
      </c>
      <c r="N10" s="264">
        <v>483</v>
      </c>
      <c r="O10" s="264">
        <v>528</v>
      </c>
      <c r="P10" s="54">
        <v>3430</v>
      </c>
      <c r="Q10" s="480">
        <v>710</v>
      </c>
      <c r="R10" s="480">
        <v>2728</v>
      </c>
      <c r="S10" s="264">
        <v>568</v>
      </c>
      <c r="T10" s="264">
        <v>349</v>
      </c>
      <c r="U10" s="264">
        <v>14616</v>
      </c>
      <c r="V10" s="264">
        <v>3001</v>
      </c>
    </row>
    <row r="11" spans="1:22" ht="15.75" customHeight="1">
      <c r="A11" s="496" t="s">
        <v>443</v>
      </c>
      <c r="B11" s="497"/>
      <c r="C11" s="481">
        <v>94</v>
      </c>
      <c r="D11" s="482">
        <v>13</v>
      </c>
      <c r="E11" s="482" t="s">
        <v>222</v>
      </c>
      <c r="F11" s="482">
        <v>81</v>
      </c>
      <c r="G11" s="482">
        <v>17410</v>
      </c>
      <c r="H11" s="482">
        <v>3698</v>
      </c>
      <c r="I11" s="482">
        <v>82</v>
      </c>
      <c r="J11" s="482">
        <v>20</v>
      </c>
      <c r="K11" s="482">
        <v>13610</v>
      </c>
      <c r="L11" s="482">
        <v>872</v>
      </c>
      <c r="M11" s="482">
        <v>843</v>
      </c>
      <c r="N11" s="482">
        <v>484</v>
      </c>
      <c r="O11" s="482">
        <v>541</v>
      </c>
      <c r="P11" s="135" t="s">
        <v>86</v>
      </c>
      <c r="Q11" s="135" t="s">
        <v>86</v>
      </c>
      <c r="R11" s="483" t="s">
        <v>86</v>
      </c>
      <c r="S11" s="480" t="s">
        <v>86</v>
      </c>
      <c r="T11" s="480" t="s">
        <v>86</v>
      </c>
      <c r="U11" s="480" t="s">
        <v>86</v>
      </c>
      <c r="V11" s="480" t="s">
        <v>86</v>
      </c>
    </row>
    <row r="12" spans="1:22" s="55" customFormat="1" ht="15.75" customHeight="1">
      <c r="A12" s="498" t="s">
        <v>457</v>
      </c>
      <c r="B12" s="499"/>
      <c r="C12" s="484" t="s">
        <v>86</v>
      </c>
      <c r="D12" s="485" t="s">
        <v>86</v>
      </c>
      <c r="E12" s="485" t="s">
        <v>86</v>
      </c>
      <c r="F12" s="485" t="s">
        <v>86</v>
      </c>
      <c r="G12" s="485" t="s">
        <v>86</v>
      </c>
      <c r="H12" s="485" t="s">
        <v>86</v>
      </c>
      <c r="I12" s="485" t="s">
        <v>86</v>
      </c>
      <c r="J12" s="485" t="s">
        <v>86</v>
      </c>
      <c r="K12" s="485" t="s">
        <v>86</v>
      </c>
      <c r="L12" s="485" t="s">
        <v>86</v>
      </c>
      <c r="M12" s="485" t="s">
        <v>86</v>
      </c>
      <c r="N12" s="485" t="s">
        <v>86</v>
      </c>
      <c r="O12" s="485">
        <v>555</v>
      </c>
      <c r="P12" s="438" t="s">
        <v>86</v>
      </c>
      <c r="Q12" s="438" t="s">
        <v>86</v>
      </c>
      <c r="R12" s="486" t="s">
        <v>86</v>
      </c>
      <c r="S12" s="486">
        <v>564</v>
      </c>
      <c r="T12" s="486">
        <v>354</v>
      </c>
      <c r="U12" s="486">
        <v>15017</v>
      </c>
      <c r="V12" s="486">
        <v>2693</v>
      </c>
    </row>
    <row r="13" spans="1:22" s="55" customFormat="1" ht="15.75" customHeight="1">
      <c r="A13" s="242"/>
      <c r="B13" s="243"/>
      <c r="C13" s="244"/>
      <c r="D13" s="245"/>
      <c r="E13" s="237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171"/>
      <c r="Q13" s="171"/>
      <c r="R13" s="171"/>
      <c r="S13" s="171"/>
      <c r="T13" s="171"/>
      <c r="U13" s="171"/>
      <c r="V13" s="171"/>
    </row>
    <row r="14" spans="1:22" s="55" customFormat="1" ht="15.75" customHeight="1">
      <c r="A14" s="494" t="s">
        <v>65</v>
      </c>
      <c r="B14" s="495"/>
      <c r="C14" s="485">
        <v>44</v>
      </c>
      <c r="D14" s="4">
        <v>7</v>
      </c>
      <c r="E14" s="482" t="s">
        <v>222</v>
      </c>
      <c r="F14" s="4">
        <v>37</v>
      </c>
      <c r="G14" s="485">
        <v>9368</v>
      </c>
      <c r="H14" s="193">
        <v>2149</v>
      </c>
      <c r="I14" s="193">
        <v>25</v>
      </c>
      <c r="J14" s="193">
        <v>8</v>
      </c>
      <c r="K14" s="193">
        <v>7186</v>
      </c>
      <c r="L14" s="193">
        <v>412</v>
      </c>
      <c r="M14" s="193">
        <v>412</v>
      </c>
      <c r="N14" s="192">
        <v>225</v>
      </c>
      <c r="O14" s="192">
        <v>242</v>
      </c>
      <c r="P14" s="438" t="s">
        <v>86</v>
      </c>
      <c r="Q14" s="438" t="s">
        <v>86</v>
      </c>
      <c r="R14" s="438" t="s">
        <v>86</v>
      </c>
      <c r="S14" s="485">
        <v>182</v>
      </c>
      <c r="T14" s="485">
        <v>192</v>
      </c>
      <c r="U14" s="485">
        <v>7699</v>
      </c>
      <c r="V14" s="485">
        <v>1060</v>
      </c>
    </row>
    <row r="15" spans="1:22" s="55" customFormat="1" ht="15.75" customHeight="1">
      <c r="A15" s="494" t="s">
        <v>66</v>
      </c>
      <c r="B15" s="495"/>
      <c r="C15" s="485">
        <v>7</v>
      </c>
      <c r="D15" s="4">
        <v>1</v>
      </c>
      <c r="E15" s="482" t="s">
        <v>222</v>
      </c>
      <c r="F15" s="4">
        <v>6</v>
      </c>
      <c r="G15" s="485">
        <v>1460</v>
      </c>
      <c r="H15" s="193">
        <v>230</v>
      </c>
      <c r="I15" s="193">
        <v>40</v>
      </c>
      <c r="J15" s="193">
        <v>4</v>
      </c>
      <c r="K15" s="193">
        <v>1186</v>
      </c>
      <c r="L15" s="193">
        <v>40</v>
      </c>
      <c r="M15" s="193">
        <v>88</v>
      </c>
      <c r="N15" s="192">
        <v>30</v>
      </c>
      <c r="O15" s="192">
        <v>28</v>
      </c>
      <c r="P15" s="438" t="s">
        <v>86</v>
      </c>
      <c r="Q15" s="438" t="s">
        <v>86</v>
      </c>
      <c r="R15" s="438" t="s">
        <v>86</v>
      </c>
      <c r="S15" s="485">
        <v>41</v>
      </c>
      <c r="T15" s="485">
        <v>30</v>
      </c>
      <c r="U15" s="485">
        <v>1132</v>
      </c>
      <c r="V15" s="485">
        <v>178</v>
      </c>
    </row>
    <row r="16" spans="1:22" s="55" customFormat="1" ht="15.75" customHeight="1">
      <c r="A16" s="494" t="s">
        <v>67</v>
      </c>
      <c r="B16" s="495"/>
      <c r="C16" s="485">
        <v>11</v>
      </c>
      <c r="D16" s="4">
        <v>1</v>
      </c>
      <c r="E16" s="482" t="s">
        <v>222</v>
      </c>
      <c r="F16" s="4">
        <v>10</v>
      </c>
      <c r="G16" s="485">
        <v>1218</v>
      </c>
      <c r="H16" s="193">
        <v>309</v>
      </c>
      <c r="I16" s="193">
        <v>10</v>
      </c>
      <c r="J16" s="193">
        <v>4</v>
      </c>
      <c r="K16" s="193">
        <v>895</v>
      </c>
      <c r="L16" s="193">
        <v>71</v>
      </c>
      <c r="M16" s="193">
        <v>94</v>
      </c>
      <c r="N16" s="192">
        <v>45</v>
      </c>
      <c r="O16" s="192">
        <v>56</v>
      </c>
      <c r="P16" s="438" t="s">
        <v>86</v>
      </c>
      <c r="Q16" s="438" t="s">
        <v>86</v>
      </c>
      <c r="R16" s="438" t="s">
        <v>86</v>
      </c>
      <c r="S16" s="485">
        <v>57</v>
      </c>
      <c r="T16" s="485">
        <v>35</v>
      </c>
      <c r="U16" s="485">
        <v>1132</v>
      </c>
      <c r="V16" s="485">
        <v>412</v>
      </c>
    </row>
    <row r="17" spans="1:22" s="55" customFormat="1" ht="15.75" customHeight="1">
      <c r="A17" s="494" t="s">
        <v>68</v>
      </c>
      <c r="B17" s="495"/>
      <c r="C17" s="485">
        <v>1</v>
      </c>
      <c r="D17" s="482" t="s">
        <v>222</v>
      </c>
      <c r="E17" s="482" t="s">
        <v>222</v>
      </c>
      <c r="F17" s="4">
        <v>1</v>
      </c>
      <c r="G17" s="485">
        <v>199</v>
      </c>
      <c r="H17" s="482" t="s">
        <v>222</v>
      </c>
      <c r="I17" s="482" t="s">
        <v>222</v>
      </c>
      <c r="J17" s="193">
        <v>4</v>
      </c>
      <c r="K17" s="193">
        <v>195</v>
      </c>
      <c r="L17" s="193">
        <v>25</v>
      </c>
      <c r="M17" s="193">
        <v>4</v>
      </c>
      <c r="N17" s="192">
        <v>12</v>
      </c>
      <c r="O17" s="192">
        <v>14</v>
      </c>
      <c r="P17" s="438" t="s">
        <v>86</v>
      </c>
      <c r="Q17" s="438" t="s">
        <v>86</v>
      </c>
      <c r="R17" s="438" t="s">
        <v>86</v>
      </c>
      <c r="S17" s="485">
        <v>24</v>
      </c>
      <c r="T17" s="485">
        <v>6</v>
      </c>
      <c r="U17" s="485">
        <v>185</v>
      </c>
      <c r="V17" s="485">
        <v>54</v>
      </c>
    </row>
    <row r="18" spans="1:22" s="55" customFormat="1" ht="15.75" customHeight="1">
      <c r="A18" s="494" t="s">
        <v>69</v>
      </c>
      <c r="B18" s="495"/>
      <c r="C18" s="485">
        <v>1</v>
      </c>
      <c r="D18" s="482" t="s">
        <v>222</v>
      </c>
      <c r="E18" s="482" t="s">
        <v>222</v>
      </c>
      <c r="F18" s="4">
        <v>1</v>
      </c>
      <c r="G18" s="485">
        <v>163</v>
      </c>
      <c r="H18" s="482" t="s">
        <v>222</v>
      </c>
      <c r="I18" s="193">
        <v>7</v>
      </c>
      <c r="J18" s="482" t="s">
        <v>222</v>
      </c>
      <c r="K18" s="193">
        <v>156</v>
      </c>
      <c r="L18" s="193">
        <v>11</v>
      </c>
      <c r="M18" s="193" t="s">
        <v>271</v>
      </c>
      <c r="N18" s="192">
        <v>5</v>
      </c>
      <c r="O18" s="192">
        <v>1</v>
      </c>
      <c r="P18" s="438" t="s">
        <v>86</v>
      </c>
      <c r="Q18" s="438" t="s">
        <v>86</v>
      </c>
      <c r="R18" s="438" t="s">
        <v>86</v>
      </c>
      <c r="S18" s="485">
        <v>12</v>
      </c>
      <c r="T18" s="485">
        <v>5</v>
      </c>
      <c r="U18" s="485">
        <v>140</v>
      </c>
      <c r="V18" s="485">
        <v>42</v>
      </c>
    </row>
    <row r="19" spans="1:22" s="55" customFormat="1" ht="15.75" customHeight="1">
      <c r="A19" s="494" t="s">
        <v>70</v>
      </c>
      <c r="B19" s="495"/>
      <c r="C19" s="485">
        <v>6</v>
      </c>
      <c r="D19" s="192">
        <v>2</v>
      </c>
      <c r="E19" s="482" t="s">
        <v>222</v>
      </c>
      <c r="F19" s="4">
        <v>4</v>
      </c>
      <c r="G19" s="485">
        <v>1114</v>
      </c>
      <c r="H19" s="193">
        <v>276</v>
      </c>
      <c r="I19" s="482" t="s">
        <v>222</v>
      </c>
      <c r="J19" s="482" t="s">
        <v>222</v>
      </c>
      <c r="K19" s="193">
        <v>838</v>
      </c>
      <c r="L19" s="193">
        <v>47</v>
      </c>
      <c r="M19" s="193">
        <v>57</v>
      </c>
      <c r="N19" s="192">
        <v>26</v>
      </c>
      <c r="O19" s="192">
        <v>34</v>
      </c>
      <c r="P19" s="438" t="s">
        <v>86</v>
      </c>
      <c r="Q19" s="438" t="s">
        <v>86</v>
      </c>
      <c r="R19" s="438" t="s">
        <v>86</v>
      </c>
      <c r="S19" s="485">
        <v>24</v>
      </c>
      <c r="T19" s="485">
        <v>16</v>
      </c>
      <c r="U19" s="485">
        <v>754</v>
      </c>
      <c r="V19" s="485">
        <v>191</v>
      </c>
    </row>
    <row r="20" spans="1:22" s="55" customFormat="1" ht="15.75" customHeight="1">
      <c r="A20" s="494" t="s">
        <v>1</v>
      </c>
      <c r="B20" s="495"/>
      <c r="C20" s="485">
        <v>1</v>
      </c>
      <c r="D20" s="482" t="s">
        <v>222</v>
      </c>
      <c r="E20" s="482" t="s">
        <v>222</v>
      </c>
      <c r="F20" s="4">
        <v>1</v>
      </c>
      <c r="G20" s="485">
        <v>174</v>
      </c>
      <c r="H20" s="482" t="s">
        <v>222</v>
      </c>
      <c r="I20" s="482" t="s">
        <v>222</v>
      </c>
      <c r="J20" s="482" t="s">
        <v>222</v>
      </c>
      <c r="K20" s="193">
        <v>174</v>
      </c>
      <c r="L20" s="193">
        <v>19</v>
      </c>
      <c r="M20" s="193">
        <v>18</v>
      </c>
      <c r="N20" s="192">
        <v>15</v>
      </c>
      <c r="O20" s="192">
        <v>9</v>
      </c>
      <c r="P20" s="438" t="s">
        <v>86</v>
      </c>
      <c r="Q20" s="438" t="s">
        <v>86</v>
      </c>
      <c r="R20" s="438" t="s">
        <v>86</v>
      </c>
      <c r="S20" s="485">
        <v>15</v>
      </c>
      <c r="T20" s="485" t="s">
        <v>222</v>
      </c>
      <c r="U20" s="485">
        <v>208</v>
      </c>
      <c r="V20" s="485">
        <v>40</v>
      </c>
    </row>
    <row r="21" spans="1:22" s="55" customFormat="1" ht="15.75" customHeight="1">
      <c r="A21" s="494" t="s">
        <v>357</v>
      </c>
      <c r="B21" s="495"/>
      <c r="C21" s="485">
        <v>3</v>
      </c>
      <c r="D21" s="192">
        <v>1</v>
      </c>
      <c r="E21" s="482" t="s">
        <v>222</v>
      </c>
      <c r="F21" s="485">
        <v>2</v>
      </c>
      <c r="G21" s="485">
        <v>591</v>
      </c>
      <c r="H21" s="485">
        <v>400</v>
      </c>
      <c r="I21" s="482" t="s">
        <v>222</v>
      </c>
      <c r="J21" s="482" t="s">
        <v>222</v>
      </c>
      <c r="K21" s="192">
        <v>191</v>
      </c>
      <c r="L21" s="485">
        <v>21</v>
      </c>
      <c r="M21" s="192" t="s">
        <v>271</v>
      </c>
      <c r="N21" s="192">
        <v>8</v>
      </c>
      <c r="O21" s="192">
        <v>17</v>
      </c>
      <c r="P21" s="438" t="s">
        <v>86</v>
      </c>
      <c r="Q21" s="438" t="s">
        <v>86</v>
      </c>
      <c r="R21" s="438" t="s">
        <v>86</v>
      </c>
      <c r="S21" s="485">
        <v>17</v>
      </c>
      <c r="T21" s="485">
        <v>1</v>
      </c>
      <c r="U21" s="485">
        <v>406</v>
      </c>
      <c r="V21" s="485">
        <v>54</v>
      </c>
    </row>
    <row r="22" spans="1:22" s="55" customFormat="1" ht="15.75" customHeight="1">
      <c r="A22" s="494" t="s">
        <v>79</v>
      </c>
      <c r="B22" s="495"/>
      <c r="C22" s="485">
        <v>4</v>
      </c>
      <c r="D22" s="482" t="s">
        <v>222</v>
      </c>
      <c r="E22" s="482" t="s">
        <v>222</v>
      </c>
      <c r="F22" s="485">
        <v>4</v>
      </c>
      <c r="G22" s="485">
        <v>539</v>
      </c>
      <c r="H22" s="485">
        <v>30</v>
      </c>
      <c r="I22" s="482" t="s">
        <v>222</v>
      </c>
      <c r="J22" s="482" t="s">
        <v>222</v>
      </c>
      <c r="K22" s="485">
        <v>509</v>
      </c>
      <c r="L22" s="485">
        <v>69</v>
      </c>
      <c r="M22" s="485">
        <v>47</v>
      </c>
      <c r="N22" s="485">
        <v>32</v>
      </c>
      <c r="O22" s="192">
        <v>49</v>
      </c>
      <c r="P22" s="438" t="s">
        <v>86</v>
      </c>
      <c r="Q22" s="438" t="s">
        <v>86</v>
      </c>
      <c r="R22" s="438" t="s">
        <v>86</v>
      </c>
      <c r="S22" s="485">
        <v>57</v>
      </c>
      <c r="T22" s="485">
        <v>25</v>
      </c>
      <c r="U22" s="485">
        <v>913</v>
      </c>
      <c r="V22" s="485">
        <v>170</v>
      </c>
    </row>
    <row r="23" spans="1:22" s="55" customFormat="1" ht="15.75" customHeight="1">
      <c r="A23" s="494" t="s">
        <v>80</v>
      </c>
      <c r="B23" s="495"/>
      <c r="C23" s="485">
        <v>3</v>
      </c>
      <c r="D23" s="482" t="s">
        <v>222</v>
      </c>
      <c r="E23" s="482" t="s">
        <v>222</v>
      </c>
      <c r="F23" s="485">
        <v>3</v>
      </c>
      <c r="G23" s="485">
        <v>450</v>
      </c>
      <c r="H23" s="482" t="s">
        <v>222</v>
      </c>
      <c r="I23" s="482" t="s">
        <v>222</v>
      </c>
      <c r="J23" s="482" t="s">
        <v>222</v>
      </c>
      <c r="K23" s="485">
        <v>450</v>
      </c>
      <c r="L23" s="485">
        <v>28</v>
      </c>
      <c r="M23" s="485">
        <v>6</v>
      </c>
      <c r="N23" s="485">
        <v>11</v>
      </c>
      <c r="O23" s="192">
        <v>18</v>
      </c>
      <c r="P23" s="438" t="s">
        <v>86</v>
      </c>
      <c r="Q23" s="438" t="s">
        <v>86</v>
      </c>
      <c r="R23" s="438" t="s">
        <v>86</v>
      </c>
      <c r="S23" s="485">
        <v>34</v>
      </c>
      <c r="T23" s="485">
        <v>1</v>
      </c>
      <c r="U23" s="485">
        <v>401</v>
      </c>
      <c r="V23" s="485">
        <v>82</v>
      </c>
    </row>
    <row r="24" spans="1:22" ht="15.75" customHeight="1">
      <c r="A24" s="494" t="s">
        <v>269</v>
      </c>
      <c r="B24" s="495"/>
      <c r="C24" s="485">
        <v>3</v>
      </c>
      <c r="D24" s="487">
        <v>1</v>
      </c>
      <c r="E24" s="482" t="s">
        <v>222</v>
      </c>
      <c r="F24" s="487">
        <v>2</v>
      </c>
      <c r="G24" s="485">
        <v>529</v>
      </c>
      <c r="H24" s="487">
        <v>268</v>
      </c>
      <c r="I24" s="482" t="s">
        <v>222</v>
      </c>
      <c r="J24" s="482" t="s">
        <v>222</v>
      </c>
      <c r="K24" s="4">
        <v>261</v>
      </c>
      <c r="L24" s="4">
        <v>50</v>
      </c>
      <c r="M24" s="4">
        <v>83</v>
      </c>
      <c r="N24" s="192">
        <v>25</v>
      </c>
      <c r="O24" s="192">
        <v>37</v>
      </c>
      <c r="P24" s="438" t="s">
        <v>86</v>
      </c>
      <c r="Q24" s="438" t="s">
        <v>86</v>
      </c>
      <c r="R24" s="438" t="s">
        <v>86</v>
      </c>
      <c r="S24" s="485">
        <v>13</v>
      </c>
      <c r="T24" s="485">
        <v>13</v>
      </c>
      <c r="U24" s="485">
        <v>471</v>
      </c>
      <c r="V24" s="485">
        <v>117</v>
      </c>
    </row>
    <row r="25" spans="1:22" s="55" customFormat="1" ht="15.75" customHeight="1">
      <c r="A25" s="242"/>
      <c r="B25" s="243"/>
      <c r="C25" s="488"/>
      <c r="D25" s="237"/>
      <c r="E25" s="482"/>
      <c r="F25" s="237"/>
      <c r="G25" s="485"/>
      <c r="H25" s="237"/>
      <c r="I25" s="237"/>
      <c r="J25" s="237" t="s">
        <v>264</v>
      </c>
      <c r="K25" s="237"/>
      <c r="L25" s="237"/>
      <c r="M25" s="237"/>
      <c r="N25" s="171"/>
      <c r="O25" s="171"/>
      <c r="P25" s="171"/>
      <c r="Q25" s="171"/>
      <c r="R25" s="171"/>
      <c r="S25" s="171" t="s">
        <v>264</v>
      </c>
      <c r="T25" s="171" t="s">
        <v>264</v>
      </c>
      <c r="U25" s="171" t="s">
        <v>264</v>
      </c>
      <c r="V25" s="171" t="s">
        <v>264</v>
      </c>
    </row>
    <row r="26" spans="1:22" s="55" customFormat="1" ht="15.75" customHeight="1">
      <c r="A26" s="494" t="s">
        <v>2</v>
      </c>
      <c r="B26" s="495"/>
      <c r="C26" s="487" t="s">
        <v>222</v>
      </c>
      <c r="D26" s="487" t="s">
        <v>222</v>
      </c>
      <c r="E26" s="482" t="s">
        <v>222</v>
      </c>
      <c r="F26" s="487" t="s">
        <v>222</v>
      </c>
      <c r="G26" s="487" t="s">
        <v>222</v>
      </c>
      <c r="H26" s="487" t="s">
        <v>222</v>
      </c>
      <c r="I26" s="487" t="s">
        <v>222</v>
      </c>
      <c r="J26" s="487" t="s">
        <v>222</v>
      </c>
      <c r="K26" s="487" t="s">
        <v>222</v>
      </c>
      <c r="L26" s="487">
        <f>L27</f>
        <v>3</v>
      </c>
      <c r="M26" s="487">
        <f>M27</f>
        <v>15</v>
      </c>
      <c r="N26" s="487">
        <f>N27</f>
        <v>3</v>
      </c>
      <c r="O26" s="192">
        <v>1</v>
      </c>
      <c r="P26" s="438" t="s">
        <v>86</v>
      </c>
      <c r="Q26" s="438" t="s">
        <v>86</v>
      </c>
      <c r="R26" s="438" t="s">
        <v>86</v>
      </c>
      <c r="S26" s="485">
        <v>3</v>
      </c>
      <c r="T26" s="485">
        <v>6</v>
      </c>
      <c r="U26" s="485">
        <v>14</v>
      </c>
      <c r="V26" s="485">
        <v>11</v>
      </c>
    </row>
    <row r="27" spans="1:22" ht="15.75" customHeight="1">
      <c r="A27" s="489"/>
      <c r="B27" s="56" t="s">
        <v>3</v>
      </c>
      <c r="C27" s="175" t="s">
        <v>271</v>
      </c>
      <c r="D27" s="175" t="s">
        <v>271</v>
      </c>
      <c r="E27" s="175" t="s">
        <v>271</v>
      </c>
      <c r="F27" s="175" t="s">
        <v>271</v>
      </c>
      <c r="G27" s="31" t="s">
        <v>271</v>
      </c>
      <c r="H27" s="31" t="s">
        <v>271</v>
      </c>
      <c r="I27" s="31" t="s">
        <v>271</v>
      </c>
      <c r="J27" s="31" t="s">
        <v>271</v>
      </c>
      <c r="K27" s="31" t="s">
        <v>271</v>
      </c>
      <c r="L27" s="31">
        <v>3</v>
      </c>
      <c r="M27" s="31">
        <v>15</v>
      </c>
      <c r="N27" s="175">
        <v>3</v>
      </c>
      <c r="O27" s="175">
        <v>1</v>
      </c>
      <c r="P27" s="135" t="s">
        <v>86</v>
      </c>
      <c r="Q27" s="135" t="s">
        <v>86</v>
      </c>
      <c r="R27" s="135" t="s">
        <v>86</v>
      </c>
      <c r="S27" s="264">
        <v>3</v>
      </c>
      <c r="T27" s="264">
        <v>6</v>
      </c>
      <c r="U27" s="264">
        <v>14</v>
      </c>
      <c r="V27" s="264">
        <v>11</v>
      </c>
    </row>
    <row r="28" spans="1:22" ht="15.75" customHeight="1">
      <c r="A28" s="489"/>
      <c r="B28" s="490"/>
      <c r="C28" s="487"/>
      <c r="D28" s="31"/>
      <c r="E28" s="482"/>
      <c r="F28" s="31"/>
      <c r="G28" s="485"/>
      <c r="H28" s="31"/>
      <c r="I28" s="31"/>
      <c r="J28" s="31"/>
      <c r="K28" s="31"/>
      <c r="L28" s="31"/>
      <c r="M28" s="31"/>
      <c r="N28" s="246"/>
      <c r="O28" s="246"/>
      <c r="P28" s="246" t="s">
        <v>264</v>
      </c>
      <c r="Q28" s="246"/>
      <c r="R28" s="246" t="s">
        <v>264</v>
      </c>
      <c r="S28" s="246" t="s">
        <v>264</v>
      </c>
      <c r="T28" s="246" t="s">
        <v>264</v>
      </c>
      <c r="U28" s="246" t="s">
        <v>264</v>
      </c>
      <c r="V28" s="246" t="s">
        <v>264</v>
      </c>
    </row>
    <row r="29" spans="1:25" ht="15.75" customHeight="1">
      <c r="A29" s="494" t="s">
        <v>4</v>
      </c>
      <c r="B29" s="495"/>
      <c r="C29" s="487">
        <f>C30+C31</f>
        <v>4</v>
      </c>
      <c r="D29" s="482" t="s">
        <v>222</v>
      </c>
      <c r="E29" s="482" t="s">
        <v>222</v>
      </c>
      <c r="F29" s="487">
        <f>F30+F31</f>
        <v>4</v>
      </c>
      <c r="G29" s="487">
        <f>G30+G31</f>
        <v>1041</v>
      </c>
      <c r="H29" s="487">
        <v>36</v>
      </c>
      <c r="I29" s="487" t="s">
        <v>222</v>
      </c>
      <c r="J29" s="487" t="s">
        <v>222</v>
      </c>
      <c r="K29" s="487">
        <f>K30+K31</f>
        <v>1005</v>
      </c>
      <c r="L29" s="487">
        <f>L30+L31</f>
        <v>36</v>
      </c>
      <c r="M29" s="487" t="s">
        <v>222</v>
      </c>
      <c r="N29" s="487">
        <f>N30+N31</f>
        <v>19</v>
      </c>
      <c r="O29" s="192">
        <v>20</v>
      </c>
      <c r="P29" s="438" t="s">
        <v>86</v>
      </c>
      <c r="Q29" s="438" t="s">
        <v>86</v>
      </c>
      <c r="R29" s="438" t="s">
        <v>86</v>
      </c>
      <c r="S29" s="485">
        <v>35</v>
      </c>
      <c r="T29" s="485">
        <v>24</v>
      </c>
      <c r="U29" s="485">
        <v>1129</v>
      </c>
      <c r="V29" s="485">
        <v>68</v>
      </c>
      <c r="X29" s="53"/>
      <c r="Y29" s="53"/>
    </row>
    <row r="30" spans="1:25" ht="15.75" customHeight="1">
      <c r="A30" s="491"/>
      <c r="B30" s="56" t="s">
        <v>5</v>
      </c>
      <c r="C30" s="63">
        <v>2</v>
      </c>
      <c r="D30" s="175" t="s">
        <v>271</v>
      </c>
      <c r="E30" s="175" t="s">
        <v>271</v>
      </c>
      <c r="F30" s="31">
        <v>2</v>
      </c>
      <c r="G30" s="264">
        <v>139</v>
      </c>
      <c r="H30" s="31" t="s">
        <v>271</v>
      </c>
      <c r="I30" s="31" t="s">
        <v>271</v>
      </c>
      <c r="J30" s="31" t="s">
        <v>271</v>
      </c>
      <c r="K30" s="31">
        <v>139</v>
      </c>
      <c r="L30" s="31">
        <v>21</v>
      </c>
      <c r="M30" s="31" t="s">
        <v>271</v>
      </c>
      <c r="N30" s="175">
        <v>10</v>
      </c>
      <c r="O30" s="175">
        <v>10</v>
      </c>
      <c r="P30" s="135" t="s">
        <v>86</v>
      </c>
      <c r="Q30" s="135" t="s">
        <v>86</v>
      </c>
      <c r="R30" s="135" t="s">
        <v>86</v>
      </c>
      <c r="S30" s="264">
        <v>15</v>
      </c>
      <c r="T30" s="264" t="s">
        <v>222</v>
      </c>
      <c r="U30" s="264">
        <v>172</v>
      </c>
      <c r="V30" s="264">
        <v>42</v>
      </c>
      <c r="X30" s="53"/>
      <c r="Y30" s="53"/>
    </row>
    <row r="31" spans="1:22" ht="15.75" customHeight="1">
      <c r="A31" s="491"/>
      <c r="B31" s="56" t="s">
        <v>6</v>
      </c>
      <c r="C31" s="63">
        <v>2</v>
      </c>
      <c r="D31" s="175" t="s">
        <v>271</v>
      </c>
      <c r="E31" s="175" t="s">
        <v>271</v>
      </c>
      <c r="F31" s="31">
        <v>2</v>
      </c>
      <c r="G31" s="264">
        <v>902</v>
      </c>
      <c r="H31" s="492">
        <v>36</v>
      </c>
      <c r="I31" s="31" t="s">
        <v>271</v>
      </c>
      <c r="J31" s="31" t="s">
        <v>271</v>
      </c>
      <c r="K31" s="492">
        <v>866</v>
      </c>
      <c r="L31" s="31">
        <v>15</v>
      </c>
      <c r="M31" s="31" t="s">
        <v>271</v>
      </c>
      <c r="N31" s="175">
        <v>9</v>
      </c>
      <c r="O31" s="175">
        <v>10</v>
      </c>
      <c r="P31" s="135" t="s">
        <v>86</v>
      </c>
      <c r="Q31" s="135" t="s">
        <v>86</v>
      </c>
      <c r="R31" s="135" t="s">
        <v>86</v>
      </c>
      <c r="S31" s="264">
        <v>20</v>
      </c>
      <c r="T31" s="264">
        <v>24</v>
      </c>
      <c r="U31" s="264">
        <v>957</v>
      </c>
      <c r="V31" s="264">
        <v>26</v>
      </c>
    </row>
    <row r="32" spans="1:22" ht="15.75" customHeight="1">
      <c r="A32" s="491"/>
      <c r="B32" s="56"/>
      <c r="C32" s="487"/>
      <c r="D32" s="175"/>
      <c r="E32" s="482"/>
      <c r="F32" s="31"/>
      <c r="G32" s="485"/>
      <c r="H32" s="31"/>
      <c r="I32" s="31"/>
      <c r="J32" s="31"/>
      <c r="K32" s="31"/>
      <c r="L32" s="31"/>
      <c r="M32" s="31"/>
      <c r="N32" s="246"/>
      <c r="O32" s="246"/>
      <c r="P32" s="246" t="s">
        <v>264</v>
      </c>
      <c r="Q32" s="246"/>
      <c r="R32" s="246"/>
      <c r="S32" s="246" t="s">
        <v>264</v>
      </c>
      <c r="T32" s="246" t="s">
        <v>264</v>
      </c>
      <c r="U32" s="246" t="s">
        <v>264</v>
      </c>
      <c r="V32" s="246" t="s">
        <v>264</v>
      </c>
    </row>
    <row r="33" spans="1:22" ht="15.75" customHeight="1">
      <c r="A33" s="494" t="s">
        <v>7</v>
      </c>
      <c r="B33" s="495"/>
      <c r="C33" s="487">
        <f>C34+C35</f>
        <v>3</v>
      </c>
      <c r="D33" s="482" t="s">
        <v>222</v>
      </c>
      <c r="E33" s="482" t="s">
        <v>222</v>
      </c>
      <c r="F33" s="487">
        <f>F34+F35</f>
        <v>3</v>
      </c>
      <c r="G33" s="487">
        <f>G34+G35</f>
        <v>184</v>
      </c>
      <c r="H33" s="487" t="s">
        <v>222</v>
      </c>
      <c r="I33" s="487" t="s">
        <v>222</v>
      </c>
      <c r="J33" s="487" t="s">
        <v>222</v>
      </c>
      <c r="K33" s="487">
        <f>K34+K35</f>
        <v>184</v>
      </c>
      <c r="L33" s="487">
        <f>L34+L35</f>
        <v>14</v>
      </c>
      <c r="M33" s="487">
        <v>19</v>
      </c>
      <c r="N33" s="487">
        <f>N34+N35</f>
        <v>12</v>
      </c>
      <c r="O33" s="192">
        <v>7</v>
      </c>
      <c r="P33" s="438" t="s">
        <v>86</v>
      </c>
      <c r="Q33" s="438" t="s">
        <v>86</v>
      </c>
      <c r="R33" s="438" t="s">
        <v>86</v>
      </c>
      <c r="S33" s="485">
        <v>23</v>
      </c>
      <c r="T33" s="485" t="s">
        <v>222</v>
      </c>
      <c r="U33" s="485">
        <v>170</v>
      </c>
      <c r="V33" s="485">
        <v>74</v>
      </c>
    </row>
    <row r="34" spans="1:22" ht="15.75" customHeight="1">
      <c r="A34" s="188"/>
      <c r="B34" s="56" t="s">
        <v>8</v>
      </c>
      <c r="C34" s="63">
        <v>2</v>
      </c>
      <c r="D34" s="175" t="s">
        <v>271</v>
      </c>
      <c r="E34" s="482" t="s">
        <v>271</v>
      </c>
      <c r="F34" s="31">
        <v>2</v>
      </c>
      <c r="G34" s="264">
        <v>114</v>
      </c>
      <c r="H34" s="31" t="s">
        <v>271</v>
      </c>
      <c r="I34" s="31" t="s">
        <v>271</v>
      </c>
      <c r="J34" s="31" t="s">
        <v>271</v>
      </c>
      <c r="K34" s="31">
        <v>114</v>
      </c>
      <c r="L34" s="31">
        <v>10</v>
      </c>
      <c r="M34" s="31">
        <v>19</v>
      </c>
      <c r="N34" s="175">
        <v>8</v>
      </c>
      <c r="O34" s="175">
        <v>4</v>
      </c>
      <c r="P34" s="135" t="s">
        <v>86</v>
      </c>
      <c r="Q34" s="135" t="s">
        <v>86</v>
      </c>
      <c r="R34" s="135" t="s">
        <v>86</v>
      </c>
      <c r="S34" s="264">
        <v>14</v>
      </c>
      <c r="T34" s="264" t="s">
        <v>222</v>
      </c>
      <c r="U34" s="264">
        <v>114</v>
      </c>
      <c r="V34" s="264">
        <v>50</v>
      </c>
    </row>
    <row r="35" spans="1:22" ht="15.75" customHeight="1">
      <c r="A35" s="188"/>
      <c r="B35" s="56" t="s">
        <v>81</v>
      </c>
      <c r="C35" s="63">
        <v>1</v>
      </c>
      <c r="D35" s="175" t="s">
        <v>271</v>
      </c>
      <c r="E35" s="482" t="s">
        <v>271</v>
      </c>
      <c r="F35" s="175">
        <v>1</v>
      </c>
      <c r="G35" s="264">
        <v>70</v>
      </c>
      <c r="H35" s="31" t="s">
        <v>271</v>
      </c>
      <c r="I35" s="31" t="s">
        <v>271</v>
      </c>
      <c r="J35" s="31" t="s">
        <v>271</v>
      </c>
      <c r="K35" s="175">
        <v>70</v>
      </c>
      <c r="L35" s="31">
        <v>4</v>
      </c>
      <c r="M35" s="175" t="s">
        <v>271</v>
      </c>
      <c r="N35" s="175">
        <v>4</v>
      </c>
      <c r="O35" s="175">
        <v>3</v>
      </c>
      <c r="P35" s="135" t="s">
        <v>86</v>
      </c>
      <c r="Q35" s="135" t="s">
        <v>86</v>
      </c>
      <c r="R35" s="135" t="s">
        <v>86</v>
      </c>
      <c r="S35" s="264">
        <v>9</v>
      </c>
      <c r="T35" s="264" t="s">
        <v>222</v>
      </c>
      <c r="U35" s="264">
        <v>56</v>
      </c>
      <c r="V35" s="264">
        <v>24</v>
      </c>
    </row>
    <row r="36" spans="1:22" ht="15.75" customHeight="1">
      <c r="A36" s="188"/>
      <c r="B36" s="56"/>
      <c r="C36" s="487" t="s">
        <v>264</v>
      </c>
      <c r="D36" s="31"/>
      <c r="E36" s="482"/>
      <c r="F36" s="31"/>
      <c r="G36" s="485"/>
      <c r="H36" s="31"/>
      <c r="I36" s="31"/>
      <c r="J36" s="31"/>
      <c r="K36" s="31"/>
      <c r="L36" s="31"/>
      <c r="M36" s="175" t="s">
        <v>264</v>
      </c>
      <c r="N36" s="246"/>
      <c r="O36" s="246" t="s">
        <v>264</v>
      </c>
      <c r="P36" s="246"/>
      <c r="Q36" s="246"/>
      <c r="R36" s="246"/>
      <c r="S36" s="246" t="s">
        <v>264</v>
      </c>
      <c r="T36" s="246" t="s">
        <v>264</v>
      </c>
      <c r="U36" s="246" t="s">
        <v>264</v>
      </c>
      <c r="V36" s="246" t="s">
        <v>264</v>
      </c>
    </row>
    <row r="37" spans="1:22" s="57" customFormat="1" ht="15.75" customHeight="1">
      <c r="A37" s="494" t="s">
        <v>9</v>
      </c>
      <c r="B37" s="495"/>
      <c r="C37" s="192" t="s">
        <v>222</v>
      </c>
      <c r="D37" s="482" t="s">
        <v>222</v>
      </c>
      <c r="E37" s="192" t="s">
        <v>222</v>
      </c>
      <c r="F37" s="482" t="s">
        <v>222</v>
      </c>
      <c r="G37" s="192" t="s">
        <v>222</v>
      </c>
      <c r="H37" s="246" t="s">
        <v>222</v>
      </c>
      <c r="I37" s="246" t="s">
        <v>222</v>
      </c>
      <c r="J37" s="246" t="s">
        <v>222</v>
      </c>
      <c r="K37" s="246" t="s">
        <v>222</v>
      </c>
      <c r="L37" s="487">
        <f>L38</f>
        <v>5</v>
      </c>
      <c r="M37" s="487" t="s">
        <v>222</v>
      </c>
      <c r="N37" s="487">
        <f>N38</f>
        <v>6</v>
      </c>
      <c r="O37" s="192">
        <v>5</v>
      </c>
      <c r="P37" s="438" t="s">
        <v>86</v>
      </c>
      <c r="Q37" s="438" t="s">
        <v>86</v>
      </c>
      <c r="R37" s="438" t="s">
        <v>86</v>
      </c>
      <c r="S37" s="485">
        <v>11</v>
      </c>
      <c r="T37" s="485" t="s">
        <v>222</v>
      </c>
      <c r="U37" s="485">
        <v>35</v>
      </c>
      <c r="V37" s="485">
        <v>26</v>
      </c>
    </row>
    <row r="38" spans="1:22" ht="15.75" customHeight="1">
      <c r="A38" s="491"/>
      <c r="B38" s="56" t="s">
        <v>83</v>
      </c>
      <c r="C38" s="63" t="s">
        <v>271</v>
      </c>
      <c r="D38" s="175" t="s">
        <v>271</v>
      </c>
      <c r="E38" s="482" t="s">
        <v>271</v>
      </c>
      <c r="F38" s="175" t="s">
        <v>271</v>
      </c>
      <c r="G38" s="31" t="s">
        <v>271</v>
      </c>
      <c r="H38" s="53" t="s">
        <v>271</v>
      </c>
      <c r="I38" s="53" t="s">
        <v>271</v>
      </c>
      <c r="J38" s="53" t="s">
        <v>271</v>
      </c>
      <c r="K38" s="53" t="s">
        <v>271</v>
      </c>
      <c r="L38" s="58">
        <v>5</v>
      </c>
      <c r="M38" s="493" t="s">
        <v>271</v>
      </c>
      <c r="N38" s="48">
        <v>6</v>
      </c>
      <c r="O38" s="175">
        <v>5</v>
      </c>
      <c r="P38" s="135" t="s">
        <v>86</v>
      </c>
      <c r="Q38" s="135" t="s">
        <v>86</v>
      </c>
      <c r="R38" s="135" t="s">
        <v>86</v>
      </c>
      <c r="S38" s="264">
        <v>11</v>
      </c>
      <c r="T38" s="264" t="s">
        <v>222</v>
      </c>
      <c r="U38" s="264">
        <v>35</v>
      </c>
      <c r="V38" s="264">
        <v>26</v>
      </c>
    </row>
    <row r="39" spans="1:22" ht="15.75" customHeight="1">
      <c r="A39" s="491"/>
      <c r="B39" s="56"/>
      <c r="C39" s="487"/>
      <c r="D39" s="175"/>
      <c r="E39" s="482"/>
      <c r="F39" s="175"/>
      <c r="G39" s="485"/>
      <c r="H39" s="175" t="s">
        <v>264</v>
      </c>
      <c r="I39" s="175"/>
      <c r="J39" s="175"/>
      <c r="K39" s="175"/>
      <c r="L39" s="175" t="s">
        <v>264</v>
      </c>
      <c r="M39" s="175"/>
      <c r="N39" s="175"/>
      <c r="O39" s="175" t="s">
        <v>264</v>
      </c>
      <c r="P39" s="175"/>
      <c r="Q39" s="175"/>
      <c r="R39" s="175"/>
      <c r="S39" s="175" t="s">
        <v>264</v>
      </c>
      <c r="T39" s="175" t="s">
        <v>264</v>
      </c>
      <c r="U39" s="175" t="s">
        <v>264</v>
      </c>
      <c r="V39" s="175" t="s">
        <v>264</v>
      </c>
    </row>
    <row r="40" spans="1:22" ht="15.75" customHeight="1">
      <c r="A40" s="494" t="s">
        <v>84</v>
      </c>
      <c r="B40" s="495"/>
      <c r="C40" s="487">
        <f>C41+C42</f>
        <v>3</v>
      </c>
      <c r="D40" s="192" t="s">
        <v>222</v>
      </c>
      <c r="E40" s="482" t="s">
        <v>222</v>
      </c>
      <c r="F40" s="487">
        <f>F41+F42</f>
        <v>3</v>
      </c>
      <c r="G40" s="487">
        <f>G41+G42</f>
        <v>380</v>
      </c>
      <c r="H40" s="192" t="s">
        <v>222</v>
      </c>
      <c r="I40" s="192" t="s">
        <v>222</v>
      </c>
      <c r="J40" s="192" t="s">
        <v>222</v>
      </c>
      <c r="K40" s="487">
        <f>K41+K42</f>
        <v>380</v>
      </c>
      <c r="L40" s="487">
        <f>L41+L42</f>
        <v>21</v>
      </c>
      <c r="M40" s="487" t="s">
        <v>222</v>
      </c>
      <c r="N40" s="487">
        <f>N41+N42</f>
        <v>10</v>
      </c>
      <c r="O40" s="192">
        <v>17</v>
      </c>
      <c r="P40" s="438" t="s">
        <v>86</v>
      </c>
      <c r="Q40" s="438" t="s">
        <v>86</v>
      </c>
      <c r="R40" s="438" t="s">
        <v>86</v>
      </c>
      <c r="S40" s="485">
        <v>16</v>
      </c>
      <c r="T40" s="485" t="s">
        <v>222</v>
      </c>
      <c r="U40" s="485">
        <v>228</v>
      </c>
      <c r="V40" s="485">
        <v>114</v>
      </c>
    </row>
    <row r="41" spans="1:22" ht="15.75" customHeight="1">
      <c r="A41" s="491"/>
      <c r="B41" s="56" t="s">
        <v>10</v>
      </c>
      <c r="C41" s="63">
        <v>1</v>
      </c>
      <c r="D41" s="175" t="s">
        <v>271</v>
      </c>
      <c r="E41" s="175" t="s">
        <v>271</v>
      </c>
      <c r="F41" s="175">
        <v>1</v>
      </c>
      <c r="G41" s="264">
        <v>100</v>
      </c>
      <c r="H41" s="175" t="s">
        <v>271</v>
      </c>
      <c r="I41" s="175" t="s">
        <v>271</v>
      </c>
      <c r="J41" s="175" t="s">
        <v>271</v>
      </c>
      <c r="K41" s="175">
        <v>100</v>
      </c>
      <c r="L41" s="175">
        <v>11</v>
      </c>
      <c r="M41" s="175" t="s">
        <v>271</v>
      </c>
      <c r="N41" s="175">
        <v>4</v>
      </c>
      <c r="O41" s="175">
        <v>7</v>
      </c>
      <c r="P41" s="135" t="s">
        <v>86</v>
      </c>
      <c r="Q41" s="135" t="s">
        <v>86</v>
      </c>
      <c r="R41" s="135" t="s">
        <v>86</v>
      </c>
      <c r="S41" s="264">
        <v>7</v>
      </c>
      <c r="T41" s="264" t="s">
        <v>222</v>
      </c>
      <c r="U41" s="264">
        <v>114</v>
      </c>
      <c r="V41" s="264">
        <v>33</v>
      </c>
    </row>
    <row r="42" spans="1:22" ht="15.75" customHeight="1">
      <c r="A42" s="491"/>
      <c r="B42" s="56" t="s">
        <v>82</v>
      </c>
      <c r="C42" s="63">
        <v>2</v>
      </c>
      <c r="D42" s="175" t="s">
        <v>271</v>
      </c>
      <c r="E42" s="175" t="s">
        <v>271</v>
      </c>
      <c r="F42" s="175">
        <v>2</v>
      </c>
      <c r="G42" s="264">
        <v>280</v>
      </c>
      <c r="H42" s="175" t="s">
        <v>271</v>
      </c>
      <c r="I42" s="175" t="s">
        <v>271</v>
      </c>
      <c r="J42" s="175" t="s">
        <v>271</v>
      </c>
      <c r="K42" s="175">
        <v>280</v>
      </c>
      <c r="L42" s="175">
        <v>10</v>
      </c>
      <c r="M42" s="175" t="s">
        <v>271</v>
      </c>
      <c r="N42" s="175">
        <v>6</v>
      </c>
      <c r="O42" s="175">
        <v>10</v>
      </c>
      <c r="P42" s="135" t="s">
        <v>86</v>
      </c>
      <c r="Q42" s="135" t="s">
        <v>86</v>
      </c>
      <c r="R42" s="135" t="s">
        <v>86</v>
      </c>
      <c r="S42" s="264">
        <v>9</v>
      </c>
      <c r="T42" s="264" t="s">
        <v>222</v>
      </c>
      <c r="U42" s="264">
        <v>114</v>
      </c>
      <c r="V42" s="264">
        <v>81</v>
      </c>
    </row>
    <row r="43" spans="1:22" ht="15.75" customHeight="1">
      <c r="A43" s="247"/>
      <c r="B43" s="248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 t="s">
        <v>358</v>
      </c>
      <c r="Q43" s="249"/>
      <c r="R43" s="249"/>
      <c r="S43" s="249"/>
      <c r="T43" s="249"/>
      <c r="U43" s="249"/>
      <c r="V43" s="249"/>
    </row>
    <row r="44" spans="1:22" ht="13.5" customHeight="1">
      <c r="A44" s="38" t="s">
        <v>462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246"/>
      <c r="O44" s="246"/>
      <c r="P44" s="246"/>
      <c r="Q44" s="246"/>
      <c r="R44" s="246"/>
      <c r="S44" s="246"/>
      <c r="T44" s="246"/>
      <c r="U44" s="246"/>
      <c r="V44" s="246"/>
    </row>
    <row r="45" spans="1:22" ht="13.5" customHeight="1">
      <c r="A45" s="38" t="s">
        <v>458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246"/>
      <c r="O45" s="246"/>
      <c r="P45" s="246"/>
      <c r="Q45" s="246"/>
      <c r="R45" s="246"/>
      <c r="S45" s="246"/>
      <c r="T45" s="246"/>
      <c r="U45" s="246"/>
      <c r="V45" s="246"/>
    </row>
    <row r="46" spans="1:22" ht="13.5" customHeight="1">
      <c r="A46" s="40" t="s">
        <v>463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171"/>
      <c r="O46" s="192"/>
      <c r="P46" s="192"/>
      <c r="Q46" s="192"/>
      <c r="R46" s="192"/>
      <c r="S46" s="192"/>
      <c r="T46" s="192"/>
      <c r="U46" s="192"/>
      <c r="V46" s="192"/>
    </row>
    <row r="47" spans="1:22" ht="13.5" customHeight="1">
      <c r="A47" s="40" t="s">
        <v>464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175"/>
      <c r="O47" s="175"/>
      <c r="P47" s="175"/>
      <c r="Q47" s="175"/>
      <c r="R47" s="175"/>
      <c r="S47" s="175"/>
      <c r="T47" s="175"/>
      <c r="U47" s="175"/>
      <c r="V47" s="175"/>
    </row>
    <row r="48" spans="1:45" ht="13.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</row>
    <row r="49" spans="1:23" ht="13.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3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</sheetData>
  <sheetProtection/>
  <mergeCells count="39">
    <mergeCell ref="A2:V2"/>
    <mergeCell ref="A3:V3"/>
    <mergeCell ref="A5:B7"/>
    <mergeCell ref="C5:K5"/>
    <mergeCell ref="L5:M5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C6:F6"/>
    <mergeCell ref="G6:K6"/>
    <mergeCell ref="L6:L7"/>
    <mergeCell ref="M6:M7"/>
    <mergeCell ref="A8:B8"/>
    <mergeCell ref="A9:B9"/>
    <mergeCell ref="A10:B10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33:B33"/>
    <mergeCell ref="A37:B37"/>
    <mergeCell ref="A40:B40"/>
    <mergeCell ref="A21:B21"/>
    <mergeCell ref="A22:B22"/>
    <mergeCell ref="A23:B23"/>
    <mergeCell ref="A24:B24"/>
    <mergeCell ref="A26:B26"/>
    <mergeCell ref="A29:B29"/>
  </mergeCells>
  <printOptions horizontalCentered="1" verticalCentered="1"/>
  <pageMargins left="0.49" right="0" top="0.984251968503937" bottom="0.984251968503937" header="0.5118110236220472" footer="0.5118110236220472"/>
  <pageSetup blackAndWhite="1"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zoomScalePageLayoutView="0" workbookViewId="0" topLeftCell="A1">
      <selection activeCell="A3" sqref="A3"/>
    </sheetView>
  </sheetViews>
  <sheetFormatPr defaultColWidth="10.59765625" defaultRowHeight="15"/>
  <cols>
    <col min="1" max="1" width="38.59765625" style="40" customWidth="1"/>
    <col min="2" max="2" width="12.59765625" style="40" hidden="1" customWidth="1"/>
    <col min="3" max="7" width="12.59765625" style="40" customWidth="1"/>
    <col min="8" max="8" width="10.59765625" style="40" customWidth="1"/>
    <col min="9" max="9" width="38.59765625" style="40" customWidth="1"/>
    <col min="10" max="10" width="12.59765625" style="40" hidden="1" customWidth="1"/>
    <col min="11" max="15" width="12.59765625" style="40" customWidth="1"/>
    <col min="16" max="16384" width="10.59765625" style="40" customWidth="1"/>
  </cols>
  <sheetData>
    <row r="1" spans="1:15" s="47" customFormat="1" ht="19.5" customHeight="1">
      <c r="A1" s="1" t="s">
        <v>359</v>
      </c>
      <c r="L1" s="2"/>
      <c r="M1" s="2"/>
      <c r="N1" s="2"/>
      <c r="O1" s="2" t="s">
        <v>360</v>
      </c>
    </row>
    <row r="2" spans="1:15" ht="19.5" customHeight="1">
      <c r="A2" s="532" t="s">
        <v>466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101"/>
    </row>
    <row r="3" ht="18" customHeight="1" thickBot="1">
      <c r="L3" s="59"/>
    </row>
    <row r="4" spans="1:15" ht="15.75" customHeight="1">
      <c r="A4" s="517" t="s">
        <v>361</v>
      </c>
      <c r="B4" s="535" t="s">
        <v>112</v>
      </c>
      <c r="C4" s="516"/>
      <c r="D4" s="516"/>
      <c r="E4" s="516"/>
      <c r="F4" s="516"/>
      <c r="G4" s="516"/>
      <c r="I4" s="517" t="s">
        <v>361</v>
      </c>
      <c r="J4" s="535" t="s">
        <v>362</v>
      </c>
      <c r="K4" s="516"/>
      <c r="L4" s="516"/>
      <c r="M4" s="516"/>
      <c r="N4" s="516"/>
      <c r="O4" s="516"/>
    </row>
    <row r="5" spans="1:15" ht="15.75" customHeight="1">
      <c r="A5" s="533"/>
      <c r="B5" s="536"/>
      <c r="C5" s="520"/>
      <c r="D5" s="520"/>
      <c r="E5" s="520"/>
      <c r="F5" s="520"/>
      <c r="G5" s="520"/>
      <c r="I5" s="533"/>
      <c r="J5" s="536"/>
      <c r="K5" s="520"/>
      <c r="L5" s="520"/>
      <c r="M5" s="520"/>
      <c r="N5" s="520"/>
      <c r="O5" s="520"/>
    </row>
    <row r="6" spans="1:15" ht="15.75" customHeight="1">
      <c r="A6" s="534"/>
      <c r="B6" s="95" t="s">
        <v>363</v>
      </c>
      <c r="C6" s="95" t="s">
        <v>364</v>
      </c>
      <c r="D6" s="92" t="s">
        <v>365</v>
      </c>
      <c r="E6" s="92" t="s">
        <v>405</v>
      </c>
      <c r="F6" s="92" t="s">
        <v>423</v>
      </c>
      <c r="G6" s="92" t="s">
        <v>452</v>
      </c>
      <c r="I6" s="534"/>
      <c r="J6" s="95" t="s">
        <v>363</v>
      </c>
      <c r="K6" s="95" t="s">
        <v>364</v>
      </c>
      <c r="L6" s="92" t="s">
        <v>365</v>
      </c>
      <c r="M6" s="92" t="s">
        <v>405</v>
      </c>
      <c r="N6" s="92" t="s">
        <v>423</v>
      </c>
      <c r="O6" s="92" t="s">
        <v>452</v>
      </c>
    </row>
    <row r="7" spans="1:16" ht="15.75" customHeight="1">
      <c r="A7" s="12" t="s">
        <v>87</v>
      </c>
      <c r="B7" s="13">
        <v>11962</v>
      </c>
      <c r="C7" s="14">
        <v>12280</v>
      </c>
      <c r="D7" s="14">
        <v>12422</v>
      </c>
      <c r="E7" s="14">
        <v>12727</v>
      </c>
      <c r="F7" s="14">
        <v>12723</v>
      </c>
      <c r="G7" s="14">
        <v>12900</v>
      </c>
      <c r="I7" s="12" t="s">
        <v>87</v>
      </c>
      <c r="J7" s="15">
        <v>1033.9</v>
      </c>
      <c r="K7" s="34">
        <v>1072.8</v>
      </c>
      <c r="L7" s="34">
        <v>1089.6</v>
      </c>
      <c r="M7" s="34">
        <v>1120.3</v>
      </c>
      <c r="N7" s="34">
        <v>1125.9</v>
      </c>
      <c r="O7" s="34">
        <v>1148.7</v>
      </c>
      <c r="P7" s="60"/>
    </row>
    <row r="8" spans="1:16" ht="15.75" customHeight="1">
      <c r="A8" s="56"/>
      <c r="B8" s="61"/>
      <c r="C8" s="16"/>
      <c r="D8" s="16"/>
      <c r="E8" s="16"/>
      <c r="F8" s="16"/>
      <c r="G8" s="16"/>
      <c r="I8" s="56"/>
      <c r="J8" s="62"/>
      <c r="K8" s="30"/>
      <c r="L8" s="30"/>
      <c r="M8" s="30"/>
      <c r="N8" s="30"/>
      <c r="O8" s="30"/>
      <c r="P8" s="60"/>
    </row>
    <row r="9" spans="1:15" ht="15.75" customHeight="1">
      <c r="A9" s="43" t="s">
        <v>404</v>
      </c>
      <c r="B9" s="63">
        <v>3454</v>
      </c>
      <c r="C9" s="32">
        <v>3483</v>
      </c>
      <c r="D9" s="32">
        <v>3517</v>
      </c>
      <c r="E9" s="32">
        <v>3577</v>
      </c>
      <c r="F9" s="32">
        <v>3530</v>
      </c>
      <c r="G9" s="32">
        <v>3525</v>
      </c>
      <c r="I9" s="43" t="s">
        <v>404</v>
      </c>
      <c r="J9" s="42">
        <v>298.5</v>
      </c>
      <c r="K9" s="41">
        <v>304.3</v>
      </c>
      <c r="L9" s="41">
        <v>308.5</v>
      </c>
      <c r="M9" s="41">
        <v>314.9</v>
      </c>
      <c r="N9" s="41">
        <v>312.4</v>
      </c>
      <c r="O9" s="41">
        <v>313.9</v>
      </c>
    </row>
    <row r="10" spans="1:15" ht="15.75" customHeight="1">
      <c r="A10" s="43" t="s">
        <v>88</v>
      </c>
      <c r="B10" s="63">
        <v>1918</v>
      </c>
      <c r="C10" s="32">
        <v>1885</v>
      </c>
      <c r="D10" s="32">
        <v>1891</v>
      </c>
      <c r="E10" s="32">
        <v>1994</v>
      </c>
      <c r="F10" s="32">
        <v>2039</v>
      </c>
      <c r="G10" s="32">
        <v>1995</v>
      </c>
      <c r="I10" s="43" t="s">
        <v>88</v>
      </c>
      <c r="J10" s="42">
        <v>165.8</v>
      </c>
      <c r="K10" s="41">
        <v>164.7</v>
      </c>
      <c r="L10" s="41">
        <v>165.9</v>
      </c>
      <c r="M10" s="41">
        <v>175.5</v>
      </c>
      <c r="N10" s="41">
        <v>180.4</v>
      </c>
      <c r="O10" s="41">
        <v>177.6</v>
      </c>
    </row>
    <row r="11" spans="1:15" ht="15.75" customHeight="1">
      <c r="A11" s="43" t="s">
        <v>89</v>
      </c>
      <c r="B11" s="63">
        <v>1229</v>
      </c>
      <c r="C11" s="32">
        <v>1132</v>
      </c>
      <c r="D11" s="32">
        <v>1139</v>
      </c>
      <c r="E11" s="32">
        <v>1108</v>
      </c>
      <c r="F11" s="32">
        <v>1135</v>
      </c>
      <c r="G11" s="32">
        <v>1046</v>
      </c>
      <c r="I11" s="43" t="s">
        <v>89</v>
      </c>
      <c r="J11" s="42">
        <v>106.2</v>
      </c>
      <c r="K11" s="41">
        <v>98.9</v>
      </c>
      <c r="L11" s="41">
        <v>99.9</v>
      </c>
      <c r="M11" s="41">
        <v>97.5</v>
      </c>
      <c r="N11" s="41">
        <v>100.4</v>
      </c>
      <c r="O11" s="41">
        <v>93.1</v>
      </c>
    </row>
    <row r="12" spans="1:15" ht="15.75" customHeight="1">
      <c r="A12" s="43" t="s">
        <v>90</v>
      </c>
      <c r="B12" s="63">
        <v>1324</v>
      </c>
      <c r="C12" s="32">
        <v>1233</v>
      </c>
      <c r="D12" s="32">
        <v>1112</v>
      </c>
      <c r="E12" s="32">
        <v>929</v>
      </c>
      <c r="F12" s="32">
        <v>772</v>
      </c>
      <c r="G12" s="32">
        <v>837</v>
      </c>
      <c r="I12" s="43" t="s">
        <v>90</v>
      </c>
      <c r="J12" s="42">
        <v>114.4</v>
      </c>
      <c r="K12" s="41">
        <v>107.7</v>
      </c>
      <c r="L12" s="41">
        <v>97.5</v>
      </c>
      <c r="M12" s="41">
        <v>81.8</v>
      </c>
      <c r="N12" s="41">
        <v>68.3</v>
      </c>
      <c r="O12" s="41">
        <v>74.5</v>
      </c>
    </row>
    <row r="13" spans="1:15" ht="15.75" customHeight="1">
      <c r="A13" s="43" t="s">
        <v>91</v>
      </c>
      <c r="B13" s="63">
        <v>465</v>
      </c>
      <c r="C13" s="32">
        <v>436</v>
      </c>
      <c r="D13" s="32">
        <v>449</v>
      </c>
      <c r="E13" s="32">
        <v>404</v>
      </c>
      <c r="F13" s="32">
        <v>410</v>
      </c>
      <c r="G13" s="32">
        <v>381</v>
      </c>
      <c r="I13" s="43" t="s">
        <v>91</v>
      </c>
      <c r="J13" s="42">
        <v>40.2</v>
      </c>
      <c r="K13" s="41">
        <v>38.1</v>
      </c>
      <c r="L13" s="41">
        <v>39.4</v>
      </c>
      <c r="M13" s="41">
        <v>35.6</v>
      </c>
      <c r="N13" s="41">
        <v>36.3</v>
      </c>
      <c r="O13" s="41">
        <v>33.9</v>
      </c>
    </row>
    <row r="14" spans="1:15" ht="15.75" customHeight="1">
      <c r="A14" s="56"/>
      <c r="B14" s="36"/>
      <c r="C14" s="32"/>
      <c r="D14" s="32"/>
      <c r="E14" s="32"/>
      <c r="F14" s="32"/>
      <c r="G14" s="32"/>
      <c r="I14" s="56"/>
      <c r="J14" s="64"/>
      <c r="K14" s="41"/>
      <c r="L14" s="41"/>
      <c r="M14" s="41"/>
      <c r="N14" s="41"/>
      <c r="O14" s="41"/>
    </row>
    <row r="15" spans="1:15" ht="15.75" customHeight="1">
      <c r="A15" s="56" t="s">
        <v>92</v>
      </c>
      <c r="B15" s="63">
        <v>261</v>
      </c>
      <c r="C15" s="32">
        <v>209</v>
      </c>
      <c r="D15" s="32">
        <v>177</v>
      </c>
      <c r="E15" s="32">
        <v>189</v>
      </c>
      <c r="F15" s="32">
        <v>146</v>
      </c>
      <c r="G15" s="32">
        <v>160</v>
      </c>
      <c r="I15" s="56" t="s">
        <v>92</v>
      </c>
      <c r="J15" s="42">
        <v>22.6</v>
      </c>
      <c r="K15" s="41">
        <v>18.3</v>
      </c>
      <c r="L15" s="41">
        <v>15.5</v>
      </c>
      <c r="M15" s="41">
        <v>16.6</v>
      </c>
      <c r="N15" s="41">
        <v>12.9</v>
      </c>
      <c r="O15" s="41">
        <v>14.2</v>
      </c>
    </row>
    <row r="16" spans="1:15" ht="15.75" customHeight="1">
      <c r="A16" s="56" t="s">
        <v>93</v>
      </c>
      <c r="B16" s="63">
        <v>530</v>
      </c>
      <c r="C16" s="32">
        <v>801</v>
      </c>
      <c r="D16" s="32">
        <v>890</v>
      </c>
      <c r="E16" s="32">
        <v>963</v>
      </c>
      <c r="F16" s="32">
        <v>1049</v>
      </c>
      <c r="G16" s="32">
        <v>1056</v>
      </c>
      <c r="I16" s="56" t="s">
        <v>93</v>
      </c>
      <c r="J16" s="42">
        <v>45.8</v>
      </c>
      <c r="K16" s="41">
        <v>70</v>
      </c>
      <c r="L16" s="41">
        <v>78.1</v>
      </c>
      <c r="M16" s="41">
        <v>84.8</v>
      </c>
      <c r="N16" s="41">
        <v>92.8</v>
      </c>
      <c r="O16" s="41">
        <v>94</v>
      </c>
    </row>
    <row r="17" spans="1:15" ht="15.75" customHeight="1">
      <c r="A17" s="56" t="s">
        <v>94</v>
      </c>
      <c r="B17" s="63">
        <v>228</v>
      </c>
      <c r="C17" s="32">
        <v>205</v>
      </c>
      <c r="D17" s="32">
        <v>204</v>
      </c>
      <c r="E17" s="32">
        <v>218</v>
      </c>
      <c r="F17" s="32">
        <v>243</v>
      </c>
      <c r="G17" s="32">
        <v>234</v>
      </c>
      <c r="I17" s="56" t="s">
        <v>94</v>
      </c>
      <c r="J17" s="42">
        <v>19.7</v>
      </c>
      <c r="K17" s="41">
        <v>17.9</v>
      </c>
      <c r="L17" s="41">
        <v>17.9</v>
      </c>
      <c r="M17" s="41">
        <v>19.2</v>
      </c>
      <c r="N17" s="41">
        <v>21.5</v>
      </c>
      <c r="O17" s="41">
        <v>20.8</v>
      </c>
    </row>
    <row r="18" spans="1:15" ht="15.75" customHeight="1">
      <c r="A18" s="56" t="s">
        <v>95</v>
      </c>
      <c r="B18" s="63">
        <v>145</v>
      </c>
      <c r="C18" s="32">
        <v>123</v>
      </c>
      <c r="D18" s="32">
        <v>150</v>
      </c>
      <c r="E18" s="32">
        <v>187</v>
      </c>
      <c r="F18" s="32">
        <v>169</v>
      </c>
      <c r="G18" s="32">
        <v>132</v>
      </c>
      <c r="I18" s="56" t="s">
        <v>95</v>
      </c>
      <c r="J18" s="42">
        <v>12.5</v>
      </c>
      <c r="K18" s="41">
        <v>10.7</v>
      </c>
      <c r="L18" s="41">
        <v>13.2</v>
      </c>
      <c r="M18" s="41">
        <v>16.5</v>
      </c>
      <c r="N18" s="41">
        <v>15</v>
      </c>
      <c r="O18" s="41">
        <v>11.8</v>
      </c>
    </row>
    <row r="19" spans="1:15" ht="15.75" customHeight="1">
      <c r="A19" s="56" t="s">
        <v>96</v>
      </c>
      <c r="B19" s="63">
        <v>125</v>
      </c>
      <c r="C19" s="32">
        <v>138</v>
      </c>
      <c r="D19" s="32">
        <v>121</v>
      </c>
      <c r="E19" s="32">
        <v>161</v>
      </c>
      <c r="F19" s="32">
        <v>139</v>
      </c>
      <c r="G19" s="32">
        <v>138</v>
      </c>
      <c r="I19" s="56" t="s">
        <v>96</v>
      </c>
      <c r="J19" s="42">
        <v>10.8</v>
      </c>
      <c r="K19" s="41">
        <v>12.1</v>
      </c>
      <c r="L19" s="41">
        <v>10.6</v>
      </c>
      <c r="M19" s="41">
        <v>14.2</v>
      </c>
      <c r="N19" s="41">
        <v>12.3</v>
      </c>
      <c r="O19" s="41">
        <v>12.3</v>
      </c>
    </row>
    <row r="20" spans="1:11" ht="15.75" customHeight="1">
      <c r="A20" s="56"/>
      <c r="B20" s="36"/>
      <c r="C20" s="32"/>
      <c r="D20" s="32"/>
      <c r="E20" s="32"/>
      <c r="F20" s="32"/>
      <c r="G20" s="32"/>
      <c r="I20" s="56"/>
      <c r="J20" s="64"/>
      <c r="K20" s="41"/>
    </row>
    <row r="21" spans="1:15" ht="15.75" customHeight="1">
      <c r="A21" s="65" t="s">
        <v>97</v>
      </c>
      <c r="B21" s="63">
        <v>133</v>
      </c>
      <c r="C21" s="32">
        <v>104</v>
      </c>
      <c r="D21" s="32">
        <v>112</v>
      </c>
      <c r="E21" s="32">
        <v>111</v>
      </c>
      <c r="F21" s="32">
        <v>134</v>
      </c>
      <c r="G21" s="32">
        <v>126</v>
      </c>
      <c r="I21" s="65" t="s">
        <v>97</v>
      </c>
      <c r="J21" s="42">
        <v>11.5</v>
      </c>
      <c r="K21" s="41">
        <v>9.1</v>
      </c>
      <c r="L21" s="41">
        <v>9.8</v>
      </c>
      <c r="M21" s="41">
        <v>9.8</v>
      </c>
      <c r="N21" s="41">
        <v>11.9</v>
      </c>
      <c r="O21" s="41">
        <v>11.2</v>
      </c>
    </row>
    <row r="22" spans="1:15" ht="15.75" customHeight="1">
      <c r="A22" s="56" t="s">
        <v>98</v>
      </c>
      <c r="B22" s="63">
        <v>157</v>
      </c>
      <c r="C22" s="32">
        <v>158</v>
      </c>
      <c r="D22" s="32">
        <v>164</v>
      </c>
      <c r="E22" s="32">
        <v>166</v>
      </c>
      <c r="F22" s="32">
        <v>172</v>
      </c>
      <c r="G22" s="32">
        <v>161</v>
      </c>
      <c r="I22" s="56" t="s">
        <v>98</v>
      </c>
      <c r="J22" s="42">
        <v>13.6</v>
      </c>
      <c r="K22" s="41">
        <v>13.8</v>
      </c>
      <c r="L22" s="41">
        <v>14.4</v>
      </c>
      <c r="M22" s="41">
        <v>14.6</v>
      </c>
      <c r="N22" s="41">
        <v>15.2</v>
      </c>
      <c r="O22" s="41">
        <v>14.3</v>
      </c>
    </row>
    <row r="23" spans="1:15" ht="15.75" customHeight="1">
      <c r="A23" s="56" t="s">
        <v>424</v>
      </c>
      <c r="B23" s="63">
        <v>124</v>
      </c>
      <c r="C23" s="32">
        <v>117</v>
      </c>
      <c r="D23" s="32">
        <v>96</v>
      </c>
      <c r="E23" s="32">
        <v>89</v>
      </c>
      <c r="F23" s="32">
        <v>109</v>
      </c>
      <c r="G23" s="32">
        <v>98</v>
      </c>
      <c r="I23" s="56" t="s">
        <v>424</v>
      </c>
      <c r="J23" s="42">
        <v>10.7</v>
      </c>
      <c r="K23" s="41">
        <v>10.2</v>
      </c>
      <c r="L23" s="41">
        <v>8.4</v>
      </c>
      <c r="M23" s="41">
        <v>7.8</v>
      </c>
      <c r="N23" s="41">
        <v>9.6</v>
      </c>
      <c r="O23" s="41">
        <v>8.7</v>
      </c>
    </row>
    <row r="24" spans="1:15" ht="15.75" customHeight="1">
      <c r="A24" s="56" t="s">
        <v>189</v>
      </c>
      <c r="B24" s="63">
        <v>80</v>
      </c>
      <c r="C24" s="32">
        <v>97</v>
      </c>
      <c r="D24" s="32">
        <v>99</v>
      </c>
      <c r="E24" s="32">
        <v>111</v>
      </c>
      <c r="F24" s="32">
        <v>110</v>
      </c>
      <c r="G24" s="32">
        <v>110</v>
      </c>
      <c r="I24" s="56" t="s">
        <v>189</v>
      </c>
      <c r="J24" s="42">
        <v>6.9</v>
      </c>
      <c r="K24" s="41">
        <v>8.5</v>
      </c>
      <c r="L24" s="41">
        <v>8.7</v>
      </c>
      <c r="M24" s="41">
        <v>9.8</v>
      </c>
      <c r="N24" s="41">
        <v>9.7</v>
      </c>
      <c r="O24" s="41">
        <v>9.8</v>
      </c>
    </row>
    <row r="25" spans="1:15" ht="15.75" customHeight="1">
      <c r="A25" s="56" t="s">
        <v>190</v>
      </c>
      <c r="B25" s="63">
        <v>48</v>
      </c>
      <c r="C25" s="32">
        <v>66</v>
      </c>
      <c r="D25" s="32">
        <v>77</v>
      </c>
      <c r="E25" s="32">
        <v>96</v>
      </c>
      <c r="F25" s="32">
        <v>56</v>
      </c>
      <c r="G25" s="32">
        <v>86</v>
      </c>
      <c r="I25" s="56" t="s">
        <v>190</v>
      </c>
      <c r="J25" s="42">
        <v>4.1</v>
      </c>
      <c r="K25" s="41">
        <v>5.8</v>
      </c>
      <c r="L25" s="41">
        <v>6.8</v>
      </c>
      <c r="M25" s="41">
        <v>8.5</v>
      </c>
      <c r="N25" s="41">
        <v>5</v>
      </c>
      <c r="O25" s="41">
        <v>7.7</v>
      </c>
    </row>
    <row r="26" spans="1:11" ht="15.75" customHeight="1">
      <c r="A26" s="56"/>
      <c r="B26" s="36"/>
      <c r="C26" s="32"/>
      <c r="D26" s="32"/>
      <c r="E26" s="32"/>
      <c r="F26" s="32"/>
      <c r="G26" s="32"/>
      <c r="I26" s="56"/>
      <c r="J26" s="64"/>
      <c r="K26" s="41"/>
    </row>
    <row r="27" spans="1:15" ht="15.75" customHeight="1">
      <c r="A27" s="56" t="s">
        <v>191</v>
      </c>
      <c r="B27" s="63">
        <v>52</v>
      </c>
      <c r="C27" s="32">
        <v>45</v>
      </c>
      <c r="D27" s="32">
        <v>47</v>
      </c>
      <c r="E27" s="32">
        <v>47</v>
      </c>
      <c r="F27" s="32">
        <v>34</v>
      </c>
      <c r="G27" s="32">
        <v>25</v>
      </c>
      <c r="I27" s="56" t="s">
        <v>191</v>
      </c>
      <c r="J27" s="42">
        <v>4.5</v>
      </c>
      <c r="K27" s="41">
        <v>3.9</v>
      </c>
      <c r="L27" s="41">
        <v>4.1</v>
      </c>
      <c r="M27" s="41">
        <v>4.1</v>
      </c>
      <c r="N27" s="41">
        <v>3</v>
      </c>
      <c r="O27" s="41">
        <v>2.2</v>
      </c>
    </row>
    <row r="28" spans="1:15" ht="15.75" customHeight="1">
      <c r="A28" s="56" t="s">
        <v>192</v>
      </c>
      <c r="B28" s="63">
        <v>52</v>
      </c>
      <c r="C28" s="32">
        <v>45</v>
      </c>
      <c r="D28" s="32">
        <v>60</v>
      </c>
      <c r="E28" s="32">
        <v>89</v>
      </c>
      <c r="F28" s="32">
        <v>93</v>
      </c>
      <c r="G28" s="32">
        <v>98</v>
      </c>
      <c r="I28" s="56" t="s">
        <v>192</v>
      </c>
      <c r="J28" s="42">
        <v>4.5</v>
      </c>
      <c r="K28" s="41">
        <v>3.9</v>
      </c>
      <c r="L28" s="41">
        <v>5.3</v>
      </c>
      <c r="M28" s="41">
        <v>7.8</v>
      </c>
      <c r="N28" s="41">
        <v>8.2</v>
      </c>
      <c r="O28" s="41">
        <v>8.7</v>
      </c>
    </row>
    <row r="29" spans="1:15" ht="15.75" customHeight="1">
      <c r="A29" s="56" t="s">
        <v>193</v>
      </c>
      <c r="B29" s="63">
        <v>11</v>
      </c>
      <c r="C29" s="32">
        <v>14</v>
      </c>
      <c r="D29" s="32">
        <v>18</v>
      </c>
      <c r="E29" s="32">
        <v>21</v>
      </c>
      <c r="F29" s="32">
        <v>16</v>
      </c>
      <c r="G29" s="32">
        <v>16</v>
      </c>
      <c r="I29" s="56" t="s">
        <v>193</v>
      </c>
      <c r="J29" s="42">
        <v>1</v>
      </c>
      <c r="K29" s="41">
        <v>1.2</v>
      </c>
      <c r="L29" s="41">
        <v>1.6</v>
      </c>
      <c r="M29" s="41">
        <v>1.8</v>
      </c>
      <c r="N29" s="41">
        <v>1.4</v>
      </c>
      <c r="O29" s="41">
        <v>1.4</v>
      </c>
    </row>
    <row r="30" spans="1:15" ht="15.75" customHeight="1">
      <c r="A30" s="56" t="s">
        <v>113</v>
      </c>
      <c r="B30" s="63">
        <v>58</v>
      </c>
      <c r="C30" s="32">
        <v>44</v>
      </c>
      <c r="D30" s="32">
        <v>49</v>
      </c>
      <c r="E30" s="32">
        <v>70</v>
      </c>
      <c r="F30" s="32">
        <v>78</v>
      </c>
      <c r="G30" s="32">
        <v>85</v>
      </c>
      <c r="I30" s="56" t="s">
        <v>113</v>
      </c>
      <c r="J30" s="42">
        <v>5</v>
      </c>
      <c r="K30" s="41">
        <v>3.8</v>
      </c>
      <c r="L30" s="41">
        <v>4.3</v>
      </c>
      <c r="M30" s="41">
        <v>6.2</v>
      </c>
      <c r="N30" s="41">
        <v>6.9</v>
      </c>
      <c r="O30" s="41">
        <v>7.6</v>
      </c>
    </row>
    <row r="31" spans="1:15" ht="15.75" customHeight="1">
      <c r="A31" s="56" t="s">
        <v>194</v>
      </c>
      <c r="B31" s="63">
        <v>50</v>
      </c>
      <c r="C31" s="32">
        <v>54</v>
      </c>
      <c r="D31" s="32">
        <v>53</v>
      </c>
      <c r="E31" s="32">
        <v>41</v>
      </c>
      <c r="F31" s="32">
        <v>61</v>
      </c>
      <c r="G31" s="32">
        <v>65</v>
      </c>
      <c r="I31" s="56" t="s">
        <v>194</v>
      </c>
      <c r="J31" s="42">
        <v>4.3</v>
      </c>
      <c r="K31" s="41">
        <v>4.7</v>
      </c>
      <c r="L31" s="41">
        <v>4.6</v>
      </c>
      <c r="M31" s="41">
        <v>3.6</v>
      </c>
      <c r="N31" s="41">
        <v>5.4</v>
      </c>
      <c r="O31" s="41">
        <v>5.8</v>
      </c>
    </row>
    <row r="32" spans="1:11" ht="15.75" customHeight="1">
      <c r="A32" s="56"/>
      <c r="B32" s="36"/>
      <c r="C32" s="32"/>
      <c r="D32" s="32"/>
      <c r="E32" s="32"/>
      <c r="F32" s="32"/>
      <c r="G32" s="32"/>
      <c r="I32" s="56"/>
      <c r="J32" s="64"/>
      <c r="K32" s="41"/>
    </row>
    <row r="33" spans="1:15" ht="15.75" customHeight="1">
      <c r="A33" s="56" t="s">
        <v>114</v>
      </c>
      <c r="B33" s="63">
        <v>90</v>
      </c>
      <c r="C33" s="32">
        <v>125</v>
      </c>
      <c r="D33" s="32">
        <v>136</v>
      </c>
      <c r="E33" s="32">
        <v>201</v>
      </c>
      <c r="F33" s="32">
        <v>197</v>
      </c>
      <c r="G33" s="32">
        <v>228</v>
      </c>
      <c r="I33" s="56" t="s">
        <v>114</v>
      </c>
      <c r="J33" s="42">
        <v>7.8</v>
      </c>
      <c r="K33" s="41">
        <v>10.9</v>
      </c>
      <c r="L33" s="41">
        <v>11.9</v>
      </c>
      <c r="M33" s="41">
        <v>17.7</v>
      </c>
      <c r="N33" s="41">
        <v>17.4</v>
      </c>
      <c r="O33" s="41">
        <v>20.3</v>
      </c>
    </row>
    <row r="34" spans="1:15" ht="15.75" customHeight="1">
      <c r="A34" s="56" t="s">
        <v>195</v>
      </c>
      <c r="B34" s="63">
        <v>34</v>
      </c>
      <c r="C34" s="32">
        <v>18</v>
      </c>
      <c r="D34" s="32">
        <v>28</v>
      </c>
      <c r="E34" s="32">
        <v>16</v>
      </c>
      <c r="F34" s="32">
        <v>11</v>
      </c>
      <c r="G34" s="32">
        <v>21</v>
      </c>
      <c r="I34" s="56" t="s">
        <v>195</v>
      </c>
      <c r="J34" s="42">
        <v>2.9</v>
      </c>
      <c r="K34" s="41">
        <v>1.6</v>
      </c>
      <c r="L34" s="41">
        <v>2.5</v>
      </c>
      <c r="M34" s="41">
        <v>1.4</v>
      </c>
      <c r="N34" s="41">
        <v>1</v>
      </c>
      <c r="O34" s="41">
        <v>1.9</v>
      </c>
    </row>
    <row r="35" spans="1:15" ht="15.75" customHeight="1">
      <c r="A35" s="56" t="s">
        <v>196</v>
      </c>
      <c r="B35" s="63">
        <v>10</v>
      </c>
      <c r="C35" s="32">
        <v>15</v>
      </c>
      <c r="D35" s="32">
        <v>20</v>
      </c>
      <c r="E35" s="32">
        <v>14</v>
      </c>
      <c r="F35" s="32">
        <v>19</v>
      </c>
      <c r="G35" s="32">
        <v>14</v>
      </c>
      <c r="I35" s="56" t="s">
        <v>196</v>
      </c>
      <c r="J35" s="42">
        <v>0.9</v>
      </c>
      <c r="K35" s="41">
        <v>1.3</v>
      </c>
      <c r="L35" s="41">
        <v>1.8</v>
      </c>
      <c r="M35" s="41">
        <v>1.2</v>
      </c>
      <c r="N35" s="41">
        <v>1.7</v>
      </c>
      <c r="O35" s="41">
        <v>1.2</v>
      </c>
    </row>
    <row r="36" spans="1:15" ht="15.75" customHeight="1">
      <c r="A36" s="56" t="s">
        <v>197</v>
      </c>
      <c r="B36" s="63">
        <v>39</v>
      </c>
      <c r="C36" s="32">
        <v>53</v>
      </c>
      <c r="D36" s="32">
        <v>54</v>
      </c>
      <c r="E36" s="32">
        <v>79</v>
      </c>
      <c r="F36" s="32">
        <v>81</v>
      </c>
      <c r="G36" s="32">
        <v>109</v>
      </c>
      <c r="I36" s="56" t="s">
        <v>197</v>
      </c>
      <c r="J36" s="42">
        <v>3.4</v>
      </c>
      <c r="K36" s="41">
        <v>4.6</v>
      </c>
      <c r="L36" s="41">
        <v>4.7</v>
      </c>
      <c r="M36" s="41">
        <v>7</v>
      </c>
      <c r="N36" s="41">
        <v>7.2</v>
      </c>
      <c r="O36" s="41">
        <v>9.7</v>
      </c>
    </row>
    <row r="37" spans="1:15" ht="15.75" customHeight="1">
      <c r="A37" s="56" t="s">
        <v>198</v>
      </c>
      <c r="B37" s="63">
        <v>21</v>
      </c>
      <c r="C37" s="32">
        <v>12</v>
      </c>
      <c r="D37" s="32">
        <v>16</v>
      </c>
      <c r="E37" s="32">
        <v>20</v>
      </c>
      <c r="F37" s="32">
        <v>18</v>
      </c>
      <c r="G37" s="32">
        <v>21</v>
      </c>
      <c r="I37" s="56" t="s">
        <v>198</v>
      </c>
      <c r="J37" s="42">
        <v>1.8</v>
      </c>
      <c r="K37" s="41">
        <v>1</v>
      </c>
      <c r="L37" s="41">
        <v>1.4</v>
      </c>
      <c r="M37" s="41">
        <v>1.8</v>
      </c>
      <c r="N37" s="41">
        <v>1.6</v>
      </c>
      <c r="O37" s="41">
        <v>1.9</v>
      </c>
    </row>
    <row r="38" spans="1:11" ht="15.75" customHeight="1">
      <c r="A38" s="56"/>
      <c r="B38" s="36"/>
      <c r="C38" s="32"/>
      <c r="D38" s="32"/>
      <c r="E38" s="32"/>
      <c r="F38" s="32"/>
      <c r="G38" s="32"/>
      <c r="I38" s="56"/>
      <c r="J38" s="64"/>
      <c r="K38" s="41"/>
    </row>
    <row r="39" spans="1:15" ht="15.75" customHeight="1">
      <c r="A39" s="56" t="s">
        <v>199</v>
      </c>
      <c r="B39" s="63">
        <v>15</v>
      </c>
      <c r="C39" s="32">
        <v>27</v>
      </c>
      <c r="D39" s="32">
        <v>28</v>
      </c>
      <c r="E39" s="32">
        <v>29</v>
      </c>
      <c r="F39" s="32">
        <v>20</v>
      </c>
      <c r="G39" s="32">
        <v>32</v>
      </c>
      <c r="I39" s="56" t="s">
        <v>199</v>
      </c>
      <c r="J39" s="42">
        <v>1.3</v>
      </c>
      <c r="K39" s="41">
        <v>2.4</v>
      </c>
      <c r="L39" s="41">
        <v>2.5</v>
      </c>
      <c r="M39" s="41">
        <v>2.6</v>
      </c>
      <c r="N39" s="41">
        <v>1.8</v>
      </c>
      <c r="O39" s="41">
        <v>2.8</v>
      </c>
    </row>
    <row r="40" spans="1:15" ht="15.75" customHeight="1">
      <c r="A40" s="56" t="s">
        <v>200</v>
      </c>
      <c r="B40" s="63">
        <v>59</v>
      </c>
      <c r="C40" s="32">
        <v>109</v>
      </c>
      <c r="D40" s="32">
        <v>134</v>
      </c>
      <c r="E40" s="32">
        <v>201</v>
      </c>
      <c r="F40" s="32">
        <v>238</v>
      </c>
      <c r="G40" s="32">
        <v>268</v>
      </c>
      <c r="I40" s="56" t="s">
        <v>200</v>
      </c>
      <c r="J40" s="42">
        <v>5.1</v>
      </c>
      <c r="K40" s="41">
        <v>9.5</v>
      </c>
      <c r="L40" s="41">
        <v>11.8</v>
      </c>
      <c r="M40" s="41">
        <v>17.7</v>
      </c>
      <c r="N40" s="41">
        <v>21.1</v>
      </c>
      <c r="O40" s="41">
        <v>23.9</v>
      </c>
    </row>
    <row r="41" spans="1:15" ht="15.75" customHeight="1">
      <c r="A41" s="56" t="s">
        <v>201</v>
      </c>
      <c r="B41" s="63">
        <v>15</v>
      </c>
      <c r="C41" s="32">
        <v>14</v>
      </c>
      <c r="D41" s="32">
        <v>14</v>
      </c>
      <c r="E41" s="32">
        <v>13</v>
      </c>
      <c r="F41" s="32">
        <v>15</v>
      </c>
      <c r="G41" s="32">
        <v>8</v>
      </c>
      <c r="I41" s="56" t="s">
        <v>201</v>
      </c>
      <c r="J41" s="42">
        <v>1.3</v>
      </c>
      <c r="K41" s="41">
        <v>1.2</v>
      </c>
      <c r="L41" s="41">
        <v>1.2</v>
      </c>
      <c r="M41" s="41">
        <v>1.1</v>
      </c>
      <c r="N41" s="41">
        <v>1.3</v>
      </c>
      <c r="O41" s="41">
        <v>0.7</v>
      </c>
    </row>
    <row r="42" spans="1:15" ht="15.75" customHeight="1">
      <c r="A42" s="56" t="s">
        <v>202</v>
      </c>
      <c r="B42" s="63">
        <v>14</v>
      </c>
      <c r="C42" s="32">
        <v>7</v>
      </c>
      <c r="D42" s="32">
        <v>12</v>
      </c>
      <c r="E42" s="32">
        <v>15</v>
      </c>
      <c r="F42" s="32">
        <v>18</v>
      </c>
      <c r="G42" s="32">
        <v>14</v>
      </c>
      <c r="I42" s="56" t="s">
        <v>202</v>
      </c>
      <c r="J42" s="42">
        <v>1.2</v>
      </c>
      <c r="K42" s="41">
        <v>0.6</v>
      </c>
      <c r="L42" s="41">
        <v>1.1</v>
      </c>
      <c r="M42" s="41">
        <v>1.3</v>
      </c>
      <c r="N42" s="41">
        <v>1.6</v>
      </c>
      <c r="O42" s="41">
        <v>1.2</v>
      </c>
    </row>
    <row r="43" spans="1:15" ht="15.75" customHeight="1">
      <c r="A43" s="56" t="s">
        <v>99</v>
      </c>
      <c r="B43" s="63">
        <v>29</v>
      </c>
      <c r="C43" s="32">
        <v>22</v>
      </c>
      <c r="D43" s="32">
        <v>31</v>
      </c>
      <c r="E43" s="32">
        <v>29</v>
      </c>
      <c r="F43" s="32">
        <v>17</v>
      </c>
      <c r="G43" s="32">
        <v>18</v>
      </c>
      <c r="I43" s="56" t="s">
        <v>99</v>
      </c>
      <c r="J43" s="42">
        <v>2.5</v>
      </c>
      <c r="K43" s="41">
        <v>1.9</v>
      </c>
      <c r="L43" s="41">
        <v>2.7</v>
      </c>
      <c r="M43" s="41">
        <v>2.6</v>
      </c>
      <c r="N43" s="41">
        <v>1.5</v>
      </c>
      <c r="O43" s="41">
        <v>1.6</v>
      </c>
    </row>
    <row r="44" spans="1:11" ht="15.75" customHeight="1">
      <c r="A44" s="56"/>
      <c r="B44" s="36"/>
      <c r="C44" s="32"/>
      <c r="D44" s="32"/>
      <c r="E44" s="32"/>
      <c r="F44" s="32"/>
      <c r="G44" s="32"/>
      <c r="I44" s="56"/>
      <c r="J44" s="64"/>
      <c r="K44" s="41"/>
    </row>
    <row r="45" spans="1:15" ht="15.75" customHeight="1">
      <c r="A45" s="56" t="s">
        <v>100</v>
      </c>
      <c r="B45" s="63">
        <v>6</v>
      </c>
      <c r="C45" s="32">
        <v>3</v>
      </c>
      <c r="D45" s="32">
        <v>6</v>
      </c>
      <c r="E45" s="32">
        <v>3</v>
      </c>
      <c r="F45" s="32">
        <v>4</v>
      </c>
      <c r="G45" s="32">
        <v>6</v>
      </c>
      <c r="I45" s="56" t="s">
        <v>100</v>
      </c>
      <c r="J45" s="42">
        <v>0.5</v>
      </c>
      <c r="K45" s="41">
        <v>0.3</v>
      </c>
      <c r="L45" s="41">
        <v>0.5</v>
      </c>
      <c r="M45" s="41">
        <v>0.3</v>
      </c>
      <c r="N45" s="41">
        <v>0.4</v>
      </c>
      <c r="O45" s="41">
        <v>0.5</v>
      </c>
    </row>
    <row r="46" spans="1:15" ht="15.75" customHeight="1">
      <c r="A46" s="56" t="s">
        <v>101</v>
      </c>
      <c r="B46" s="63">
        <v>1</v>
      </c>
      <c r="C46" s="63" t="s">
        <v>222</v>
      </c>
      <c r="D46" s="63">
        <v>3</v>
      </c>
      <c r="E46" s="63">
        <v>1</v>
      </c>
      <c r="F46" s="63">
        <v>4</v>
      </c>
      <c r="G46" s="63">
        <v>1</v>
      </c>
      <c r="I46" s="56" t="s">
        <v>101</v>
      </c>
      <c r="J46" s="42">
        <v>0.1</v>
      </c>
      <c r="K46" s="39" t="s">
        <v>222</v>
      </c>
      <c r="L46" s="41">
        <v>0.3</v>
      </c>
      <c r="M46" s="42">
        <v>0.1</v>
      </c>
      <c r="N46" s="42">
        <v>0.4</v>
      </c>
      <c r="O46" s="42">
        <v>0.1</v>
      </c>
    </row>
    <row r="47" spans="1:15" ht="15.75" customHeight="1">
      <c r="A47" s="56" t="s">
        <v>102</v>
      </c>
      <c r="B47" s="63">
        <v>3</v>
      </c>
      <c r="C47" s="32">
        <v>3</v>
      </c>
      <c r="D47" s="32">
        <v>5</v>
      </c>
      <c r="E47" s="32">
        <v>4</v>
      </c>
      <c r="F47" s="32">
        <v>3</v>
      </c>
      <c r="G47" s="32">
        <v>3</v>
      </c>
      <c r="I47" s="56" t="s">
        <v>102</v>
      </c>
      <c r="J47" s="42">
        <v>0.3</v>
      </c>
      <c r="K47" s="41">
        <v>0.3</v>
      </c>
      <c r="L47" s="41">
        <v>0.4</v>
      </c>
      <c r="M47" s="41">
        <v>0.4</v>
      </c>
      <c r="N47" s="41">
        <v>0.3</v>
      </c>
      <c r="O47" s="41">
        <v>0.3</v>
      </c>
    </row>
    <row r="48" spans="1:15" ht="15.75" customHeight="1">
      <c r="A48" s="56" t="s">
        <v>103</v>
      </c>
      <c r="B48" s="63">
        <v>5</v>
      </c>
      <c r="C48" s="63">
        <v>15</v>
      </c>
      <c r="D48" s="63">
        <v>10</v>
      </c>
      <c r="E48" s="63">
        <v>20</v>
      </c>
      <c r="F48" s="63">
        <v>20</v>
      </c>
      <c r="G48" s="63">
        <v>20</v>
      </c>
      <c r="I48" s="56" t="s">
        <v>103</v>
      </c>
      <c r="J48" s="42">
        <v>0.4</v>
      </c>
      <c r="K48" s="39">
        <v>1.3</v>
      </c>
      <c r="L48" s="41">
        <v>0.9</v>
      </c>
      <c r="M48" s="41">
        <v>1.8</v>
      </c>
      <c r="N48" s="41">
        <v>1.8</v>
      </c>
      <c r="O48" s="41">
        <v>1.8</v>
      </c>
    </row>
    <row r="49" spans="1:15" ht="15.75" customHeight="1">
      <c r="A49" s="56" t="s">
        <v>104</v>
      </c>
      <c r="B49" s="63">
        <v>4</v>
      </c>
      <c r="C49" s="32">
        <v>5</v>
      </c>
      <c r="D49" s="54">
        <v>2</v>
      </c>
      <c r="E49" s="32">
        <v>3</v>
      </c>
      <c r="F49" s="32">
        <v>3</v>
      </c>
      <c r="G49" s="32">
        <v>2</v>
      </c>
      <c r="I49" s="56" t="s">
        <v>104</v>
      </c>
      <c r="J49" s="42">
        <v>0.3</v>
      </c>
      <c r="K49" s="41">
        <v>0.4</v>
      </c>
      <c r="L49" s="41">
        <v>0.2</v>
      </c>
      <c r="M49" s="41">
        <v>0.3</v>
      </c>
      <c r="N49" s="41">
        <v>0.3</v>
      </c>
      <c r="O49" s="41">
        <v>0.2</v>
      </c>
    </row>
    <row r="50" spans="1:15" ht="15.75" customHeight="1">
      <c r="A50" s="56"/>
      <c r="B50" s="36"/>
      <c r="C50" s="32"/>
      <c r="D50" s="32"/>
      <c r="E50" s="32"/>
      <c r="F50" s="32"/>
      <c r="G50" s="32"/>
      <c r="I50" s="56"/>
      <c r="J50" s="64"/>
      <c r="K50" s="66"/>
      <c r="L50" s="66"/>
      <c r="M50" s="66"/>
      <c r="N50" s="66"/>
      <c r="O50" s="66"/>
    </row>
    <row r="51" spans="1:15" ht="15.75" customHeight="1">
      <c r="A51" s="56" t="s">
        <v>105</v>
      </c>
      <c r="B51" s="63">
        <v>1</v>
      </c>
      <c r="C51" s="63" t="s">
        <v>222</v>
      </c>
      <c r="D51" s="63" t="s">
        <v>222</v>
      </c>
      <c r="E51" s="63">
        <v>2</v>
      </c>
      <c r="F51" s="63">
        <v>1</v>
      </c>
      <c r="G51" s="63" t="s">
        <v>222</v>
      </c>
      <c r="I51" s="56" t="s">
        <v>105</v>
      </c>
      <c r="J51" s="42">
        <v>0.1</v>
      </c>
      <c r="K51" s="42" t="s">
        <v>222</v>
      </c>
      <c r="L51" s="42" t="s">
        <v>222</v>
      </c>
      <c r="M51" s="42">
        <v>0.2</v>
      </c>
      <c r="N51" s="42">
        <v>0.1</v>
      </c>
      <c r="O51" s="42" t="s">
        <v>453</v>
      </c>
    </row>
    <row r="52" spans="1:15" ht="15.75" customHeight="1">
      <c r="A52" s="43" t="s">
        <v>106</v>
      </c>
      <c r="B52" s="63" t="s">
        <v>222</v>
      </c>
      <c r="C52" s="63">
        <v>1</v>
      </c>
      <c r="D52" s="63" t="s">
        <v>222</v>
      </c>
      <c r="E52" s="63" t="s">
        <v>222</v>
      </c>
      <c r="F52" s="63" t="s">
        <v>222</v>
      </c>
      <c r="G52" s="63">
        <v>1</v>
      </c>
      <c r="I52" s="43" t="s">
        <v>106</v>
      </c>
      <c r="J52" s="42" t="s">
        <v>222</v>
      </c>
      <c r="K52" s="42">
        <v>0.1</v>
      </c>
      <c r="L52" s="42" t="s">
        <v>222</v>
      </c>
      <c r="M52" s="42" t="s">
        <v>222</v>
      </c>
      <c r="N52" s="42" t="s">
        <v>222</v>
      </c>
      <c r="O52" s="42">
        <v>0.1</v>
      </c>
    </row>
    <row r="53" spans="1:15" ht="15.75" customHeight="1">
      <c r="A53" s="43" t="s">
        <v>281</v>
      </c>
      <c r="B53" s="63" t="s">
        <v>222</v>
      </c>
      <c r="C53" s="63" t="s">
        <v>222</v>
      </c>
      <c r="D53" s="63" t="s">
        <v>222</v>
      </c>
      <c r="E53" s="63" t="s">
        <v>222</v>
      </c>
      <c r="F53" s="63" t="s">
        <v>222</v>
      </c>
      <c r="G53" s="63" t="s">
        <v>222</v>
      </c>
      <c r="I53" s="43" t="s">
        <v>281</v>
      </c>
      <c r="J53" s="42" t="s">
        <v>222</v>
      </c>
      <c r="K53" s="42" t="s">
        <v>222</v>
      </c>
      <c r="L53" s="42" t="s">
        <v>222</v>
      </c>
      <c r="M53" s="42" t="s">
        <v>222</v>
      </c>
      <c r="N53" s="42" t="s">
        <v>222</v>
      </c>
      <c r="O53" s="42" t="s">
        <v>453</v>
      </c>
    </row>
    <row r="54" spans="1:15" ht="15.75" customHeight="1">
      <c r="A54" s="56" t="s">
        <v>115</v>
      </c>
      <c r="B54" s="63" t="s">
        <v>222</v>
      </c>
      <c r="C54" s="63" t="s">
        <v>222</v>
      </c>
      <c r="D54" s="63" t="s">
        <v>222</v>
      </c>
      <c r="E54" s="63" t="s">
        <v>222</v>
      </c>
      <c r="F54" s="63" t="s">
        <v>222</v>
      </c>
      <c r="G54" s="63" t="s">
        <v>222</v>
      </c>
      <c r="I54" s="56" t="s">
        <v>115</v>
      </c>
      <c r="J54" s="42" t="s">
        <v>222</v>
      </c>
      <c r="K54" s="42" t="s">
        <v>222</v>
      </c>
      <c r="L54" s="42" t="s">
        <v>222</v>
      </c>
      <c r="M54" s="42" t="s">
        <v>222</v>
      </c>
      <c r="N54" s="42" t="s">
        <v>222</v>
      </c>
      <c r="O54" s="42" t="s">
        <v>453</v>
      </c>
    </row>
    <row r="55" spans="1:15" ht="15.75" customHeight="1">
      <c r="A55" s="56" t="s">
        <v>107</v>
      </c>
      <c r="B55" s="63" t="s">
        <v>222</v>
      </c>
      <c r="C55" s="63" t="s">
        <v>222</v>
      </c>
      <c r="D55" s="63" t="s">
        <v>222</v>
      </c>
      <c r="E55" s="63" t="s">
        <v>222</v>
      </c>
      <c r="F55" s="63">
        <v>1</v>
      </c>
      <c r="G55" s="63" t="s">
        <v>222</v>
      </c>
      <c r="I55" s="56" t="s">
        <v>107</v>
      </c>
      <c r="J55" s="42" t="s">
        <v>222</v>
      </c>
      <c r="K55" s="42" t="s">
        <v>222</v>
      </c>
      <c r="L55" s="42" t="s">
        <v>222</v>
      </c>
      <c r="M55" s="42" t="s">
        <v>222</v>
      </c>
      <c r="N55" s="42">
        <v>0.2</v>
      </c>
      <c r="O55" s="42" t="s">
        <v>453</v>
      </c>
    </row>
    <row r="56" spans="1:15" ht="15.75" customHeight="1">
      <c r="A56" s="56"/>
      <c r="B56" s="52"/>
      <c r="C56" s="32"/>
      <c r="D56" s="32"/>
      <c r="E56" s="32"/>
      <c r="F56" s="32"/>
      <c r="G56" s="32"/>
      <c r="I56" s="56"/>
      <c r="J56" s="62"/>
      <c r="K56" s="67"/>
      <c r="L56" s="67"/>
      <c r="M56" s="67"/>
      <c r="N56" s="67"/>
      <c r="O56" s="67"/>
    </row>
    <row r="57" spans="1:15" ht="15.75" customHeight="1">
      <c r="A57" s="68"/>
      <c r="B57" s="38"/>
      <c r="C57" s="32"/>
      <c r="D57" s="32"/>
      <c r="E57" s="32"/>
      <c r="F57" s="32"/>
      <c r="G57" s="32"/>
      <c r="I57" s="68"/>
      <c r="J57" s="69"/>
      <c r="K57" s="67"/>
      <c r="L57" s="67"/>
      <c r="M57" s="67"/>
      <c r="N57" s="67"/>
      <c r="O57" s="67"/>
    </row>
    <row r="58" spans="1:15" ht="15.75" customHeight="1">
      <c r="A58" s="17" t="s">
        <v>366</v>
      </c>
      <c r="B58" s="52"/>
      <c r="C58" s="32"/>
      <c r="D58" s="32"/>
      <c r="E58" s="32"/>
      <c r="F58" s="32"/>
      <c r="G58" s="32"/>
      <c r="I58" s="17" t="s">
        <v>367</v>
      </c>
      <c r="J58" s="62"/>
      <c r="K58" s="67"/>
      <c r="L58" s="67"/>
      <c r="M58" s="67"/>
      <c r="N58" s="67"/>
      <c r="O58" s="67"/>
    </row>
    <row r="59" spans="1:15" ht="15.75" customHeight="1">
      <c r="A59" s="56" t="s">
        <v>108</v>
      </c>
      <c r="B59" s="63">
        <v>13</v>
      </c>
      <c r="C59" s="32">
        <v>11</v>
      </c>
      <c r="D59" s="32">
        <v>13</v>
      </c>
      <c r="E59" s="32">
        <v>10</v>
      </c>
      <c r="F59" s="32">
        <v>9</v>
      </c>
      <c r="G59" s="32">
        <v>7</v>
      </c>
      <c r="I59" s="56" t="s">
        <v>108</v>
      </c>
      <c r="J59" s="42">
        <v>1.1</v>
      </c>
      <c r="K59" s="67">
        <v>1</v>
      </c>
      <c r="L59" s="67">
        <v>1.1</v>
      </c>
      <c r="M59" s="67">
        <v>0.9</v>
      </c>
      <c r="N59" s="67">
        <v>0.8</v>
      </c>
      <c r="O59" s="67">
        <v>0.6</v>
      </c>
    </row>
    <row r="60" spans="1:15" ht="15.75" customHeight="1">
      <c r="A60" s="56" t="s">
        <v>109</v>
      </c>
      <c r="B60" s="63">
        <v>504</v>
      </c>
      <c r="C60" s="32">
        <v>487</v>
      </c>
      <c r="D60" s="32">
        <v>452</v>
      </c>
      <c r="E60" s="32">
        <v>436</v>
      </c>
      <c r="F60" s="32">
        <v>461</v>
      </c>
      <c r="G60" s="32">
        <v>435</v>
      </c>
      <c r="I60" s="56" t="s">
        <v>109</v>
      </c>
      <c r="J60" s="42">
        <v>43.6</v>
      </c>
      <c r="K60" s="67">
        <v>42.5</v>
      </c>
      <c r="L60" s="67">
        <v>39.6</v>
      </c>
      <c r="M60" s="67">
        <v>38.4</v>
      </c>
      <c r="N60" s="67">
        <v>40.8</v>
      </c>
      <c r="O60" s="67">
        <v>38.7</v>
      </c>
    </row>
    <row r="61" spans="1:15" ht="15.75" customHeight="1">
      <c r="A61" s="56" t="s">
        <v>110</v>
      </c>
      <c r="B61" s="63">
        <v>659</v>
      </c>
      <c r="C61" s="32">
        <v>719</v>
      </c>
      <c r="D61" s="32">
        <v>706</v>
      </c>
      <c r="E61" s="32">
        <v>721</v>
      </c>
      <c r="F61" s="32">
        <v>709</v>
      </c>
      <c r="G61" s="32">
        <v>707</v>
      </c>
      <c r="I61" s="56" t="s">
        <v>110</v>
      </c>
      <c r="J61" s="42">
        <v>57</v>
      </c>
      <c r="K61" s="67">
        <v>62.8</v>
      </c>
      <c r="L61" s="67">
        <v>61.9</v>
      </c>
      <c r="M61" s="67">
        <v>63.5</v>
      </c>
      <c r="N61" s="67">
        <v>62.7</v>
      </c>
      <c r="O61" s="67">
        <v>63</v>
      </c>
    </row>
    <row r="62" spans="1:15" ht="15.75" customHeight="1">
      <c r="A62" s="56" t="s">
        <v>90</v>
      </c>
      <c r="B62" s="63">
        <v>1324</v>
      </c>
      <c r="C62" s="32">
        <v>1233</v>
      </c>
      <c r="D62" s="32">
        <v>1112</v>
      </c>
      <c r="E62" s="32">
        <v>929</v>
      </c>
      <c r="F62" s="32">
        <v>772</v>
      </c>
      <c r="G62" s="32">
        <v>837</v>
      </c>
      <c r="I62" s="56" t="s">
        <v>90</v>
      </c>
      <c r="J62" s="42">
        <v>114.4</v>
      </c>
      <c r="K62" s="67">
        <v>107.7</v>
      </c>
      <c r="L62" s="67">
        <v>97.5</v>
      </c>
      <c r="M62" s="67">
        <v>81.8</v>
      </c>
      <c r="N62" s="67">
        <v>68.3</v>
      </c>
      <c r="O62" s="67">
        <v>74.5</v>
      </c>
    </row>
    <row r="63" spans="1:15" ht="15.75" customHeight="1">
      <c r="A63" s="70" t="s">
        <v>111</v>
      </c>
      <c r="B63" s="63">
        <v>69</v>
      </c>
      <c r="C63" s="33">
        <v>62</v>
      </c>
      <c r="D63" s="33">
        <v>70</v>
      </c>
      <c r="E63" s="33">
        <v>44</v>
      </c>
      <c r="F63" s="33">
        <v>38</v>
      </c>
      <c r="G63" s="33">
        <v>37</v>
      </c>
      <c r="H63" s="38"/>
      <c r="I63" s="56" t="s">
        <v>111</v>
      </c>
      <c r="J63" s="42">
        <v>6</v>
      </c>
      <c r="K63" s="71">
        <v>5.4</v>
      </c>
      <c r="L63" s="71">
        <v>6.1</v>
      </c>
      <c r="M63" s="71">
        <v>3.9</v>
      </c>
      <c r="N63" s="71">
        <v>3.4</v>
      </c>
      <c r="O63" s="71">
        <v>3.3</v>
      </c>
    </row>
    <row r="64" spans="1:15" ht="15" customHeight="1">
      <c r="A64" s="40" t="s">
        <v>368</v>
      </c>
      <c r="B64" s="72"/>
      <c r="C64" s="72"/>
      <c r="D64" s="72"/>
      <c r="E64" s="38"/>
      <c r="F64" s="38"/>
      <c r="G64" s="38"/>
      <c r="H64" s="38"/>
      <c r="I64" s="72"/>
      <c r="J64" s="72"/>
      <c r="K64" s="72"/>
      <c r="L64" s="72"/>
      <c r="M64" s="38" t="s">
        <v>369</v>
      </c>
      <c r="N64" s="38" t="s">
        <v>369</v>
      </c>
      <c r="O64" s="38" t="s">
        <v>369</v>
      </c>
    </row>
    <row r="65" spans="1:15" ht="15" customHeight="1">
      <c r="A65" s="40" t="s">
        <v>17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</sheetData>
  <sheetProtection/>
  <mergeCells count="5">
    <mergeCell ref="A2:N2"/>
    <mergeCell ref="A4:A6"/>
    <mergeCell ref="B4:G5"/>
    <mergeCell ref="I4:I6"/>
    <mergeCell ref="J4:O5"/>
  </mergeCells>
  <printOptions horizontalCentered="1" verticalCentered="1"/>
  <pageMargins left="0.5905511811023623" right="0.3937007874015748" top="0.5118110236220472" bottom="0.1968503937007874" header="0" footer="0"/>
  <pageSetup blackAndWhite="1"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zoomScale="75" zoomScaleNormal="75" zoomScalePageLayoutView="0" workbookViewId="0" topLeftCell="A1">
      <selection activeCell="X29" sqref="X29"/>
    </sheetView>
  </sheetViews>
  <sheetFormatPr defaultColWidth="10.59765625" defaultRowHeight="15"/>
  <cols>
    <col min="1" max="1" width="12.09765625" style="40" customWidth="1"/>
    <col min="2" max="2" width="10.59765625" style="40" customWidth="1"/>
    <col min="3" max="3" width="9.09765625" style="40" customWidth="1"/>
    <col min="4" max="5" width="8.59765625" style="40" customWidth="1"/>
    <col min="6" max="6" width="9.09765625" style="40" customWidth="1"/>
    <col min="7" max="15" width="8.59765625" style="40" customWidth="1"/>
    <col min="16" max="16" width="10.09765625" style="40" customWidth="1"/>
    <col min="17" max="18" width="8.59765625" style="40" customWidth="1"/>
    <col min="19" max="19" width="10.59765625" style="40" customWidth="1"/>
    <col min="20" max="22" width="8.59765625" style="40" customWidth="1"/>
    <col min="23" max="23" width="9.5" style="40" customWidth="1"/>
    <col min="24" max="25" width="10.59765625" style="40" customWidth="1"/>
    <col min="26" max="36" width="9.09765625" style="40" customWidth="1"/>
    <col min="37" max="37" width="10.09765625" style="40" customWidth="1"/>
    <col min="38" max="16384" width="10.59765625" style="40" customWidth="1"/>
  </cols>
  <sheetData>
    <row r="1" spans="1:37" s="47" customFormat="1" ht="19.5" customHeight="1">
      <c r="A1" s="1" t="s">
        <v>391</v>
      </c>
      <c r="AK1" s="2" t="s">
        <v>117</v>
      </c>
    </row>
    <row r="2" spans="1:37" ht="19.5" customHeight="1">
      <c r="A2" s="515" t="s">
        <v>467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9"/>
      <c r="R2" s="3"/>
      <c r="S2" s="3"/>
      <c r="T2" s="3"/>
      <c r="U2" s="3"/>
      <c r="V2" s="3"/>
      <c r="W2" s="5"/>
      <c r="X2" s="515" t="s">
        <v>471</v>
      </c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</row>
    <row r="3" spans="2:37" ht="18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 t="s">
        <v>18</v>
      </c>
      <c r="W3" s="31"/>
      <c r="Y3" s="73"/>
      <c r="AA3" s="73"/>
      <c r="AC3" s="73"/>
      <c r="AE3" s="73"/>
      <c r="AG3" s="73"/>
      <c r="AH3" s="73"/>
      <c r="AI3" s="73"/>
      <c r="AK3" s="31" t="s">
        <v>156</v>
      </c>
    </row>
    <row r="4" spans="1:37" ht="19.5" customHeight="1">
      <c r="A4" s="537" t="s">
        <v>250</v>
      </c>
      <c r="B4" s="526"/>
      <c r="C4" s="529" t="s">
        <v>19</v>
      </c>
      <c r="D4" s="529" t="s">
        <v>20</v>
      </c>
      <c r="E4" s="529" t="s">
        <v>21</v>
      </c>
      <c r="F4" s="529" t="s">
        <v>22</v>
      </c>
      <c r="G4" s="540" t="s">
        <v>395</v>
      </c>
      <c r="H4" s="540" t="s">
        <v>393</v>
      </c>
      <c r="I4" s="540" t="s">
        <v>394</v>
      </c>
      <c r="J4" s="546" t="s">
        <v>33</v>
      </c>
      <c r="K4" s="529" t="s">
        <v>34</v>
      </c>
      <c r="L4" s="529" t="s">
        <v>35</v>
      </c>
      <c r="M4" s="529" t="s">
        <v>23</v>
      </c>
      <c r="N4" s="546" t="s">
        <v>36</v>
      </c>
      <c r="O4" s="546" t="s">
        <v>37</v>
      </c>
      <c r="P4" s="543" t="s">
        <v>38</v>
      </c>
      <c r="U4" s="52"/>
      <c r="V4" s="52"/>
      <c r="X4" s="516" t="s">
        <v>284</v>
      </c>
      <c r="Y4" s="517"/>
      <c r="Z4" s="522" t="s">
        <v>239</v>
      </c>
      <c r="AA4" s="523"/>
      <c r="AB4" s="523"/>
      <c r="AC4" s="556"/>
      <c r="AD4" s="543" t="s">
        <v>203</v>
      </c>
      <c r="AE4" s="526"/>
      <c r="AF4" s="543" t="s">
        <v>240</v>
      </c>
      <c r="AG4" s="526"/>
      <c r="AH4" s="543" t="s">
        <v>165</v>
      </c>
      <c r="AI4" s="526"/>
      <c r="AJ4" s="546" t="s">
        <v>204</v>
      </c>
      <c r="AK4" s="549" t="s">
        <v>205</v>
      </c>
    </row>
    <row r="5" spans="1:37" ht="19.5" customHeight="1">
      <c r="A5" s="538"/>
      <c r="B5" s="527"/>
      <c r="C5" s="530"/>
      <c r="D5" s="530"/>
      <c r="E5" s="530"/>
      <c r="F5" s="530"/>
      <c r="G5" s="541"/>
      <c r="H5" s="541"/>
      <c r="I5" s="541"/>
      <c r="J5" s="547"/>
      <c r="K5" s="530"/>
      <c r="L5" s="530"/>
      <c r="M5" s="530"/>
      <c r="N5" s="547"/>
      <c r="O5" s="547"/>
      <c r="P5" s="554"/>
      <c r="U5" s="52"/>
      <c r="V5" s="52"/>
      <c r="X5" s="520"/>
      <c r="Y5" s="521"/>
      <c r="Z5" s="506" t="s">
        <v>24</v>
      </c>
      <c r="AA5" s="551"/>
      <c r="AB5" s="506" t="s">
        <v>25</v>
      </c>
      <c r="AC5" s="551"/>
      <c r="AD5" s="544"/>
      <c r="AE5" s="545"/>
      <c r="AF5" s="544"/>
      <c r="AG5" s="545"/>
      <c r="AH5" s="544"/>
      <c r="AI5" s="545"/>
      <c r="AJ5" s="548"/>
      <c r="AK5" s="550"/>
    </row>
    <row r="6" spans="1:37" ht="19.5" customHeight="1">
      <c r="A6" s="539"/>
      <c r="B6" s="528"/>
      <c r="C6" s="531"/>
      <c r="D6" s="531"/>
      <c r="E6" s="531"/>
      <c r="F6" s="531"/>
      <c r="G6" s="542"/>
      <c r="H6" s="542"/>
      <c r="I6" s="542"/>
      <c r="J6" s="548"/>
      <c r="K6" s="531"/>
      <c r="L6" s="531"/>
      <c r="M6" s="531"/>
      <c r="N6" s="548"/>
      <c r="O6" s="548"/>
      <c r="P6" s="555"/>
      <c r="U6" s="52"/>
      <c r="V6" s="52"/>
      <c r="X6" s="496" t="s">
        <v>472</v>
      </c>
      <c r="Y6" s="497"/>
      <c r="Z6" s="75"/>
      <c r="AA6" s="36">
        <v>27</v>
      </c>
      <c r="AB6" s="32"/>
      <c r="AC6" s="36">
        <v>12</v>
      </c>
      <c r="AD6" s="32"/>
      <c r="AE6" s="36">
        <v>8770</v>
      </c>
      <c r="AF6" s="32"/>
      <c r="AG6" s="36">
        <v>72735</v>
      </c>
      <c r="AH6" s="32"/>
      <c r="AI6" s="36">
        <v>100683</v>
      </c>
      <c r="AJ6" s="36">
        <v>4</v>
      </c>
      <c r="AK6" s="36">
        <v>62</v>
      </c>
    </row>
    <row r="7" spans="1:37" ht="19.5" customHeight="1">
      <c r="A7" s="552" t="s">
        <v>444</v>
      </c>
      <c r="B7" s="553"/>
      <c r="C7" s="96">
        <v>150</v>
      </c>
      <c r="D7" s="31">
        <v>6</v>
      </c>
      <c r="E7" s="31">
        <v>30</v>
      </c>
      <c r="F7" s="31">
        <v>29</v>
      </c>
      <c r="G7" s="31">
        <v>4</v>
      </c>
      <c r="H7" s="31">
        <v>9</v>
      </c>
      <c r="I7" s="31" t="s">
        <v>222</v>
      </c>
      <c r="J7" s="31">
        <v>9</v>
      </c>
      <c r="K7" s="31">
        <v>52</v>
      </c>
      <c r="L7" s="31" t="s">
        <v>222</v>
      </c>
      <c r="M7" s="31">
        <v>11</v>
      </c>
      <c r="N7" s="31" t="s">
        <v>222</v>
      </c>
      <c r="O7" s="31" t="s">
        <v>222</v>
      </c>
      <c r="P7" s="31" t="s">
        <v>222</v>
      </c>
      <c r="U7" s="52"/>
      <c r="V7" s="52"/>
      <c r="X7" s="496" t="s">
        <v>334</v>
      </c>
      <c r="Y7" s="497"/>
      <c r="Z7" s="75"/>
      <c r="AA7" s="36">
        <v>13</v>
      </c>
      <c r="AB7" s="32"/>
      <c r="AC7" s="36">
        <v>5</v>
      </c>
      <c r="AD7" s="32"/>
      <c r="AE7" s="36">
        <v>8570</v>
      </c>
      <c r="AF7" s="32"/>
      <c r="AG7" s="36">
        <v>69154</v>
      </c>
      <c r="AH7" s="32"/>
      <c r="AI7" s="36">
        <v>102542</v>
      </c>
      <c r="AJ7" s="36">
        <v>3</v>
      </c>
      <c r="AK7" s="36">
        <v>38</v>
      </c>
    </row>
    <row r="8" spans="1:37" ht="19.5" customHeight="1">
      <c r="A8" s="496" t="s">
        <v>349</v>
      </c>
      <c r="B8" s="497"/>
      <c r="C8" s="46">
        <v>155</v>
      </c>
      <c r="D8" s="31">
        <v>7</v>
      </c>
      <c r="E8" s="31">
        <v>32</v>
      </c>
      <c r="F8" s="31">
        <v>29</v>
      </c>
      <c r="G8" s="31">
        <v>4</v>
      </c>
      <c r="H8" s="31">
        <v>9</v>
      </c>
      <c r="I8" s="31" t="s">
        <v>222</v>
      </c>
      <c r="J8" s="31">
        <v>10</v>
      </c>
      <c r="K8" s="31">
        <v>52</v>
      </c>
      <c r="L8" s="31" t="s">
        <v>222</v>
      </c>
      <c r="M8" s="31">
        <v>12</v>
      </c>
      <c r="N8" s="31" t="s">
        <v>222</v>
      </c>
      <c r="O8" s="31" t="s">
        <v>222</v>
      </c>
      <c r="P8" s="31" t="s">
        <v>222</v>
      </c>
      <c r="U8" s="31"/>
      <c r="V8" s="31"/>
      <c r="X8" s="496" t="s">
        <v>349</v>
      </c>
      <c r="Y8" s="497"/>
      <c r="Z8" s="102"/>
      <c r="AA8" s="103">
        <v>24</v>
      </c>
      <c r="AB8" s="16"/>
      <c r="AC8" s="103">
        <v>4</v>
      </c>
      <c r="AD8" s="16"/>
      <c r="AE8" s="103">
        <v>8562</v>
      </c>
      <c r="AF8" s="16"/>
      <c r="AG8" s="103">
        <v>73123</v>
      </c>
      <c r="AH8" s="16"/>
      <c r="AI8" s="104">
        <v>115167</v>
      </c>
      <c r="AJ8" s="103">
        <v>5</v>
      </c>
      <c r="AK8" s="103">
        <v>40</v>
      </c>
    </row>
    <row r="9" spans="1:37" ht="19.5" customHeight="1">
      <c r="A9" s="557" t="s">
        <v>407</v>
      </c>
      <c r="B9" s="558"/>
      <c r="C9" s="46">
        <v>154</v>
      </c>
      <c r="D9" s="31">
        <v>7</v>
      </c>
      <c r="E9" s="31">
        <v>33</v>
      </c>
      <c r="F9" s="31">
        <v>28</v>
      </c>
      <c r="G9" s="31">
        <v>4</v>
      </c>
      <c r="H9" s="31">
        <v>6</v>
      </c>
      <c r="I9" s="31" t="s">
        <v>222</v>
      </c>
      <c r="J9" s="31">
        <v>12</v>
      </c>
      <c r="K9" s="31">
        <v>51</v>
      </c>
      <c r="L9" s="31">
        <v>1</v>
      </c>
      <c r="M9" s="31">
        <v>12</v>
      </c>
      <c r="N9" s="31" t="s">
        <v>222</v>
      </c>
      <c r="O9" s="31" t="s">
        <v>222</v>
      </c>
      <c r="P9" s="31" t="s">
        <v>222</v>
      </c>
      <c r="U9" s="31"/>
      <c r="V9" s="31"/>
      <c r="X9" s="498" t="s">
        <v>407</v>
      </c>
      <c r="Y9" s="499"/>
      <c r="Z9" s="105"/>
      <c r="AA9" s="117">
        <v>12</v>
      </c>
      <c r="AB9" s="118"/>
      <c r="AC9" s="117">
        <v>1</v>
      </c>
      <c r="AD9" s="118"/>
      <c r="AE9" s="117">
        <v>8363</v>
      </c>
      <c r="AF9" s="118"/>
      <c r="AG9" s="119">
        <v>54955</v>
      </c>
      <c r="AH9" s="120"/>
      <c r="AI9" s="119">
        <v>116838</v>
      </c>
      <c r="AJ9" s="117">
        <v>7</v>
      </c>
      <c r="AK9" s="117">
        <v>58</v>
      </c>
    </row>
    <row r="10" spans="1:37" ht="19.5" customHeight="1">
      <c r="A10" s="557" t="s">
        <v>445</v>
      </c>
      <c r="B10" s="558"/>
      <c r="C10" s="35">
        <v>159</v>
      </c>
      <c r="D10" s="46">
        <v>7</v>
      </c>
      <c r="E10" s="46">
        <v>34</v>
      </c>
      <c r="F10" s="46">
        <v>27</v>
      </c>
      <c r="G10" s="46">
        <v>2</v>
      </c>
      <c r="H10" s="46">
        <v>7</v>
      </c>
      <c r="I10" s="31" t="s">
        <v>222</v>
      </c>
      <c r="J10" s="46">
        <v>14</v>
      </c>
      <c r="K10" s="46">
        <v>51</v>
      </c>
      <c r="L10" s="31">
        <v>2</v>
      </c>
      <c r="M10" s="46">
        <v>15</v>
      </c>
      <c r="N10" s="31" t="s">
        <v>222</v>
      </c>
      <c r="O10" s="31" t="s">
        <v>222</v>
      </c>
      <c r="P10" s="31" t="s">
        <v>222</v>
      </c>
      <c r="U10" s="31"/>
      <c r="V10" s="31"/>
      <c r="X10" s="498" t="s">
        <v>473</v>
      </c>
      <c r="Y10" s="499"/>
      <c r="Z10" s="105"/>
      <c r="AA10" s="117">
        <v>14</v>
      </c>
      <c r="AB10" s="117"/>
      <c r="AC10" s="117">
        <v>1</v>
      </c>
      <c r="AD10" s="117"/>
      <c r="AE10" s="117">
        <v>7986</v>
      </c>
      <c r="AF10" s="117"/>
      <c r="AG10" s="119">
        <v>56629</v>
      </c>
      <c r="AH10" s="119"/>
      <c r="AI10" s="119">
        <v>115711</v>
      </c>
      <c r="AJ10" s="117">
        <v>3</v>
      </c>
      <c r="AK10" s="117">
        <v>65</v>
      </c>
    </row>
    <row r="11" spans="1:37" ht="19.5" customHeight="1">
      <c r="A11" s="559" t="s">
        <v>446</v>
      </c>
      <c r="B11" s="560"/>
      <c r="C11" s="108">
        <f>SUM(C13:C17)</f>
        <v>159</v>
      </c>
      <c r="D11" s="109">
        <f>SUM(D13:D17)</f>
        <v>7</v>
      </c>
      <c r="E11" s="109">
        <f aca="true" t="shared" si="0" ref="E11:M11">SUM(E13:E17)</f>
        <v>34</v>
      </c>
      <c r="F11" s="109">
        <f t="shared" si="0"/>
        <v>27</v>
      </c>
      <c r="G11" s="109">
        <f t="shared" si="0"/>
        <v>2</v>
      </c>
      <c r="H11" s="109">
        <f t="shared" si="0"/>
        <v>7</v>
      </c>
      <c r="I11" s="4" t="s">
        <v>222</v>
      </c>
      <c r="J11" s="109">
        <f t="shared" si="0"/>
        <v>14</v>
      </c>
      <c r="K11" s="109">
        <f t="shared" si="0"/>
        <v>51</v>
      </c>
      <c r="L11" s="109">
        <f t="shared" si="0"/>
        <v>2</v>
      </c>
      <c r="M11" s="109">
        <f t="shared" si="0"/>
        <v>15</v>
      </c>
      <c r="N11" s="4" t="s">
        <v>222</v>
      </c>
      <c r="O11" s="4" t="s">
        <v>222</v>
      </c>
      <c r="P11" s="4" t="s">
        <v>222</v>
      </c>
      <c r="R11" s="4" t="s">
        <v>166</v>
      </c>
      <c r="U11" s="31"/>
      <c r="V11" s="31"/>
      <c r="X11" s="498"/>
      <c r="Y11" s="499"/>
      <c r="Z11" s="105"/>
      <c r="AA11" s="106"/>
      <c r="AB11" s="14"/>
      <c r="AC11" s="106"/>
      <c r="AD11" s="14"/>
      <c r="AE11" s="106"/>
      <c r="AF11" s="14"/>
      <c r="AG11" s="106"/>
      <c r="AH11" s="14"/>
      <c r="AI11" s="107"/>
      <c r="AJ11" s="106"/>
      <c r="AK11" s="106"/>
    </row>
    <row r="12" spans="1:37" ht="19.5" customHeight="1">
      <c r="A12" s="46"/>
      <c r="B12" s="76"/>
      <c r="C12" s="97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U12" s="6"/>
      <c r="V12" s="6"/>
      <c r="X12" s="518" t="s">
        <v>27</v>
      </c>
      <c r="Y12" s="533"/>
      <c r="Z12" s="75"/>
      <c r="AA12" s="37" t="s">
        <v>16</v>
      </c>
      <c r="AB12" s="38"/>
      <c r="AC12" s="37" t="s">
        <v>16</v>
      </c>
      <c r="AD12" s="38"/>
      <c r="AE12" s="36">
        <v>1506</v>
      </c>
      <c r="AF12" s="38"/>
      <c r="AG12" s="36">
        <v>14969</v>
      </c>
      <c r="AH12" s="38"/>
      <c r="AI12" s="36">
        <v>12387</v>
      </c>
      <c r="AJ12" s="36">
        <v>1</v>
      </c>
      <c r="AK12" s="37">
        <v>4</v>
      </c>
    </row>
    <row r="13" spans="1:37" ht="19.5" customHeight="1">
      <c r="A13" s="561" t="s">
        <v>398</v>
      </c>
      <c r="B13" s="562"/>
      <c r="C13" s="35">
        <v>28</v>
      </c>
      <c r="D13" s="46">
        <v>1</v>
      </c>
      <c r="E13" s="46">
        <v>6</v>
      </c>
      <c r="F13" s="46">
        <v>3</v>
      </c>
      <c r="G13" s="31" t="s">
        <v>222</v>
      </c>
      <c r="H13" s="46">
        <v>1</v>
      </c>
      <c r="I13" s="31" t="s">
        <v>222</v>
      </c>
      <c r="J13" s="31">
        <v>3</v>
      </c>
      <c r="K13" s="46">
        <v>11</v>
      </c>
      <c r="L13" s="31">
        <v>1</v>
      </c>
      <c r="M13" s="31">
        <v>2</v>
      </c>
      <c r="N13" s="31" t="s">
        <v>16</v>
      </c>
      <c r="O13" s="31" t="s">
        <v>16</v>
      </c>
      <c r="P13" s="31" t="s">
        <v>16</v>
      </c>
      <c r="U13" s="52"/>
      <c r="V13" s="52"/>
      <c r="X13" s="518" t="s">
        <v>11</v>
      </c>
      <c r="Y13" s="533"/>
      <c r="Z13" s="75"/>
      <c r="AA13" s="36">
        <v>6</v>
      </c>
      <c r="AB13" s="32"/>
      <c r="AC13" s="36">
        <v>1</v>
      </c>
      <c r="AD13" s="32"/>
      <c r="AE13" s="36">
        <v>2171</v>
      </c>
      <c r="AF13" s="32"/>
      <c r="AG13" s="36">
        <v>7523</v>
      </c>
      <c r="AH13" s="32"/>
      <c r="AI13" s="36">
        <v>26179</v>
      </c>
      <c r="AJ13" s="37">
        <v>2</v>
      </c>
      <c r="AK13" s="36">
        <v>3</v>
      </c>
    </row>
    <row r="14" spans="1:37" ht="19.5" customHeight="1">
      <c r="A14" s="561" t="s">
        <v>11</v>
      </c>
      <c r="B14" s="562"/>
      <c r="C14" s="35">
        <v>29</v>
      </c>
      <c r="D14" s="46">
        <v>1</v>
      </c>
      <c r="E14" s="46">
        <v>6</v>
      </c>
      <c r="F14" s="46">
        <v>2</v>
      </c>
      <c r="G14" s="31" t="s">
        <v>222</v>
      </c>
      <c r="H14" s="31">
        <v>1</v>
      </c>
      <c r="I14" s="31" t="s">
        <v>222</v>
      </c>
      <c r="J14" s="31">
        <v>3</v>
      </c>
      <c r="K14" s="46">
        <v>13</v>
      </c>
      <c r="L14" s="31" t="s">
        <v>222</v>
      </c>
      <c r="M14" s="31">
        <v>3</v>
      </c>
      <c r="N14" s="31" t="s">
        <v>16</v>
      </c>
      <c r="O14" s="31" t="s">
        <v>16</v>
      </c>
      <c r="P14" s="31" t="s">
        <v>16</v>
      </c>
      <c r="U14" s="31"/>
      <c r="V14" s="31"/>
      <c r="X14" s="518" t="s">
        <v>12</v>
      </c>
      <c r="Y14" s="533"/>
      <c r="Z14" s="75"/>
      <c r="AA14" s="37">
        <v>1</v>
      </c>
      <c r="AB14" s="38"/>
      <c r="AC14" s="37" t="s">
        <v>16</v>
      </c>
      <c r="AD14" s="38"/>
      <c r="AE14" s="36">
        <v>602</v>
      </c>
      <c r="AF14" s="38"/>
      <c r="AG14" s="36">
        <v>9186</v>
      </c>
      <c r="AH14" s="38"/>
      <c r="AI14" s="36">
        <v>7104</v>
      </c>
      <c r="AJ14" s="37" t="s">
        <v>16</v>
      </c>
      <c r="AK14" s="37">
        <v>1</v>
      </c>
    </row>
    <row r="15" spans="1:37" ht="19.5" customHeight="1">
      <c r="A15" s="561" t="s">
        <v>12</v>
      </c>
      <c r="B15" s="562"/>
      <c r="C15" s="35">
        <v>27</v>
      </c>
      <c r="D15" s="46">
        <v>1</v>
      </c>
      <c r="E15" s="46">
        <v>5</v>
      </c>
      <c r="F15" s="46">
        <v>3</v>
      </c>
      <c r="G15" s="31" t="s">
        <v>16</v>
      </c>
      <c r="H15" s="46">
        <v>1</v>
      </c>
      <c r="I15" s="31" t="s">
        <v>16</v>
      </c>
      <c r="J15" s="31">
        <v>3</v>
      </c>
      <c r="K15" s="46">
        <v>11</v>
      </c>
      <c r="L15" s="31">
        <v>1</v>
      </c>
      <c r="M15" s="31">
        <v>2</v>
      </c>
      <c r="N15" s="31" t="s">
        <v>16</v>
      </c>
      <c r="O15" s="31" t="s">
        <v>16</v>
      </c>
      <c r="P15" s="31" t="s">
        <v>16</v>
      </c>
      <c r="U15" s="31"/>
      <c r="V15" s="31"/>
      <c r="X15" s="518" t="s">
        <v>13</v>
      </c>
      <c r="Y15" s="533"/>
      <c r="Z15" s="75"/>
      <c r="AA15" s="37" t="s">
        <v>16</v>
      </c>
      <c r="AB15" s="38"/>
      <c r="AC15" s="37" t="s">
        <v>16</v>
      </c>
      <c r="AD15" s="38"/>
      <c r="AE15" s="36">
        <v>258</v>
      </c>
      <c r="AF15" s="38"/>
      <c r="AG15" s="36">
        <v>5379</v>
      </c>
      <c r="AH15" s="38"/>
      <c r="AI15" s="36">
        <v>3793</v>
      </c>
      <c r="AJ15" s="37" t="s">
        <v>16</v>
      </c>
      <c r="AK15" s="37">
        <v>9</v>
      </c>
    </row>
    <row r="16" spans="1:37" ht="19.5" customHeight="1">
      <c r="A16" s="561" t="s">
        <v>13</v>
      </c>
      <c r="B16" s="562"/>
      <c r="C16" s="35">
        <v>17</v>
      </c>
      <c r="D16" s="59">
        <v>1</v>
      </c>
      <c r="E16" s="46">
        <v>2</v>
      </c>
      <c r="F16" s="46">
        <v>1</v>
      </c>
      <c r="G16" s="31" t="s">
        <v>222</v>
      </c>
      <c r="H16" s="46">
        <v>2</v>
      </c>
      <c r="I16" s="31" t="s">
        <v>222</v>
      </c>
      <c r="J16" s="31" t="s">
        <v>222</v>
      </c>
      <c r="K16" s="46">
        <v>9</v>
      </c>
      <c r="L16" s="31" t="s">
        <v>222</v>
      </c>
      <c r="M16" s="31">
        <v>2</v>
      </c>
      <c r="N16" s="31" t="s">
        <v>222</v>
      </c>
      <c r="O16" s="31" t="s">
        <v>222</v>
      </c>
      <c r="P16" s="31" t="s">
        <v>222</v>
      </c>
      <c r="U16" s="31"/>
      <c r="V16" s="31"/>
      <c r="X16" s="520" t="s">
        <v>350</v>
      </c>
      <c r="Y16" s="534"/>
      <c r="Z16" s="77"/>
      <c r="AA16" s="110">
        <v>7</v>
      </c>
      <c r="AB16" s="78"/>
      <c r="AC16" s="110" t="s">
        <v>16</v>
      </c>
      <c r="AD16" s="79"/>
      <c r="AE16" s="111">
        <v>3449</v>
      </c>
      <c r="AF16" s="79"/>
      <c r="AG16" s="111">
        <v>19572</v>
      </c>
      <c r="AH16" s="79"/>
      <c r="AI16" s="111">
        <v>66248</v>
      </c>
      <c r="AJ16" s="110" t="s">
        <v>16</v>
      </c>
      <c r="AK16" s="110">
        <v>48</v>
      </c>
    </row>
    <row r="17" spans="1:36" ht="19.5" customHeight="1">
      <c r="A17" s="563" t="s">
        <v>167</v>
      </c>
      <c r="B17" s="564"/>
      <c r="C17" s="113">
        <v>58</v>
      </c>
      <c r="D17" s="114">
        <v>3</v>
      </c>
      <c r="E17" s="114">
        <v>15</v>
      </c>
      <c r="F17" s="114">
        <v>18</v>
      </c>
      <c r="G17" s="114">
        <v>2</v>
      </c>
      <c r="H17" s="114">
        <v>2</v>
      </c>
      <c r="I17" s="115" t="s">
        <v>16</v>
      </c>
      <c r="J17" s="114">
        <v>5</v>
      </c>
      <c r="K17" s="114">
        <v>7</v>
      </c>
      <c r="L17" s="116" t="s">
        <v>16</v>
      </c>
      <c r="M17" s="116">
        <v>6</v>
      </c>
      <c r="N17" s="116" t="s">
        <v>16</v>
      </c>
      <c r="O17" s="116" t="s">
        <v>16</v>
      </c>
      <c r="P17" s="115" t="s">
        <v>16</v>
      </c>
      <c r="U17" s="31"/>
      <c r="V17" s="31"/>
      <c r="X17" s="40" t="s">
        <v>399</v>
      </c>
      <c r="Y17" s="38"/>
      <c r="Z17" s="36"/>
      <c r="AA17" s="38"/>
      <c r="AB17" s="36"/>
      <c r="AC17" s="38"/>
      <c r="AD17" s="36"/>
      <c r="AE17" s="38"/>
      <c r="AF17" s="36"/>
      <c r="AG17" s="38"/>
      <c r="AH17" s="36"/>
      <c r="AI17" s="36"/>
      <c r="AJ17" s="36"/>
    </row>
    <row r="18" spans="1:22" ht="15" customHeight="1">
      <c r="A18" s="40" t="s">
        <v>39</v>
      </c>
      <c r="B18" s="80"/>
      <c r="C18" s="46"/>
      <c r="D18" s="46"/>
      <c r="E18" s="46"/>
      <c r="F18" s="46"/>
      <c r="G18" s="31"/>
      <c r="H18" s="46"/>
      <c r="I18" s="31"/>
      <c r="J18" s="46"/>
      <c r="K18" s="31"/>
      <c r="L18" s="46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3" ht="15" customHeight="1">
      <c r="A19" s="40" t="s">
        <v>46</v>
      </c>
      <c r="B19" s="38"/>
      <c r="C19" s="46"/>
      <c r="D19" s="46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2:23" ht="15" customHeight="1">
      <c r="B20" s="38"/>
      <c r="C20" s="46"/>
      <c r="D20" s="46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ht="15" customHeight="1">
      <c r="W21" s="31"/>
    </row>
    <row r="22" spans="23:37" ht="15" customHeight="1">
      <c r="W22" s="31"/>
      <c r="Z22" s="38"/>
      <c r="AA22" s="36"/>
      <c r="AB22" s="38"/>
      <c r="AC22" s="36"/>
      <c r="AD22" s="38"/>
      <c r="AE22" s="36"/>
      <c r="AF22" s="38"/>
      <c r="AG22" s="36"/>
      <c r="AH22" s="38"/>
      <c r="AI22" s="36"/>
      <c r="AJ22" s="37"/>
      <c r="AK22" s="37"/>
    </row>
    <row r="23" spans="1:37" ht="19.5" customHeight="1">
      <c r="A23" s="515" t="s">
        <v>468</v>
      </c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3"/>
      <c r="W23" s="31"/>
      <c r="Z23" s="38"/>
      <c r="AA23" s="36"/>
      <c r="AB23" s="38"/>
      <c r="AC23" s="36"/>
      <c r="AD23" s="38"/>
      <c r="AE23" s="36"/>
      <c r="AF23" s="38"/>
      <c r="AG23" s="36"/>
      <c r="AH23" s="38"/>
      <c r="AI23" s="36"/>
      <c r="AJ23" s="37"/>
      <c r="AK23" s="36"/>
    </row>
    <row r="24" spans="23:37" ht="18" customHeight="1" thickBot="1">
      <c r="W24" s="31"/>
      <c r="Z24" s="38"/>
      <c r="AA24" s="52"/>
      <c r="AB24" s="38"/>
      <c r="AC24" s="52"/>
      <c r="AD24" s="38"/>
      <c r="AE24" s="52"/>
      <c r="AF24" s="38"/>
      <c r="AG24" s="52"/>
      <c r="AH24" s="38"/>
      <c r="AI24" s="52"/>
      <c r="AJ24" s="52"/>
      <c r="AK24" s="52"/>
    </row>
    <row r="25" spans="1:23" ht="18" customHeight="1">
      <c r="A25" s="517" t="s">
        <v>47</v>
      </c>
      <c r="B25" s="529" t="s">
        <v>28</v>
      </c>
      <c r="C25" s="529" t="s">
        <v>29</v>
      </c>
      <c r="D25" s="529" t="s">
        <v>30</v>
      </c>
      <c r="E25" s="546" t="s">
        <v>48</v>
      </c>
      <c r="F25" s="546" t="s">
        <v>131</v>
      </c>
      <c r="G25" s="546" t="s">
        <v>132</v>
      </c>
      <c r="H25" s="529" t="s">
        <v>31</v>
      </c>
      <c r="I25" s="529" t="s">
        <v>32</v>
      </c>
      <c r="J25" s="546" t="s">
        <v>133</v>
      </c>
      <c r="K25" s="529" t="s">
        <v>181</v>
      </c>
      <c r="L25" s="546" t="s">
        <v>134</v>
      </c>
      <c r="M25" s="529" t="s">
        <v>182</v>
      </c>
      <c r="N25" s="529" t="s">
        <v>183</v>
      </c>
      <c r="O25" s="543" t="s">
        <v>135</v>
      </c>
      <c r="P25" s="81"/>
      <c r="Q25" s="82"/>
      <c r="R25" s="82"/>
      <c r="S25" s="82"/>
      <c r="T25" s="82"/>
      <c r="U25" s="82"/>
      <c r="V25" s="82"/>
      <c r="W25" s="31"/>
    </row>
    <row r="26" spans="1:23" ht="18" customHeight="1">
      <c r="A26" s="533"/>
      <c r="B26" s="530"/>
      <c r="C26" s="530"/>
      <c r="D26" s="530"/>
      <c r="E26" s="547"/>
      <c r="F26" s="547"/>
      <c r="G26" s="547"/>
      <c r="H26" s="530"/>
      <c r="I26" s="530"/>
      <c r="J26" s="547"/>
      <c r="K26" s="530"/>
      <c r="L26" s="547"/>
      <c r="M26" s="530"/>
      <c r="N26" s="530"/>
      <c r="O26" s="554"/>
      <c r="P26" s="83"/>
      <c r="Q26" s="82"/>
      <c r="R26" s="82"/>
      <c r="S26" s="82"/>
      <c r="T26" s="82"/>
      <c r="U26" s="82"/>
      <c r="V26" s="82"/>
      <c r="W26" s="82"/>
    </row>
    <row r="27" spans="1:24" ht="18" customHeight="1">
      <c r="A27" s="534"/>
      <c r="B27" s="531"/>
      <c r="C27" s="531"/>
      <c r="D27" s="531"/>
      <c r="E27" s="548"/>
      <c r="F27" s="548"/>
      <c r="G27" s="548"/>
      <c r="H27" s="531"/>
      <c r="I27" s="531"/>
      <c r="J27" s="548"/>
      <c r="K27" s="531"/>
      <c r="L27" s="548"/>
      <c r="M27" s="531"/>
      <c r="N27" s="531"/>
      <c r="O27" s="555"/>
      <c r="P27" s="83"/>
      <c r="Q27" s="73"/>
      <c r="R27" s="73"/>
      <c r="S27" s="73"/>
      <c r="T27" s="73"/>
      <c r="W27" s="82"/>
      <c r="X27" s="40" t="s">
        <v>166</v>
      </c>
    </row>
    <row r="28" spans="1:37" ht="18" customHeight="1">
      <c r="A28" s="125" t="s">
        <v>438</v>
      </c>
      <c r="B28" s="130">
        <v>9722</v>
      </c>
      <c r="C28" s="130">
        <v>414</v>
      </c>
      <c r="D28" s="130">
        <v>91</v>
      </c>
      <c r="E28" s="130" t="s">
        <v>222</v>
      </c>
      <c r="F28" s="130">
        <v>12908</v>
      </c>
      <c r="G28" s="130">
        <v>40</v>
      </c>
      <c r="H28" s="130">
        <v>123</v>
      </c>
      <c r="I28" s="130">
        <v>668</v>
      </c>
      <c r="J28" s="130">
        <v>345</v>
      </c>
      <c r="K28" s="130">
        <v>1</v>
      </c>
      <c r="L28" s="130">
        <v>364</v>
      </c>
      <c r="M28" s="130">
        <v>1370</v>
      </c>
      <c r="N28" s="130">
        <v>2553</v>
      </c>
      <c r="O28" s="130">
        <v>1071</v>
      </c>
      <c r="P28" s="84"/>
      <c r="U28" s="82"/>
      <c r="V28" s="82"/>
      <c r="W28" s="82"/>
      <c r="X28" s="515" t="s">
        <v>474</v>
      </c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</row>
    <row r="29" spans="1:37" ht="18" customHeight="1" thickBot="1">
      <c r="A29" s="125" t="s">
        <v>439</v>
      </c>
      <c r="B29" s="131">
        <v>9739</v>
      </c>
      <c r="C29" s="130">
        <v>354</v>
      </c>
      <c r="D29" s="130">
        <v>93</v>
      </c>
      <c r="E29" s="130">
        <v>9</v>
      </c>
      <c r="F29" s="130">
        <v>13153</v>
      </c>
      <c r="G29" s="130">
        <v>42</v>
      </c>
      <c r="H29" s="130">
        <v>125</v>
      </c>
      <c r="I29" s="130">
        <v>634</v>
      </c>
      <c r="J29" s="130">
        <v>403</v>
      </c>
      <c r="K29" s="130">
        <v>2</v>
      </c>
      <c r="L29" s="130">
        <v>352</v>
      </c>
      <c r="M29" s="130">
        <v>1364</v>
      </c>
      <c r="N29" s="130">
        <v>2646</v>
      </c>
      <c r="O29" s="130">
        <v>1015</v>
      </c>
      <c r="P29" s="84"/>
      <c r="U29" s="82"/>
      <c r="V29" s="82"/>
      <c r="W29" s="82"/>
      <c r="X29" s="38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31" t="s">
        <v>15</v>
      </c>
    </row>
    <row r="30" spans="1:37" s="38" customFormat="1" ht="18" customHeight="1">
      <c r="A30" s="125" t="s">
        <v>440</v>
      </c>
      <c r="B30" s="250">
        <v>9746</v>
      </c>
      <c r="C30" s="38">
        <v>324</v>
      </c>
      <c r="D30" s="38">
        <v>96</v>
      </c>
      <c r="E30" s="130" t="s">
        <v>222</v>
      </c>
      <c r="F30" s="32">
        <v>12694</v>
      </c>
      <c r="G30" s="32">
        <v>43</v>
      </c>
      <c r="H30" s="32">
        <v>134</v>
      </c>
      <c r="I30" s="32">
        <v>626</v>
      </c>
      <c r="J30" s="32">
        <v>455</v>
      </c>
      <c r="K30" s="32" t="s">
        <v>222</v>
      </c>
      <c r="L30" s="32">
        <v>350</v>
      </c>
      <c r="M30" s="32">
        <v>1363</v>
      </c>
      <c r="N30" s="32">
        <v>2696</v>
      </c>
      <c r="O30" s="32">
        <v>1010</v>
      </c>
      <c r="P30" s="84"/>
      <c r="U30" s="46"/>
      <c r="V30" s="46"/>
      <c r="W30" s="46"/>
      <c r="X30" s="516" t="s">
        <v>335</v>
      </c>
      <c r="Y30" s="565"/>
      <c r="Z30" s="522" t="s">
        <v>336</v>
      </c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</row>
    <row r="31" spans="1:37" ht="18" customHeight="1">
      <c r="A31" s="125" t="s">
        <v>441</v>
      </c>
      <c r="B31" s="132">
        <v>9752</v>
      </c>
      <c r="C31" s="133">
        <v>323</v>
      </c>
      <c r="D31" s="133">
        <v>96</v>
      </c>
      <c r="E31" s="134" t="s">
        <v>222</v>
      </c>
      <c r="F31" s="16">
        <v>12994</v>
      </c>
      <c r="G31" s="16">
        <v>43</v>
      </c>
      <c r="H31" s="16">
        <v>753</v>
      </c>
      <c r="I31" s="16" t="s">
        <v>222</v>
      </c>
      <c r="J31" s="16">
        <v>526</v>
      </c>
      <c r="K31" s="135" t="s">
        <v>222</v>
      </c>
      <c r="L31" s="16">
        <v>355</v>
      </c>
      <c r="M31" s="16">
        <v>1314</v>
      </c>
      <c r="N31" s="16">
        <v>2762</v>
      </c>
      <c r="O31" s="16">
        <v>937</v>
      </c>
      <c r="P31" s="7"/>
      <c r="U31" s="82"/>
      <c r="V31" s="82"/>
      <c r="W31" s="82"/>
      <c r="X31" s="566"/>
      <c r="Y31" s="533"/>
      <c r="Z31" s="506" t="s">
        <v>184</v>
      </c>
      <c r="AA31" s="551"/>
      <c r="AB31" s="506" t="s">
        <v>185</v>
      </c>
      <c r="AC31" s="551"/>
      <c r="AD31" s="506" t="s">
        <v>186</v>
      </c>
      <c r="AE31" s="551"/>
      <c r="AF31" s="506" t="s">
        <v>187</v>
      </c>
      <c r="AG31" s="551"/>
      <c r="AH31" s="506" t="s">
        <v>337</v>
      </c>
      <c r="AI31" s="551"/>
      <c r="AJ31" s="506" t="s">
        <v>338</v>
      </c>
      <c r="AK31" s="507"/>
    </row>
    <row r="32" spans="1:37" ht="18" customHeight="1">
      <c r="A32" s="218" t="s">
        <v>443</v>
      </c>
      <c r="B32" s="251">
        <v>9752</v>
      </c>
      <c r="C32" s="252">
        <v>324</v>
      </c>
      <c r="D32" s="252">
        <v>93</v>
      </c>
      <c r="E32" s="253" t="s">
        <v>222</v>
      </c>
      <c r="F32" s="254">
        <v>13357</v>
      </c>
      <c r="G32" s="254">
        <v>43</v>
      </c>
      <c r="H32" s="254">
        <v>743</v>
      </c>
      <c r="I32" s="255" t="s">
        <v>222</v>
      </c>
      <c r="J32" s="254">
        <v>605</v>
      </c>
      <c r="K32" s="256" t="s">
        <v>222</v>
      </c>
      <c r="L32" s="254">
        <v>350</v>
      </c>
      <c r="M32" s="254">
        <v>1300</v>
      </c>
      <c r="N32" s="254">
        <v>2697</v>
      </c>
      <c r="O32" s="254">
        <v>892</v>
      </c>
      <c r="U32" s="82"/>
      <c r="V32" s="82"/>
      <c r="W32" s="82"/>
      <c r="X32" s="567"/>
      <c r="Y32" s="534"/>
      <c r="Z32" s="127" t="s">
        <v>188</v>
      </c>
      <c r="AA32" s="127" t="s">
        <v>247</v>
      </c>
      <c r="AB32" s="127" t="s">
        <v>188</v>
      </c>
      <c r="AC32" s="127" t="s">
        <v>247</v>
      </c>
      <c r="AD32" s="127" t="s">
        <v>188</v>
      </c>
      <c r="AE32" s="127" t="s">
        <v>247</v>
      </c>
      <c r="AF32" s="127" t="s">
        <v>188</v>
      </c>
      <c r="AG32" s="127" t="s">
        <v>247</v>
      </c>
      <c r="AH32" s="127" t="s">
        <v>188</v>
      </c>
      <c r="AI32" s="127" t="s">
        <v>247</v>
      </c>
      <c r="AJ32" s="127" t="s">
        <v>188</v>
      </c>
      <c r="AK32" s="123" t="s">
        <v>247</v>
      </c>
    </row>
    <row r="33" spans="1:37" ht="18" customHeight="1">
      <c r="A33" s="40" t="s">
        <v>267</v>
      </c>
      <c r="U33" s="82"/>
      <c r="V33" s="82"/>
      <c r="W33" s="82"/>
      <c r="X33" s="568" t="s">
        <v>136</v>
      </c>
      <c r="Y33" s="136" t="s">
        <v>460</v>
      </c>
      <c r="Z33" s="257">
        <v>116.9</v>
      </c>
      <c r="AA33" s="86">
        <v>115.8</v>
      </c>
      <c r="AB33" s="139">
        <v>122.7</v>
      </c>
      <c r="AC33" s="86">
        <v>121.8</v>
      </c>
      <c r="AD33" s="139">
        <v>128.8</v>
      </c>
      <c r="AE33" s="86">
        <v>128</v>
      </c>
      <c r="AF33" s="139">
        <v>133.6</v>
      </c>
      <c r="AG33" s="86">
        <v>134.1</v>
      </c>
      <c r="AH33" s="139">
        <v>138.6</v>
      </c>
      <c r="AI33" s="86">
        <v>140.4</v>
      </c>
      <c r="AJ33" s="139">
        <v>145.5</v>
      </c>
      <c r="AK33" s="86">
        <v>146.9</v>
      </c>
    </row>
    <row r="34" spans="21:37" ht="18" customHeight="1">
      <c r="U34" s="82"/>
      <c r="V34" s="82"/>
      <c r="W34" s="82"/>
      <c r="X34" s="569"/>
      <c r="Y34" s="136" t="s">
        <v>459</v>
      </c>
      <c r="Z34" s="86">
        <v>116.6</v>
      </c>
      <c r="AA34" s="86">
        <v>115.8</v>
      </c>
      <c r="AB34" s="86">
        <v>122.9</v>
      </c>
      <c r="AC34" s="86">
        <v>122.2</v>
      </c>
      <c r="AD34" s="86">
        <v>128.4</v>
      </c>
      <c r="AE34" s="86">
        <v>127.3</v>
      </c>
      <c r="AF34" s="86">
        <v>133.8</v>
      </c>
      <c r="AG34" s="86">
        <v>134.2</v>
      </c>
      <c r="AH34" s="86">
        <v>139.5</v>
      </c>
      <c r="AI34" s="86">
        <v>140.5</v>
      </c>
      <c r="AJ34" s="86">
        <v>145.8</v>
      </c>
      <c r="AK34" s="86">
        <v>147.2</v>
      </c>
    </row>
    <row r="35" spans="21:37" ht="18" customHeight="1">
      <c r="U35" s="82"/>
      <c r="V35" s="82"/>
      <c r="W35" s="82"/>
      <c r="X35" s="570"/>
      <c r="Y35" s="137" t="s">
        <v>461</v>
      </c>
      <c r="Z35" s="258">
        <v>117.6</v>
      </c>
      <c r="AA35" s="259">
        <v>116.4</v>
      </c>
      <c r="AB35" s="259">
        <v>123.6</v>
      </c>
      <c r="AC35" s="259">
        <v>123.3</v>
      </c>
      <c r="AD35" s="259">
        <v>128.9</v>
      </c>
      <c r="AE35" s="259">
        <v>128.1</v>
      </c>
      <c r="AF35" s="259">
        <v>134.7</v>
      </c>
      <c r="AG35" s="259">
        <v>134.8</v>
      </c>
      <c r="AH35" s="259">
        <v>139.6</v>
      </c>
      <c r="AI35" s="259">
        <v>141.5</v>
      </c>
      <c r="AJ35" s="259">
        <v>146.1</v>
      </c>
      <c r="AK35" s="259">
        <v>148.5</v>
      </c>
    </row>
    <row r="36" spans="16:37" ht="18" customHeight="1">
      <c r="P36" s="18"/>
      <c r="Q36" s="18"/>
      <c r="R36" s="19"/>
      <c r="S36" s="19"/>
      <c r="T36" s="19"/>
      <c r="U36" s="19"/>
      <c r="V36" s="18"/>
      <c r="W36" s="82"/>
      <c r="X36" s="568" t="s">
        <v>137</v>
      </c>
      <c r="Y36" s="136" t="s">
        <v>460</v>
      </c>
      <c r="Z36" s="257">
        <v>21.6</v>
      </c>
      <c r="AA36" s="86">
        <v>21.1</v>
      </c>
      <c r="AB36" s="139">
        <v>23.9</v>
      </c>
      <c r="AC36" s="86">
        <v>23.4</v>
      </c>
      <c r="AD36" s="139">
        <v>27.6</v>
      </c>
      <c r="AE36" s="86">
        <v>26.8</v>
      </c>
      <c r="AF36" s="139">
        <v>30.1</v>
      </c>
      <c r="AG36" s="86">
        <v>30</v>
      </c>
      <c r="AH36" s="139">
        <v>33.8</v>
      </c>
      <c r="AI36" s="86">
        <v>34.2</v>
      </c>
      <c r="AJ36" s="139">
        <v>38.5</v>
      </c>
      <c r="AK36" s="86">
        <v>38.9</v>
      </c>
    </row>
    <row r="37" spans="1:37" ht="18" customHeight="1">
      <c r="A37" s="515" t="s">
        <v>469</v>
      </c>
      <c r="B37" s="571"/>
      <c r="C37" s="571"/>
      <c r="D37" s="571"/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1"/>
      <c r="P37" s="18"/>
      <c r="Q37" s="18"/>
      <c r="U37" s="82"/>
      <c r="V37" s="82"/>
      <c r="W37" s="82"/>
      <c r="X37" s="569"/>
      <c r="Y37" s="136" t="s">
        <v>459</v>
      </c>
      <c r="Z37" s="86">
        <v>21.5</v>
      </c>
      <c r="AA37" s="86">
        <v>21.2</v>
      </c>
      <c r="AB37" s="86">
        <v>24.2</v>
      </c>
      <c r="AC37" s="86">
        <v>23.7</v>
      </c>
      <c r="AD37" s="86">
        <v>27</v>
      </c>
      <c r="AE37" s="86">
        <v>26.2</v>
      </c>
      <c r="AF37" s="86">
        <v>30.3</v>
      </c>
      <c r="AG37" s="86">
        <v>30.4</v>
      </c>
      <c r="AH37" s="86">
        <v>34.1</v>
      </c>
      <c r="AI37" s="86">
        <v>34.1</v>
      </c>
      <c r="AJ37" s="86">
        <v>38.8</v>
      </c>
      <c r="AK37" s="86">
        <v>39.1</v>
      </c>
    </row>
    <row r="38" spans="2:37" ht="18" customHeight="1" thickBo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R38" s="52"/>
      <c r="S38" s="52"/>
      <c r="T38" s="52"/>
      <c r="W38" s="52"/>
      <c r="X38" s="570"/>
      <c r="Y38" s="137" t="s">
        <v>461</v>
      </c>
      <c r="Z38" s="258">
        <v>21.7</v>
      </c>
      <c r="AA38" s="259">
        <v>21.2</v>
      </c>
      <c r="AB38" s="259">
        <v>24.8</v>
      </c>
      <c r="AC38" s="259">
        <v>24.4</v>
      </c>
      <c r="AD38" s="259">
        <v>27.8</v>
      </c>
      <c r="AE38" s="259">
        <v>27.1</v>
      </c>
      <c r="AF38" s="259">
        <v>32</v>
      </c>
      <c r="AG38" s="259">
        <v>30.9</v>
      </c>
      <c r="AH38" s="259">
        <v>35</v>
      </c>
      <c r="AI38" s="259">
        <v>35.1</v>
      </c>
      <c r="AJ38" s="259">
        <v>40.6</v>
      </c>
      <c r="AK38" s="259">
        <v>40.3</v>
      </c>
    </row>
    <row r="39" spans="1:37" ht="18" customHeight="1">
      <c r="A39" s="517" t="s">
        <v>276</v>
      </c>
      <c r="B39" s="529" t="s">
        <v>59</v>
      </c>
      <c r="C39" s="546" t="s">
        <v>168</v>
      </c>
      <c r="D39" s="546" t="s">
        <v>138</v>
      </c>
      <c r="E39" s="546" t="s">
        <v>139</v>
      </c>
      <c r="F39" s="546" t="s">
        <v>140</v>
      </c>
      <c r="G39" s="546" t="s">
        <v>141</v>
      </c>
      <c r="H39" s="546" t="s">
        <v>169</v>
      </c>
      <c r="I39" s="546" t="s">
        <v>142</v>
      </c>
      <c r="J39" s="546" t="s">
        <v>143</v>
      </c>
      <c r="K39" s="546" t="s">
        <v>144</v>
      </c>
      <c r="L39" s="546" t="s">
        <v>145</v>
      </c>
      <c r="M39" s="546" t="s">
        <v>217</v>
      </c>
      <c r="N39" s="546" t="s">
        <v>78</v>
      </c>
      <c r="O39" s="546" t="s">
        <v>218</v>
      </c>
      <c r="P39" s="546" t="s">
        <v>219</v>
      </c>
      <c r="Q39" s="535" t="s">
        <v>248</v>
      </c>
      <c r="R39" s="85"/>
      <c r="S39" s="85"/>
      <c r="T39" s="85"/>
      <c r="W39" s="82"/>
      <c r="X39" s="576"/>
      <c r="Y39" s="138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</row>
    <row r="40" spans="1:37" ht="18" customHeight="1">
      <c r="A40" s="533"/>
      <c r="B40" s="530"/>
      <c r="C40" s="547"/>
      <c r="D40" s="547"/>
      <c r="E40" s="547"/>
      <c r="F40" s="547"/>
      <c r="G40" s="547"/>
      <c r="H40" s="547"/>
      <c r="I40" s="547"/>
      <c r="J40" s="547"/>
      <c r="K40" s="547"/>
      <c r="L40" s="547"/>
      <c r="M40" s="547"/>
      <c r="N40" s="547"/>
      <c r="O40" s="547"/>
      <c r="P40" s="547"/>
      <c r="Q40" s="574"/>
      <c r="R40" s="85"/>
      <c r="S40" s="85"/>
      <c r="T40" s="85"/>
      <c r="W40" s="82"/>
      <c r="X40" s="577"/>
      <c r="Y40" s="93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</row>
    <row r="41" spans="1:37" ht="18" customHeight="1">
      <c r="A41" s="534"/>
      <c r="B41" s="572"/>
      <c r="C41" s="573"/>
      <c r="D41" s="573"/>
      <c r="E41" s="573"/>
      <c r="F41" s="573"/>
      <c r="G41" s="573"/>
      <c r="H41" s="573"/>
      <c r="I41" s="573"/>
      <c r="J41" s="573"/>
      <c r="K41" s="573"/>
      <c r="L41" s="573"/>
      <c r="M41" s="573"/>
      <c r="N41" s="573"/>
      <c r="O41" s="573"/>
      <c r="P41" s="573"/>
      <c r="Q41" s="575"/>
      <c r="R41" s="45"/>
      <c r="S41" s="45"/>
      <c r="T41" s="45"/>
      <c r="W41" s="82"/>
      <c r="X41" s="577"/>
      <c r="Y41" s="128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1:37" ht="18" customHeight="1" thickBot="1">
      <c r="A42" s="125" t="s">
        <v>438</v>
      </c>
      <c r="B42" s="131">
        <f>SUM(C42:Q42)</f>
        <v>38667</v>
      </c>
      <c r="C42" s="45">
        <v>13552</v>
      </c>
      <c r="D42" s="45">
        <v>3749</v>
      </c>
      <c r="E42" s="45">
        <v>2029</v>
      </c>
      <c r="F42" s="45">
        <v>312</v>
      </c>
      <c r="G42" s="45">
        <v>2839</v>
      </c>
      <c r="H42" s="45">
        <v>1348</v>
      </c>
      <c r="I42" s="45">
        <v>1327</v>
      </c>
      <c r="J42" s="45">
        <v>74</v>
      </c>
      <c r="K42" s="45">
        <v>62</v>
      </c>
      <c r="L42" s="45">
        <v>95</v>
      </c>
      <c r="M42" s="45">
        <v>123</v>
      </c>
      <c r="N42" s="45">
        <v>1643</v>
      </c>
      <c r="O42" s="45">
        <v>1528</v>
      </c>
      <c r="P42" s="45">
        <v>2506</v>
      </c>
      <c r="Q42" s="45">
        <v>7480</v>
      </c>
      <c r="R42" s="45"/>
      <c r="S42" s="45"/>
      <c r="T42" s="45"/>
      <c r="W42" s="82"/>
      <c r="X42" s="46"/>
      <c r="Y42" s="4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</row>
    <row r="43" spans="1:37" s="38" customFormat="1" ht="18" customHeight="1">
      <c r="A43" s="125" t="s">
        <v>439</v>
      </c>
      <c r="B43" s="131">
        <v>38422</v>
      </c>
      <c r="C43" s="45">
        <v>13518</v>
      </c>
      <c r="D43" s="45">
        <v>3366</v>
      </c>
      <c r="E43" s="45">
        <v>2118</v>
      </c>
      <c r="F43" s="45">
        <v>341</v>
      </c>
      <c r="G43" s="45">
        <v>2589</v>
      </c>
      <c r="H43" s="45">
        <v>1361</v>
      </c>
      <c r="I43" s="45">
        <v>1391</v>
      </c>
      <c r="J43" s="45">
        <v>73</v>
      </c>
      <c r="K43" s="45">
        <v>57</v>
      </c>
      <c r="L43" s="45">
        <v>82</v>
      </c>
      <c r="M43" s="45">
        <v>123</v>
      </c>
      <c r="N43" s="45">
        <v>1632</v>
      </c>
      <c r="O43" s="45">
        <v>1513</v>
      </c>
      <c r="P43" s="45">
        <v>2453</v>
      </c>
      <c r="Q43" s="45">
        <v>7805</v>
      </c>
      <c r="R43" s="45"/>
      <c r="S43" s="45"/>
      <c r="T43" s="45"/>
      <c r="W43" s="52"/>
      <c r="X43" s="516" t="s">
        <v>335</v>
      </c>
      <c r="Y43" s="565"/>
      <c r="Z43" s="578" t="s">
        <v>339</v>
      </c>
      <c r="AA43" s="579"/>
      <c r="AB43" s="579"/>
      <c r="AC43" s="579"/>
      <c r="AD43" s="579"/>
      <c r="AE43" s="580"/>
      <c r="AF43" s="578" t="s">
        <v>340</v>
      </c>
      <c r="AG43" s="579"/>
      <c r="AH43" s="579"/>
      <c r="AI43" s="579"/>
      <c r="AJ43" s="579"/>
      <c r="AK43" s="579"/>
    </row>
    <row r="44" spans="1:37" ht="18" customHeight="1">
      <c r="A44" s="125" t="s">
        <v>440</v>
      </c>
      <c r="B44" s="131">
        <v>38451</v>
      </c>
      <c r="C44" s="32">
        <v>13552</v>
      </c>
      <c r="D44" s="32">
        <v>3272</v>
      </c>
      <c r="E44" s="32">
        <v>2099</v>
      </c>
      <c r="F44" s="32">
        <v>362</v>
      </c>
      <c r="G44" s="32">
        <v>2479</v>
      </c>
      <c r="H44" s="32">
        <v>1422</v>
      </c>
      <c r="I44" s="32">
        <v>1547</v>
      </c>
      <c r="J44" s="32">
        <v>73</v>
      </c>
      <c r="K44" s="32">
        <v>56</v>
      </c>
      <c r="L44" s="32">
        <v>80</v>
      </c>
      <c r="M44" s="32">
        <v>123</v>
      </c>
      <c r="N44" s="32">
        <v>1637</v>
      </c>
      <c r="O44" s="32">
        <v>1516</v>
      </c>
      <c r="P44" s="32">
        <v>2458</v>
      </c>
      <c r="Q44" s="32">
        <v>7775</v>
      </c>
      <c r="U44" s="82"/>
      <c r="V44" s="82"/>
      <c r="W44" s="82"/>
      <c r="X44" s="566"/>
      <c r="Y44" s="533"/>
      <c r="Z44" s="581" t="s">
        <v>341</v>
      </c>
      <c r="AA44" s="582"/>
      <c r="AB44" s="581" t="s">
        <v>342</v>
      </c>
      <c r="AC44" s="582"/>
      <c r="AD44" s="581" t="s">
        <v>343</v>
      </c>
      <c r="AE44" s="582"/>
      <c r="AF44" s="581" t="s">
        <v>344</v>
      </c>
      <c r="AG44" s="582"/>
      <c r="AH44" s="581" t="s">
        <v>345</v>
      </c>
      <c r="AI44" s="582"/>
      <c r="AJ44" s="581" t="s">
        <v>346</v>
      </c>
      <c r="AK44" s="583"/>
    </row>
    <row r="45" spans="1:37" ht="18" customHeight="1">
      <c r="A45" s="125" t="s">
        <v>441</v>
      </c>
      <c r="B45" s="131">
        <v>37865</v>
      </c>
      <c r="C45" s="16">
        <v>13568</v>
      </c>
      <c r="D45" s="16">
        <v>2904</v>
      </c>
      <c r="E45" s="134">
        <v>2242</v>
      </c>
      <c r="F45" s="16">
        <v>369</v>
      </c>
      <c r="G45" s="16">
        <v>2338</v>
      </c>
      <c r="H45" s="16">
        <v>1401</v>
      </c>
      <c r="I45" s="16">
        <v>1539</v>
      </c>
      <c r="J45" s="16">
        <v>79</v>
      </c>
      <c r="K45" s="16">
        <v>49</v>
      </c>
      <c r="L45" s="16">
        <v>77</v>
      </c>
      <c r="M45" s="16">
        <v>122</v>
      </c>
      <c r="N45" s="16">
        <v>1606</v>
      </c>
      <c r="O45" s="16">
        <v>1485</v>
      </c>
      <c r="P45" s="140">
        <v>2417</v>
      </c>
      <c r="Q45" s="141">
        <v>7669</v>
      </c>
      <c r="W45" s="52"/>
      <c r="X45" s="567"/>
      <c r="Y45" s="534"/>
      <c r="Z45" s="142" t="s">
        <v>188</v>
      </c>
      <c r="AA45" s="142" t="s">
        <v>247</v>
      </c>
      <c r="AB45" s="142" t="s">
        <v>188</v>
      </c>
      <c r="AC45" s="142" t="s">
        <v>247</v>
      </c>
      <c r="AD45" s="142" t="s">
        <v>188</v>
      </c>
      <c r="AE45" s="142" t="s">
        <v>247</v>
      </c>
      <c r="AF45" s="142" t="s">
        <v>188</v>
      </c>
      <c r="AG45" s="142" t="s">
        <v>247</v>
      </c>
      <c r="AH45" s="142" t="s">
        <v>188</v>
      </c>
      <c r="AI45" s="142" t="s">
        <v>247</v>
      </c>
      <c r="AJ45" s="142" t="s">
        <v>188</v>
      </c>
      <c r="AK45" s="143" t="s">
        <v>247</v>
      </c>
    </row>
    <row r="46" spans="1:37" ht="18" customHeight="1">
      <c r="A46" s="218" t="s">
        <v>443</v>
      </c>
      <c r="B46" s="260">
        <f>25296+11991</f>
        <v>37287</v>
      </c>
      <c r="C46" s="254">
        <v>13453</v>
      </c>
      <c r="D46" s="254">
        <v>2599</v>
      </c>
      <c r="E46" s="261">
        <v>2266</v>
      </c>
      <c r="F46" s="254">
        <v>372</v>
      </c>
      <c r="G46" s="254">
        <v>2227</v>
      </c>
      <c r="H46" s="254">
        <v>1410</v>
      </c>
      <c r="I46" s="254">
        <v>1523</v>
      </c>
      <c r="J46" s="254">
        <v>77</v>
      </c>
      <c r="K46" s="254">
        <v>49</v>
      </c>
      <c r="L46" s="254">
        <v>73</v>
      </c>
      <c r="M46" s="254">
        <v>122</v>
      </c>
      <c r="N46" s="254">
        <v>1583</v>
      </c>
      <c r="O46" s="254">
        <v>1465</v>
      </c>
      <c r="P46" s="262">
        <v>2388</v>
      </c>
      <c r="Q46" s="263">
        <f>B46-SUM(C46:P46)</f>
        <v>7680</v>
      </c>
      <c r="W46" s="52"/>
      <c r="X46" s="568" t="s">
        <v>136</v>
      </c>
      <c r="Y46" s="136" t="s">
        <v>460</v>
      </c>
      <c r="Z46" s="257">
        <v>153</v>
      </c>
      <c r="AA46" s="86">
        <v>152.5</v>
      </c>
      <c r="AB46" s="139">
        <v>160.6</v>
      </c>
      <c r="AC46" s="86">
        <v>155.6</v>
      </c>
      <c r="AD46" s="139">
        <v>165.7</v>
      </c>
      <c r="AE46" s="86">
        <v>156.8</v>
      </c>
      <c r="AF46" s="139">
        <v>169</v>
      </c>
      <c r="AG46" s="86">
        <v>157.8</v>
      </c>
      <c r="AH46" s="139">
        <v>170.5</v>
      </c>
      <c r="AI46" s="86">
        <v>158.3</v>
      </c>
      <c r="AJ46" s="139">
        <v>171.3</v>
      </c>
      <c r="AK46" s="86">
        <v>158.5</v>
      </c>
    </row>
    <row r="47" spans="1:37" ht="18" customHeight="1">
      <c r="A47" s="40" t="s">
        <v>267</v>
      </c>
      <c r="W47" s="52"/>
      <c r="X47" s="569"/>
      <c r="Y47" s="136" t="s">
        <v>459</v>
      </c>
      <c r="Z47" s="86">
        <v>153.1</v>
      </c>
      <c r="AA47" s="86">
        <v>152.2</v>
      </c>
      <c r="AB47" s="86">
        <v>160.9</v>
      </c>
      <c r="AC47" s="86">
        <v>155</v>
      </c>
      <c r="AD47" s="86">
        <v>165.8</v>
      </c>
      <c r="AE47" s="86">
        <v>156.9</v>
      </c>
      <c r="AF47" s="86">
        <v>169.3</v>
      </c>
      <c r="AG47" s="86">
        <v>157.5</v>
      </c>
      <c r="AH47" s="86">
        <v>170.7</v>
      </c>
      <c r="AI47" s="86">
        <v>158</v>
      </c>
      <c r="AJ47" s="86">
        <v>171.8</v>
      </c>
      <c r="AK47" s="86">
        <v>157.9</v>
      </c>
    </row>
    <row r="48" spans="23:37" ht="18" customHeight="1">
      <c r="W48" s="36"/>
      <c r="X48" s="570"/>
      <c r="Y48" s="137" t="s">
        <v>461</v>
      </c>
      <c r="Z48" s="258">
        <v>155.1</v>
      </c>
      <c r="AA48" s="259">
        <v>152.8</v>
      </c>
      <c r="AB48" s="259">
        <v>162.2</v>
      </c>
      <c r="AC48" s="259">
        <v>155.2</v>
      </c>
      <c r="AD48" s="259">
        <v>166.6</v>
      </c>
      <c r="AE48" s="259">
        <v>157.1</v>
      </c>
      <c r="AF48" s="259">
        <v>169.7</v>
      </c>
      <c r="AG48" s="259">
        <v>157.6</v>
      </c>
      <c r="AH48" s="259">
        <v>170.5</v>
      </c>
      <c r="AI48" s="259">
        <v>158.1</v>
      </c>
      <c r="AJ48" s="259">
        <v>171.4</v>
      </c>
      <c r="AK48" s="259">
        <v>158.2</v>
      </c>
    </row>
    <row r="49" spans="2:37" ht="18" customHeight="1">
      <c r="B49" s="87"/>
      <c r="W49" s="36"/>
      <c r="X49" s="568" t="s">
        <v>137</v>
      </c>
      <c r="Y49" s="136" t="s">
        <v>460</v>
      </c>
      <c r="Z49" s="257">
        <v>44.7</v>
      </c>
      <c r="AA49" s="86">
        <v>44</v>
      </c>
      <c r="AB49" s="139">
        <v>49.6</v>
      </c>
      <c r="AC49" s="86">
        <v>47.6</v>
      </c>
      <c r="AD49" s="139">
        <v>54.4</v>
      </c>
      <c r="AE49" s="86">
        <v>49.6</v>
      </c>
      <c r="AF49" s="139">
        <v>61.1</v>
      </c>
      <c r="AG49" s="86">
        <v>51.6</v>
      </c>
      <c r="AH49" s="139">
        <v>62.6</v>
      </c>
      <c r="AI49" s="86">
        <v>52.8</v>
      </c>
      <c r="AJ49" s="139">
        <v>63.3</v>
      </c>
      <c r="AK49" s="86">
        <v>53.2</v>
      </c>
    </row>
    <row r="50" spans="23:37" ht="18" customHeight="1">
      <c r="W50" s="36"/>
      <c r="X50" s="584"/>
      <c r="Y50" s="136" t="s">
        <v>459</v>
      </c>
      <c r="Z50" s="86">
        <v>44.8</v>
      </c>
      <c r="AA50" s="86">
        <v>43.5</v>
      </c>
      <c r="AB50" s="86">
        <v>49.8</v>
      </c>
      <c r="AC50" s="86">
        <v>47.1</v>
      </c>
      <c r="AD50" s="86">
        <v>54</v>
      </c>
      <c r="AE50" s="86">
        <v>50.3</v>
      </c>
      <c r="AF50" s="86">
        <v>60.7</v>
      </c>
      <c r="AG50" s="86">
        <v>51.9</v>
      </c>
      <c r="AH50" s="86">
        <v>62.1</v>
      </c>
      <c r="AI50" s="86">
        <v>52.7</v>
      </c>
      <c r="AJ50" s="86">
        <v>63</v>
      </c>
      <c r="AK50" s="86">
        <v>52.3</v>
      </c>
    </row>
    <row r="51" spans="1:37" ht="18" customHeight="1">
      <c r="A51" s="515" t="s">
        <v>470</v>
      </c>
      <c r="B51" s="571"/>
      <c r="C51" s="571"/>
      <c r="D51" s="571"/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18"/>
      <c r="Q51" s="20"/>
      <c r="R51" s="20"/>
      <c r="S51" s="20"/>
      <c r="T51" s="20"/>
      <c r="U51" s="20"/>
      <c r="V51" s="20"/>
      <c r="W51" s="32"/>
      <c r="X51" s="564"/>
      <c r="Y51" s="137" t="s">
        <v>461</v>
      </c>
      <c r="Z51" s="258">
        <v>46</v>
      </c>
      <c r="AA51" s="259">
        <v>44.7</v>
      </c>
      <c r="AB51" s="259">
        <v>51.4</v>
      </c>
      <c r="AC51" s="259">
        <v>47.5</v>
      </c>
      <c r="AD51" s="259">
        <v>55.9</v>
      </c>
      <c r="AE51" s="259">
        <v>50.3</v>
      </c>
      <c r="AF51" s="259">
        <v>59.6</v>
      </c>
      <c r="AG51" s="259">
        <v>51.4</v>
      </c>
      <c r="AH51" s="259">
        <v>61.3</v>
      </c>
      <c r="AI51" s="259">
        <v>52.6</v>
      </c>
      <c r="AJ51" s="259">
        <v>64.2</v>
      </c>
      <c r="AK51" s="259">
        <v>51.6</v>
      </c>
    </row>
    <row r="52" spans="17:37" ht="18" customHeight="1" thickBot="1">
      <c r="Q52" s="82"/>
      <c r="R52" s="82"/>
      <c r="S52" s="82"/>
      <c r="T52" s="82"/>
      <c r="V52" s="88" t="s">
        <v>156</v>
      </c>
      <c r="W52" s="36"/>
      <c r="X52" s="46" t="s">
        <v>347</v>
      </c>
      <c r="Y52" s="93"/>
      <c r="Z52" s="86"/>
      <c r="AA52" s="86"/>
      <c r="AB52" s="86"/>
      <c r="AC52" s="86"/>
      <c r="AD52" s="86"/>
      <c r="AE52" s="139"/>
      <c r="AF52" s="139"/>
      <c r="AG52" s="139"/>
      <c r="AH52" s="139"/>
      <c r="AI52" s="139"/>
      <c r="AJ52" s="139"/>
      <c r="AK52" s="139"/>
    </row>
    <row r="53" spans="1:37" ht="18" customHeight="1">
      <c r="A53" s="517" t="s">
        <v>277</v>
      </c>
      <c r="B53" s="535" t="s">
        <v>249</v>
      </c>
      <c r="C53" s="535" t="s">
        <v>220</v>
      </c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65"/>
      <c r="V53" s="535" t="s">
        <v>221</v>
      </c>
      <c r="W53" s="8"/>
      <c r="X53" s="46" t="s">
        <v>152</v>
      </c>
      <c r="Y53" s="36"/>
      <c r="Z53" s="36"/>
      <c r="AA53" s="38"/>
      <c r="AB53" s="38"/>
      <c r="AC53" s="38"/>
      <c r="AD53" s="38"/>
      <c r="AE53" s="86"/>
      <c r="AF53" s="86"/>
      <c r="AG53" s="86"/>
      <c r="AH53" s="86"/>
      <c r="AI53" s="86"/>
      <c r="AJ53" s="86"/>
      <c r="AK53" s="86"/>
    </row>
    <row r="54" spans="1:37" ht="18" customHeight="1">
      <c r="A54" s="533"/>
      <c r="B54" s="585"/>
      <c r="C54" s="588" t="s">
        <v>146</v>
      </c>
      <c r="D54" s="589"/>
      <c r="E54" s="590" t="s">
        <v>275</v>
      </c>
      <c r="F54" s="591"/>
      <c r="G54" s="591"/>
      <c r="H54" s="591"/>
      <c r="I54" s="592"/>
      <c r="J54" s="589" t="s">
        <v>147</v>
      </c>
      <c r="K54" s="589"/>
      <c r="L54" s="589"/>
      <c r="M54" s="589"/>
      <c r="N54" s="589"/>
      <c r="O54" s="589"/>
      <c r="P54" s="590" t="s">
        <v>148</v>
      </c>
      <c r="Q54" s="591"/>
      <c r="R54" s="591"/>
      <c r="S54" s="591"/>
      <c r="T54" s="591"/>
      <c r="U54" s="592"/>
      <c r="V54" s="566"/>
      <c r="W54" s="52"/>
      <c r="X54" s="46"/>
      <c r="Y54" s="93"/>
      <c r="Z54" s="86"/>
      <c r="AA54" s="86"/>
      <c r="AB54" s="86"/>
      <c r="AC54" s="86"/>
      <c r="AD54" s="86"/>
      <c r="AE54" s="94"/>
      <c r="AF54" s="94"/>
      <c r="AG54" s="94"/>
      <c r="AH54" s="94"/>
      <c r="AI54" s="94"/>
      <c r="AJ54" s="94"/>
      <c r="AK54" s="94"/>
    </row>
    <row r="55" spans="1:37" ht="22.5" customHeight="1">
      <c r="A55" s="533"/>
      <c r="B55" s="585"/>
      <c r="C55" s="593" t="s">
        <v>351</v>
      </c>
      <c r="D55" s="593" t="s">
        <v>149</v>
      </c>
      <c r="E55" s="593" t="s">
        <v>214</v>
      </c>
      <c r="F55" s="593" t="s">
        <v>352</v>
      </c>
      <c r="G55" s="593" t="s">
        <v>215</v>
      </c>
      <c r="H55" s="593" t="s">
        <v>263</v>
      </c>
      <c r="I55" s="593" t="s">
        <v>353</v>
      </c>
      <c r="J55" s="593" t="s">
        <v>216</v>
      </c>
      <c r="K55" s="593" t="s">
        <v>241</v>
      </c>
      <c r="L55" s="594" t="s">
        <v>14</v>
      </c>
      <c r="M55" s="593" t="s">
        <v>242</v>
      </c>
      <c r="N55" s="593" t="s">
        <v>280</v>
      </c>
      <c r="O55" s="593" t="s">
        <v>149</v>
      </c>
      <c r="P55" s="595" t="s">
        <v>151</v>
      </c>
      <c r="Q55" s="596" t="s">
        <v>150</v>
      </c>
      <c r="R55" s="594" t="s">
        <v>243</v>
      </c>
      <c r="S55" s="594" t="s">
        <v>245</v>
      </c>
      <c r="T55" s="594" t="s">
        <v>244</v>
      </c>
      <c r="U55" s="594" t="s">
        <v>149</v>
      </c>
      <c r="V55" s="574"/>
      <c r="W55" s="82"/>
      <c r="X55" s="46"/>
      <c r="Y55" s="36"/>
      <c r="Z55" s="36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 t="s">
        <v>354</v>
      </c>
    </row>
    <row r="56" spans="1:37" ht="18" customHeight="1">
      <c r="A56" s="533"/>
      <c r="B56" s="585"/>
      <c r="C56" s="594"/>
      <c r="D56" s="594"/>
      <c r="E56" s="594"/>
      <c r="F56" s="594"/>
      <c r="G56" s="594"/>
      <c r="H56" s="594"/>
      <c r="I56" s="594"/>
      <c r="J56" s="594"/>
      <c r="K56" s="594"/>
      <c r="L56" s="594"/>
      <c r="M56" s="594"/>
      <c r="N56" s="594"/>
      <c r="O56" s="594"/>
      <c r="P56" s="595"/>
      <c r="Q56" s="596"/>
      <c r="R56" s="594"/>
      <c r="S56" s="594"/>
      <c r="T56" s="594"/>
      <c r="U56" s="594"/>
      <c r="V56" s="574"/>
      <c r="W56" s="89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</row>
    <row r="57" spans="1:37" ht="18" customHeight="1">
      <c r="A57" s="534"/>
      <c r="B57" s="586"/>
      <c r="C57" s="594"/>
      <c r="D57" s="594"/>
      <c r="E57" s="594"/>
      <c r="F57" s="594"/>
      <c r="G57" s="594"/>
      <c r="H57" s="594"/>
      <c r="I57" s="594"/>
      <c r="J57" s="594"/>
      <c r="K57" s="594"/>
      <c r="L57" s="594"/>
      <c r="M57" s="594"/>
      <c r="N57" s="594"/>
      <c r="O57" s="594"/>
      <c r="P57" s="595"/>
      <c r="Q57" s="596"/>
      <c r="R57" s="594"/>
      <c r="S57" s="594"/>
      <c r="T57" s="594"/>
      <c r="U57" s="594"/>
      <c r="V57" s="575"/>
      <c r="W57" s="89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</row>
    <row r="58" spans="1:37" ht="18" customHeight="1">
      <c r="A58" s="125" t="s">
        <v>438</v>
      </c>
      <c r="B58" s="144">
        <v>415</v>
      </c>
      <c r="C58" s="45" t="s">
        <v>222</v>
      </c>
      <c r="D58" s="45">
        <v>181</v>
      </c>
      <c r="E58" s="45">
        <v>21</v>
      </c>
      <c r="F58" s="45" t="s">
        <v>222</v>
      </c>
      <c r="G58" s="45">
        <v>2</v>
      </c>
      <c r="H58" s="45" t="s">
        <v>222</v>
      </c>
      <c r="I58" s="45" t="s">
        <v>222</v>
      </c>
      <c r="J58" s="45">
        <v>3</v>
      </c>
      <c r="K58" s="45" t="s">
        <v>222</v>
      </c>
      <c r="L58" s="45">
        <v>1</v>
      </c>
      <c r="M58" s="45" t="s">
        <v>222</v>
      </c>
      <c r="N58" s="45">
        <v>24</v>
      </c>
      <c r="O58" s="45">
        <v>2</v>
      </c>
      <c r="P58" s="45" t="s">
        <v>222</v>
      </c>
      <c r="Q58" s="175" t="s">
        <v>222</v>
      </c>
      <c r="R58" s="38">
        <v>6</v>
      </c>
      <c r="S58" s="38">
        <v>10</v>
      </c>
      <c r="T58" s="175">
        <v>1</v>
      </c>
      <c r="U58" s="38">
        <v>71</v>
      </c>
      <c r="V58" s="264">
        <v>560</v>
      </c>
      <c r="W58" s="89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1:37" s="38" customFormat="1" ht="18" customHeight="1">
      <c r="A59" s="125" t="s">
        <v>439</v>
      </c>
      <c r="B59" s="144">
        <v>882</v>
      </c>
      <c r="C59" s="45" t="s">
        <v>222</v>
      </c>
      <c r="D59" s="175">
        <v>159</v>
      </c>
      <c r="E59" s="175">
        <v>34</v>
      </c>
      <c r="F59" s="45" t="s">
        <v>222</v>
      </c>
      <c r="G59" s="45">
        <v>1</v>
      </c>
      <c r="H59" s="45">
        <v>1</v>
      </c>
      <c r="I59" s="45" t="s">
        <v>222</v>
      </c>
      <c r="J59" s="45">
        <v>3</v>
      </c>
      <c r="K59" s="45">
        <v>2</v>
      </c>
      <c r="L59" s="175">
        <v>2</v>
      </c>
      <c r="M59" s="45" t="s">
        <v>222</v>
      </c>
      <c r="N59" s="175">
        <v>25</v>
      </c>
      <c r="O59" s="175">
        <v>3</v>
      </c>
      <c r="P59" s="175">
        <v>1</v>
      </c>
      <c r="Q59" s="175">
        <v>2</v>
      </c>
      <c r="R59" s="38">
        <v>4</v>
      </c>
      <c r="S59" s="38">
        <v>15</v>
      </c>
      <c r="T59" s="175">
        <v>3</v>
      </c>
      <c r="U59" s="175">
        <v>73</v>
      </c>
      <c r="V59" s="145">
        <v>226</v>
      </c>
      <c r="W59" s="89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</row>
    <row r="60" spans="1:23" ht="18" customHeight="1">
      <c r="A60" s="125" t="s">
        <v>440</v>
      </c>
      <c r="B60" s="146">
        <v>554</v>
      </c>
      <c r="C60" s="265" t="s">
        <v>222</v>
      </c>
      <c r="D60" s="171">
        <v>202</v>
      </c>
      <c r="E60" s="171">
        <v>36</v>
      </c>
      <c r="F60" s="265" t="s">
        <v>222</v>
      </c>
      <c r="G60" s="265">
        <v>1</v>
      </c>
      <c r="H60" s="265">
        <v>1</v>
      </c>
      <c r="I60" s="265" t="s">
        <v>222</v>
      </c>
      <c r="J60" s="265">
        <v>3</v>
      </c>
      <c r="K60" s="265">
        <v>2</v>
      </c>
      <c r="L60" s="171">
        <v>4</v>
      </c>
      <c r="M60" s="265" t="s">
        <v>222</v>
      </c>
      <c r="N60" s="171">
        <v>38</v>
      </c>
      <c r="O60" s="171">
        <v>3</v>
      </c>
      <c r="P60" s="265" t="s">
        <v>222</v>
      </c>
      <c r="Q60" s="265">
        <v>4</v>
      </c>
      <c r="R60" s="133">
        <v>5</v>
      </c>
      <c r="S60" s="133">
        <v>23</v>
      </c>
      <c r="T60" s="171">
        <v>1</v>
      </c>
      <c r="U60" s="171">
        <v>67</v>
      </c>
      <c r="V60" s="266">
        <v>100</v>
      </c>
      <c r="W60" s="89"/>
    </row>
    <row r="61" spans="1:23" ht="18" customHeight="1">
      <c r="A61" s="125" t="s">
        <v>441</v>
      </c>
      <c r="B61" s="147">
        <v>490</v>
      </c>
      <c r="C61" s="265" t="s">
        <v>222</v>
      </c>
      <c r="D61" s="171">
        <v>166</v>
      </c>
      <c r="E61" s="171">
        <v>60</v>
      </c>
      <c r="F61" s="265" t="s">
        <v>222</v>
      </c>
      <c r="G61" s="265" t="s">
        <v>222</v>
      </c>
      <c r="H61" s="265" t="s">
        <v>222</v>
      </c>
      <c r="I61" s="265" t="s">
        <v>222</v>
      </c>
      <c r="J61" s="265">
        <v>4</v>
      </c>
      <c r="K61" s="265">
        <v>2</v>
      </c>
      <c r="L61" s="171" t="s">
        <v>222</v>
      </c>
      <c r="M61" s="265" t="s">
        <v>222</v>
      </c>
      <c r="N61" s="171">
        <v>24</v>
      </c>
      <c r="O61" s="171">
        <v>3</v>
      </c>
      <c r="P61" s="265">
        <v>4</v>
      </c>
      <c r="Q61" s="265">
        <v>2</v>
      </c>
      <c r="R61" s="133">
        <v>4</v>
      </c>
      <c r="S61" s="133">
        <v>20</v>
      </c>
      <c r="T61" s="171">
        <v>1</v>
      </c>
      <c r="U61" s="171">
        <v>203</v>
      </c>
      <c r="V61" s="148">
        <v>116</v>
      </c>
      <c r="W61" s="73"/>
    </row>
    <row r="62" spans="1:23" ht="18" customHeight="1">
      <c r="A62" s="218" t="s">
        <v>442</v>
      </c>
      <c r="B62" s="267">
        <v>740</v>
      </c>
      <c r="C62" s="268" t="s">
        <v>222</v>
      </c>
      <c r="D62" s="269">
        <v>152</v>
      </c>
      <c r="E62" s="269">
        <v>28</v>
      </c>
      <c r="F62" s="268" t="s">
        <v>222</v>
      </c>
      <c r="G62" s="268">
        <v>4</v>
      </c>
      <c r="H62" s="268" t="s">
        <v>222</v>
      </c>
      <c r="I62" s="268" t="s">
        <v>222</v>
      </c>
      <c r="J62" s="268">
        <v>1</v>
      </c>
      <c r="K62" s="268">
        <v>2</v>
      </c>
      <c r="L62" s="269">
        <v>1</v>
      </c>
      <c r="M62" s="268" t="s">
        <v>222</v>
      </c>
      <c r="N62" s="269">
        <v>35</v>
      </c>
      <c r="O62" s="269">
        <v>4</v>
      </c>
      <c r="P62" s="268">
        <v>4</v>
      </c>
      <c r="Q62" s="268">
        <v>2</v>
      </c>
      <c r="R62" s="252">
        <v>3</v>
      </c>
      <c r="S62" s="252">
        <v>11</v>
      </c>
      <c r="T62" s="268" t="s">
        <v>222</v>
      </c>
      <c r="U62" s="269">
        <v>312</v>
      </c>
      <c r="V62" s="270">
        <v>181</v>
      </c>
      <c r="W62" s="73"/>
    </row>
    <row r="63" spans="1:23" ht="18" customHeight="1">
      <c r="A63" s="82" t="s">
        <v>153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W63" s="82"/>
    </row>
    <row r="64" spans="2:23" ht="18" customHeight="1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90"/>
      <c r="O64" s="9"/>
      <c r="P64" s="91"/>
      <c r="Q64" s="91"/>
      <c r="W64" s="82"/>
    </row>
    <row r="65" spans="1:23" ht="18" customHeight="1">
      <c r="A65" s="8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90"/>
      <c r="O65" s="9"/>
      <c r="P65" s="91"/>
      <c r="Q65" s="91"/>
      <c r="W65" s="82"/>
    </row>
    <row r="66" spans="2:17" ht="14.25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90"/>
      <c r="O66" s="90"/>
      <c r="P66" s="90"/>
      <c r="Q66" s="90"/>
    </row>
    <row r="67" ht="18.7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8" customHeight="1">
      <c r="W80" s="82"/>
    </row>
    <row r="81" spans="2:17" ht="14.25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90"/>
      <c r="O81" s="90"/>
      <c r="P81" s="90"/>
      <c r="Q81" s="90"/>
    </row>
    <row r="97" ht="19.5" customHeight="1"/>
  </sheetData>
  <sheetProtection/>
  <mergeCells count="132">
    <mergeCell ref="R55:R57"/>
    <mergeCell ref="S55:S57"/>
    <mergeCell ref="T55:T57"/>
    <mergeCell ref="U55:U57"/>
    <mergeCell ref="L55:L57"/>
    <mergeCell ref="M55:M57"/>
    <mergeCell ref="N55:N57"/>
    <mergeCell ref="O55:O57"/>
    <mergeCell ref="P55:P57"/>
    <mergeCell ref="Q55:Q57"/>
    <mergeCell ref="P54:U54"/>
    <mergeCell ref="C55:C57"/>
    <mergeCell ref="D55:D57"/>
    <mergeCell ref="E55:E57"/>
    <mergeCell ref="F55:F57"/>
    <mergeCell ref="G55:G57"/>
    <mergeCell ref="H55:H57"/>
    <mergeCell ref="I55:I57"/>
    <mergeCell ref="J55:J57"/>
    <mergeCell ref="K55:K57"/>
    <mergeCell ref="X46:X48"/>
    <mergeCell ref="X49:X51"/>
    <mergeCell ref="A51:O51"/>
    <mergeCell ref="A53:A57"/>
    <mergeCell ref="B53:B57"/>
    <mergeCell ref="C53:U53"/>
    <mergeCell ref="V53:V57"/>
    <mergeCell ref="C54:D54"/>
    <mergeCell ref="E54:I54"/>
    <mergeCell ref="J54:O54"/>
    <mergeCell ref="X39:X41"/>
    <mergeCell ref="X43:Y45"/>
    <mergeCell ref="Z43:AE43"/>
    <mergeCell ref="AF43:AK43"/>
    <mergeCell ref="Z44:AA44"/>
    <mergeCell ref="AB44:AC44"/>
    <mergeCell ref="AD44:AE44"/>
    <mergeCell ref="AF44:AG44"/>
    <mergeCell ref="AH44:AI44"/>
    <mergeCell ref="AJ44:AK44"/>
    <mergeCell ref="L39:L41"/>
    <mergeCell ref="M39:M41"/>
    <mergeCell ref="N39:N41"/>
    <mergeCell ref="O39:O41"/>
    <mergeCell ref="P39:P41"/>
    <mergeCell ref="Q39:Q41"/>
    <mergeCell ref="F39:F41"/>
    <mergeCell ref="G39:G41"/>
    <mergeCell ref="H39:H41"/>
    <mergeCell ref="I39:I41"/>
    <mergeCell ref="J39:J41"/>
    <mergeCell ref="K39:K41"/>
    <mergeCell ref="AH31:AI31"/>
    <mergeCell ref="AJ31:AK31"/>
    <mergeCell ref="X33:X35"/>
    <mergeCell ref="X36:X38"/>
    <mergeCell ref="A37:O37"/>
    <mergeCell ref="A39:A41"/>
    <mergeCell ref="B39:B41"/>
    <mergeCell ref="C39:C41"/>
    <mergeCell ref="D39:D41"/>
    <mergeCell ref="E39:E41"/>
    <mergeCell ref="M25:M27"/>
    <mergeCell ref="N25:N27"/>
    <mergeCell ref="O25:O27"/>
    <mergeCell ref="X28:AK28"/>
    <mergeCell ref="X30:Y32"/>
    <mergeCell ref="Z30:AK30"/>
    <mergeCell ref="Z31:AA31"/>
    <mergeCell ref="AB31:AC31"/>
    <mergeCell ref="AD31:AE31"/>
    <mergeCell ref="AF31:AG31"/>
    <mergeCell ref="G25:G27"/>
    <mergeCell ref="H25:H27"/>
    <mergeCell ref="I25:I27"/>
    <mergeCell ref="J25:J27"/>
    <mergeCell ref="K25:K27"/>
    <mergeCell ref="L25:L27"/>
    <mergeCell ref="A25:A27"/>
    <mergeCell ref="B25:B27"/>
    <mergeCell ref="C25:C27"/>
    <mergeCell ref="D25:D27"/>
    <mergeCell ref="E25:E27"/>
    <mergeCell ref="F25:F27"/>
    <mergeCell ref="A15:B15"/>
    <mergeCell ref="X15:Y15"/>
    <mergeCell ref="A16:B16"/>
    <mergeCell ref="X16:Y16"/>
    <mergeCell ref="A17:B17"/>
    <mergeCell ref="A23:O23"/>
    <mergeCell ref="A11:B11"/>
    <mergeCell ref="X11:Y11"/>
    <mergeCell ref="X12:Y12"/>
    <mergeCell ref="A13:B13"/>
    <mergeCell ref="X13:Y13"/>
    <mergeCell ref="A14:B14"/>
    <mergeCell ref="X14:Y14"/>
    <mergeCell ref="A8:B8"/>
    <mergeCell ref="X7:Y7"/>
    <mergeCell ref="A9:B9"/>
    <mergeCell ref="X8:Y8"/>
    <mergeCell ref="A10:B10"/>
    <mergeCell ref="X9:Y9"/>
    <mergeCell ref="X10:Y10"/>
    <mergeCell ref="AJ4:AJ5"/>
    <mergeCell ref="AK4:AK5"/>
    <mergeCell ref="Z5:AA5"/>
    <mergeCell ref="AB5:AC5"/>
    <mergeCell ref="A7:B7"/>
    <mergeCell ref="X6:Y6"/>
    <mergeCell ref="P4:P6"/>
    <mergeCell ref="X4:Y5"/>
    <mergeCell ref="Z4:AC4"/>
    <mergeCell ref="AD4:AE5"/>
    <mergeCell ref="AF4:AG5"/>
    <mergeCell ref="AH4:AI5"/>
    <mergeCell ref="J4:J6"/>
    <mergeCell ref="K4:K6"/>
    <mergeCell ref="L4:L6"/>
    <mergeCell ref="M4:M6"/>
    <mergeCell ref="N4:N6"/>
    <mergeCell ref="O4:O6"/>
    <mergeCell ref="A2:P2"/>
    <mergeCell ref="X2:AK2"/>
    <mergeCell ref="A4:B6"/>
    <mergeCell ref="C4:C6"/>
    <mergeCell ref="D4:D6"/>
    <mergeCell ref="E4:E6"/>
    <mergeCell ref="F4:F6"/>
    <mergeCell ref="G4:G6"/>
    <mergeCell ref="H4:H6"/>
    <mergeCell ref="I4:I6"/>
  </mergeCells>
  <conditionalFormatting sqref="R55 S55:U57 N81 N64:N66">
    <cfRule type="cellIs" priority="1" dxfId="17" operator="equal" stopIfTrue="1">
      <formula>"その他"</formula>
    </cfRule>
  </conditionalFormatting>
  <printOptions horizontalCentered="1" verticalCentered="1"/>
  <pageMargins left="0.5905511811023623" right="0.5905511811023623" top="0.984251968503937" bottom="0.5905511811023623" header="0" footer="0"/>
  <pageSetup blackAndWhite="1"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7"/>
  <sheetViews>
    <sheetView zoomScale="70" zoomScaleNormal="70" zoomScaleSheetLayoutView="75" zoomScalePageLayoutView="0" workbookViewId="0" topLeftCell="A1">
      <selection activeCell="T45" sqref="T45"/>
    </sheetView>
  </sheetViews>
  <sheetFormatPr defaultColWidth="10.59765625" defaultRowHeight="15"/>
  <cols>
    <col min="1" max="1" width="20.59765625" style="40" customWidth="1"/>
    <col min="2" max="3" width="8.8984375" style="40" customWidth="1"/>
    <col min="4" max="4" width="12.59765625" style="40" customWidth="1"/>
    <col min="5" max="5" width="8.8984375" style="40" customWidth="1"/>
    <col min="6" max="6" width="9.8984375" style="40" customWidth="1"/>
    <col min="7" max="7" width="8.8984375" style="40" customWidth="1"/>
    <col min="8" max="8" width="11.59765625" style="40" customWidth="1"/>
    <col min="9" max="9" width="8.8984375" style="40" customWidth="1"/>
    <col min="10" max="10" width="10" style="40" customWidth="1"/>
    <col min="11" max="13" width="8.8984375" style="40" customWidth="1"/>
    <col min="14" max="14" width="10.8984375" style="40" customWidth="1"/>
    <col min="15" max="18" width="9.59765625" style="40" customWidth="1"/>
    <col min="19" max="19" width="8.59765625" style="40" customWidth="1"/>
    <col min="20" max="20" width="12.59765625" style="40" customWidth="1"/>
    <col min="21" max="21" width="9.59765625" style="40" customWidth="1"/>
    <col min="22" max="22" width="11.5" style="40" customWidth="1"/>
    <col min="23" max="23" width="9.5" style="40" customWidth="1"/>
    <col min="24" max="24" width="10.09765625" style="40" customWidth="1"/>
    <col min="25" max="25" width="10" style="40" customWidth="1"/>
    <col min="26" max="26" width="9.09765625" style="40" customWidth="1"/>
    <col min="27" max="27" width="9.59765625" style="40" customWidth="1"/>
    <col min="28" max="28" width="13.59765625" style="40" customWidth="1"/>
    <col min="29" max="29" width="11.09765625" style="40" customWidth="1"/>
    <col min="30" max="16384" width="10.59765625" style="40" customWidth="1"/>
  </cols>
  <sheetData>
    <row r="1" spans="1:31" s="47" customFormat="1" ht="19.5" customHeight="1">
      <c r="A1" s="21" t="s">
        <v>427</v>
      </c>
      <c r="B1" s="21"/>
      <c r="C1" s="98"/>
      <c r="D1" s="98"/>
      <c r="E1" s="98"/>
      <c r="F1" s="98"/>
      <c r="G1" s="2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8"/>
      <c r="AB1" s="98"/>
      <c r="AE1" s="23" t="s">
        <v>0</v>
      </c>
    </row>
    <row r="2" spans="1:29" ht="19.5" customHeight="1">
      <c r="A2" s="515" t="s">
        <v>475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</row>
    <row r="3" spans="1:29" ht="18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</row>
    <row r="4" spans="1:30" ht="18" customHeight="1">
      <c r="A4" s="604" t="s">
        <v>232</v>
      </c>
      <c r="B4" s="605"/>
      <c r="C4" s="609" t="s">
        <v>118</v>
      </c>
      <c r="D4" s="609"/>
      <c r="E4" s="609"/>
      <c r="F4" s="609"/>
      <c r="G4" s="609"/>
      <c r="H4" s="609"/>
      <c r="I4" s="609"/>
      <c r="J4" s="609"/>
      <c r="K4" s="609"/>
      <c r="L4" s="609"/>
      <c r="M4" s="609"/>
      <c r="N4" s="609"/>
      <c r="O4" s="609"/>
      <c r="P4" s="609"/>
      <c r="Q4" s="609"/>
      <c r="R4" s="610"/>
      <c r="S4" s="611" t="s">
        <v>119</v>
      </c>
      <c r="T4" s="612"/>
      <c r="U4" s="612"/>
      <c r="V4" s="612"/>
      <c r="W4" s="612"/>
      <c r="X4" s="612"/>
      <c r="Y4" s="612"/>
      <c r="Z4" s="612"/>
      <c r="AA4" s="612"/>
      <c r="AB4" s="612"/>
      <c r="AC4" s="612"/>
      <c r="AD4" s="85"/>
    </row>
    <row r="5" spans="1:30" ht="18" customHeight="1">
      <c r="A5" s="600"/>
      <c r="B5" s="606"/>
      <c r="C5" s="613" t="s">
        <v>233</v>
      </c>
      <c r="D5" s="597"/>
      <c r="E5" s="601" t="s">
        <v>120</v>
      </c>
      <c r="F5" s="614"/>
      <c r="G5" s="52"/>
      <c r="H5" s="52"/>
      <c r="I5" s="52"/>
      <c r="J5" s="52"/>
      <c r="K5" s="52"/>
      <c r="L5" s="52"/>
      <c r="M5" s="52"/>
      <c r="N5" s="52"/>
      <c r="O5" s="52"/>
      <c r="P5" s="603" t="s">
        <v>53</v>
      </c>
      <c r="Q5" s="603" t="s">
        <v>54</v>
      </c>
      <c r="R5" s="597" t="s">
        <v>55</v>
      </c>
      <c r="S5" s="598" t="s">
        <v>56</v>
      </c>
      <c r="T5" s="599"/>
      <c r="U5" s="601" t="s">
        <v>121</v>
      </c>
      <c r="V5" s="614"/>
      <c r="W5" s="614"/>
      <c r="X5" s="614"/>
      <c r="Y5" s="615"/>
      <c r="Z5" s="603" t="s">
        <v>122</v>
      </c>
      <c r="AA5" s="616" t="s">
        <v>123</v>
      </c>
      <c r="AB5" s="617"/>
      <c r="AC5" s="618" t="s">
        <v>51</v>
      </c>
      <c r="AD5" s="85"/>
    </row>
    <row r="6" spans="1:29" ht="18" customHeight="1">
      <c r="A6" s="600"/>
      <c r="B6" s="606"/>
      <c r="C6" s="600"/>
      <c r="D6" s="527"/>
      <c r="E6" s="574"/>
      <c r="F6" s="566"/>
      <c r="G6" s="601" t="s">
        <v>124</v>
      </c>
      <c r="H6" s="552"/>
      <c r="I6" s="552"/>
      <c r="J6" s="552"/>
      <c r="K6" s="552"/>
      <c r="L6" s="552"/>
      <c r="M6" s="552"/>
      <c r="N6" s="553"/>
      <c r="O6" s="603" t="s">
        <v>125</v>
      </c>
      <c r="P6" s="547"/>
      <c r="Q6" s="547"/>
      <c r="R6" s="527"/>
      <c r="S6" s="554"/>
      <c r="T6" s="600"/>
      <c r="U6" s="602"/>
      <c r="V6" s="567"/>
      <c r="W6" s="567"/>
      <c r="X6" s="567"/>
      <c r="Y6" s="534"/>
      <c r="Z6" s="547"/>
      <c r="AA6" s="530"/>
      <c r="AB6" s="530"/>
      <c r="AC6" s="574"/>
    </row>
    <row r="7" spans="1:29" ht="18" customHeight="1">
      <c r="A7" s="600"/>
      <c r="B7" s="606"/>
      <c r="C7" s="600"/>
      <c r="D7" s="527"/>
      <c r="E7" s="574"/>
      <c r="F7" s="566"/>
      <c r="G7" s="601" t="s">
        <v>154</v>
      </c>
      <c r="H7" s="615"/>
      <c r="I7" s="601" t="s">
        <v>52</v>
      </c>
      <c r="J7" s="615"/>
      <c r="K7" s="601" t="s">
        <v>235</v>
      </c>
      <c r="L7" s="615"/>
      <c r="M7" s="601" t="s">
        <v>236</v>
      </c>
      <c r="N7" s="615"/>
      <c r="O7" s="547"/>
      <c r="P7" s="547"/>
      <c r="Q7" s="547"/>
      <c r="R7" s="527"/>
      <c r="S7" s="554"/>
      <c r="T7" s="600"/>
      <c r="U7" s="601" t="s">
        <v>126</v>
      </c>
      <c r="V7" s="553"/>
      <c r="W7" s="601" t="s">
        <v>40</v>
      </c>
      <c r="X7" s="553"/>
      <c r="Y7" s="601" t="s">
        <v>41</v>
      </c>
      <c r="Z7" s="547"/>
      <c r="AA7" s="530"/>
      <c r="AB7" s="530"/>
      <c r="AC7" s="574"/>
    </row>
    <row r="8" spans="1:29" ht="18" customHeight="1">
      <c r="A8" s="607"/>
      <c r="B8" s="608"/>
      <c r="C8" s="567" t="s">
        <v>42</v>
      </c>
      <c r="D8" s="534"/>
      <c r="E8" s="602" t="s">
        <v>43</v>
      </c>
      <c r="F8" s="534"/>
      <c r="G8" s="602"/>
      <c r="H8" s="534"/>
      <c r="I8" s="602"/>
      <c r="J8" s="534"/>
      <c r="K8" s="602"/>
      <c r="L8" s="534"/>
      <c r="M8" s="602"/>
      <c r="N8" s="534"/>
      <c r="O8" s="150" t="s">
        <v>44</v>
      </c>
      <c r="P8" s="150" t="s">
        <v>44</v>
      </c>
      <c r="Q8" s="150" t="s">
        <v>44</v>
      </c>
      <c r="R8" s="129" t="s">
        <v>45</v>
      </c>
      <c r="S8" s="602" t="s">
        <v>237</v>
      </c>
      <c r="T8" s="534"/>
      <c r="U8" s="602"/>
      <c r="V8" s="534"/>
      <c r="W8" s="602"/>
      <c r="X8" s="534"/>
      <c r="Y8" s="602"/>
      <c r="Z8" s="124" t="s">
        <v>237</v>
      </c>
      <c r="AA8" s="602" t="s">
        <v>237</v>
      </c>
      <c r="AB8" s="534"/>
      <c r="AC8" s="150" t="s">
        <v>45</v>
      </c>
    </row>
    <row r="9" spans="1:29" ht="18" customHeight="1">
      <c r="A9" s="621" t="s">
        <v>436</v>
      </c>
      <c r="B9" s="622"/>
      <c r="D9" s="36">
        <v>1157350</v>
      </c>
      <c r="E9" s="171"/>
      <c r="F9" s="36">
        <v>412756</v>
      </c>
      <c r="G9" s="171"/>
      <c r="H9" s="37">
        <v>412755</v>
      </c>
      <c r="I9" s="171"/>
      <c r="J9" s="36">
        <v>253106</v>
      </c>
      <c r="K9" s="171"/>
      <c r="L9" s="36">
        <v>12653</v>
      </c>
      <c r="M9" s="171"/>
      <c r="N9" s="36">
        <v>146996</v>
      </c>
      <c r="O9" s="36">
        <v>1</v>
      </c>
      <c r="P9" s="36">
        <v>51925</v>
      </c>
      <c r="Q9" s="37">
        <v>8644</v>
      </c>
      <c r="R9" s="172">
        <v>14.4</v>
      </c>
      <c r="S9" s="36" t="s">
        <v>264</v>
      </c>
      <c r="T9" s="37">
        <v>1157350</v>
      </c>
      <c r="U9" s="171"/>
      <c r="V9" s="37">
        <v>122028</v>
      </c>
      <c r="W9" s="171"/>
      <c r="X9" s="37">
        <v>122028</v>
      </c>
      <c r="Y9" s="37" t="s">
        <v>222</v>
      </c>
      <c r="Z9" s="36">
        <v>22</v>
      </c>
      <c r="AA9" s="38"/>
      <c r="AB9" s="37">
        <v>1117987</v>
      </c>
      <c r="AC9" s="173">
        <v>96.6</v>
      </c>
    </row>
    <row r="10" spans="1:29" ht="18" customHeight="1">
      <c r="A10" s="496" t="s">
        <v>285</v>
      </c>
      <c r="B10" s="497"/>
      <c r="D10" s="174">
        <v>1154217</v>
      </c>
      <c r="E10" s="175"/>
      <c r="F10" s="174">
        <v>404850</v>
      </c>
      <c r="G10" s="175"/>
      <c r="H10" s="174">
        <v>404849</v>
      </c>
      <c r="I10" s="175"/>
      <c r="J10" s="174">
        <v>246864</v>
      </c>
      <c r="K10" s="175"/>
      <c r="L10" s="174">
        <v>12097</v>
      </c>
      <c r="M10" s="175"/>
      <c r="N10" s="174">
        <v>145888</v>
      </c>
      <c r="O10" s="36">
        <v>1</v>
      </c>
      <c r="P10" s="174">
        <v>50916</v>
      </c>
      <c r="Q10" s="174">
        <v>10406</v>
      </c>
      <c r="R10" s="176">
        <v>14.8</v>
      </c>
      <c r="S10" s="38" t="s">
        <v>264</v>
      </c>
      <c r="T10" s="174">
        <v>1154217</v>
      </c>
      <c r="U10" s="175"/>
      <c r="V10" s="174">
        <v>116246</v>
      </c>
      <c r="W10" s="38"/>
      <c r="X10" s="174">
        <v>116246</v>
      </c>
      <c r="Y10" s="37" t="s">
        <v>222</v>
      </c>
      <c r="Z10" s="174">
        <v>17</v>
      </c>
      <c r="AA10" s="38"/>
      <c r="AB10" s="174">
        <v>1116980</v>
      </c>
      <c r="AC10" s="177">
        <v>96.8</v>
      </c>
    </row>
    <row r="11" spans="1:29" ht="18" customHeight="1">
      <c r="A11" s="496" t="s">
        <v>348</v>
      </c>
      <c r="B11" s="557"/>
      <c r="C11" s="40" t="s">
        <v>264</v>
      </c>
      <c r="D11" s="174">
        <v>1150854</v>
      </c>
      <c r="E11" s="175"/>
      <c r="F11" s="174">
        <v>399161</v>
      </c>
      <c r="G11" s="175"/>
      <c r="H11" s="174">
        <v>399160</v>
      </c>
      <c r="I11" s="175"/>
      <c r="J11" s="174">
        <v>243060</v>
      </c>
      <c r="K11" s="175"/>
      <c r="L11" s="174">
        <v>10204</v>
      </c>
      <c r="M11" s="175"/>
      <c r="N11" s="174">
        <v>145896</v>
      </c>
      <c r="O11" s="36">
        <v>1</v>
      </c>
      <c r="P11" s="174">
        <v>50897</v>
      </c>
      <c r="Q11" s="174">
        <v>7829</v>
      </c>
      <c r="R11" s="176">
        <v>14.4</v>
      </c>
      <c r="S11" s="38" t="s">
        <v>264</v>
      </c>
      <c r="T11" s="174">
        <v>1150854</v>
      </c>
      <c r="U11" s="175"/>
      <c r="V11" s="174">
        <v>114024</v>
      </c>
      <c r="W11" s="38"/>
      <c r="X11" s="174">
        <v>114024</v>
      </c>
      <c r="Y11" s="37" t="s">
        <v>222</v>
      </c>
      <c r="Z11" s="174">
        <v>12</v>
      </c>
      <c r="AA11" s="38"/>
      <c r="AB11" s="174">
        <v>1116289</v>
      </c>
      <c r="AC11" s="177">
        <v>97</v>
      </c>
    </row>
    <row r="12" spans="1:29" ht="18" customHeight="1">
      <c r="A12" s="496" t="s">
        <v>406</v>
      </c>
      <c r="B12" s="623"/>
      <c r="C12" s="178" t="s">
        <v>49</v>
      </c>
      <c r="D12" s="179">
        <v>1145238</v>
      </c>
      <c r="E12" s="171"/>
      <c r="F12" s="179">
        <v>385693</v>
      </c>
      <c r="G12" s="171"/>
      <c r="H12" s="179">
        <v>385692</v>
      </c>
      <c r="I12" s="171"/>
      <c r="J12" s="179">
        <v>227399</v>
      </c>
      <c r="K12" s="171"/>
      <c r="L12" s="179">
        <v>11398</v>
      </c>
      <c r="M12" s="171"/>
      <c r="N12" s="179">
        <v>146895</v>
      </c>
      <c r="O12" s="103">
        <v>1</v>
      </c>
      <c r="P12" s="179">
        <v>50637</v>
      </c>
      <c r="Q12" s="179">
        <v>8417</v>
      </c>
      <c r="R12" s="180">
        <v>15</v>
      </c>
      <c r="S12" s="171" t="s">
        <v>264</v>
      </c>
      <c r="T12" s="179">
        <v>1141079</v>
      </c>
      <c r="U12" s="171"/>
      <c r="V12" s="179">
        <v>117039</v>
      </c>
      <c r="W12" s="171"/>
      <c r="X12" s="179">
        <v>117039</v>
      </c>
      <c r="Y12" s="181" t="s">
        <v>222</v>
      </c>
      <c r="Z12" s="179">
        <v>6</v>
      </c>
      <c r="AA12" s="171"/>
      <c r="AB12" s="179">
        <v>1109668</v>
      </c>
      <c r="AC12" s="182">
        <v>97.2</v>
      </c>
    </row>
    <row r="13" spans="1:29" s="10" customFormat="1" ht="18" customHeight="1">
      <c r="A13" s="619" t="s">
        <v>437</v>
      </c>
      <c r="B13" s="620"/>
      <c r="C13" s="178" t="s">
        <v>49</v>
      </c>
      <c r="D13" s="453">
        <f>SUM(D16:D34)</f>
        <v>1140659</v>
      </c>
      <c r="E13" s="192"/>
      <c r="F13" s="453">
        <f>SUM(F16:F34)</f>
        <v>382801</v>
      </c>
      <c r="G13" s="192"/>
      <c r="H13" s="453">
        <f>SUM(H16:H34)</f>
        <v>382800</v>
      </c>
      <c r="I13" s="192"/>
      <c r="J13" s="453">
        <f>SUM(J16:J34)</f>
        <v>226646</v>
      </c>
      <c r="K13" s="192"/>
      <c r="L13" s="453">
        <f>SUM(L16:L34)</f>
        <v>10195</v>
      </c>
      <c r="M13" s="192"/>
      <c r="N13" s="453">
        <f>SUM(N16:N34)</f>
        <v>145959</v>
      </c>
      <c r="O13" s="106">
        <v>1</v>
      </c>
      <c r="P13" s="453">
        <f>SUM(P16:P34)</f>
        <v>50912</v>
      </c>
      <c r="Q13" s="453">
        <f>SUM(Q16:Q34)</f>
        <v>7196</v>
      </c>
      <c r="R13" s="454">
        <v>14.9</v>
      </c>
      <c r="S13" s="192" t="s">
        <v>264</v>
      </c>
      <c r="T13" s="453">
        <f>SUM(T16:T34)</f>
        <v>1140389</v>
      </c>
      <c r="U13" s="192"/>
      <c r="V13" s="453">
        <f>SUM(V16:V34)</f>
        <v>109102</v>
      </c>
      <c r="W13" s="192"/>
      <c r="X13" s="453">
        <f>SUM(X16:X34)</f>
        <v>109102</v>
      </c>
      <c r="Y13" s="193" t="s">
        <v>222</v>
      </c>
      <c r="Z13" s="453">
        <f>SUM(Z16:Z34)</f>
        <v>1</v>
      </c>
      <c r="AA13" s="192"/>
      <c r="AB13" s="453">
        <f>SUM(AB16:AB34)</f>
        <v>1111201</v>
      </c>
      <c r="AC13" s="455">
        <v>97.4</v>
      </c>
    </row>
    <row r="14" spans="1:29" ht="18" customHeight="1">
      <c r="A14" s="38"/>
      <c r="B14" s="183"/>
      <c r="C14" s="184" t="s">
        <v>49</v>
      </c>
      <c r="E14" s="36" t="s">
        <v>264</v>
      </c>
      <c r="F14" s="38"/>
      <c r="G14" s="36" t="s">
        <v>264</v>
      </c>
      <c r="H14" s="38"/>
      <c r="I14" s="36" t="s">
        <v>264</v>
      </c>
      <c r="J14" s="38"/>
      <c r="K14" s="36" t="s">
        <v>264</v>
      </c>
      <c r="L14" s="38"/>
      <c r="M14" s="36" t="s">
        <v>264</v>
      </c>
      <c r="N14" s="38"/>
      <c r="O14" s="36"/>
      <c r="P14" s="37" t="s">
        <v>264</v>
      </c>
      <c r="Q14" s="37" t="s">
        <v>264</v>
      </c>
      <c r="R14" s="185" t="s">
        <v>264</v>
      </c>
      <c r="S14" s="36" t="s">
        <v>264</v>
      </c>
      <c r="T14" s="38"/>
      <c r="U14" s="36" t="s">
        <v>264</v>
      </c>
      <c r="V14" s="38"/>
      <c r="W14" s="36" t="s">
        <v>264</v>
      </c>
      <c r="X14" s="38"/>
      <c r="Y14" s="37" t="s">
        <v>264</v>
      </c>
      <c r="Z14" s="37" t="s">
        <v>264</v>
      </c>
      <c r="AA14" s="36" t="s">
        <v>264</v>
      </c>
      <c r="AB14" s="38"/>
      <c r="AC14" s="173" t="s">
        <v>264</v>
      </c>
    </row>
    <row r="15" spans="1:29" ht="18" customHeight="1">
      <c r="A15" s="38"/>
      <c r="B15" s="183"/>
      <c r="C15" s="184" t="s">
        <v>49</v>
      </c>
      <c r="E15" s="186" t="s">
        <v>264</v>
      </c>
      <c r="F15" s="187"/>
      <c r="G15" s="36" t="s">
        <v>264</v>
      </c>
      <c r="H15" s="38"/>
      <c r="I15" s="36" t="s">
        <v>264</v>
      </c>
      <c r="J15" s="38"/>
      <c r="K15" s="36" t="s">
        <v>264</v>
      </c>
      <c r="L15" s="38"/>
      <c r="M15" s="36" t="s">
        <v>264</v>
      </c>
      <c r="N15" s="38"/>
      <c r="O15" s="36" t="s">
        <v>264</v>
      </c>
      <c r="P15" s="37" t="s">
        <v>264</v>
      </c>
      <c r="Q15" s="37" t="s">
        <v>264</v>
      </c>
      <c r="R15" s="185" t="s">
        <v>264</v>
      </c>
      <c r="S15" s="36" t="s">
        <v>264</v>
      </c>
      <c r="T15" s="38"/>
      <c r="U15" s="36" t="s">
        <v>264</v>
      </c>
      <c r="V15" s="38"/>
      <c r="W15" s="36" t="s">
        <v>264</v>
      </c>
      <c r="X15" s="38"/>
      <c r="Y15" s="37" t="s">
        <v>264</v>
      </c>
      <c r="Z15" s="37" t="s">
        <v>264</v>
      </c>
      <c r="AA15" s="36" t="s">
        <v>264</v>
      </c>
      <c r="AB15" s="38"/>
      <c r="AC15" s="173" t="s">
        <v>264</v>
      </c>
    </row>
    <row r="16" spans="1:29" ht="18" customHeight="1">
      <c r="A16" s="624" t="s">
        <v>65</v>
      </c>
      <c r="B16" s="561"/>
      <c r="C16" s="189"/>
      <c r="D16" s="37">
        <v>452289</v>
      </c>
      <c r="E16" s="175"/>
      <c r="F16" s="174">
        <f>SUM(J16:O16)</f>
        <v>151754</v>
      </c>
      <c r="G16" s="175"/>
      <c r="H16" s="174">
        <f>SUM(J16:N16)</f>
        <v>151754</v>
      </c>
      <c r="I16" s="175"/>
      <c r="J16" s="37">
        <v>119850</v>
      </c>
      <c r="K16" s="175"/>
      <c r="L16" s="37">
        <v>3676</v>
      </c>
      <c r="M16" s="175"/>
      <c r="N16" s="174">
        <v>28228</v>
      </c>
      <c r="O16" s="37" t="s">
        <v>222</v>
      </c>
      <c r="P16" s="37">
        <v>16287</v>
      </c>
      <c r="Q16" s="37">
        <v>4513</v>
      </c>
      <c r="R16" s="185">
        <v>13.31055181196286</v>
      </c>
      <c r="S16" s="175"/>
      <c r="T16" s="37">
        <v>452289</v>
      </c>
      <c r="U16" s="175"/>
      <c r="V16" s="37">
        <v>8951</v>
      </c>
      <c r="W16" s="175"/>
      <c r="X16" s="37">
        <v>8951</v>
      </c>
      <c r="Y16" s="37" t="s">
        <v>222</v>
      </c>
      <c r="Z16" s="37" t="s">
        <v>222</v>
      </c>
      <c r="AA16" s="38"/>
      <c r="AB16" s="37">
        <v>449745</v>
      </c>
      <c r="AC16" s="173">
        <v>99.43752777538255</v>
      </c>
    </row>
    <row r="17" spans="1:29" ht="18" customHeight="1">
      <c r="A17" s="624" t="s">
        <v>238</v>
      </c>
      <c r="B17" s="561"/>
      <c r="C17" s="189"/>
      <c r="D17" s="37">
        <v>52322</v>
      </c>
      <c r="E17" s="175"/>
      <c r="F17" s="174">
        <f aca="true" t="shared" si="0" ref="F17:F34">SUM(J17:O17)</f>
        <v>21204</v>
      </c>
      <c r="G17" s="175"/>
      <c r="H17" s="174">
        <f aca="true" t="shared" si="1" ref="H17:H34">SUM(J17:N17)</f>
        <v>21204</v>
      </c>
      <c r="I17" s="175"/>
      <c r="J17" s="37" t="s">
        <v>414</v>
      </c>
      <c r="K17" s="175"/>
      <c r="L17" s="37">
        <v>908</v>
      </c>
      <c r="M17" s="175"/>
      <c r="N17" s="174">
        <v>20296</v>
      </c>
      <c r="O17" s="37" t="s">
        <v>222</v>
      </c>
      <c r="P17" s="37">
        <v>4603</v>
      </c>
      <c r="Q17" s="37">
        <v>71</v>
      </c>
      <c r="R17" s="185">
        <v>21.969447708578144</v>
      </c>
      <c r="S17" s="175"/>
      <c r="T17" s="37">
        <v>52322</v>
      </c>
      <c r="U17" s="37"/>
      <c r="V17" s="37">
        <v>20037</v>
      </c>
      <c r="W17" s="37"/>
      <c r="X17" s="37">
        <v>20037</v>
      </c>
      <c r="Y17" s="37" t="s">
        <v>222</v>
      </c>
      <c r="Z17" s="37" t="s">
        <v>222</v>
      </c>
      <c r="AA17" s="38"/>
      <c r="AB17" s="37">
        <v>50386</v>
      </c>
      <c r="AC17" s="39">
        <v>96.29983563319445</v>
      </c>
    </row>
    <row r="18" spans="1:29" ht="18" customHeight="1">
      <c r="A18" s="624" t="s">
        <v>71</v>
      </c>
      <c r="B18" s="561"/>
      <c r="C18" s="189"/>
      <c r="D18" s="37">
        <v>108460</v>
      </c>
      <c r="E18" s="175"/>
      <c r="F18" s="174">
        <f t="shared" si="0"/>
        <v>32084</v>
      </c>
      <c r="G18" s="175"/>
      <c r="H18" s="174">
        <f t="shared" si="1"/>
        <v>32084</v>
      </c>
      <c r="I18" s="175"/>
      <c r="J18" s="37">
        <v>26096</v>
      </c>
      <c r="K18" s="175"/>
      <c r="L18" s="37">
        <v>1143</v>
      </c>
      <c r="M18" s="175"/>
      <c r="N18" s="174">
        <v>4845</v>
      </c>
      <c r="O18" s="37" t="s">
        <v>222</v>
      </c>
      <c r="P18" s="37">
        <v>4259</v>
      </c>
      <c r="Q18" s="37">
        <v>5</v>
      </c>
      <c r="R18" s="185">
        <v>13.288042631431333</v>
      </c>
      <c r="S18" s="175"/>
      <c r="T18" s="37">
        <v>108460</v>
      </c>
      <c r="U18" s="175"/>
      <c r="V18" s="37">
        <v>15340</v>
      </c>
      <c r="W18" s="175"/>
      <c r="X18" s="37">
        <v>15340</v>
      </c>
      <c r="Y18" s="37" t="s">
        <v>222</v>
      </c>
      <c r="Z18" s="37" t="s">
        <v>222</v>
      </c>
      <c r="AA18" s="38"/>
      <c r="AB18" s="37">
        <v>106378</v>
      </c>
      <c r="AC18" s="39">
        <v>98.08039830352203</v>
      </c>
    </row>
    <row r="19" spans="1:29" ht="18" customHeight="1">
      <c r="A19" s="624" t="s">
        <v>72</v>
      </c>
      <c r="B19" s="561"/>
      <c r="C19" s="189"/>
      <c r="D19" s="37">
        <v>26637</v>
      </c>
      <c r="E19" s="175"/>
      <c r="F19" s="174">
        <f t="shared" si="0"/>
        <v>12325</v>
      </c>
      <c r="G19" s="175"/>
      <c r="H19" s="174">
        <f t="shared" si="1"/>
        <v>12325</v>
      </c>
      <c r="I19" s="175"/>
      <c r="J19" s="37">
        <v>4045</v>
      </c>
      <c r="K19" s="175"/>
      <c r="L19" s="37">
        <v>1768</v>
      </c>
      <c r="M19" s="175"/>
      <c r="N19" s="174">
        <v>6512</v>
      </c>
      <c r="O19" s="37" t="s">
        <v>222</v>
      </c>
      <c r="P19" s="37">
        <v>1696</v>
      </c>
      <c r="Q19" s="37">
        <v>3</v>
      </c>
      <c r="R19" s="185">
        <v>13.78163530175211</v>
      </c>
      <c r="S19" s="175"/>
      <c r="T19" s="37">
        <v>26637</v>
      </c>
      <c r="U19" s="175"/>
      <c r="V19" s="37">
        <v>8862</v>
      </c>
      <c r="W19" s="175"/>
      <c r="X19" s="37">
        <v>8862</v>
      </c>
      <c r="Y19" s="37" t="s">
        <v>222</v>
      </c>
      <c r="Z19" s="37" t="s">
        <v>222</v>
      </c>
      <c r="AA19" s="38"/>
      <c r="AB19" s="37">
        <v>19921</v>
      </c>
      <c r="AC19" s="39">
        <v>74.78695048241168</v>
      </c>
    </row>
    <row r="20" spans="1:29" ht="18" customHeight="1">
      <c r="A20" s="624" t="s">
        <v>223</v>
      </c>
      <c r="B20" s="561"/>
      <c r="C20" s="189"/>
      <c r="D20" s="37">
        <v>14149</v>
      </c>
      <c r="E20" s="175"/>
      <c r="F20" s="174">
        <f t="shared" si="0"/>
        <v>4438</v>
      </c>
      <c r="G20" s="175"/>
      <c r="H20" s="174">
        <f t="shared" si="1"/>
        <v>4438</v>
      </c>
      <c r="I20" s="175"/>
      <c r="J20" s="37" t="s">
        <v>414</v>
      </c>
      <c r="K20" s="175"/>
      <c r="L20" s="37">
        <v>312</v>
      </c>
      <c r="M20" s="175"/>
      <c r="N20" s="174">
        <v>4126</v>
      </c>
      <c r="O20" s="37" t="s">
        <v>222</v>
      </c>
      <c r="P20" s="37">
        <v>861</v>
      </c>
      <c r="Q20" s="37" t="s">
        <v>414</v>
      </c>
      <c r="R20" s="185">
        <v>19.400630914826497</v>
      </c>
      <c r="S20" s="175"/>
      <c r="T20" s="37">
        <v>14149</v>
      </c>
      <c r="U20" s="175"/>
      <c r="V20" s="37">
        <v>3307</v>
      </c>
      <c r="W20" s="175"/>
      <c r="X20" s="37">
        <v>3307</v>
      </c>
      <c r="Y20" s="37" t="s">
        <v>222</v>
      </c>
      <c r="Z20" s="37" t="s">
        <v>222</v>
      </c>
      <c r="AA20" s="38"/>
      <c r="AB20" s="37">
        <v>11498</v>
      </c>
      <c r="AC20" s="39">
        <v>81.26369354724716</v>
      </c>
    </row>
    <row r="21" spans="1:29" ht="18" customHeight="1">
      <c r="A21" s="624" t="s">
        <v>73</v>
      </c>
      <c r="B21" s="561"/>
      <c r="C21" s="189"/>
      <c r="D21" s="37">
        <v>66510</v>
      </c>
      <c r="E21" s="175"/>
      <c r="F21" s="174">
        <f t="shared" si="0"/>
        <v>25555</v>
      </c>
      <c r="G21" s="175"/>
      <c r="H21" s="174">
        <f t="shared" si="1"/>
        <v>25555</v>
      </c>
      <c r="I21" s="175"/>
      <c r="J21" s="37">
        <v>18856</v>
      </c>
      <c r="K21" s="175"/>
      <c r="L21" s="37">
        <v>634</v>
      </c>
      <c r="M21" s="175"/>
      <c r="N21" s="174">
        <v>6065</v>
      </c>
      <c r="O21" s="37" t="s">
        <v>222</v>
      </c>
      <c r="P21" s="37">
        <v>2773</v>
      </c>
      <c r="Q21" s="37">
        <v>313</v>
      </c>
      <c r="R21" s="185">
        <v>11.929797433122005</v>
      </c>
      <c r="S21" s="175"/>
      <c r="T21" s="37">
        <v>66510</v>
      </c>
      <c r="U21" s="175"/>
      <c r="V21" s="37">
        <v>15297</v>
      </c>
      <c r="W21" s="175"/>
      <c r="X21" s="37">
        <v>15297</v>
      </c>
      <c r="Y21" s="37" t="s">
        <v>222</v>
      </c>
      <c r="Z21" s="37" t="s">
        <v>414</v>
      </c>
      <c r="AA21" s="38"/>
      <c r="AB21" s="37">
        <v>64542</v>
      </c>
      <c r="AC21" s="39">
        <v>97.04104645917907</v>
      </c>
    </row>
    <row r="22" spans="1:29" ht="18" customHeight="1">
      <c r="A22" s="624" t="s">
        <v>74</v>
      </c>
      <c r="B22" s="561"/>
      <c r="C22" s="189"/>
      <c r="D22" s="37">
        <v>21442</v>
      </c>
      <c r="E22" s="175"/>
      <c r="F22" s="174">
        <f t="shared" si="0"/>
        <v>6554</v>
      </c>
      <c r="G22" s="175"/>
      <c r="H22" s="174">
        <f t="shared" si="1"/>
        <v>6554</v>
      </c>
      <c r="I22" s="175"/>
      <c r="J22" s="37" t="s">
        <v>414</v>
      </c>
      <c r="K22" s="175"/>
      <c r="L22" s="37">
        <v>110</v>
      </c>
      <c r="M22" s="175"/>
      <c r="N22" s="174">
        <v>6444</v>
      </c>
      <c r="O22" s="37" t="s">
        <v>222</v>
      </c>
      <c r="P22" s="37">
        <v>1137</v>
      </c>
      <c r="Q22" s="37">
        <v>421</v>
      </c>
      <c r="R22" s="185">
        <v>22.336917562724015</v>
      </c>
      <c r="S22" s="175"/>
      <c r="T22" s="37">
        <v>21442</v>
      </c>
      <c r="U22" s="175"/>
      <c r="V22" s="37">
        <v>3022</v>
      </c>
      <c r="W22" s="175"/>
      <c r="X22" s="37">
        <v>3022</v>
      </c>
      <c r="Y22" s="37" t="s">
        <v>222</v>
      </c>
      <c r="Z22" s="37" t="s">
        <v>222</v>
      </c>
      <c r="AA22" s="38"/>
      <c r="AB22" s="37">
        <v>20338</v>
      </c>
      <c r="AC22" s="39">
        <v>94.85122656468613</v>
      </c>
    </row>
    <row r="23" spans="1:29" ht="18" customHeight="1">
      <c r="A23" s="624" t="s">
        <v>75</v>
      </c>
      <c r="B23" s="561"/>
      <c r="C23" s="189"/>
      <c r="D23" s="37">
        <v>35549</v>
      </c>
      <c r="E23" s="175"/>
      <c r="F23" s="174">
        <f t="shared" si="0"/>
        <v>10176</v>
      </c>
      <c r="G23" s="175"/>
      <c r="H23" s="174">
        <f t="shared" si="1"/>
        <v>10176</v>
      </c>
      <c r="I23" s="175"/>
      <c r="J23" s="37" t="s">
        <v>414</v>
      </c>
      <c r="K23" s="175"/>
      <c r="L23" s="37">
        <v>175</v>
      </c>
      <c r="M23" s="175"/>
      <c r="N23" s="174">
        <v>10001</v>
      </c>
      <c r="O23" s="37" t="s">
        <v>222</v>
      </c>
      <c r="P23" s="37">
        <v>963</v>
      </c>
      <c r="Q23" s="37">
        <v>156</v>
      </c>
      <c r="R23" s="185">
        <v>10.830429732868756</v>
      </c>
      <c r="S23" s="175"/>
      <c r="T23" s="37">
        <v>35549</v>
      </c>
      <c r="U23" s="175"/>
      <c r="V23" s="37">
        <v>2528</v>
      </c>
      <c r="W23" s="175"/>
      <c r="X23" s="37">
        <v>2528</v>
      </c>
      <c r="Y23" s="37" t="s">
        <v>222</v>
      </c>
      <c r="Z23" s="37" t="s">
        <v>222</v>
      </c>
      <c r="AA23" s="38"/>
      <c r="AB23" s="37">
        <v>35096</v>
      </c>
      <c r="AC23" s="39">
        <v>98.7257025514079</v>
      </c>
    </row>
    <row r="24" spans="1:29" ht="18" customHeight="1">
      <c r="A24" s="624" t="s">
        <v>79</v>
      </c>
      <c r="B24" s="561"/>
      <c r="C24" s="189"/>
      <c r="D24" s="37">
        <v>113564</v>
      </c>
      <c r="E24" s="175"/>
      <c r="F24" s="174">
        <f t="shared" si="0"/>
        <v>38855</v>
      </c>
      <c r="G24" s="175"/>
      <c r="H24" s="174">
        <f t="shared" si="1"/>
        <v>38855</v>
      </c>
      <c r="I24" s="175"/>
      <c r="J24" s="37">
        <v>29454</v>
      </c>
      <c r="K24" s="175"/>
      <c r="L24" s="37" t="s">
        <v>414</v>
      </c>
      <c r="M24" s="175"/>
      <c r="N24" s="174">
        <v>9401</v>
      </c>
      <c r="O24" s="37" t="s">
        <v>222</v>
      </c>
      <c r="P24" s="37">
        <v>6061</v>
      </c>
      <c r="Q24" s="37">
        <v>556</v>
      </c>
      <c r="R24" s="185">
        <v>16.789728755931087</v>
      </c>
      <c r="S24" s="175"/>
      <c r="T24" s="37">
        <v>113564</v>
      </c>
      <c r="U24" s="175"/>
      <c r="V24" s="37">
        <v>7546</v>
      </c>
      <c r="W24" s="175"/>
      <c r="X24" s="37">
        <v>7546</v>
      </c>
      <c r="Y24" s="37" t="s">
        <v>222</v>
      </c>
      <c r="Z24" s="37" t="s">
        <v>222</v>
      </c>
      <c r="AA24" s="38"/>
      <c r="AB24" s="37">
        <v>111485</v>
      </c>
      <c r="AC24" s="39">
        <v>98.16931421929485</v>
      </c>
    </row>
    <row r="25" spans="1:29" ht="18" customHeight="1">
      <c r="A25" s="624" t="s">
        <v>80</v>
      </c>
      <c r="B25" s="561"/>
      <c r="C25" s="189"/>
      <c r="D25" s="37">
        <v>50206</v>
      </c>
      <c r="E25" s="175"/>
      <c r="F25" s="174">
        <f t="shared" si="0"/>
        <v>16581</v>
      </c>
      <c r="G25" s="175"/>
      <c r="H25" s="174">
        <f t="shared" si="1"/>
        <v>16581</v>
      </c>
      <c r="I25" s="175"/>
      <c r="J25" s="37">
        <v>10694</v>
      </c>
      <c r="K25" s="175"/>
      <c r="L25" s="37">
        <v>73</v>
      </c>
      <c r="M25" s="175"/>
      <c r="N25" s="174">
        <v>5814</v>
      </c>
      <c r="O25" s="37" t="s">
        <v>222</v>
      </c>
      <c r="P25" s="37">
        <v>1203</v>
      </c>
      <c r="Q25" s="37">
        <v>152</v>
      </c>
      <c r="R25" s="185">
        <v>8.09777087192972</v>
      </c>
      <c r="S25" s="175"/>
      <c r="T25" s="37">
        <v>50206</v>
      </c>
      <c r="U25" s="175"/>
      <c r="V25" s="37">
        <v>2684</v>
      </c>
      <c r="W25" s="175"/>
      <c r="X25" s="37">
        <v>2684</v>
      </c>
      <c r="Y25" s="37" t="s">
        <v>222</v>
      </c>
      <c r="Z25" s="37" t="s">
        <v>222</v>
      </c>
      <c r="AA25" s="38"/>
      <c r="AB25" s="37">
        <v>49461</v>
      </c>
      <c r="AC25" s="39">
        <v>98.5161136119189</v>
      </c>
    </row>
    <row r="26" spans="1:29" ht="18" customHeight="1">
      <c r="A26" s="624" t="s">
        <v>269</v>
      </c>
      <c r="B26" s="561"/>
      <c r="C26" s="189"/>
      <c r="D26" s="37">
        <v>52826</v>
      </c>
      <c r="E26" s="175"/>
      <c r="F26" s="174">
        <f t="shared" si="0"/>
        <v>18648</v>
      </c>
      <c r="G26" s="175"/>
      <c r="H26" s="174">
        <f t="shared" si="1"/>
        <v>18648</v>
      </c>
      <c r="I26" s="175"/>
      <c r="J26" s="37">
        <v>15365</v>
      </c>
      <c r="K26" s="175"/>
      <c r="L26" s="37" t="s">
        <v>414</v>
      </c>
      <c r="M26" s="175"/>
      <c r="N26" s="174">
        <v>3283</v>
      </c>
      <c r="O26" s="37" t="s">
        <v>222</v>
      </c>
      <c r="P26" s="37">
        <v>2720</v>
      </c>
      <c r="Q26" s="37">
        <v>386</v>
      </c>
      <c r="R26" s="185">
        <v>16.318167489755176</v>
      </c>
      <c r="S26" s="175"/>
      <c r="T26" s="37">
        <v>52826</v>
      </c>
      <c r="U26" s="175"/>
      <c r="V26" s="37">
        <v>2015</v>
      </c>
      <c r="W26" s="175"/>
      <c r="X26" s="37">
        <v>2015</v>
      </c>
      <c r="Y26" s="37" t="s">
        <v>222</v>
      </c>
      <c r="Z26" s="37" t="s">
        <v>222</v>
      </c>
      <c r="AA26" s="38"/>
      <c r="AB26" s="37">
        <v>52744</v>
      </c>
      <c r="AC26" s="39">
        <v>99.84477340703441</v>
      </c>
    </row>
    <row r="27" spans="1:29" ht="18" customHeight="1">
      <c r="A27" s="624" t="s">
        <v>76</v>
      </c>
      <c r="B27" s="561"/>
      <c r="C27" s="189"/>
      <c r="D27" s="37">
        <v>6208</v>
      </c>
      <c r="E27" s="175"/>
      <c r="F27" s="174">
        <f t="shared" si="0"/>
        <v>1828</v>
      </c>
      <c r="G27" s="175"/>
      <c r="H27" s="174">
        <f t="shared" si="1"/>
        <v>1828</v>
      </c>
      <c r="I27" s="175"/>
      <c r="J27" s="37">
        <v>1466</v>
      </c>
      <c r="K27" s="175"/>
      <c r="L27" s="37">
        <v>0</v>
      </c>
      <c r="M27" s="175"/>
      <c r="N27" s="174">
        <v>362</v>
      </c>
      <c r="O27" s="37" t="s">
        <v>222</v>
      </c>
      <c r="P27" s="37">
        <v>234</v>
      </c>
      <c r="Q27" s="37">
        <v>68</v>
      </c>
      <c r="R27" s="185">
        <v>15.928270042194093</v>
      </c>
      <c r="S27" s="175"/>
      <c r="T27" s="37">
        <v>6208</v>
      </c>
      <c r="U27" s="175"/>
      <c r="V27" s="37">
        <v>1371</v>
      </c>
      <c r="W27" s="175"/>
      <c r="X27" s="37">
        <v>1371</v>
      </c>
      <c r="Y27" s="37" t="s">
        <v>222</v>
      </c>
      <c r="Z27" s="37" t="s">
        <v>222</v>
      </c>
      <c r="AA27" s="38"/>
      <c r="AB27" s="37">
        <v>6208</v>
      </c>
      <c r="AC27" s="39">
        <v>100</v>
      </c>
    </row>
    <row r="28" spans="1:29" ht="18" customHeight="1">
      <c r="A28" s="624" t="s">
        <v>77</v>
      </c>
      <c r="B28" s="561"/>
      <c r="C28" s="189"/>
      <c r="D28" s="37">
        <v>37590</v>
      </c>
      <c r="E28" s="175"/>
      <c r="F28" s="174">
        <f t="shared" si="0"/>
        <v>10386</v>
      </c>
      <c r="G28" s="175"/>
      <c r="H28" s="174">
        <f t="shared" si="1"/>
        <v>10386</v>
      </c>
      <c r="I28" s="175"/>
      <c r="J28" s="37" t="s">
        <v>414</v>
      </c>
      <c r="K28" s="175"/>
      <c r="L28" s="37">
        <v>221</v>
      </c>
      <c r="M28" s="175"/>
      <c r="N28" s="174">
        <v>10165</v>
      </c>
      <c r="O28" s="37" t="s">
        <v>222</v>
      </c>
      <c r="P28" s="37">
        <v>1752</v>
      </c>
      <c r="Q28" s="37">
        <v>309</v>
      </c>
      <c r="R28" s="185">
        <v>19.27068723702665</v>
      </c>
      <c r="S28" s="175"/>
      <c r="T28" s="37">
        <v>37590</v>
      </c>
      <c r="U28" s="175"/>
      <c r="V28" s="37">
        <v>2012</v>
      </c>
      <c r="W28" s="175"/>
      <c r="X28" s="37">
        <v>2012</v>
      </c>
      <c r="Y28" s="37" t="s">
        <v>222</v>
      </c>
      <c r="Z28" s="37" t="s">
        <v>222</v>
      </c>
      <c r="AA28" s="38"/>
      <c r="AB28" s="37">
        <v>37062</v>
      </c>
      <c r="AC28" s="39">
        <v>98.59537110933759</v>
      </c>
    </row>
    <row r="29" spans="1:29" ht="18" customHeight="1">
      <c r="A29" s="624" t="s">
        <v>170</v>
      </c>
      <c r="B29" s="561"/>
      <c r="C29" s="189"/>
      <c r="D29" s="37">
        <v>26583</v>
      </c>
      <c r="E29" s="175"/>
      <c r="F29" s="174">
        <f t="shared" si="0"/>
        <v>7760</v>
      </c>
      <c r="G29" s="175"/>
      <c r="H29" s="174">
        <f t="shared" si="1"/>
        <v>7760</v>
      </c>
      <c r="I29" s="175"/>
      <c r="J29" s="37" t="s">
        <v>414</v>
      </c>
      <c r="K29" s="175"/>
      <c r="L29" s="37">
        <v>30</v>
      </c>
      <c r="M29" s="175"/>
      <c r="N29" s="174">
        <v>7730</v>
      </c>
      <c r="O29" s="37" t="s">
        <v>222</v>
      </c>
      <c r="P29" s="37">
        <v>1274</v>
      </c>
      <c r="Q29" s="37">
        <v>61</v>
      </c>
      <c r="R29" s="185">
        <v>17.069428461833525</v>
      </c>
      <c r="S29" s="175"/>
      <c r="T29" s="37">
        <v>26583</v>
      </c>
      <c r="U29" s="175"/>
      <c r="V29" s="37">
        <v>840</v>
      </c>
      <c r="W29" s="175"/>
      <c r="X29" s="37">
        <v>840</v>
      </c>
      <c r="Y29" s="37" t="s">
        <v>222</v>
      </c>
      <c r="Z29" s="37" t="s">
        <v>222</v>
      </c>
      <c r="AA29" s="38"/>
      <c r="AB29" s="37">
        <v>26491</v>
      </c>
      <c r="AC29" s="39">
        <v>99.65391415566339</v>
      </c>
    </row>
    <row r="30" spans="1:29" ht="18" customHeight="1">
      <c r="A30" s="624" t="s">
        <v>171</v>
      </c>
      <c r="B30" s="561"/>
      <c r="C30" s="189"/>
      <c r="D30" s="37">
        <v>20156</v>
      </c>
      <c r="E30" s="175"/>
      <c r="F30" s="174">
        <f t="shared" si="0"/>
        <v>6844</v>
      </c>
      <c r="G30" s="175"/>
      <c r="H30" s="174">
        <f t="shared" si="1"/>
        <v>6844</v>
      </c>
      <c r="I30" s="175"/>
      <c r="J30" s="37" t="s">
        <v>414</v>
      </c>
      <c r="K30" s="175"/>
      <c r="L30" s="37">
        <v>54</v>
      </c>
      <c r="M30" s="175"/>
      <c r="N30" s="174">
        <v>6790</v>
      </c>
      <c r="O30" s="37" t="s">
        <v>222</v>
      </c>
      <c r="P30" s="37">
        <v>1458</v>
      </c>
      <c r="Q30" s="37">
        <v>136</v>
      </c>
      <c r="R30" s="185">
        <v>22.836676217765042</v>
      </c>
      <c r="S30" s="175"/>
      <c r="T30" s="37">
        <v>20156</v>
      </c>
      <c r="U30" s="175"/>
      <c r="V30" s="37">
        <v>6638</v>
      </c>
      <c r="W30" s="175"/>
      <c r="X30" s="37">
        <v>6638</v>
      </c>
      <c r="Y30" s="37" t="s">
        <v>222</v>
      </c>
      <c r="Z30" s="37" t="s">
        <v>222</v>
      </c>
      <c r="AA30" s="38"/>
      <c r="AB30" s="37">
        <v>19536</v>
      </c>
      <c r="AC30" s="39">
        <v>96.92399285572534</v>
      </c>
    </row>
    <row r="31" spans="1:29" ht="18" customHeight="1">
      <c r="A31" s="624" t="s">
        <v>172</v>
      </c>
      <c r="B31" s="561"/>
      <c r="C31" s="189"/>
      <c r="D31" s="37">
        <v>13053</v>
      </c>
      <c r="E31" s="175"/>
      <c r="F31" s="174">
        <f t="shared" si="0"/>
        <v>3815</v>
      </c>
      <c r="G31" s="175"/>
      <c r="H31" s="174">
        <f t="shared" si="1"/>
        <v>3814</v>
      </c>
      <c r="I31" s="175"/>
      <c r="J31" s="37" t="s">
        <v>414</v>
      </c>
      <c r="K31" s="175"/>
      <c r="L31" s="37">
        <v>64</v>
      </c>
      <c r="M31" s="175"/>
      <c r="N31" s="174">
        <v>3750</v>
      </c>
      <c r="O31" s="37">
        <v>1</v>
      </c>
      <c r="P31" s="37">
        <v>529</v>
      </c>
      <c r="Q31" s="37" t="s">
        <v>414</v>
      </c>
      <c r="R31" s="185">
        <v>13.869952805453591</v>
      </c>
      <c r="S31" s="175"/>
      <c r="T31" s="37">
        <v>13053</v>
      </c>
      <c r="U31" s="175"/>
      <c r="V31" s="37">
        <v>1747</v>
      </c>
      <c r="W31" s="175"/>
      <c r="X31" s="37">
        <v>1747</v>
      </c>
      <c r="Y31" s="37" t="s">
        <v>222</v>
      </c>
      <c r="Z31" s="37">
        <v>1</v>
      </c>
      <c r="AA31" s="38"/>
      <c r="AB31" s="37">
        <v>12694</v>
      </c>
      <c r="AC31" s="39">
        <v>97.2496744043515</v>
      </c>
    </row>
    <row r="32" spans="1:29" ht="18" customHeight="1">
      <c r="A32" s="624" t="s">
        <v>173</v>
      </c>
      <c r="B32" s="561"/>
      <c r="C32" s="189"/>
      <c r="D32" s="37">
        <v>17904</v>
      </c>
      <c r="E32" s="175"/>
      <c r="F32" s="174">
        <f t="shared" si="0"/>
        <v>4170</v>
      </c>
      <c r="G32" s="175"/>
      <c r="H32" s="174">
        <f t="shared" si="1"/>
        <v>4170</v>
      </c>
      <c r="I32" s="175"/>
      <c r="J32" s="37" t="s">
        <v>414</v>
      </c>
      <c r="K32" s="175"/>
      <c r="L32" s="37">
        <v>144</v>
      </c>
      <c r="M32" s="175"/>
      <c r="N32" s="174">
        <v>4026</v>
      </c>
      <c r="O32" s="37" t="s">
        <v>222</v>
      </c>
      <c r="P32" s="37">
        <v>569</v>
      </c>
      <c r="Q32" s="37">
        <v>46</v>
      </c>
      <c r="R32" s="185">
        <v>14.587286527514232</v>
      </c>
      <c r="S32" s="175"/>
      <c r="T32" s="37">
        <v>17634</v>
      </c>
      <c r="U32" s="175"/>
      <c r="V32" s="37">
        <v>1404</v>
      </c>
      <c r="W32" s="175"/>
      <c r="X32" s="37">
        <v>1404</v>
      </c>
      <c r="Y32" s="37" t="s">
        <v>222</v>
      </c>
      <c r="Z32" s="37" t="s">
        <v>222</v>
      </c>
      <c r="AA32" s="38"/>
      <c r="AB32" s="37">
        <v>16463</v>
      </c>
      <c r="AC32" s="39">
        <v>93.35941930361801</v>
      </c>
    </row>
    <row r="33" spans="1:29" ht="18" customHeight="1">
      <c r="A33" s="624" t="s">
        <v>174</v>
      </c>
      <c r="B33" s="561"/>
      <c r="C33" s="189"/>
      <c r="D33" s="37">
        <v>8151</v>
      </c>
      <c r="E33" s="175"/>
      <c r="F33" s="174">
        <f t="shared" si="0"/>
        <v>2763</v>
      </c>
      <c r="G33" s="175"/>
      <c r="H33" s="174">
        <f t="shared" si="1"/>
        <v>2763</v>
      </c>
      <c r="I33" s="175"/>
      <c r="J33" s="37">
        <v>820</v>
      </c>
      <c r="K33" s="175"/>
      <c r="L33" s="37">
        <v>54</v>
      </c>
      <c r="M33" s="175"/>
      <c r="N33" s="174">
        <v>1889</v>
      </c>
      <c r="O33" s="37" t="s">
        <v>222</v>
      </c>
      <c r="P33" s="37">
        <v>654</v>
      </c>
      <c r="Q33" s="37" t="s">
        <v>414</v>
      </c>
      <c r="R33" s="185">
        <v>23.669923995656895</v>
      </c>
      <c r="S33" s="175"/>
      <c r="T33" s="37">
        <v>8151</v>
      </c>
      <c r="U33" s="175"/>
      <c r="V33" s="37">
        <v>1302</v>
      </c>
      <c r="W33" s="175"/>
      <c r="X33" s="37">
        <v>1302</v>
      </c>
      <c r="Y33" s="37" t="s">
        <v>222</v>
      </c>
      <c r="Z33" s="37" t="s">
        <v>222</v>
      </c>
      <c r="AA33" s="38"/>
      <c r="AB33" s="37">
        <v>8005</v>
      </c>
      <c r="AC33" s="39">
        <v>98.20880873512452</v>
      </c>
    </row>
    <row r="34" spans="1:29" ht="18" customHeight="1">
      <c r="A34" s="625" t="s">
        <v>82</v>
      </c>
      <c r="B34" s="626"/>
      <c r="C34" s="190"/>
      <c r="D34" s="456">
        <v>17060</v>
      </c>
      <c r="E34" s="249"/>
      <c r="F34" s="457">
        <f t="shared" si="0"/>
        <v>7061</v>
      </c>
      <c r="G34" s="249"/>
      <c r="H34" s="457">
        <f t="shared" si="1"/>
        <v>7061</v>
      </c>
      <c r="I34" s="249"/>
      <c r="J34" s="456" t="s">
        <v>414</v>
      </c>
      <c r="K34" s="249"/>
      <c r="L34" s="456">
        <v>829</v>
      </c>
      <c r="M34" s="249"/>
      <c r="N34" s="457">
        <v>6232</v>
      </c>
      <c r="O34" s="456" t="s">
        <v>222</v>
      </c>
      <c r="P34" s="456">
        <v>1879</v>
      </c>
      <c r="Q34" s="456" t="s">
        <v>414</v>
      </c>
      <c r="R34" s="458">
        <v>26.610961620167117</v>
      </c>
      <c r="S34" s="249"/>
      <c r="T34" s="456">
        <v>17060</v>
      </c>
      <c r="U34" s="249"/>
      <c r="V34" s="456">
        <v>4199</v>
      </c>
      <c r="W34" s="249"/>
      <c r="X34" s="456">
        <v>4199</v>
      </c>
      <c r="Y34" s="456" t="s">
        <v>222</v>
      </c>
      <c r="Z34" s="456" t="s">
        <v>222</v>
      </c>
      <c r="AA34" s="459"/>
      <c r="AB34" s="456">
        <v>13148</v>
      </c>
      <c r="AC34" s="460">
        <v>77.06916764361078</v>
      </c>
    </row>
    <row r="35" spans="1:29" ht="18" customHeight="1">
      <c r="A35" s="46" t="s">
        <v>400</v>
      </c>
      <c r="B35" s="191"/>
      <c r="C35" s="192"/>
      <c r="D35" s="193"/>
      <c r="E35" s="192"/>
      <c r="F35" s="193"/>
      <c r="G35" s="192"/>
      <c r="H35" s="193"/>
      <c r="I35" s="192"/>
      <c r="J35" s="193"/>
      <c r="K35" s="192"/>
      <c r="L35" s="193"/>
      <c r="M35" s="192"/>
      <c r="N35" s="193"/>
      <c r="O35" s="193"/>
      <c r="P35" s="193"/>
      <c r="Q35" s="193"/>
      <c r="R35" s="194"/>
      <c r="S35" s="192"/>
      <c r="T35" s="193"/>
      <c r="U35" s="192"/>
      <c r="V35" s="193"/>
      <c r="W35" s="192"/>
      <c r="X35" s="193"/>
      <c r="Y35" s="193"/>
      <c r="Z35" s="193"/>
      <c r="AA35" s="195"/>
      <c r="AB35" s="193"/>
      <c r="AC35" s="196"/>
    </row>
    <row r="36" spans="1:29" ht="18" customHeight="1">
      <c r="A36" s="46" t="s">
        <v>401</v>
      </c>
      <c r="B36" s="46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</row>
    <row r="37" spans="1:29" ht="18" customHeight="1">
      <c r="A37" s="40" t="s">
        <v>279</v>
      </c>
      <c r="B37" s="46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74"/>
      <c r="P37" s="74"/>
      <c r="Q37" s="52"/>
      <c r="R37" s="52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</row>
    <row r="38" spans="1:29" ht="15" customHeight="1">
      <c r="A38" s="46" t="s">
        <v>415</v>
      </c>
      <c r="B38" s="46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</row>
    <row r="39" spans="1:29" ht="15" customHeight="1">
      <c r="A39" s="46"/>
      <c r="B39" s="46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74"/>
      <c r="P39" s="74"/>
      <c r="Q39" s="52"/>
      <c r="R39" s="52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</row>
    <row r="40" spans="2:29" ht="18" customHeight="1">
      <c r="B40" s="46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</row>
    <row r="41" spans="1:29" ht="18" customHeight="1">
      <c r="A41" s="46"/>
      <c r="B41" s="46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</row>
    <row r="42" spans="1:29" ht="18" customHeight="1">
      <c r="A42" s="46"/>
      <c r="B42" s="4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</row>
    <row r="43" spans="1:29" ht="18" customHeight="1">
      <c r="A43" s="46"/>
      <c r="B43" s="46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</row>
    <row r="44" spans="1:31" ht="19.5" customHeight="1">
      <c r="A44" s="515" t="s">
        <v>476</v>
      </c>
      <c r="B44" s="515"/>
      <c r="C44" s="515"/>
      <c r="D44" s="515"/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T44" s="515" t="s">
        <v>477</v>
      </c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</row>
    <row r="45" spans="3:29" ht="18" customHeight="1" thickBot="1"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U45" s="73"/>
      <c r="V45" s="52"/>
      <c r="W45" s="52"/>
      <c r="X45" s="52"/>
      <c r="Y45" s="52"/>
      <c r="Z45" s="52"/>
      <c r="AA45" s="52"/>
      <c r="AB45" s="52"/>
      <c r="AC45" s="88" t="s">
        <v>155</v>
      </c>
    </row>
    <row r="46" spans="1:29" ht="18" customHeight="1">
      <c r="A46" s="517" t="s">
        <v>213</v>
      </c>
      <c r="B46" s="535" t="s">
        <v>227</v>
      </c>
      <c r="C46" s="587"/>
      <c r="D46" s="587"/>
      <c r="E46" s="587"/>
      <c r="F46" s="565"/>
      <c r="G46" s="535" t="s">
        <v>273</v>
      </c>
      <c r="H46" s="587"/>
      <c r="I46" s="587"/>
      <c r="J46" s="587"/>
      <c r="K46" s="587"/>
      <c r="L46" s="587"/>
      <c r="M46" s="627" t="s">
        <v>274</v>
      </c>
      <c r="N46" s="628"/>
      <c r="O46" s="628"/>
      <c r="P46" s="628"/>
      <c r="Q46" s="628"/>
      <c r="R46" s="628"/>
      <c r="T46" s="122" t="s">
        <v>278</v>
      </c>
      <c r="U46" s="121"/>
      <c r="V46" s="535" t="s">
        <v>224</v>
      </c>
      <c r="W46" s="517"/>
      <c r="X46" s="535" t="s">
        <v>225</v>
      </c>
      <c r="Y46" s="517"/>
      <c r="Z46" s="535" t="s">
        <v>226</v>
      </c>
      <c r="AA46" s="517"/>
      <c r="AB46" s="535" t="s">
        <v>212</v>
      </c>
      <c r="AC46" s="516"/>
    </row>
    <row r="47" spans="1:29" ht="18" customHeight="1">
      <c r="A47" s="533"/>
      <c r="B47" s="602"/>
      <c r="C47" s="567"/>
      <c r="D47" s="567"/>
      <c r="E47" s="567"/>
      <c r="F47" s="534"/>
      <c r="G47" s="602"/>
      <c r="H47" s="567"/>
      <c r="I47" s="567"/>
      <c r="J47" s="567"/>
      <c r="K47" s="567"/>
      <c r="L47" s="567"/>
      <c r="M47" s="629"/>
      <c r="N47" s="607"/>
      <c r="O47" s="607"/>
      <c r="P47" s="607"/>
      <c r="Q47" s="607"/>
      <c r="R47" s="607"/>
      <c r="T47" s="52"/>
      <c r="U47" s="197"/>
      <c r="V47" s="536"/>
      <c r="W47" s="521"/>
      <c r="X47" s="536"/>
      <c r="Y47" s="521"/>
      <c r="Z47" s="536"/>
      <c r="AA47" s="521"/>
      <c r="AB47" s="536"/>
      <c r="AC47" s="520"/>
    </row>
    <row r="48" spans="1:29" ht="18" customHeight="1">
      <c r="A48" s="533"/>
      <c r="B48" s="603" t="s">
        <v>175</v>
      </c>
      <c r="C48" s="603" t="s">
        <v>176</v>
      </c>
      <c r="D48" s="603" t="s">
        <v>177</v>
      </c>
      <c r="E48" s="603" t="s">
        <v>408</v>
      </c>
      <c r="F48" s="603" t="s">
        <v>180</v>
      </c>
      <c r="G48" s="603" t="s">
        <v>175</v>
      </c>
      <c r="H48" s="603" t="s">
        <v>176</v>
      </c>
      <c r="I48" s="603" t="s">
        <v>177</v>
      </c>
      <c r="J48" s="603" t="s">
        <v>178</v>
      </c>
      <c r="K48" s="603" t="s">
        <v>179</v>
      </c>
      <c r="L48" s="598" t="s">
        <v>180</v>
      </c>
      <c r="M48" s="632" t="s">
        <v>266</v>
      </c>
      <c r="N48" s="632" t="s">
        <v>270</v>
      </c>
      <c r="O48" s="633" t="s">
        <v>272</v>
      </c>
      <c r="P48" s="603" t="s">
        <v>178</v>
      </c>
      <c r="Q48" s="603" t="s">
        <v>179</v>
      </c>
      <c r="R48" s="630" t="s">
        <v>265</v>
      </c>
      <c r="T48" s="52"/>
      <c r="U48" s="197"/>
      <c r="V48" s="616" t="s">
        <v>228</v>
      </c>
      <c r="W48" s="616" t="s">
        <v>229</v>
      </c>
      <c r="X48" s="616" t="s">
        <v>228</v>
      </c>
      <c r="Y48" s="616" t="s">
        <v>229</v>
      </c>
      <c r="Z48" s="616" t="s">
        <v>228</v>
      </c>
      <c r="AA48" s="616" t="s">
        <v>229</v>
      </c>
      <c r="AB48" s="616" t="s">
        <v>228</v>
      </c>
      <c r="AC48" s="601" t="s">
        <v>229</v>
      </c>
    </row>
    <row r="49" spans="1:29" ht="18" customHeight="1">
      <c r="A49" s="534"/>
      <c r="B49" s="548"/>
      <c r="C49" s="548"/>
      <c r="D49" s="548"/>
      <c r="E49" s="548"/>
      <c r="F49" s="548"/>
      <c r="G49" s="548"/>
      <c r="H49" s="548"/>
      <c r="I49" s="548"/>
      <c r="J49" s="548"/>
      <c r="K49" s="548"/>
      <c r="L49" s="555"/>
      <c r="M49" s="555"/>
      <c r="N49" s="555"/>
      <c r="O49" s="555"/>
      <c r="P49" s="548"/>
      <c r="Q49" s="548"/>
      <c r="R49" s="555"/>
      <c r="T49" s="123"/>
      <c r="U49" s="127"/>
      <c r="V49" s="631"/>
      <c r="W49" s="631"/>
      <c r="X49" s="631"/>
      <c r="Y49" s="631"/>
      <c r="Z49" s="631"/>
      <c r="AA49" s="631"/>
      <c r="AB49" s="631"/>
      <c r="AC49" s="536"/>
    </row>
    <row r="50" spans="1:29" ht="18" customHeight="1">
      <c r="A50" s="126" t="s">
        <v>447</v>
      </c>
      <c r="B50" s="198">
        <v>0.001</v>
      </c>
      <c r="C50" s="199">
        <v>0.001</v>
      </c>
      <c r="D50" s="199">
        <v>0</v>
      </c>
      <c r="E50" s="200" t="s">
        <v>222</v>
      </c>
      <c r="F50" s="199">
        <v>0.001</v>
      </c>
      <c r="G50" s="199">
        <v>0.004</v>
      </c>
      <c r="H50" s="199">
        <v>0.004</v>
      </c>
      <c r="I50" s="199">
        <v>0.005</v>
      </c>
      <c r="J50" s="199">
        <v>0.005</v>
      </c>
      <c r="K50" s="199">
        <v>0.003</v>
      </c>
      <c r="L50" s="199">
        <v>0.006</v>
      </c>
      <c r="M50" s="31">
        <v>11</v>
      </c>
      <c r="N50" s="31">
        <v>9.6</v>
      </c>
      <c r="O50" s="59">
        <v>7.4</v>
      </c>
      <c r="P50" s="201">
        <v>8</v>
      </c>
      <c r="Q50" s="41">
        <v>8.6</v>
      </c>
      <c r="R50" s="31">
        <v>10.6</v>
      </c>
      <c r="T50" s="552" t="s">
        <v>448</v>
      </c>
      <c r="U50" s="553"/>
      <c r="V50" s="202">
        <v>363</v>
      </c>
      <c r="W50" s="203">
        <v>100</v>
      </c>
      <c r="X50" s="46">
        <v>48</v>
      </c>
      <c r="Y50" s="203">
        <v>13.2</v>
      </c>
      <c r="Z50" s="46">
        <v>81</v>
      </c>
      <c r="AA50" s="203">
        <v>22.3</v>
      </c>
      <c r="AB50" s="31">
        <v>1</v>
      </c>
      <c r="AC50" s="31">
        <v>0.3</v>
      </c>
    </row>
    <row r="51" spans="1:29" ht="18" customHeight="1">
      <c r="A51" s="125" t="s">
        <v>409</v>
      </c>
      <c r="B51" s="198">
        <v>0</v>
      </c>
      <c r="C51" s="199">
        <v>0</v>
      </c>
      <c r="D51" s="199">
        <v>0</v>
      </c>
      <c r="E51" s="200" t="s">
        <v>222</v>
      </c>
      <c r="F51" s="199">
        <v>0</v>
      </c>
      <c r="G51" s="199">
        <v>0.005</v>
      </c>
      <c r="H51" s="199">
        <v>0.004</v>
      </c>
      <c r="I51" s="199">
        <v>0.006</v>
      </c>
      <c r="J51" s="199">
        <v>0.006</v>
      </c>
      <c r="K51" s="199">
        <v>0.003</v>
      </c>
      <c r="L51" s="199">
        <v>0.005</v>
      </c>
      <c r="M51" s="31">
        <v>10.4</v>
      </c>
      <c r="N51" s="31">
        <v>9.3</v>
      </c>
      <c r="O51" s="59">
        <v>7.2</v>
      </c>
      <c r="P51" s="204">
        <v>7.9</v>
      </c>
      <c r="Q51" s="205">
        <v>8.4</v>
      </c>
      <c r="R51" s="41">
        <v>10.2</v>
      </c>
      <c r="T51" s="496" t="s">
        <v>348</v>
      </c>
      <c r="U51" s="497"/>
      <c r="V51" s="202">
        <v>390</v>
      </c>
      <c r="W51" s="203">
        <v>100</v>
      </c>
      <c r="X51" s="46">
        <v>48</v>
      </c>
      <c r="Y51" s="203">
        <v>12.3</v>
      </c>
      <c r="Z51" s="46">
        <v>75</v>
      </c>
      <c r="AA51" s="203">
        <v>19.2</v>
      </c>
      <c r="AB51" s="31">
        <v>2</v>
      </c>
      <c r="AC51" s="206">
        <v>0.5</v>
      </c>
    </row>
    <row r="52" spans="1:29" ht="18" customHeight="1">
      <c r="A52" s="125" t="s">
        <v>449</v>
      </c>
      <c r="B52" s="207" t="s">
        <v>222</v>
      </c>
      <c r="C52" s="208">
        <v>0</v>
      </c>
      <c r="D52" s="208">
        <v>0</v>
      </c>
      <c r="E52" s="207">
        <v>0</v>
      </c>
      <c r="F52" s="208">
        <v>0.001</v>
      </c>
      <c r="G52" s="175" t="s">
        <v>222</v>
      </c>
      <c r="H52" s="38">
        <v>0.003</v>
      </c>
      <c r="I52" s="38">
        <v>0.005</v>
      </c>
      <c r="J52" s="199">
        <v>0.006</v>
      </c>
      <c r="K52" s="38">
        <v>0.002</v>
      </c>
      <c r="L52" s="199">
        <v>0.005</v>
      </c>
      <c r="M52" s="41">
        <v>11.1</v>
      </c>
      <c r="N52" s="41">
        <v>9</v>
      </c>
      <c r="O52" s="41">
        <v>7.2</v>
      </c>
      <c r="P52" s="209">
        <v>8.3</v>
      </c>
      <c r="Q52" s="41">
        <v>8.4</v>
      </c>
      <c r="R52" s="209">
        <v>9.8</v>
      </c>
      <c r="T52" s="496" t="s">
        <v>406</v>
      </c>
      <c r="U52" s="497"/>
      <c r="V52" s="38">
        <v>441</v>
      </c>
      <c r="W52" s="203">
        <v>100</v>
      </c>
      <c r="X52" s="38">
        <v>72</v>
      </c>
      <c r="Y52" s="38">
        <v>16.3</v>
      </c>
      <c r="Z52" s="38">
        <v>89</v>
      </c>
      <c r="AA52" s="173">
        <v>20.2</v>
      </c>
      <c r="AB52" s="175">
        <v>1</v>
      </c>
      <c r="AC52" s="175">
        <v>0.2</v>
      </c>
    </row>
    <row r="53" spans="1:29" ht="18" customHeight="1">
      <c r="A53" s="210" t="s">
        <v>430</v>
      </c>
      <c r="B53" s="211" t="s">
        <v>16</v>
      </c>
      <c r="C53" s="212">
        <v>0</v>
      </c>
      <c r="D53" s="212">
        <v>0</v>
      </c>
      <c r="E53" s="213">
        <v>0</v>
      </c>
      <c r="F53" s="212">
        <v>0</v>
      </c>
      <c r="G53" s="171" t="s">
        <v>16</v>
      </c>
      <c r="H53" s="133">
        <v>0.003</v>
      </c>
      <c r="I53" s="133">
        <v>0.005</v>
      </c>
      <c r="J53" s="214">
        <v>0.005</v>
      </c>
      <c r="K53" s="133">
        <v>0.002</v>
      </c>
      <c r="L53" s="214">
        <v>0.005</v>
      </c>
      <c r="M53" s="215">
        <v>10.1</v>
      </c>
      <c r="N53" s="215">
        <v>8.6</v>
      </c>
      <c r="O53" s="215">
        <v>6.3</v>
      </c>
      <c r="P53" s="216">
        <v>7.4</v>
      </c>
      <c r="Q53" s="215">
        <v>7.4</v>
      </c>
      <c r="R53" s="216">
        <v>7.7</v>
      </c>
      <c r="T53" s="634" t="s">
        <v>429</v>
      </c>
      <c r="U53" s="635"/>
      <c r="V53" s="102">
        <v>467</v>
      </c>
      <c r="W53" s="217">
        <v>100</v>
      </c>
      <c r="X53" s="133">
        <v>65</v>
      </c>
      <c r="Y53" s="133">
        <v>13.9</v>
      </c>
      <c r="Z53" s="133">
        <v>77</v>
      </c>
      <c r="AA53" s="30">
        <v>16.5</v>
      </c>
      <c r="AB53" s="171" t="s">
        <v>222</v>
      </c>
      <c r="AC53" s="171" t="s">
        <v>222</v>
      </c>
    </row>
    <row r="54" spans="1:29" ht="18" customHeight="1">
      <c r="A54" s="218" t="s">
        <v>450</v>
      </c>
      <c r="B54" s="461" t="s">
        <v>16</v>
      </c>
      <c r="C54" s="462">
        <v>0</v>
      </c>
      <c r="D54" s="462">
        <v>0</v>
      </c>
      <c r="E54" s="463">
        <v>0</v>
      </c>
      <c r="F54" s="462">
        <v>0</v>
      </c>
      <c r="G54" s="269" t="s">
        <v>16</v>
      </c>
      <c r="H54" s="252">
        <v>0.003</v>
      </c>
      <c r="I54" s="252">
        <v>0.005</v>
      </c>
      <c r="J54" s="464">
        <v>0.005</v>
      </c>
      <c r="K54" s="252">
        <v>0.002</v>
      </c>
      <c r="L54" s="464">
        <v>0.004</v>
      </c>
      <c r="M54" s="465">
        <v>7.4</v>
      </c>
      <c r="N54" s="465">
        <v>8.5</v>
      </c>
      <c r="O54" s="465">
        <v>6.2</v>
      </c>
      <c r="P54" s="466">
        <v>6.7</v>
      </c>
      <c r="Q54" s="465">
        <v>7.4</v>
      </c>
      <c r="R54" s="466">
        <v>7.4</v>
      </c>
      <c r="T54" s="636" t="s">
        <v>435</v>
      </c>
      <c r="U54" s="637"/>
      <c r="V54" s="467">
        <v>499</v>
      </c>
      <c r="W54" s="468">
        <v>100</v>
      </c>
      <c r="X54" s="252">
        <v>111</v>
      </c>
      <c r="Y54" s="252">
        <v>22.2</v>
      </c>
      <c r="Z54" s="252">
        <v>82</v>
      </c>
      <c r="AA54" s="469">
        <v>16.4</v>
      </c>
      <c r="AB54" s="269">
        <v>1</v>
      </c>
      <c r="AC54" s="269">
        <v>0.2</v>
      </c>
    </row>
    <row r="55" spans="1:31" ht="18" customHeight="1">
      <c r="A55" s="219"/>
      <c r="B55" s="219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100"/>
      <c r="T55" s="219"/>
      <c r="U55" s="219"/>
      <c r="V55" s="221"/>
      <c r="W55" s="222"/>
      <c r="X55" s="221"/>
      <c r="Y55" s="222"/>
      <c r="Z55" s="221"/>
      <c r="AA55" s="222"/>
      <c r="AB55" s="6"/>
      <c r="AC55" s="6"/>
      <c r="AD55" s="221"/>
      <c r="AE55" s="222"/>
    </row>
    <row r="56" spans="1:31" ht="18" customHeight="1" thickBot="1">
      <c r="A56" s="46"/>
      <c r="B56" s="4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</row>
    <row r="57" spans="1:31" ht="18" customHeight="1">
      <c r="A57" s="517" t="s">
        <v>213</v>
      </c>
      <c r="B57" s="535" t="s">
        <v>402</v>
      </c>
      <c r="C57" s="587"/>
      <c r="D57" s="587"/>
      <c r="E57" s="587"/>
      <c r="F57" s="587"/>
      <c r="G57" s="565"/>
      <c r="H57" s="516" t="s">
        <v>257</v>
      </c>
      <c r="I57" s="587"/>
      <c r="J57" s="587"/>
      <c r="K57" s="587"/>
      <c r="L57" s="587"/>
      <c r="M57" s="565"/>
      <c r="N57" s="638" t="s">
        <v>410</v>
      </c>
      <c r="O57" s="639"/>
      <c r="P57" s="640"/>
      <c r="Q57" s="644" t="s">
        <v>411</v>
      </c>
      <c r="R57" s="645"/>
      <c r="T57" s="516" t="s">
        <v>278</v>
      </c>
      <c r="U57" s="517"/>
      <c r="V57" s="535" t="s">
        <v>258</v>
      </c>
      <c r="W57" s="517"/>
      <c r="X57" s="535" t="s">
        <v>259</v>
      </c>
      <c r="Y57" s="517"/>
      <c r="Z57" s="535" t="s">
        <v>260</v>
      </c>
      <c r="AA57" s="517"/>
      <c r="AB57" s="535" t="s">
        <v>234</v>
      </c>
      <c r="AC57" s="517"/>
      <c r="AD57" s="535" t="s">
        <v>50</v>
      </c>
      <c r="AE57" s="516"/>
    </row>
    <row r="58" spans="1:31" ht="18" customHeight="1">
      <c r="A58" s="519"/>
      <c r="B58" s="602"/>
      <c r="C58" s="567"/>
      <c r="D58" s="567"/>
      <c r="E58" s="567"/>
      <c r="F58" s="567"/>
      <c r="G58" s="534"/>
      <c r="H58" s="567"/>
      <c r="I58" s="567"/>
      <c r="J58" s="567"/>
      <c r="K58" s="567"/>
      <c r="L58" s="567"/>
      <c r="M58" s="534"/>
      <c r="N58" s="641"/>
      <c r="O58" s="642"/>
      <c r="P58" s="643"/>
      <c r="Q58" s="646"/>
      <c r="R58" s="647"/>
      <c r="T58" s="518"/>
      <c r="U58" s="519"/>
      <c r="V58" s="536"/>
      <c r="W58" s="521"/>
      <c r="X58" s="536"/>
      <c r="Y58" s="521"/>
      <c r="Z58" s="536"/>
      <c r="AA58" s="521"/>
      <c r="AB58" s="536"/>
      <c r="AC58" s="521"/>
      <c r="AD58" s="536"/>
      <c r="AE58" s="520"/>
    </row>
    <row r="59" spans="1:31" ht="18" customHeight="1">
      <c r="A59" s="519"/>
      <c r="B59" s="603" t="s">
        <v>175</v>
      </c>
      <c r="C59" s="603" t="s">
        <v>176</v>
      </c>
      <c r="D59" s="603" t="s">
        <v>177</v>
      </c>
      <c r="E59" s="603" t="s">
        <v>178</v>
      </c>
      <c r="F59" s="603" t="s">
        <v>179</v>
      </c>
      <c r="G59" s="603" t="s">
        <v>180</v>
      </c>
      <c r="H59" s="603" t="s">
        <v>175</v>
      </c>
      <c r="I59" s="603" t="s">
        <v>176</v>
      </c>
      <c r="J59" s="603" t="s">
        <v>177</v>
      </c>
      <c r="K59" s="603" t="s">
        <v>178</v>
      </c>
      <c r="L59" s="603" t="s">
        <v>179</v>
      </c>
      <c r="M59" s="603" t="s">
        <v>180</v>
      </c>
      <c r="N59" s="603" t="s">
        <v>175</v>
      </c>
      <c r="O59" s="603" t="s">
        <v>412</v>
      </c>
      <c r="P59" s="603" t="s">
        <v>180</v>
      </c>
      <c r="Q59" s="598" t="s">
        <v>175</v>
      </c>
      <c r="R59" s="598" t="s">
        <v>413</v>
      </c>
      <c r="T59" s="518"/>
      <c r="U59" s="519"/>
      <c r="V59" s="616" t="s">
        <v>228</v>
      </c>
      <c r="W59" s="616" t="s">
        <v>229</v>
      </c>
      <c r="X59" s="616" t="s">
        <v>228</v>
      </c>
      <c r="Y59" s="616" t="s">
        <v>229</v>
      </c>
      <c r="Z59" s="616" t="s">
        <v>228</v>
      </c>
      <c r="AA59" s="616" t="s">
        <v>229</v>
      </c>
      <c r="AB59" s="616" t="s">
        <v>228</v>
      </c>
      <c r="AC59" s="616" t="s">
        <v>229</v>
      </c>
      <c r="AD59" s="616" t="s">
        <v>228</v>
      </c>
      <c r="AE59" s="601" t="s">
        <v>229</v>
      </c>
    </row>
    <row r="60" spans="1:31" ht="18" customHeight="1">
      <c r="A60" s="521"/>
      <c r="B60" s="548"/>
      <c r="C60" s="548"/>
      <c r="D60" s="548"/>
      <c r="E60" s="548"/>
      <c r="F60" s="548"/>
      <c r="G60" s="548"/>
      <c r="H60" s="548"/>
      <c r="I60" s="548"/>
      <c r="J60" s="548"/>
      <c r="K60" s="548"/>
      <c r="L60" s="548"/>
      <c r="M60" s="548"/>
      <c r="N60" s="548"/>
      <c r="O60" s="548"/>
      <c r="P60" s="548"/>
      <c r="Q60" s="555"/>
      <c r="R60" s="555"/>
      <c r="T60" s="520"/>
      <c r="U60" s="521"/>
      <c r="V60" s="631"/>
      <c r="W60" s="631"/>
      <c r="X60" s="631"/>
      <c r="Y60" s="631"/>
      <c r="Z60" s="631"/>
      <c r="AA60" s="631"/>
      <c r="AB60" s="631"/>
      <c r="AC60" s="631"/>
      <c r="AD60" s="631"/>
      <c r="AE60" s="536"/>
    </row>
    <row r="61" spans="1:31" ht="18" customHeight="1">
      <c r="A61" s="126" t="s">
        <v>447</v>
      </c>
      <c r="B61" s="198">
        <v>0.013</v>
      </c>
      <c r="C61" s="199">
        <v>0.014</v>
      </c>
      <c r="D61" s="199">
        <v>0.013</v>
      </c>
      <c r="E61" s="199">
        <v>0.014</v>
      </c>
      <c r="F61" s="199">
        <v>0.015</v>
      </c>
      <c r="G61" s="199">
        <v>0.013</v>
      </c>
      <c r="H61" s="199">
        <v>0.04</v>
      </c>
      <c r="I61" s="199">
        <v>0.038</v>
      </c>
      <c r="J61" s="199">
        <v>0.043</v>
      </c>
      <c r="K61" s="199">
        <v>0.036</v>
      </c>
      <c r="L61" s="199">
        <v>0.037</v>
      </c>
      <c r="M61" s="199">
        <v>0.037</v>
      </c>
      <c r="N61" s="223">
        <v>0.2</v>
      </c>
      <c r="O61" s="224" t="s">
        <v>222</v>
      </c>
      <c r="P61" s="224" t="s">
        <v>222</v>
      </c>
      <c r="Q61" s="225">
        <v>2.01</v>
      </c>
      <c r="R61" s="226" t="s">
        <v>222</v>
      </c>
      <c r="T61" s="552" t="s">
        <v>448</v>
      </c>
      <c r="U61" s="553"/>
      <c r="V61" s="227">
        <v>60</v>
      </c>
      <c r="W61" s="203">
        <v>16.5</v>
      </c>
      <c r="X61" s="31">
        <v>5</v>
      </c>
      <c r="Y61" s="203">
        <v>1.4</v>
      </c>
      <c r="Z61" s="31" t="s">
        <v>222</v>
      </c>
      <c r="AA61" s="31" t="s">
        <v>222</v>
      </c>
      <c r="AB61" s="31">
        <v>26</v>
      </c>
      <c r="AC61" s="203">
        <v>7.2</v>
      </c>
      <c r="AD61" s="31">
        <v>142</v>
      </c>
      <c r="AE61" s="203">
        <v>39.1</v>
      </c>
    </row>
    <row r="62" spans="1:31" ht="18" customHeight="1">
      <c r="A62" s="125" t="s">
        <v>409</v>
      </c>
      <c r="B62" s="198">
        <v>0.011</v>
      </c>
      <c r="C62" s="199">
        <v>0.013</v>
      </c>
      <c r="D62" s="199">
        <v>0.013</v>
      </c>
      <c r="E62" s="199">
        <v>0.014</v>
      </c>
      <c r="F62" s="199">
        <v>0.014</v>
      </c>
      <c r="G62" s="200">
        <v>0.013</v>
      </c>
      <c r="H62" s="199">
        <v>0.041</v>
      </c>
      <c r="I62" s="199">
        <v>0.04</v>
      </c>
      <c r="J62" s="199">
        <v>0.04</v>
      </c>
      <c r="K62" s="199">
        <v>0.035</v>
      </c>
      <c r="L62" s="199">
        <v>0.039</v>
      </c>
      <c r="M62" s="199">
        <v>0.039</v>
      </c>
      <c r="N62" s="223">
        <v>0.1</v>
      </c>
      <c r="O62" s="224" t="s">
        <v>222</v>
      </c>
      <c r="P62" s="224">
        <v>0.2</v>
      </c>
      <c r="Q62" s="225">
        <v>2.14</v>
      </c>
      <c r="R62" s="226">
        <v>1.97</v>
      </c>
      <c r="T62" s="496" t="s">
        <v>348</v>
      </c>
      <c r="U62" s="497"/>
      <c r="V62" s="31">
        <v>54</v>
      </c>
      <c r="W62" s="203">
        <v>13.8</v>
      </c>
      <c r="X62" s="31">
        <v>2</v>
      </c>
      <c r="Y62" s="203">
        <v>0.5</v>
      </c>
      <c r="Z62" s="31" t="s">
        <v>222</v>
      </c>
      <c r="AA62" s="31" t="s">
        <v>222</v>
      </c>
      <c r="AB62" s="31">
        <v>42</v>
      </c>
      <c r="AC62" s="203">
        <v>10.8</v>
      </c>
      <c r="AD62" s="31">
        <v>167</v>
      </c>
      <c r="AE62" s="203">
        <v>42.8</v>
      </c>
    </row>
    <row r="63" spans="1:31" ht="18" customHeight="1">
      <c r="A63" s="125" t="s">
        <v>449</v>
      </c>
      <c r="B63" s="228" t="s">
        <v>222</v>
      </c>
      <c r="C63" s="38">
        <v>0.014</v>
      </c>
      <c r="D63" s="38">
        <v>0.014</v>
      </c>
      <c r="E63" s="38">
        <v>0.014</v>
      </c>
      <c r="F63" s="38">
        <v>0.015</v>
      </c>
      <c r="G63" s="38">
        <v>0.013</v>
      </c>
      <c r="H63" s="200" t="s">
        <v>222</v>
      </c>
      <c r="I63" s="229">
        <v>0.037</v>
      </c>
      <c r="J63" s="38">
        <v>0.038</v>
      </c>
      <c r="K63" s="208">
        <v>0.032</v>
      </c>
      <c r="L63" s="208">
        <v>0.039</v>
      </c>
      <c r="M63" s="38">
        <v>0.039</v>
      </c>
      <c r="N63" s="175" t="s">
        <v>222</v>
      </c>
      <c r="O63" s="175">
        <v>0.1</v>
      </c>
      <c r="P63" s="38">
        <v>0.2</v>
      </c>
      <c r="Q63" s="230" t="s">
        <v>222</v>
      </c>
      <c r="R63" s="231">
        <v>1.96</v>
      </c>
      <c r="T63" s="496" t="s">
        <v>406</v>
      </c>
      <c r="U63" s="497"/>
      <c r="V63" s="38">
        <v>69</v>
      </c>
      <c r="W63" s="173">
        <v>15.6</v>
      </c>
      <c r="X63" s="38">
        <v>4</v>
      </c>
      <c r="Y63" s="203">
        <v>0.9</v>
      </c>
      <c r="Z63" s="175" t="s">
        <v>222</v>
      </c>
      <c r="AA63" s="175" t="s">
        <v>222</v>
      </c>
      <c r="AB63" s="38">
        <v>46</v>
      </c>
      <c r="AC63" s="173">
        <v>10.4</v>
      </c>
      <c r="AD63" s="38">
        <v>160</v>
      </c>
      <c r="AE63" s="232">
        <v>36.3</v>
      </c>
    </row>
    <row r="64" spans="1:31" ht="18" customHeight="1">
      <c r="A64" s="210" t="s">
        <v>430</v>
      </c>
      <c r="B64" s="233" t="s">
        <v>16</v>
      </c>
      <c r="C64" s="133">
        <v>0.013</v>
      </c>
      <c r="D64" s="212">
        <v>0.01</v>
      </c>
      <c r="E64" s="133">
        <v>0.012</v>
      </c>
      <c r="F64" s="133">
        <v>0.011</v>
      </c>
      <c r="G64" s="133">
        <v>0.011</v>
      </c>
      <c r="H64" s="234" t="s">
        <v>16</v>
      </c>
      <c r="I64" s="235">
        <v>0.036</v>
      </c>
      <c r="J64" s="235">
        <v>0.036</v>
      </c>
      <c r="K64" s="212">
        <v>0.034</v>
      </c>
      <c r="L64" s="212">
        <v>0.039</v>
      </c>
      <c r="M64" s="133">
        <v>0.039</v>
      </c>
      <c r="N64" s="171" t="s">
        <v>16</v>
      </c>
      <c r="O64" s="171">
        <v>0.2</v>
      </c>
      <c r="P64" s="171">
        <v>0.2</v>
      </c>
      <c r="Q64" s="171" t="s">
        <v>16</v>
      </c>
      <c r="R64" s="236">
        <v>2.03</v>
      </c>
      <c r="T64" s="634" t="s">
        <v>429</v>
      </c>
      <c r="U64" s="635"/>
      <c r="V64" s="102">
        <v>96</v>
      </c>
      <c r="W64" s="30">
        <v>20.6</v>
      </c>
      <c r="X64" s="133">
        <v>5</v>
      </c>
      <c r="Y64" s="217">
        <v>1.1</v>
      </c>
      <c r="Z64" s="237" t="s">
        <v>222</v>
      </c>
      <c r="AA64" s="237" t="s">
        <v>222</v>
      </c>
      <c r="AB64" s="133">
        <v>59</v>
      </c>
      <c r="AC64" s="30">
        <v>12.6</v>
      </c>
      <c r="AD64" s="133">
        <v>165</v>
      </c>
      <c r="AE64" s="238">
        <v>35.3</v>
      </c>
    </row>
    <row r="65" spans="1:31" ht="18" customHeight="1">
      <c r="A65" s="218" t="s">
        <v>450</v>
      </c>
      <c r="B65" s="470" t="s">
        <v>16</v>
      </c>
      <c r="C65" s="471">
        <v>0.012</v>
      </c>
      <c r="D65" s="472">
        <v>0.008</v>
      </c>
      <c r="E65" s="471">
        <v>0.011</v>
      </c>
      <c r="F65" s="473">
        <v>0.01</v>
      </c>
      <c r="G65" s="471">
        <v>0.011</v>
      </c>
      <c r="H65" s="474" t="s">
        <v>16</v>
      </c>
      <c r="I65" s="475">
        <v>0.036</v>
      </c>
      <c r="J65" s="475">
        <v>0.032</v>
      </c>
      <c r="K65" s="462">
        <v>0.033</v>
      </c>
      <c r="L65" s="462">
        <v>0.039</v>
      </c>
      <c r="M65" s="252">
        <v>0.037</v>
      </c>
      <c r="N65" s="269" t="s">
        <v>16</v>
      </c>
      <c r="O65" s="269">
        <v>0.2</v>
      </c>
      <c r="P65" s="269">
        <v>0.2</v>
      </c>
      <c r="Q65" s="269" t="s">
        <v>16</v>
      </c>
      <c r="R65" s="476">
        <v>2.03</v>
      </c>
      <c r="T65" s="636" t="s">
        <v>435</v>
      </c>
      <c r="U65" s="637"/>
      <c r="V65" s="467">
        <v>78</v>
      </c>
      <c r="W65" s="469">
        <v>15.6</v>
      </c>
      <c r="X65" s="252">
        <v>6</v>
      </c>
      <c r="Y65" s="468">
        <v>1.2</v>
      </c>
      <c r="Z65" s="477" t="s">
        <v>222</v>
      </c>
      <c r="AA65" s="477" t="s">
        <v>222</v>
      </c>
      <c r="AB65" s="252">
        <v>57</v>
      </c>
      <c r="AC65" s="469">
        <v>11.4</v>
      </c>
      <c r="AD65" s="252">
        <v>164</v>
      </c>
      <c r="AE65" s="478">
        <v>32.9</v>
      </c>
    </row>
    <row r="66" spans="1:31" ht="15" customHeight="1">
      <c r="A66" s="46" t="s">
        <v>230</v>
      </c>
      <c r="B66" s="239"/>
      <c r="C66" s="239"/>
      <c r="D66" s="239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T66" s="46" t="s">
        <v>231</v>
      </c>
      <c r="U66" s="239"/>
      <c r="V66" s="239"/>
      <c r="W66" s="239"/>
      <c r="X66" s="239"/>
      <c r="Y66" s="52"/>
      <c r="Z66" s="52"/>
      <c r="AA66" s="52"/>
      <c r="AB66" s="52"/>
      <c r="AC66" s="52"/>
      <c r="AD66" s="46"/>
      <c r="AE66" s="46"/>
    </row>
    <row r="67" spans="2:29" ht="15" customHeight="1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46"/>
      <c r="X67" s="46"/>
      <c r="Y67" s="46"/>
      <c r="Z67" s="46"/>
      <c r="AA67" s="46"/>
      <c r="AB67" s="46"/>
      <c r="AC67" s="46"/>
    </row>
  </sheetData>
  <sheetProtection/>
  <mergeCells count="134">
    <mergeCell ref="N57:P58"/>
    <mergeCell ref="R59:R60"/>
    <mergeCell ref="Q57:R58"/>
    <mergeCell ref="T61:U61"/>
    <mergeCell ref="T62:U62"/>
    <mergeCell ref="T63:U63"/>
    <mergeCell ref="O59:O60"/>
    <mergeCell ref="P59:P60"/>
    <mergeCell ref="T65:U65"/>
    <mergeCell ref="Z59:Z60"/>
    <mergeCell ref="Y59:Y60"/>
    <mergeCell ref="AE59:AE60"/>
    <mergeCell ref="N59:N60"/>
    <mergeCell ref="Q59:Q60"/>
    <mergeCell ref="V59:V60"/>
    <mergeCell ref="W59:W60"/>
    <mergeCell ref="X59:X60"/>
    <mergeCell ref="M59:M60"/>
    <mergeCell ref="AA59:AA60"/>
    <mergeCell ref="AB59:AB60"/>
    <mergeCell ref="AC59:AC60"/>
    <mergeCell ref="AD59:AD60"/>
    <mergeCell ref="T64:U64"/>
    <mergeCell ref="V57:W58"/>
    <mergeCell ref="X57:Y58"/>
    <mergeCell ref="Z57:AA58"/>
    <mergeCell ref="AB57:AC58"/>
    <mergeCell ref="AD57:AE58"/>
    <mergeCell ref="B59:B60"/>
    <mergeCell ref="C59:C60"/>
    <mergeCell ref="D59:D60"/>
    <mergeCell ref="E59:E60"/>
    <mergeCell ref="F59:F60"/>
    <mergeCell ref="A57:A60"/>
    <mergeCell ref="B57:G58"/>
    <mergeCell ref="H57:M58"/>
    <mergeCell ref="T57:U60"/>
    <mergeCell ref="G59:G60"/>
    <mergeCell ref="H59:H60"/>
    <mergeCell ref="I59:I60"/>
    <mergeCell ref="J59:J60"/>
    <mergeCell ref="K59:K60"/>
    <mergeCell ref="L59:L60"/>
    <mergeCell ref="AC48:AC49"/>
    <mergeCell ref="T50:U50"/>
    <mergeCell ref="T51:U51"/>
    <mergeCell ref="T52:U52"/>
    <mergeCell ref="T53:U53"/>
    <mergeCell ref="T54:U54"/>
    <mergeCell ref="W48:W49"/>
    <mergeCell ref="X48:X49"/>
    <mergeCell ref="Y48:Y49"/>
    <mergeCell ref="Z48:Z49"/>
    <mergeCell ref="AB48:AB49"/>
    <mergeCell ref="M48:M49"/>
    <mergeCell ref="N48:N49"/>
    <mergeCell ref="P48:P49"/>
    <mergeCell ref="Q48:Q49"/>
    <mergeCell ref="O48:O49"/>
    <mergeCell ref="V48:V49"/>
    <mergeCell ref="I48:I49"/>
    <mergeCell ref="J48:J49"/>
    <mergeCell ref="K48:K49"/>
    <mergeCell ref="L48:L49"/>
    <mergeCell ref="R48:R49"/>
    <mergeCell ref="AA48:AA49"/>
    <mergeCell ref="X46:Y47"/>
    <mergeCell ref="Z46:AA47"/>
    <mergeCell ref="AB46:AC47"/>
    <mergeCell ref="B48:B49"/>
    <mergeCell ref="C48:C49"/>
    <mergeCell ref="D48:D49"/>
    <mergeCell ref="E48:E49"/>
    <mergeCell ref="F48:F49"/>
    <mergeCell ref="G48:G49"/>
    <mergeCell ref="H48:H49"/>
    <mergeCell ref="A32:B32"/>
    <mergeCell ref="A33:B33"/>
    <mergeCell ref="A34:B34"/>
    <mergeCell ref="A44:R44"/>
    <mergeCell ref="T44:AE44"/>
    <mergeCell ref="A46:A49"/>
    <mergeCell ref="B46:F47"/>
    <mergeCell ref="G46:L47"/>
    <mergeCell ref="M46:R47"/>
    <mergeCell ref="V46:W4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1:B11"/>
    <mergeCell ref="A12:B12"/>
    <mergeCell ref="A16:B16"/>
    <mergeCell ref="A17:B17"/>
    <mergeCell ref="A18:B18"/>
    <mergeCell ref="A19:B19"/>
    <mergeCell ref="AA8:AB8"/>
    <mergeCell ref="W7:X8"/>
    <mergeCell ref="A13:B13"/>
    <mergeCell ref="U7:V8"/>
    <mergeCell ref="C8:D8"/>
    <mergeCell ref="Q5:Q7"/>
    <mergeCell ref="E8:F8"/>
    <mergeCell ref="S8:T8"/>
    <mergeCell ref="A9:B9"/>
    <mergeCell ref="A10:B10"/>
    <mergeCell ref="U5:Y6"/>
    <mergeCell ref="Z5:Z7"/>
    <mergeCell ref="K7:L8"/>
    <mergeCell ref="M7:N8"/>
    <mergeCell ref="AA5:AB7"/>
    <mergeCell ref="AC5:AC7"/>
    <mergeCell ref="G6:N6"/>
    <mergeCell ref="O6:O7"/>
    <mergeCell ref="G7:H8"/>
    <mergeCell ref="I7:J8"/>
    <mergeCell ref="R5:R7"/>
    <mergeCell ref="S5:T7"/>
    <mergeCell ref="Y7:Y8"/>
    <mergeCell ref="P5:P7"/>
    <mergeCell ref="A2:AC2"/>
    <mergeCell ref="A4:B8"/>
    <mergeCell ref="C4:R4"/>
    <mergeCell ref="S4:AC4"/>
    <mergeCell ref="C5:D7"/>
    <mergeCell ref="E5:F7"/>
  </mergeCells>
  <conditionalFormatting sqref="Z32:Z33 Z16:Z20 Z22:Z30 Y14:Y34">
    <cfRule type="cellIs" priority="15" dxfId="0" operator="equal" stopIfTrue="1">
      <formula>0</formula>
    </cfRule>
  </conditionalFormatting>
  <conditionalFormatting sqref="L33:L34 Q32 Z31 Z34 J33 J16 J18:J19 J21 Z21 L27:L31 L21:L23 Q16:Q19 L16:L19 X16:X34 V16:V34 T16:T34 R16:R34 Q21:Q30 P16:P34 L25 AB16:AC34 J24:J27 AC14:AC15 P14:R15">
    <cfRule type="cellIs" priority="16" dxfId="14" operator="equal" stopIfTrue="1">
      <formula>0</formula>
    </cfRule>
  </conditionalFormatting>
  <conditionalFormatting sqref="O16:O30">
    <cfRule type="cellIs" priority="14" dxfId="0" operator="equal" stopIfTrue="1">
      <formula>0</formula>
    </cfRule>
  </conditionalFormatting>
  <conditionalFormatting sqref="O32:O34">
    <cfRule type="cellIs" priority="13" dxfId="0" operator="equal" stopIfTrue="1">
      <formula>0</formula>
    </cfRule>
  </conditionalFormatting>
  <conditionalFormatting sqref="Q33:Q34">
    <cfRule type="cellIs" priority="12" dxfId="0" operator="equal" stopIfTrue="1">
      <formula>0</formula>
    </cfRule>
  </conditionalFormatting>
  <conditionalFormatting sqref="Q31">
    <cfRule type="cellIs" priority="11" dxfId="0" operator="equal" stopIfTrue="1">
      <formula>0</formula>
    </cfRule>
  </conditionalFormatting>
  <conditionalFormatting sqref="Q20">
    <cfRule type="cellIs" priority="10" dxfId="0" operator="equal" stopIfTrue="1">
      <formula>0</formula>
    </cfRule>
  </conditionalFormatting>
  <conditionalFormatting sqref="J17">
    <cfRule type="cellIs" priority="9" dxfId="0" operator="equal" stopIfTrue="1">
      <formula>0</formula>
    </cfRule>
  </conditionalFormatting>
  <conditionalFormatting sqref="J20">
    <cfRule type="cellIs" priority="8" dxfId="0" operator="equal" stopIfTrue="1">
      <formula>0</formula>
    </cfRule>
  </conditionalFormatting>
  <conditionalFormatting sqref="L24">
    <cfRule type="cellIs" priority="7" dxfId="0" operator="equal" stopIfTrue="1">
      <formula>0</formula>
    </cfRule>
  </conditionalFormatting>
  <conditionalFormatting sqref="L26">
    <cfRule type="cellIs" priority="6" dxfId="0" operator="equal" stopIfTrue="1">
      <formula>0</formula>
    </cfRule>
  </conditionalFormatting>
  <conditionalFormatting sqref="J34">
    <cfRule type="cellIs" priority="5" dxfId="0" operator="equal" stopIfTrue="1">
      <formula>0</formula>
    </cfRule>
  </conditionalFormatting>
  <conditionalFormatting sqref="J22:J23">
    <cfRule type="cellIs" priority="4" dxfId="0" operator="equal" stopIfTrue="1">
      <formula>0</formula>
    </cfRule>
  </conditionalFormatting>
  <conditionalFormatting sqref="J28:J29">
    <cfRule type="cellIs" priority="3" dxfId="0" operator="equal" stopIfTrue="1">
      <formula>0</formula>
    </cfRule>
  </conditionalFormatting>
  <conditionalFormatting sqref="J30:J31">
    <cfRule type="cellIs" priority="2" dxfId="0" operator="equal" stopIfTrue="1">
      <formula>0</formula>
    </cfRule>
  </conditionalFormatting>
  <conditionalFormatting sqref="J32">
    <cfRule type="cellIs" priority="1" dxfId="0" operator="equal" stopIfTrue="1">
      <formula>0</formula>
    </cfRule>
  </conditionalFormatting>
  <printOptions horizontalCentered="1"/>
  <pageMargins left="0.5511811023622047" right="0.3937007874015748" top="0.5905511811023623" bottom="0.5905511811023623" header="0.5118110236220472" footer="0.5118110236220472"/>
  <pageSetup cellComments="asDisplayed" fitToHeight="1" fitToWidth="1" horizontalDpi="300" verticalDpi="300" orientation="landscape" paperSize="8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1">
      <selection activeCell="A3" sqref="A3"/>
    </sheetView>
  </sheetViews>
  <sheetFormatPr defaultColWidth="10.59765625" defaultRowHeight="15"/>
  <cols>
    <col min="1" max="1" width="2.59765625" style="40" customWidth="1"/>
    <col min="2" max="2" width="12" style="40" customWidth="1"/>
    <col min="3" max="9" width="18.09765625" style="40" customWidth="1"/>
    <col min="10" max="10" width="18.09765625" style="59" customWidth="1"/>
    <col min="11" max="13" width="18.09765625" style="40" customWidth="1"/>
    <col min="14" max="16384" width="10.59765625" style="40" customWidth="1"/>
  </cols>
  <sheetData>
    <row r="1" spans="1:13" s="47" customFormat="1" ht="19.5" customHeight="1">
      <c r="A1" s="648" t="s">
        <v>428</v>
      </c>
      <c r="B1" s="648"/>
      <c r="C1" s="648"/>
      <c r="J1" s="149"/>
      <c r="M1" s="2" t="s">
        <v>370</v>
      </c>
    </row>
    <row r="2" spans="1:13" ht="19.5" customHeight="1">
      <c r="A2" s="532" t="s">
        <v>478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</row>
    <row r="3" ht="18" customHeight="1" thickBot="1">
      <c r="M3" s="59" t="s">
        <v>261</v>
      </c>
    </row>
    <row r="4" spans="1:13" ht="14.25" customHeight="1">
      <c r="A4" s="649" t="s">
        <v>371</v>
      </c>
      <c r="B4" s="650"/>
      <c r="C4" s="651" t="s">
        <v>372</v>
      </c>
      <c r="D4" s="652" t="s">
        <v>262</v>
      </c>
      <c r="E4" s="653"/>
      <c r="F4" s="652" t="s">
        <v>420</v>
      </c>
      <c r="G4" s="653"/>
      <c r="H4" s="652" t="s">
        <v>416</v>
      </c>
      <c r="I4" s="653"/>
      <c r="J4" s="652" t="s">
        <v>417</v>
      </c>
      <c r="K4" s="653"/>
      <c r="L4" s="652" t="s">
        <v>373</v>
      </c>
      <c r="M4" s="655"/>
    </row>
    <row r="5" spans="1:13" ht="14.25" customHeight="1">
      <c r="A5" s="600"/>
      <c r="B5" s="527"/>
      <c r="C5" s="530"/>
      <c r="D5" s="617" t="s">
        <v>374</v>
      </c>
      <c r="E5" s="617" t="s">
        <v>375</v>
      </c>
      <c r="F5" s="617" t="s">
        <v>374</v>
      </c>
      <c r="G5" s="617" t="s">
        <v>375</v>
      </c>
      <c r="H5" s="617" t="s">
        <v>374</v>
      </c>
      <c r="I5" s="617" t="s">
        <v>375</v>
      </c>
      <c r="J5" s="617" t="s">
        <v>374</v>
      </c>
      <c r="K5" s="617" t="s">
        <v>375</v>
      </c>
      <c r="L5" s="617" t="s">
        <v>374</v>
      </c>
      <c r="M5" s="618" t="s">
        <v>375</v>
      </c>
    </row>
    <row r="6" spans="1:13" ht="14.25" customHeight="1">
      <c r="A6" s="539"/>
      <c r="B6" s="528"/>
      <c r="C6" s="531"/>
      <c r="D6" s="531"/>
      <c r="E6" s="531"/>
      <c r="F6" s="531"/>
      <c r="G6" s="531"/>
      <c r="H6" s="531"/>
      <c r="I6" s="531"/>
      <c r="J6" s="531"/>
      <c r="K6" s="531"/>
      <c r="L6" s="531"/>
      <c r="M6" s="602"/>
    </row>
    <row r="7" spans="1:13" ht="14.25" customHeight="1">
      <c r="A7" s="654" t="s">
        <v>434</v>
      </c>
      <c r="B7" s="533"/>
      <c r="C7" s="151">
        <v>1149894</v>
      </c>
      <c r="D7" s="152">
        <v>955822</v>
      </c>
      <c r="E7" s="153">
        <v>83.123</v>
      </c>
      <c r="F7" s="152">
        <v>65267</v>
      </c>
      <c r="G7" s="154">
        <v>5.676</v>
      </c>
      <c r="H7" s="152">
        <v>52115</v>
      </c>
      <c r="I7" s="154">
        <v>4.532</v>
      </c>
      <c r="J7" s="152">
        <v>2684</v>
      </c>
      <c r="K7" s="155">
        <v>0.233</v>
      </c>
      <c r="L7" s="156">
        <v>1075888</v>
      </c>
      <c r="M7" s="157">
        <v>93.564</v>
      </c>
    </row>
    <row r="8" spans="1:13" ht="14.25" customHeight="1">
      <c r="A8" s="654" t="s">
        <v>348</v>
      </c>
      <c r="B8" s="533"/>
      <c r="C8" s="151">
        <v>1145625</v>
      </c>
      <c r="D8" s="158">
        <v>956699</v>
      </c>
      <c r="E8" s="433">
        <v>83.50891434806329</v>
      </c>
      <c r="F8" s="158">
        <v>63870</v>
      </c>
      <c r="G8" s="433">
        <v>5.575122749590835</v>
      </c>
      <c r="H8" s="158">
        <v>52242</v>
      </c>
      <c r="I8" s="433">
        <v>4.56013093289689</v>
      </c>
      <c r="J8" s="158">
        <v>2614</v>
      </c>
      <c r="K8" s="433">
        <v>0.22817239498090564</v>
      </c>
      <c r="L8" s="158">
        <v>1075425</v>
      </c>
      <c r="M8" s="433">
        <v>93.87234042553192</v>
      </c>
    </row>
    <row r="9" spans="1:13" ht="14.25" customHeight="1">
      <c r="A9" s="654" t="s">
        <v>406</v>
      </c>
      <c r="B9" s="533"/>
      <c r="C9" s="151">
        <v>1140894</v>
      </c>
      <c r="D9" s="158">
        <v>958102</v>
      </c>
      <c r="E9" s="433">
        <v>83.9781785161461</v>
      </c>
      <c r="F9" s="158">
        <v>61037</v>
      </c>
      <c r="G9" s="433">
        <v>5.34992733768431</v>
      </c>
      <c r="H9" s="158">
        <v>52504</v>
      </c>
      <c r="I9" s="433">
        <v>4.60200509425065</v>
      </c>
      <c r="J9" s="158">
        <v>2563</v>
      </c>
      <c r="K9" s="433">
        <v>0.22464838977153</v>
      </c>
      <c r="L9" s="158">
        <v>1074206</v>
      </c>
      <c r="M9" s="433">
        <v>94.1547593378526</v>
      </c>
    </row>
    <row r="10" spans="1:13" s="10" customFormat="1" ht="14.25" customHeight="1">
      <c r="A10" s="654" t="s">
        <v>418</v>
      </c>
      <c r="B10" s="533"/>
      <c r="C10" s="159">
        <v>1134643</v>
      </c>
      <c r="D10" s="160">
        <v>956071</v>
      </c>
      <c r="E10" s="161">
        <v>84.26183389841563</v>
      </c>
      <c r="F10" s="160">
        <v>59589</v>
      </c>
      <c r="G10" s="161">
        <v>5.2517840413240116</v>
      </c>
      <c r="H10" s="160">
        <v>53129</v>
      </c>
      <c r="I10" s="161">
        <v>4.682441966327735</v>
      </c>
      <c r="J10" s="160">
        <v>2484</v>
      </c>
      <c r="K10" s="161">
        <v>0.2189234851843267</v>
      </c>
      <c r="L10" s="160">
        <v>1071273</v>
      </c>
      <c r="M10" s="161">
        <v>94.4149833912517</v>
      </c>
    </row>
    <row r="11" spans="1:13" s="10" customFormat="1" ht="14.25" customHeight="1">
      <c r="A11" s="656" t="s">
        <v>435</v>
      </c>
      <c r="B11" s="657"/>
      <c r="C11" s="434">
        <f>SUM(C13:C23,C25,C28,C32,C36,C39)</f>
        <v>1128535</v>
      </c>
      <c r="D11" s="435">
        <f>SUM(D13:D23,D28,D32,D36,D39)</f>
        <v>957178</v>
      </c>
      <c r="E11" s="436">
        <f>D11/C11*100</f>
        <v>84.81597823727222</v>
      </c>
      <c r="F11" s="435">
        <f>SUM(F13:F23,F25,F28,F32,F36,F39)</f>
        <v>55188</v>
      </c>
      <c r="G11" s="436">
        <f>F11/C11*100</f>
        <v>4.890233798685907</v>
      </c>
      <c r="H11" s="435">
        <f>SUM(H13:H23,H25,H28,H32,H36,H39)</f>
        <v>53480</v>
      </c>
      <c r="I11" s="436">
        <f>H11/C11*100</f>
        <v>4.738887141293801</v>
      </c>
      <c r="J11" s="435">
        <f>SUM(J13:J23,J28,J32,J36,J39)</f>
        <v>2415</v>
      </c>
      <c r="K11" s="436">
        <f>J11/C11*100</f>
        <v>0.21399424918146093</v>
      </c>
      <c r="L11" s="435">
        <f>SUM(D11,F11,H11,J11)</f>
        <v>1068261</v>
      </c>
      <c r="M11" s="436">
        <f>L11/C11*100</f>
        <v>94.65909342643339</v>
      </c>
    </row>
    <row r="12" spans="1:13" ht="14.25" customHeight="1">
      <c r="A12" s="11"/>
      <c r="B12" s="162"/>
      <c r="C12" s="163"/>
      <c r="D12" s="164"/>
      <c r="E12" s="165"/>
      <c r="F12" s="164"/>
      <c r="G12" s="165"/>
      <c r="H12" s="164"/>
      <c r="I12" s="164"/>
      <c r="J12" s="166"/>
      <c r="K12" s="167"/>
      <c r="L12" s="164"/>
      <c r="M12" s="168"/>
    </row>
    <row r="13" spans="1:13" s="11" customFormat="1" ht="14.25" customHeight="1">
      <c r="A13" s="658" t="s">
        <v>65</v>
      </c>
      <c r="B13" s="495"/>
      <c r="C13" s="437">
        <v>449864</v>
      </c>
      <c r="D13" s="438">
        <v>441428</v>
      </c>
      <c r="E13" s="439">
        <f aca="true" t="shared" si="0" ref="E13:E41">D13/C13*100</f>
        <v>98.12476659612683</v>
      </c>
      <c r="F13" s="440">
        <v>2965</v>
      </c>
      <c r="G13" s="439">
        <f aca="true" t="shared" si="1" ref="G13:G41">F13/C13*100</f>
        <v>0.6590880799530524</v>
      </c>
      <c r="H13" s="440">
        <v>4371</v>
      </c>
      <c r="I13" s="439">
        <f aca="true" t="shared" si="2" ref="I13:I41">H13/C13*100</f>
        <v>0.9716269805985809</v>
      </c>
      <c r="J13" s="441" t="s">
        <v>222</v>
      </c>
      <c r="K13" s="442" t="s">
        <v>222</v>
      </c>
      <c r="L13" s="435">
        <f>SUM(D13,F13,H13,J13)</f>
        <v>448764</v>
      </c>
      <c r="M13" s="439">
        <f aca="true" t="shared" si="3" ref="M13:M41">L13/C13*100</f>
        <v>99.75548165667846</v>
      </c>
    </row>
    <row r="14" spans="1:13" s="11" customFormat="1" ht="14.25" customHeight="1">
      <c r="A14" s="658" t="s">
        <v>66</v>
      </c>
      <c r="B14" s="495"/>
      <c r="C14" s="437">
        <v>50788</v>
      </c>
      <c r="D14" s="438">
        <v>21790</v>
      </c>
      <c r="E14" s="439">
        <f t="shared" si="0"/>
        <v>42.90383555170513</v>
      </c>
      <c r="F14" s="440">
        <v>8576</v>
      </c>
      <c r="G14" s="439">
        <f t="shared" si="1"/>
        <v>16.88587855398913</v>
      </c>
      <c r="H14" s="440">
        <v>8167</v>
      </c>
      <c r="I14" s="439">
        <f t="shared" si="2"/>
        <v>16.080570213436246</v>
      </c>
      <c r="J14" s="441">
        <v>1363</v>
      </c>
      <c r="K14" s="439">
        <f>J14/C14*100</f>
        <v>2.683704812160353</v>
      </c>
      <c r="L14" s="435">
        <f aca="true" t="shared" si="4" ref="L14:L23">SUM(D14,F14,H14,J14)</f>
        <v>39896</v>
      </c>
      <c r="M14" s="439">
        <f t="shared" si="3"/>
        <v>78.55398913129086</v>
      </c>
    </row>
    <row r="15" spans="1:13" s="11" customFormat="1" ht="14.25" customHeight="1">
      <c r="A15" s="658" t="s">
        <v>67</v>
      </c>
      <c r="B15" s="495"/>
      <c r="C15" s="437">
        <v>107244</v>
      </c>
      <c r="D15" s="438">
        <v>80007</v>
      </c>
      <c r="E15" s="439">
        <f t="shared" si="0"/>
        <v>74.60277498041849</v>
      </c>
      <c r="F15" s="440">
        <v>6556</v>
      </c>
      <c r="G15" s="439">
        <f t="shared" si="1"/>
        <v>6.113162507925852</v>
      </c>
      <c r="H15" s="440">
        <v>11453</v>
      </c>
      <c r="I15" s="439">
        <f t="shared" si="2"/>
        <v>10.679385326918055</v>
      </c>
      <c r="J15" s="441" t="s">
        <v>222</v>
      </c>
      <c r="K15" s="442" t="s">
        <v>222</v>
      </c>
      <c r="L15" s="435">
        <f t="shared" si="4"/>
        <v>98016</v>
      </c>
      <c r="M15" s="439">
        <f t="shared" si="3"/>
        <v>91.39532281526239</v>
      </c>
    </row>
    <row r="16" spans="1:13" s="11" customFormat="1" ht="14.25" customHeight="1">
      <c r="A16" s="658" t="s">
        <v>68</v>
      </c>
      <c r="B16" s="495"/>
      <c r="C16" s="437">
        <v>25169</v>
      </c>
      <c r="D16" s="438">
        <v>15649</v>
      </c>
      <c r="E16" s="439">
        <f t="shared" si="0"/>
        <v>62.17569231991737</v>
      </c>
      <c r="F16" s="440">
        <v>789</v>
      </c>
      <c r="G16" s="439">
        <f t="shared" si="1"/>
        <v>3.13480869323374</v>
      </c>
      <c r="H16" s="440">
        <v>4235</v>
      </c>
      <c r="I16" s="439">
        <f t="shared" si="2"/>
        <v>16.82625451944853</v>
      </c>
      <c r="J16" s="441" t="s">
        <v>222</v>
      </c>
      <c r="K16" s="442" t="s">
        <v>222</v>
      </c>
      <c r="L16" s="435">
        <f t="shared" si="4"/>
        <v>20673</v>
      </c>
      <c r="M16" s="439">
        <f t="shared" si="3"/>
        <v>82.13675553259962</v>
      </c>
    </row>
    <row r="17" spans="1:13" s="11" customFormat="1" ht="14.25" customHeight="1">
      <c r="A17" s="658" t="s">
        <v>69</v>
      </c>
      <c r="B17" s="495"/>
      <c r="C17" s="437">
        <v>13531</v>
      </c>
      <c r="D17" s="438">
        <v>7002</v>
      </c>
      <c r="E17" s="439">
        <f t="shared" si="0"/>
        <v>51.74783829724336</v>
      </c>
      <c r="F17" s="441" t="s">
        <v>222</v>
      </c>
      <c r="G17" s="442" t="s">
        <v>222</v>
      </c>
      <c r="H17" s="440">
        <v>2827</v>
      </c>
      <c r="I17" s="439">
        <f t="shared" si="2"/>
        <v>20.89276476239746</v>
      </c>
      <c r="J17" s="441" t="s">
        <v>222</v>
      </c>
      <c r="K17" s="442" t="s">
        <v>222</v>
      </c>
      <c r="L17" s="435">
        <f t="shared" si="4"/>
        <v>9829</v>
      </c>
      <c r="M17" s="439">
        <f t="shared" si="3"/>
        <v>72.64060305964082</v>
      </c>
    </row>
    <row r="18" spans="1:13" s="11" customFormat="1" ht="14.25" customHeight="1">
      <c r="A18" s="658" t="s">
        <v>70</v>
      </c>
      <c r="B18" s="495"/>
      <c r="C18" s="437">
        <v>64905</v>
      </c>
      <c r="D18" s="438">
        <v>32969</v>
      </c>
      <c r="E18" s="439">
        <f t="shared" si="0"/>
        <v>50.795778445420225</v>
      </c>
      <c r="F18" s="440">
        <v>5322</v>
      </c>
      <c r="G18" s="439">
        <f t="shared" si="1"/>
        <v>8.199676450196442</v>
      </c>
      <c r="H18" s="440">
        <v>7843</v>
      </c>
      <c r="I18" s="439">
        <f t="shared" si="2"/>
        <v>12.083814806255296</v>
      </c>
      <c r="J18" s="441" t="s">
        <v>222</v>
      </c>
      <c r="K18" s="442" t="s">
        <v>222</v>
      </c>
      <c r="L18" s="435">
        <f t="shared" si="4"/>
        <v>46134</v>
      </c>
      <c r="M18" s="439">
        <f t="shared" si="3"/>
        <v>71.07926970187197</v>
      </c>
    </row>
    <row r="19" spans="1:13" s="11" customFormat="1" ht="14.25" customHeight="1">
      <c r="A19" s="658" t="s">
        <v>1</v>
      </c>
      <c r="B19" s="495"/>
      <c r="C19" s="437">
        <v>20784</v>
      </c>
      <c r="D19" s="438">
        <v>16028</v>
      </c>
      <c r="E19" s="439">
        <f t="shared" si="0"/>
        <v>77.11701308699</v>
      </c>
      <c r="F19" s="441" t="s">
        <v>222</v>
      </c>
      <c r="G19" s="441" t="s">
        <v>222</v>
      </c>
      <c r="H19" s="440">
        <v>1550</v>
      </c>
      <c r="I19" s="439">
        <f t="shared" si="2"/>
        <v>7.4576597382602</v>
      </c>
      <c r="J19" s="441" t="s">
        <v>222</v>
      </c>
      <c r="K19" s="442" t="s">
        <v>222</v>
      </c>
      <c r="L19" s="435">
        <f t="shared" si="4"/>
        <v>17578</v>
      </c>
      <c r="M19" s="439">
        <f t="shared" si="3"/>
        <v>84.57467282525019</v>
      </c>
    </row>
    <row r="20" spans="1:13" s="11" customFormat="1" ht="14.25" customHeight="1">
      <c r="A20" s="658" t="s">
        <v>246</v>
      </c>
      <c r="B20" s="495"/>
      <c r="C20" s="437">
        <v>35685</v>
      </c>
      <c r="D20" s="438">
        <v>31083</v>
      </c>
      <c r="E20" s="439">
        <f t="shared" si="0"/>
        <v>87.10382513661202</v>
      </c>
      <c r="F20" s="440">
        <v>4430</v>
      </c>
      <c r="G20" s="439">
        <f t="shared" si="1"/>
        <v>12.414179627294383</v>
      </c>
      <c r="H20" s="440">
        <v>154</v>
      </c>
      <c r="I20" s="439">
        <f t="shared" si="2"/>
        <v>0.431553874176825</v>
      </c>
      <c r="J20" s="441" t="s">
        <v>222</v>
      </c>
      <c r="K20" s="442" t="s">
        <v>222</v>
      </c>
      <c r="L20" s="435">
        <f t="shared" si="4"/>
        <v>35667</v>
      </c>
      <c r="M20" s="439">
        <f t="shared" si="3"/>
        <v>99.94955863808322</v>
      </c>
    </row>
    <row r="21" spans="1:13" s="11" customFormat="1" ht="14.25" customHeight="1">
      <c r="A21" s="658" t="s">
        <v>376</v>
      </c>
      <c r="B21" s="495"/>
      <c r="C21" s="437">
        <v>113457</v>
      </c>
      <c r="D21" s="438">
        <v>105450</v>
      </c>
      <c r="E21" s="439">
        <f t="shared" si="0"/>
        <v>92.94270075887782</v>
      </c>
      <c r="F21" s="440">
        <v>6806</v>
      </c>
      <c r="G21" s="439">
        <f t="shared" si="1"/>
        <v>5.998748424513252</v>
      </c>
      <c r="H21" s="440">
        <v>561</v>
      </c>
      <c r="I21" s="439">
        <f t="shared" si="2"/>
        <v>0.4944604563843571</v>
      </c>
      <c r="J21" s="441">
        <v>312</v>
      </c>
      <c r="K21" s="439">
        <f>J21/C21*100</f>
        <v>0.274994050609482</v>
      </c>
      <c r="L21" s="435">
        <f t="shared" si="4"/>
        <v>113129</v>
      </c>
      <c r="M21" s="439">
        <f t="shared" si="3"/>
        <v>99.7109036903849</v>
      </c>
    </row>
    <row r="22" spans="1:13" s="11" customFormat="1" ht="14.25" customHeight="1">
      <c r="A22" s="658" t="s">
        <v>377</v>
      </c>
      <c r="B22" s="495"/>
      <c r="C22" s="437">
        <v>49686</v>
      </c>
      <c r="D22" s="438">
        <v>46370</v>
      </c>
      <c r="E22" s="439">
        <f t="shared" si="0"/>
        <v>93.32608783158234</v>
      </c>
      <c r="F22" s="440">
        <v>1976</v>
      </c>
      <c r="G22" s="439">
        <f t="shared" si="1"/>
        <v>3.9769754055468343</v>
      </c>
      <c r="H22" s="440">
        <v>1340</v>
      </c>
      <c r="I22" s="439">
        <f t="shared" si="2"/>
        <v>2.6969367628708287</v>
      </c>
      <c r="J22" s="441" t="s">
        <v>222</v>
      </c>
      <c r="K22" s="442" t="s">
        <v>222</v>
      </c>
      <c r="L22" s="435">
        <f t="shared" si="4"/>
        <v>49686</v>
      </c>
      <c r="M22" s="439">
        <f t="shared" si="3"/>
        <v>100</v>
      </c>
    </row>
    <row r="23" spans="1:13" s="11" customFormat="1" ht="14.25" customHeight="1">
      <c r="A23" s="658" t="s">
        <v>378</v>
      </c>
      <c r="B23" s="495"/>
      <c r="C23" s="437">
        <v>53592</v>
      </c>
      <c r="D23" s="438">
        <v>52412</v>
      </c>
      <c r="E23" s="439">
        <f t="shared" si="0"/>
        <v>97.79817883266159</v>
      </c>
      <c r="F23" s="441" t="s">
        <v>222</v>
      </c>
      <c r="G23" s="442" t="s">
        <v>222</v>
      </c>
      <c r="H23" s="441" t="s">
        <v>16</v>
      </c>
      <c r="I23" s="442" t="s">
        <v>222</v>
      </c>
      <c r="J23" s="441" t="s">
        <v>222</v>
      </c>
      <c r="K23" s="442" t="s">
        <v>222</v>
      </c>
      <c r="L23" s="435">
        <f t="shared" si="4"/>
        <v>52412</v>
      </c>
      <c r="M23" s="439">
        <f t="shared" si="3"/>
        <v>97.79817883266159</v>
      </c>
    </row>
    <row r="24" spans="1:13" ht="14.25" customHeight="1">
      <c r="A24" s="169"/>
      <c r="B24" s="170"/>
      <c r="C24" s="443"/>
      <c r="D24" s="444"/>
      <c r="E24" s="445"/>
      <c r="G24" s="445"/>
      <c r="I24" s="445"/>
      <c r="K24" s="445"/>
      <c r="M24" s="445"/>
    </row>
    <row r="25" spans="1:13" s="10" customFormat="1" ht="14.25" customHeight="1">
      <c r="A25" s="658" t="s">
        <v>379</v>
      </c>
      <c r="B25" s="495"/>
      <c r="C25" s="437">
        <f>C26</f>
        <v>6155</v>
      </c>
      <c r="D25" s="438" t="str">
        <f>D26</f>
        <v>－</v>
      </c>
      <c r="E25" s="438" t="str">
        <f>E26</f>
        <v>－</v>
      </c>
      <c r="F25" s="14">
        <f>F26</f>
        <v>4245</v>
      </c>
      <c r="G25" s="446">
        <f t="shared" si="1"/>
        <v>68.96831844029244</v>
      </c>
      <c r="H25" s="14">
        <f>H26</f>
        <v>1910</v>
      </c>
      <c r="I25" s="446">
        <f t="shared" si="2"/>
        <v>31.031681559707554</v>
      </c>
      <c r="J25" s="438" t="s">
        <v>222</v>
      </c>
      <c r="K25" s="447" t="s">
        <v>222</v>
      </c>
      <c r="L25" s="14">
        <f>L26</f>
        <v>6155</v>
      </c>
      <c r="M25" s="446">
        <f t="shared" si="3"/>
        <v>100</v>
      </c>
    </row>
    <row r="26" spans="2:13" ht="14.25" customHeight="1">
      <c r="B26" s="65" t="s">
        <v>3</v>
      </c>
      <c r="C26" s="444">
        <v>6155</v>
      </c>
      <c r="D26" s="135" t="s">
        <v>16</v>
      </c>
      <c r="E26" s="135" t="s">
        <v>16</v>
      </c>
      <c r="F26" s="135">
        <v>4245</v>
      </c>
      <c r="G26" s="448">
        <f t="shared" si="1"/>
        <v>68.96831844029244</v>
      </c>
      <c r="H26" s="135">
        <v>1910</v>
      </c>
      <c r="I26" s="448">
        <f t="shared" si="2"/>
        <v>31.031681559707554</v>
      </c>
      <c r="J26" s="135" t="s">
        <v>222</v>
      </c>
      <c r="K26" s="448" t="s">
        <v>222</v>
      </c>
      <c r="L26" s="158">
        <f>SUM(D26,F26,H26,J26)</f>
        <v>6155</v>
      </c>
      <c r="M26" s="448">
        <f t="shared" si="3"/>
        <v>100</v>
      </c>
    </row>
    <row r="27" spans="2:13" ht="14.25" customHeight="1">
      <c r="B27" s="65"/>
      <c r="C27" s="444"/>
      <c r="D27" s="444"/>
      <c r="E27" s="449"/>
      <c r="F27" s="444"/>
      <c r="G27" s="449"/>
      <c r="H27" s="444"/>
      <c r="I27" s="449"/>
      <c r="J27" s="444"/>
      <c r="K27" s="449"/>
      <c r="L27" s="444"/>
      <c r="M27" s="449"/>
    </row>
    <row r="28" spans="1:18" ht="14.25" customHeight="1">
      <c r="A28" s="658" t="s">
        <v>380</v>
      </c>
      <c r="B28" s="495"/>
      <c r="C28" s="437">
        <f>SUM(C29:C30)</f>
        <v>63868</v>
      </c>
      <c r="D28" s="14">
        <f>SUM(D29:D30)</f>
        <v>60268</v>
      </c>
      <c r="E28" s="446">
        <f t="shared" si="0"/>
        <v>94.36337445982339</v>
      </c>
      <c r="F28" s="14">
        <f>SUM(F29:F30)</f>
        <v>1524</v>
      </c>
      <c r="G28" s="446">
        <f>F28/C28*100</f>
        <v>2.3861714786747665</v>
      </c>
      <c r="H28" s="14">
        <f>SUM(H29:H30)</f>
        <v>1240</v>
      </c>
      <c r="I28" s="446">
        <f t="shared" si="2"/>
        <v>1.9415043527275004</v>
      </c>
      <c r="J28" s="438" t="s">
        <v>222</v>
      </c>
      <c r="K28" s="447" t="s">
        <v>222</v>
      </c>
      <c r="L28" s="14">
        <f>SUM(L29:L30)</f>
        <v>63032</v>
      </c>
      <c r="M28" s="446">
        <f t="shared" si="3"/>
        <v>98.69105029122565</v>
      </c>
      <c r="N28" s="11"/>
      <c r="O28" s="11"/>
      <c r="P28" s="11"/>
      <c r="Q28" s="11"/>
      <c r="R28" s="11"/>
    </row>
    <row r="29" spans="2:13" ht="14.25" customHeight="1">
      <c r="B29" s="65" t="s">
        <v>5</v>
      </c>
      <c r="C29" s="444">
        <v>37512</v>
      </c>
      <c r="D29" s="54">
        <v>34001</v>
      </c>
      <c r="E29" s="450">
        <f t="shared" si="0"/>
        <v>90.64032842823629</v>
      </c>
      <c r="F29" s="54">
        <v>1524</v>
      </c>
      <c r="G29" s="450">
        <f t="shared" si="1"/>
        <v>4.062699936020473</v>
      </c>
      <c r="H29" s="54">
        <v>1178</v>
      </c>
      <c r="I29" s="450">
        <f t="shared" si="2"/>
        <v>3.1403284282362978</v>
      </c>
      <c r="J29" s="135" t="s">
        <v>222</v>
      </c>
      <c r="K29" s="448" t="s">
        <v>222</v>
      </c>
      <c r="L29" s="158">
        <f>SUM(D29,F29,H29,J29)</f>
        <v>36703</v>
      </c>
      <c r="M29" s="450">
        <f t="shared" si="3"/>
        <v>97.84335679249307</v>
      </c>
    </row>
    <row r="30" spans="2:13" ht="14.25" customHeight="1">
      <c r="B30" s="65" t="s">
        <v>6</v>
      </c>
      <c r="C30" s="444">
        <v>26356</v>
      </c>
      <c r="D30" s="54">
        <v>26267</v>
      </c>
      <c r="E30" s="450">
        <f t="shared" si="0"/>
        <v>99.66231598118075</v>
      </c>
      <c r="F30" s="135" t="s">
        <v>16</v>
      </c>
      <c r="G30" s="448" t="s">
        <v>222</v>
      </c>
      <c r="H30" s="54">
        <v>62</v>
      </c>
      <c r="I30" s="450">
        <f t="shared" si="2"/>
        <v>0.23524055243587796</v>
      </c>
      <c r="J30" s="135" t="s">
        <v>222</v>
      </c>
      <c r="K30" s="448" t="s">
        <v>222</v>
      </c>
      <c r="L30" s="158">
        <f>SUM(D30,F30,H30,J30)</f>
        <v>26329</v>
      </c>
      <c r="M30" s="450">
        <f t="shared" si="3"/>
        <v>99.89755653361664</v>
      </c>
    </row>
    <row r="31" spans="2:13" ht="14.25" customHeight="1">
      <c r="B31" s="65"/>
      <c r="C31" s="444"/>
      <c r="D31" s="444"/>
      <c r="E31" s="449"/>
      <c r="F31" s="444"/>
      <c r="G31" s="449"/>
      <c r="H31" s="444"/>
      <c r="I31" s="449"/>
      <c r="J31" s="444"/>
      <c r="K31" s="449"/>
      <c r="L31" s="444"/>
      <c r="M31" s="449"/>
    </row>
    <row r="32" spans="1:13" ht="14.25" customHeight="1">
      <c r="A32" s="658" t="s">
        <v>381</v>
      </c>
      <c r="B32" s="495"/>
      <c r="C32" s="437">
        <f>SUM(C33:C34)</f>
        <v>32099</v>
      </c>
      <c r="D32" s="14">
        <f>SUM(D33:D34)</f>
        <v>19211</v>
      </c>
      <c r="E32" s="446">
        <f t="shared" si="0"/>
        <v>59.8492164864949</v>
      </c>
      <c r="F32" s="14">
        <f>SUM(F33:F34)</f>
        <v>8083</v>
      </c>
      <c r="G32" s="446">
        <f t="shared" si="1"/>
        <v>25.181469827720488</v>
      </c>
      <c r="H32" s="14">
        <f>SUM(H33:H34)</f>
        <v>2624</v>
      </c>
      <c r="I32" s="446">
        <f t="shared" si="2"/>
        <v>8.174709492507555</v>
      </c>
      <c r="J32" s="14">
        <f>SUM(J33:J34)</f>
        <v>740</v>
      </c>
      <c r="K32" s="446">
        <f>J32/C32*100</f>
        <v>2.3053677684663074</v>
      </c>
      <c r="L32" s="14">
        <f>SUM(L33:L34)</f>
        <v>30658</v>
      </c>
      <c r="M32" s="451">
        <f t="shared" si="3"/>
        <v>95.51076357518926</v>
      </c>
    </row>
    <row r="33" spans="2:13" ht="14.25" customHeight="1">
      <c r="B33" s="65" t="s">
        <v>8</v>
      </c>
      <c r="C33" s="444">
        <v>19418</v>
      </c>
      <c r="D33" s="54">
        <v>10357</v>
      </c>
      <c r="E33" s="450">
        <f t="shared" si="0"/>
        <v>53.33710989803275</v>
      </c>
      <c r="F33" s="54">
        <v>5422</v>
      </c>
      <c r="G33" s="450">
        <f t="shared" si="1"/>
        <v>27.922546091255533</v>
      </c>
      <c r="H33" s="54">
        <v>2332</v>
      </c>
      <c r="I33" s="450">
        <f t="shared" si="2"/>
        <v>12.009475744154907</v>
      </c>
      <c r="J33" s="54">
        <v>740</v>
      </c>
      <c r="K33" s="450">
        <f>J33/C33*100</f>
        <v>3.810897105778144</v>
      </c>
      <c r="L33" s="158">
        <f>SUM(D33,F33,H33,J33)</f>
        <v>18851</v>
      </c>
      <c r="M33" s="450">
        <f t="shared" si="3"/>
        <v>97.08002883922134</v>
      </c>
    </row>
    <row r="34" spans="2:13" ht="14.25" customHeight="1">
      <c r="B34" s="65" t="s">
        <v>382</v>
      </c>
      <c r="C34" s="444">
        <v>12681</v>
      </c>
      <c r="D34" s="54">
        <v>8854</v>
      </c>
      <c r="E34" s="450">
        <f t="shared" si="0"/>
        <v>69.82099203532844</v>
      </c>
      <c r="F34" s="54">
        <v>2661</v>
      </c>
      <c r="G34" s="450">
        <f t="shared" si="1"/>
        <v>20.984149515022473</v>
      </c>
      <c r="H34" s="54">
        <v>292</v>
      </c>
      <c r="I34" s="450">
        <f t="shared" si="2"/>
        <v>2.302657519123098</v>
      </c>
      <c r="J34" s="135" t="s">
        <v>222</v>
      </c>
      <c r="K34" s="448" t="s">
        <v>222</v>
      </c>
      <c r="L34" s="158">
        <f>SUM(D34,F34,H34,J34)</f>
        <v>11807</v>
      </c>
      <c r="M34" s="450">
        <f t="shared" si="3"/>
        <v>93.10779906947401</v>
      </c>
    </row>
    <row r="35" spans="2:13" ht="14.25" customHeight="1">
      <c r="B35" s="65"/>
      <c r="C35" s="444"/>
      <c r="D35" s="444"/>
      <c r="E35" s="449"/>
      <c r="F35" s="444"/>
      <c r="G35" s="449"/>
      <c r="H35" s="444"/>
      <c r="I35" s="449"/>
      <c r="J35" s="444"/>
      <c r="K35" s="449"/>
      <c r="L35" s="444"/>
      <c r="M35" s="449"/>
    </row>
    <row r="36" spans="1:13" ht="14.25" customHeight="1">
      <c r="A36" s="658" t="s">
        <v>383</v>
      </c>
      <c r="B36" s="495"/>
      <c r="C36" s="437">
        <f>C37</f>
        <v>17526</v>
      </c>
      <c r="D36" s="14">
        <f>D37</f>
        <v>17088</v>
      </c>
      <c r="E36" s="446">
        <f t="shared" si="0"/>
        <v>97.50085587127695</v>
      </c>
      <c r="F36" s="14">
        <f>F37</f>
        <v>66</v>
      </c>
      <c r="G36" s="446">
        <f t="shared" si="1"/>
        <v>0.3765833618623759</v>
      </c>
      <c r="H36" s="14">
        <f>H37</f>
        <v>315</v>
      </c>
      <c r="I36" s="446">
        <f t="shared" si="2"/>
        <v>1.7973296816158848</v>
      </c>
      <c r="J36" s="438" t="s">
        <v>222</v>
      </c>
      <c r="K36" s="447" t="s">
        <v>222</v>
      </c>
      <c r="L36" s="14">
        <f>L37</f>
        <v>17469</v>
      </c>
      <c r="M36" s="446">
        <f t="shared" si="3"/>
        <v>99.67476891475522</v>
      </c>
    </row>
    <row r="37" spans="2:13" ht="14.25" customHeight="1">
      <c r="B37" s="65" t="s">
        <v>384</v>
      </c>
      <c r="C37" s="444">
        <v>17526</v>
      </c>
      <c r="D37" s="54">
        <v>17088</v>
      </c>
      <c r="E37" s="450">
        <f t="shared" si="0"/>
        <v>97.50085587127695</v>
      </c>
      <c r="F37" s="54">
        <v>66</v>
      </c>
      <c r="G37" s="450">
        <f t="shared" si="1"/>
        <v>0.3765833618623759</v>
      </c>
      <c r="H37" s="54">
        <v>315</v>
      </c>
      <c r="I37" s="450">
        <f t="shared" si="2"/>
        <v>1.7973296816158848</v>
      </c>
      <c r="J37" s="135" t="s">
        <v>222</v>
      </c>
      <c r="K37" s="448" t="s">
        <v>222</v>
      </c>
      <c r="L37" s="158">
        <f>SUM(D37,F37,H37,J37)</f>
        <v>17469</v>
      </c>
      <c r="M37" s="450">
        <f t="shared" si="3"/>
        <v>99.67476891475522</v>
      </c>
    </row>
    <row r="38" spans="2:13" ht="14.25" customHeight="1">
      <c r="B38" s="65"/>
      <c r="C38" s="444"/>
      <c r="D38" s="444"/>
      <c r="E38" s="449"/>
      <c r="F38" s="444"/>
      <c r="G38" s="449"/>
      <c r="H38" s="444"/>
      <c r="I38" s="449"/>
      <c r="J38" s="444"/>
      <c r="K38" s="449"/>
      <c r="L38" s="444"/>
      <c r="M38" s="449"/>
    </row>
    <row r="39" spans="1:13" ht="14.25" customHeight="1">
      <c r="A39" s="658" t="s">
        <v>385</v>
      </c>
      <c r="B39" s="495"/>
      <c r="C39" s="437">
        <f>SUM(C40:C41)</f>
        <v>24182</v>
      </c>
      <c r="D39" s="14">
        <f>SUM(D40:D41)</f>
        <v>10423</v>
      </c>
      <c r="E39" s="446">
        <f t="shared" si="0"/>
        <v>43.102307501447356</v>
      </c>
      <c r="F39" s="14">
        <f>SUM(F40:F41)</f>
        <v>3850</v>
      </c>
      <c r="G39" s="446">
        <f t="shared" si="1"/>
        <v>15.92093292531635</v>
      </c>
      <c r="H39" s="14">
        <f>SUM(H40:H41)</f>
        <v>4890</v>
      </c>
      <c r="I39" s="446">
        <f t="shared" si="2"/>
        <v>20.22165246877843</v>
      </c>
      <c r="J39" s="438" t="s">
        <v>222</v>
      </c>
      <c r="K39" s="447" t="s">
        <v>222</v>
      </c>
      <c r="L39" s="14">
        <f>SUM(L40:L41)</f>
        <v>19163</v>
      </c>
      <c r="M39" s="451">
        <f t="shared" si="3"/>
        <v>79.24489289554214</v>
      </c>
    </row>
    <row r="40" spans="2:13" ht="14.25" customHeight="1">
      <c r="B40" s="65" t="s">
        <v>10</v>
      </c>
      <c r="C40" s="444">
        <v>7836</v>
      </c>
      <c r="D40" s="54">
        <v>3184</v>
      </c>
      <c r="E40" s="450">
        <f t="shared" si="0"/>
        <v>40.63297600816743</v>
      </c>
      <c r="F40" s="54">
        <v>386</v>
      </c>
      <c r="G40" s="450">
        <f t="shared" si="1"/>
        <v>4.925982644206227</v>
      </c>
      <c r="H40" s="54">
        <v>2350</v>
      </c>
      <c r="I40" s="450">
        <f t="shared" si="2"/>
        <v>29.989790709545687</v>
      </c>
      <c r="J40" s="135" t="s">
        <v>222</v>
      </c>
      <c r="K40" s="448" t="s">
        <v>222</v>
      </c>
      <c r="L40" s="158">
        <f>SUM(D40,F40,H40,J40)</f>
        <v>5920</v>
      </c>
      <c r="M40" s="450">
        <f t="shared" si="3"/>
        <v>75.54874936191935</v>
      </c>
    </row>
    <row r="41" spans="2:13" ht="14.25" customHeight="1">
      <c r="B41" s="65" t="s">
        <v>386</v>
      </c>
      <c r="C41" s="444">
        <v>16346</v>
      </c>
      <c r="D41" s="54">
        <v>7239</v>
      </c>
      <c r="E41" s="450">
        <f t="shared" si="0"/>
        <v>44.286063868836415</v>
      </c>
      <c r="F41" s="54">
        <v>3464</v>
      </c>
      <c r="G41" s="450">
        <f t="shared" si="1"/>
        <v>21.19172886333048</v>
      </c>
      <c r="H41" s="54">
        <v>2540</v>
      </c>
      <c r="I41" s="450">
        <f t="shared" si="2"/>
        <v>15.53896977853909</v>
      </c>
      <c r="J41" s="135" t="s">
        <v>222</v>
      </c>
      <c r="K41" s="448" t="s">
        <v>222</v>
      </c>
      <c r="L41" s="158">
        <f>SUM(D41,F41,H41,J41)</f>
        <v>13243</v>
      </c>
      <c r="M41" s="450">
        <f t="shared" si="3"/>
        <v>81.01676251070599</v>
      </c>
    </row>
    <row r="42" spans="2:13" ht="14.25" customHeight="1">
      <c r="B42" s="65"/>
      <c r="C42" s="77"/>
      <c r="D42" s="78"/>
      <c r="E42" s="452"/>
      <c r="F42" s="78"/>
      <c r="G42" s="452"/>
      <c r="H42" s="78"/>
      <c r="I42" s="452"/>
      <c r="J42" s="78"/>
      <c r="K42" s="79"/>
      <c r="L42" s="78" t="s">
        <v>49</v>
      </c>
      <c r="M42" s="452"/>
    </row>
    <row r="43" spans="1:5" ht="14.25" customHeight="1">
      <c r="A43" s="659" t="s">
        <v>387</v>
      </c>
      <c r="B43" s="659"/>
      <c r="C43" s="659"/>
      <c r="D43" s="659"/>
      <c r="E43" s="659"/>
    </row>
    <row r="44" spans="1:6" ht="14.25" customHeight="1">
      <c r="A44" s="660" t="s">
        <v>419</v>
      </c>
      <c r="B44" s="660"/>
      <c r="C44" s="660"/>
      <c r="D44" s="660"/>
      <c r="E44" s="660"/>
      <c r="F44" s="660"/>
    </row>
    <row r="45" spans="1:6" ht="14.25" customHeight="1">
      <c r="A45" s="660" t="s">
        <v>388</v>
      </c>
      <c r="B45" s="660"/>
      <c r="C45" s="660"/>
      <c r="D45" s="660"/>
      <c r="E45" s="660"/>
      <c r="F45" s="660"/>
    </row>
    <row r="46" spans="1:3" ht="14.25">
      <c r="A46" s="660"/>
      <c r="B46" s="660"/>
      <c r="C46" s="660"/>
    </row>
    <row r="47" ht="14.25">
      <c r="B47" s="112"/>
    </row>
    <row r="48" spans="1:2" ht="14.25">
      <c r="A48" s="112"/>
      <c r="B48" s="112"/>
    </row>
    <row r="49" spans="1:2" ht="14.25">
      <c r="A49" s="112"/>
      <c r="B49" s="112"/>
    </row>
    <row r="50" spans="1:2" ht="14.25">
      <c r="A50" s="112"/>
      <c r="B50" s="112"/>
    </row>
    <row r="51" spans="1:2" ht="14.25">
      <c r="A51" s="112"/>
      <c r="B51" s="112"/>
    </row>
    <row r="52" spans="1:2" ht="14.25">
      <c r="A52" s="112"/>
      <c r="B52" s="112"/>
    </row>
    <row r="53" spans="1:2" ht="14.25">
      <c r="A53" s="112"/>
      <c r="B53" s="112"/>
    </row>
    <row r="54" spans="1:2" ht="14.25">
      <c r="A54" s="112"/>
      <c r="B54" s="112"/>
    </row>
    <row r="55" spans="1:2" ht="14.25">
      <c r="A55" s="112"/>
      <c r="B55" s="112"/>
    </row>
    <row r="56" spans="1:2" ht="14.25">
      <c r="A56" s="112"/>
      <c r="B56" s="112"/>
    </row>
    <row r="57" spans="1:2" ht="14.25">
      <c r="A57" s="112"/>
      <c r="B57" s="112"/>
    </row>
    <row r="58" spans="1:2" ht="14.25">
      <c r="A58" s="112"/>
      <c r="B58" s="112"/>
    </row>
    <row r="59" spans="1:2" ht="14.25">
      <c r="A59" s="112"/>
      <c r="B59" s="112"/>
    </row>
    <row r="60" spans="1:2" ht="14.25">
      <c r="A60" s="112"/>
      <c r="B60" s="112"/>
    </row>
    <row r="61" spans="1:2" ht="14.25">
      <c r="A61" s="112"/>
      <c r="B61" s="112"/>
    </row>
    <row r="62" spans="1:2" ht="14.25">
      <c r="A62" s="112"/>
      <c r="B62" s="112"/>
    </row>
    <row r="63" spans="1:2" ht="14.25">
      <c r="A63" s="112"/>
      <c r="B63" s="112"/>
    </row>
    <row r="64" spans="1:2" ht="14.25">
      <c r="A64" s="112"/>
      <c r="B64" s="112"/>
    </row>
    <row r="65" spans="1:2" ht="14.25">
      <c r="A65" s="112"/>
      <c r="B65" s="112"/>
    </row>
    <row r="66" spans="1:2" ht="14.25">
      <c r="A66" s="112"/>
      <c r="B66" s="112"/>
    </row>
    <row r="67" spans="1:2" ht="14.25">
      <c r="A67" s="112"/>
      <c r="B67" s="112"/>
    </row>
    <row r="68" spans="1:2" ht="14.25">
      <c r="A68" s="112"/>
      <c r="B68" s="112"/>
    </row>
    <row r="69" spans="1:2" ht="14.25">
      <c r="A69" s="112"/>
      <c r="B69" s="112"/>
    </row>
    <row r="70" spans="1:2" ht="14.25">
      <c r="A70" s="112"/>
      <c r="B70" s="112"/>
    </row>
    <row r="71" spans="1:2" ht="14.25">
      <c r="A71" s="112"/>
      <c r="B71" s="112"/>
    </row>
    <row r="72" spans="1:2" ht="14.25">
      <c r="A72" s="112"/>
      <c r="B72" s="112"/>
    </row>
    <row r="73" spans="1:2" ht="14.25">
      <c r="A73" s="112"/>
      <c r="B73" s="112"/>
    </row>
    <row r="74" spans="1:2" ht="14.25">
      <c r="A74" s="112"/>
      <c r="B74" s="112"/>
    </row>
    <row r="75" spans="1:2" ht="14.25">
      <c r="A75" s="112"/>
      <c r="B75" s="112"/>
    </row>
    <row r="76" spans="1:2" ht="14.25">
      <c r="A76" s="112"/>
      <c r="B76" s="112"/>
    </row>
    <row r="77" spans="1:2" ht="14.25">
      <c r="A77" s="112"/>
      <c r="B77" s="112"/>
    </row>
    <row r="78" spans="1:2" ht="14.25">
      <c r="A78" s="112"/>
      <c r="B78" s="112"/>
    </row>
    <row r="79" spans="1:2" ht="14.25">
      <c r="A79" s="112"/>
      <c r="B79" s="112"/>
    </row>
    <row r="80" spans="1:2" ht="14.25">
      <c r="A80" s="112"/>
      <c r="B80" s="112"/>
    </row>
    <row r="81" spans="1:2" ht="14.25">
      <c r="A81" s="112"/>
      <c r="B81" s="112"/>
    </row>
    <row r="82" spans="1:2" ht="14.25">
      <c r="A82" s="112"/>
      <c r="B82" s="112"/>
    </row>
    <row r="83" spans="1:2" ht="14.25">
      <c r="A83" s="112"/>
      <c r="B83" s="112"/>
    </row>
    <row r="84" spans="1:2" ht="14.25">
      <c r="A84" s="112"/>
      <c r="B84" s="112"/>
    </row>
    <row r="85" spans="1:2" ht="14.25">
      <c r="A85" s="112"/>
      <c r="B85" s="112"/>
    </row>
    <row r="86" spans="1:2" ht="14.25">
      <c r="A86" s="112"/>
      <c r="B86" s="112"/>
    </row>
    <row r="87" spans="1:2" ht="14.25">
      <c r="A87" s="112"/>
      <c r="B87" s="112"/>
    </row>
    <row r="88" spans="1:2" ht="14.25">
      <c r="A88" s="112"/>
      <c r="B88" s="112"/>
    </row>
    <row r="89" spans="1:2" ht="14.25">
      <c r="A89" s="112"/>
      <c r="B89" s="112"/>
    </row>
    <row r="90" spans="1:2" ht="14.25">
      <c r="A90" s="112"/>
      <c r="B90" s="112"/>
    </row>
    <row r="91" spans="1:2" ht="14.25">
      <c r="A91" s="112"/>
      <c r="B91" s="112"/>
    </row>
    <row r="92" spans="1:2" ht="14.25">
      <c r="A92" s="112"/>
      <c r="B92" s="112"/>
    </row>
    <row r="93" spans="1:2" ht="14.25">
      <c r="A93" s="112"/>
      <c r="B93" s="112"/>
    </row>
    <row r="94" spans="1:2" ht="14.25">
      <c r="A94" s="112"/>
      <c r="B94" s="112"/>
    </row>
    <row r="95" spans="1:2" ht="14.25">
      <c r="A95" s="112"/>
      <c r="B95" s="112"/>
    </row>
    <row r="96" spans="1:2" ht="14.25">
      <c r="A96" s="112"/>
      <c r="B96" s="112"/>
    </row>
    <row r="97" spans="1:2" ht="14.25">
      <c r="A97" s="112"/>
      <c r="B97" s="112"/>
    </row>
    <row r="98" spans="1:2" ht="14.25">
      <c r="A98" s="112"/>
      <c r="B98" s="112"/>
    </row>
    <row r="99" spans="1:2" ht="14.25">
      <c r="A99" s="112"/>
      <c r="B99" s="112"/>
    </row>
    <row r="100" spans="1:2" ht="14.25">
      <c r="A100" s="112"/>
      <c r="B100" s="112"/>
    </row>
    <row r="101" spans="1:2" ht="14.25">
      <c r="A101" s="112"/>
      <c r="B101" s="112"/>
    </row>
    <row r="102" spans="1:2" ht="14.25">
      <c r="A102" s="112"/>
      <c r="B102" s="112"/>
    </row>
    <row r="103" spans="1:2" ht="14.25">
      <c r="A103" s="112"/>
      <c r="B103" s="112"/>
    </row>
    <row r="104" spans="1:2" ht="14.25">
      <c r="A104" s="112"/>
      <c r="B104" s="112"/>
    </row>
    <row r="105" spans="1:2" ht="14.25">
      <c r="A105" s="112"/>
      <c r="B105" s="112"/>
    </row>
    <row r="106" spans="1:2" ht="14.25">
      <c r="A106" s="112"/>
      <c r="B106" s="112"/>
    </row>
    <row r="107" spans="1:2" ht="14.25">
      <c r="A107" s="112"/>
      <c r="B107" s="112"/>
    </row>
    <row r="108" spans="1:2" ht="14.25">
      <c r="A108" s="112"/>
      <c r="B108" s="112"/>
    </row>
    <row r="109" spans="1:2" ht="14.25">
      <c r="A109" s="112"/>
      <c r="B109" s="112"/>
    </row>
    <row r="110" spans="1:2" ht="14.25">
      <c r="A110" s="112"/>
      <c r="B110" s="112"/>
    </row>
    <row r="111" spans="1:2" ht="14.25">
      <c r="A111" s="112"/>
      <c r="B111" s="112"/>
    </row>
    <row r="112" spans="1:2" ht="14.25">
      <c r="A112" s="112"/>
      <c r="B112" s="112"/>
    </row>
    <row r="113" spans="1:2" ht="14.25">
      <c r="A113" s="112"/>
      <c r="B113" s="112"/>
    </row>
    <row r="114" spans="1:2" ht="14.25">
      <c r="A114" s="112"/>
      <c r="B114" s="112"/>
    </row>
    <row r="115" spans="1:2" ht="14.25">
      <c r="A115" s="112"/>
      <c r="B115" s="112"/>
    </row>
    <row r="116" spans="1:2" ht="14.25">
      <c r="A116" s="112"/>
      <c r="B116" s="112"/>
    </row>
    <row r="117" spans="1:2" ht="14.25">
      <c r="A117" s="112"/>
      <c r="B117" s="112"/>
    </row>
    <row r="118" spans="1:2" ht="14.25">
      <c r="A118" s="112"/>
      <c r="B118" s="112"/>
    </row>
    <row r="119" spans="1:2" ht="14.25">
      <c r="A119" s="112"/>
      <c r="B119" s="112"/>
    </row>
    <row r="120" spans="1:2" ht="14.25">
      <c r="A120" s="112"/>
      <c r="B120" s="112"/>
    </row>
    <row r="121" spans="1:2" ht="14.25">
      <c r="A121" s="112"/>
      <c r="B121" s="112"/>
    </row>
    <row r="122" spans="1:2" ht="14.25">
      <c r="A122" s="112"/>
      <c r="B122" s="112"/>
    </row>
    <row r="123" spans="1:2" ht="14.25">
      <c r="A123" s="112"/>
      <c r="B123" s="112"/>
    </row>
    <row r="124" spans="1:2" ht="14.25">
      <c r="A124" s="112"/>
      <c r="B124" s="112"/>
    </row>
    <row r="125" spans="1:2" ht="14.25">
      <c r="A125" s="112"/>
      <c r="B125" s="112"/>
    </row>
    <row r="126" spans="1:2" ht="14.25">
      <c r="A126" s="112"/>
      <c r="B126" s="112"/>
    </row>
    <row r="127" spans="1:2" ht="14.25">
      <c r="A127" s="112"/>
      <c r="B127" s="112"/>
    </row>
    <row r="128" spans="1:2" ht="14.25">
      <c r="A128" s="112"/>
      <c r="B128" s="112"/>
    </row>
    <row r="129" spans="1:2" ht="14.25">
      <c r="A129" s="112"/>
      <c r="B129" s="112"/>
    </row>
    <row r="130" spans="1:2" ht="14.25">
      <c r="A130" s="112"/>
      <c r="B130" s="112"/>
    </row>
    <row r="131" spans="1:2" ht="14.25">
      <c r="A131" s="112"/>
      <c r="B131" s="112"/>
    </row>
    <row r="132" spans="1:2" ht="14.25">
      <c r="A132" s="112"/>
      <c r="B132" s="112"/>
    </row>
    <row r="133" spans="1:2" ht="14.25">
      <c r="A133" s="112"/>
      <c r="B133" s="112"/>
    </row>
    <row r="134" spans="1:2" ht="14.25">
      <c r="A134" s="112"/>
      <c r="B134" s="112"/>
    </row>
    <row r="135" spans="1:2" ht="14.25">
      <c r="A135" s="112"/>
      <c r="B135" s="112"/>
    </row>
    <row r="136" spans="1:2" ht="14.25">
      <c r="A136" s="112"/>
      <c r="B136" s="112"/>
    </row>
    <row r="137" spans="1:2" ht="14.25">
      <c r="A137" s="112"/>
      <c r="B137" s="112"/>
    </row>
    <row r="138" spans="1:2" ht="14.25">
      <c r="A138" s="112"/>
      <c r="B138" s="112"/>
    </row>
    <row r="139" spans="1:2" ht="14.25">
      <c r="A139" s="112"/>
      <c r="B139" s="112"/>
    </row>
    <row r="140" spans="1:2" ht="14.25">
      <c r="A140" s="112"/>
      <c r="B140" s="112"/>
    </row>
    <row r="141" spans="1:2" ht="14.25">
      <c r="A141" s="112"/>
      <c r="B141" s="112"/>
    </row>
    <row r="142" ht="14.25">
      <c r="A142" s="112"/>
    </row>
  </sheetData>
  <sheetProtection/>
  <mergeCells count="44">
    <mergeCell ref="A43:E43"/>
    <mergeCell ref="A44:F44"/>
    <mergeCell ref="A45:F45"/>
    <mergeCell ref="A46:C46"/>
    <mergeCell ref="A23:B23"/>
    <mergeCell ref="A25:B25"/>
    <mergeCell ref="A28:B28"/>
    <mergeCell ref="A32:B32"/>
    <mergeCell ref="A36:B36"/>
    <mergeCell ref="A39:B39"/>
    <mergeCell ref="A17:B17"/>
    <mergeCell ref="A18:B18"/>
    <mergeCell ref="A19:B19"/>
    <mergeCell ref="A20:B20"/>
    <mergeCell ref="A21:B21"/>
    <mergeCell ref="A22:B22"/>
    <mergeCell ref="A10:B10"/>
    <mergeCell ref="A11:B11"/>
    <mergeCell ref="A13:B13"/>
    <mergeCell ref="A14:B14"/>
    <mergeCell ref="A15:B15"/>
    <mergeCell ref="A16:B16"/>
    <mergeCell ref="A8:B8"/>
    <mergeCell ref="A9:B9"/>
    <mergeCell ref="E5:E6"/>
    <mergeCell ref="F5:F6"/>
    <mergeCell ref="G5:G6"/>
    <mergeCell ref="H5:H6"/>
    <mergeCell ref="M5:M6"/>
    <mergeCell ref="A7:B7"/>
    <mergeCell ref="L4:M4"/>
    <mergeCell ref="D5:D6"/>
    <mergeCell ref="I5:I6"/>
    <mergeCell ref="J5:J6"/>
    <mergeCell ref="A1:C1"/>
    <mergeCell ref="A2:M2"/>
    <mergeCell ref="A4:B6"/>
    <mergeCell ref="C4:C6"/>
    <mergeCell ref="D4:E4"/>
    <mergeCell ref="F4:G4"/>
    <mergeCell ref="H4:I4"/>
    <mergeCell ref="J4:K4"/>
    <mergeCell ref="K5:K6"/>
    <mergeCell ref="L5:L6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E70"/>
  <sheetViews>
    <sheetView showGridLines="0" zoomScale="90" zoomScaleNormal="90" zoomScalePageLayoutView="0" workbookViewId="0" topLeftCell="A1">
      <selection activeCell="A3" sqref="A3"/>
    </sheetView>
  </sheetViews>
  <sheetFormatPr defaultColWidth="10.59765625" defaultRowHeight="15"/>
  <cols>
    <col min="1" max="1" width="4.09765625" style="271" customWidth="1"/>
    <col min="2" max="2" width="3.59765625" style="271" customWidth="1"/>
    <col min="3" max="3" width="15.09765625" style="271" customWidth="1"/>
    <col min="4" max="4" width="2.09765625" style="271" customWidth="1"/>
    <col min="5" max="5" width="7.09765625" style="271" customWidth="1"/>
    <col min="6" max="6" width="9.5" style="271" customWidth="1"/>
    <col min="7" max="7" width="8.19921875" style="271" customWidth="1"/>
    <col min="8" max="8" width="2.59765625" style="271" customWidth="1"/>
    <col min="9" max="10" width="7.09765625" style="271" customWidth="1"/>
    <col min="11" max="11" width="2.59765625" style="271" customWidth="1"/>
    <col min="12" max="12" width="7.09765625" style="271" customWidth="1"/>
    <col min="13" max="13" width="8.09765625" style="272" customWidth="1"/>
    <col min="14" max="14" width="2.59765625" style="271" customWidth="1"/>
    <col min="15" max="16" width="7.09765625" style="271" customWidth="1"/>
    <col min="17" max="17" width="2.59765625" style="271" customWidth="1"/>
    <col min="18" max="18" width="7.09765625" style="271" customWidth="1"/>
    <col min="19" max="19" width="8" style="272" customWidth="1"/>
    <col min="20" max="20" width="2.59765625" style="271" customWidth="1"/>
    <col min="21" max="22" width="7.09765625" style="271" customWidth="1"/>
    <col min="23" max="23" width="5.59765625" style="271" customWidth="1"/>
    <col min="24" max="24" width="7.09765625" style="271" customWidth="1"/>
    <col min="25" max="25" width="8" style="271" customWidth="1"/>
    <col min="26" max="26" width="2.59765625" style="271" customWidth="1"/>
    <col min="27" max="28" width="7.09765625" style="271" customWidth="1"/>
    <col min="29" max="29" width="2.59765625" style="271" customWidth="1"/>
    <col min="30" max="30" width="7.09765625" style="271" customWidth="1"/>
    <col min="31" max="31" width="6.59765625" style="271" customWidth="1"/>
    <col min="32" max="32" width="2.59765625" style="271" customWidth="1"/>
    <col min="33" max="33" width="6.59765625" style="271" customWidth="1"/>
    <col min="34" max="34" width="6.19921875" style="271" customWidth="1"/>
    <col min="35" max="35" width="2.59765625" style="271" customWidth="1"/>
    <col min="36" max="36" width="3.59765625" style="271" customWidth="1"/>
    <col min="37" max="37" width="1.8984375" style="271" customWidth="1"/>
    <col min="38" max="38" width="2.59765625" style="271" customWidth="1"/>
    <col min="39" max="39" width="6.19921875" style="271" customWidth="1"/>
    <col min="40" max="40" width="2.59765625" style="271" customWidth="1"/>
    <col min="41" max="41" width="3.59765625" style="271" customWidth="1"/>
    <col min="42" max="42" width="2.5" style="271" customWidth="1"/>
    <col min="43" max="16384" width="10.59765625" style="271" customWidth="1"/>
  </cols>
  <sheetData>
    <row r="1" spans="2:41" ht="19.5" customHeight="1">
      <c r="B1" s="24" t="s">
        <v>286</v>
      </c>
      <c r="D1" s="25"/>
      <c r="AO1" s="26" t="s">
        <v>392</v>
      </c>
    </row>
    <row r="2" spans="1:42" ht="19.5" customHeight="1">
      <c r="A2" s="661" t="s">
        <v>479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</row>
    <row r="3" spans="5:41" ht="18" customHeight="1" thickBot="1">
      <c r="E3" s="273"/>
      <c r="F3" s="273"/>
      <c r="G3" s="273"/>
      <c r="H3" s="273"/>
      <c r="I3" s="273"/>
      <c r="J3" s="273"/>
      <c r="K3" s="273"/>
      <c r="L3" s="273"/>
      <c r="M3" s="274"/>
      <c r="N3" s="273"/>
      <c r="O3" s="273"/>
      <c r="P3" s="273"/>
      <c r="Q3" s="273"/>
      <c r="R3" s="273"/>
      <c r="S3" s="274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4"/>
    </row>
    <row r="4" spans="2:57" ht="19.5" customHeight="1">
      <c r="B4" s="685" t="s">
        <v>287</v>
      </c>
      <c r="C4" s="686"/>
      <c r="D4" s="689" t="s">
        <v>288</v>
      </c>
      <c r="E4" s="689"/>
      <c r="F4" s="689" t="s">
        <v>127</v>
      </c>
      <c r="G4" s="689" t="s">
        <v>289</v>
      </c>
      <c r="H4" s="686"/>
      <c r="I4" s="686"/>
      <c r="J4" s="686"/>
      <c r="K4" s="686"/>
      <c r="L4" s="686"/>
      <c r="M4" s="672" t="s">
        <v>290</v>
      </c>
      <c r="N4" s="673"/>
      <c r="O4" s="673"/>
      <c r="P4" s="673"/>
      <c r="Q4" s="673"/>
      <c r="R4" s="690"/>
      <c r="S4" s="692" t="s">
        <v>291</v>
      </c>
      <c r="T4" s="693"/>
      <c r="U4" s="693"/>
      <c r="V4" s="693"/>
      <c r="W4" s="693"/>
      <c r="X4" s="694"/>
      <c r="Y4" s="692" t="s">
        <v>292</v>
      </c>
      <c r="Z4" s="693"/>
      <c r="AA4" s="693"/>
      <c r="AB4" s="693"/>
      <c r="AC4" s="693"/>
      <c r="AD4" s="694"/>
      <c r="AE4" s="672" t="s">
        <v>293</v>
      </c>
      <c r="AF4" s="673"/>
      <c r="AG4" s="673"/>
      <c r="AH4" s="673"/>
      <c r="AI4" s="673"/>
      <c r="AJ4" s="673"/>
      <c r="AK4" s="673"/>
      <c r="AL4" s="673"/>
      <c r="AM4" s="673"/>
      <c r="AN4" s="673"/>
      <c r="AO4" s="673"/>
      <c r="AP4" s="673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</row>
    <row r="5" spans="2:57" ht="19.5" customHeight="1">
      <c r="B5" s="687"/>
      <c r="C5" s="688"/>
      <c r="D5" s="676"/>
      <c r="E5" s="676"/>
      <c r="F5" s="688"/>
      <c r="G5" s="688"/>
      <c r="H5" s="688"/>
      <c r="I5" s="688"/>
      <c r="J5" s="688"/>
      <c r="K5" s="688"/>
      <c r="L5" s="688"/>
      <c r="M5" s="674"/>
      <c r="N5" s="675"/>
      <c r="O5" s="675"/>
      <c r="P5" s="675"/>
      <c r="Q5" s="675"/>
      <c r="R5" s="691"/>
      <c r="S5" s="695"/>
      <c r="T5" s="696"/>
      <c r="U5" s="696"/>
      <c r="V5" s="696"/>
      <c r="W5" s="696"/>
      <c r="X5" s="697"/>
      <c r="Y5" s="695"/>
      <c r="Z5" s="696"/>
      <c r="AA5" s="696"/>
      <c r="AB5" s="696"/>
      <c r="AC5" s="696"/>
      <c r="AD5" s="697"/>
      <c r="AE5" s="674"/>
      <c r="AF5" s="675"/>
      <c r="AG5" s="675"/>
      <c r="AH5" s="675"/>
      <c r="AI5" s="675"/>
      <c r="AJ5" s="675"/>
      <c r="AK5" s="675"/>
      <c r="AL5" s="675"/>
      <c r="AM5" s="675"/>
      <c r="AN5" s="675"/>
      <c r="AO5" s="675"/>
      <c r="AP5" s="675"/>
      <c r="AQ5" s="275"/>
      <c r="AR5" s="275"/>
      <c r="AS5" s="275"/>
      <c r="AT5" s="275"/>
      <c r="AU5" s="275"/>
      <c r="AV5" s="275"/>
      <c r="AW5" s="275"/>
      <c r="AX5" s="275"/>
      <c r="AY5" s="275"/>
      <c r="AZ5" s="275"/>
      <c r="BA5" s="275"/>
      <c r="BB5" s="275"/>
      <c r="BC5" s="275"/>
      <c r="BD5" s="275"/>
      <c r="BE5" s="275"/>
    </row>
    <row r="6" spans="2:42" s="275" customFormat="1" ht="15" customHeight="1">
      <c r="B6" s="687"/>
      <c r="C6" s="688"/>
      <c r="D6" s="676"/>
      <c r="E6" s="676"/>
      <c r="F6" s="688"/>
      <c r="G6" s="676" t="s">
        <v>294</v>
      </c>
      <c r="H6" s="676"/>
      <c r="I6" s="676"/>
      <c r="J6" s="676" t="s">
        <v>403</v>
      </c>
      <c r="K6" s="676"/>
      <c r="L6" s="676"/>
      <c r="M6" s="677" t="s">
        <v>294</v>
      </c>
      <c r="N6" s="678"/>
      <c r="O6" s="679"/>
      <c r="P6" s="677" t="s">
        <v>403</v>
      </c>
      <c r="Q6" s="678"/>
      <c r="R6" s="679"/>
      <c r="S6" s="677" t="s">
        <v>294</v>
      </c>
      <c r="T6" s="678"/>
      <c r="U6" s="679"/>
      <c r="V6" s="677" t="s">
        <v>403</v>
      </c>
      <c r="W6" s="678"/>
      <c r="X6" s="679"/>
      <c r="Y6" s="677" t="s">
        <v>294</v>
      </c>
      <c r="Z6" s="678"/>
      <c r="AA6" s="679"/>
      <c r="AB6" s="677" t="s">
        <v>403</v>
      </c>
      <c r="AC6" s="678"/>
      <c r="AD6" s="679"/>
      <c r="AE6" s="677" t="s">
        <v>294</v>
      </c>
      <c r="AF6" s="678"/>
      <c r="AG6" s="679"/>
      <c r="AH6" s="680" t="s">
        <v>403</v>
      </c>
      <c r="AI6" s="681"/>
      <c r="AJ6" s="681"/>
      <c r="AK6" s="681"/>
      <c r="AL6" s="681"/>
      <c r="AM6" s="681"/>
      <c r="AN6" s="681"/>
      <c r="AO6" s="681"/>
      <c r="AP6" s="276"/>
    </row>
    <row r="7" spans="1:42" s="44" customFormat="1" ht="14.25" customHeight="1">
      <c r="A7" s="44">
        <v>1</v>
      </c>
      <c r="B7" s="27"/>
      <c r="C7" s="277"/>
      <c r="D7" s="278"/>
      <c r="E7" s="279" t="s">
        <v>128</v>
      </c>
      <c r="F7" s="280">
        <v>4</v>
      </c>
      <c r="G7" s="281" t="s">
        <v>271</v>
      </c>
      <c r="H7" s="282" t="s">
        <v>129</v>
      </c>
      <c r="I7" s="283">
        <f>I13+I24+I27+I29</f>
        <v>39</v>
      </c>
      <c r="J7" s="284">
        <f>MIN(J13,J24,J27,J29)</f>
        <v>7.2</v>
      </c>
      <c r="K7" s="285" t="s">
        <v>130</v>
      </c>
      <c r="L7" s="286">
        <f>MAX(L13,L24,L27,L29)</f>
        <v>8.3</v>
      </c>
      <c r="M7" s="281" t="s">
        <v>271</v>
      </c>
      <c r="N7" s="282" t="s">
        <v>129</v>
      </c>
      <c r="O7" s="283">
        <f>O13+O24+O27+O29</f>
        <v>39</v>
      </c>
      <c r="P7" s="284">
        <f>MIN(P13,P24,P27,P29)</f>
        <v>8.3</v>
      </c>
      <c r="Q7" s="285" t="s">
        <v>130</v>
      </c>
      <c r="R7" s="287">
        <f>MAX(R13,R24,R27,R29)</f>
        <v>13</v>
      </c>
      <c r="S7" s="281">
        <v>3</v>
      </c>
      <c r="T7" s="282" t="s">
        <v>129</v>
      </c>
      <c r="U7" s="283">
        <f>U13+U24+U27+U29</f>
        <v>39</v>
      </c>
      <c r="V7" s="284" t="s">
        <v>389</v>
      </c>
      <c r="W7" s="288" t="s">
        <v>130</v>
      </c>
      <c r="X7" s="286">
        <f>MAX(X13,X24,X27,X29)</f>
        <v>1.7</v>
      </c>
      <c r="Y7" s="281" t="s">
        <v>414</v>
      </c>
      <c r="Z7" s="282" t="s">
        <v>129</v>
      </c>
      <c r="AA7" s="283">
        <f>AA13+AA24+AA27+AA29</f>
        <v>39</v>
      </c>
      <c r="AB7" s="284" t="s">
        <v>431</v>
      </c>
      <c r="AC7" s="285" t="s">
        <v>130</v>
      </c>
      <c r="AD7" s="287">
        <f>MAX(AD13,AD24,AD27,AD29)</f>
        <v>14</v>
      </c>
      <c r="AE7" s="281">
        <v>27</v>
      </c>
      <c r="AF7" s="282" t="s">
        <v>129</v>
      </c>
      <c r="AG7" s="283">
        <f>AG13+AG24+AG27+AG29</f>
        <v>39</v>
      </c>
      <c r="AH7" s="289">
        <v>4</v>
      </c>
      <c r="AI7" s="290" t="s">
        <v>251</v>
      </c>
      <c r="AJ7" s="291">
        <v>10</v>
      </c>
      <c r="AK7" s="292">
        <v>0</v>
      </c>
      <c r="AL7" s="290" t="s">
        <v>130</v>
      </c>
      <c r="AM7" s="289">
        <v>4.9</v>
      </c>
      <c r="AN7" s="290" t="s">
        <v>251</v>
      </c>
      <c r="AO7" s="291">
        <v>10</v>
      </c>
      <c r="AP7" s="292">
        <v>3</v>
      </c>
    </row>
    <row r="8" spans="1:42" s="44" customFormat="1" ht="15" customHeight="1">
      <c r="A8" s="44">
        <v>3</v>
      </c>
      <c r="B8" s="28"/>
      <c r="C8" s="277"/>
      <c r="D8" s="278"/>
      <c r="E8" s="279" t="s">
        <v>252</v>
      </c>
      <c r="F8" s="280">
        <v>42</v>
      </c>
      <c r="G8" s="281">
        <v>7</v>
      </c>
      <c r="H8" s="282" t="s">
        <v>129</v>
      </c>
      <c r="I8" s="283">
        <f>I14+I17+I20+I22+I25+I28+I30+I31+I35+I37+I40+I42+I43+I49+I51+I55+I56+I57+I58</f>
        <v>436</v>
      </c>
      <c r="J8" s="293">
        <f>MIN(J14,J17,J20,J22,J25,J28,J30,J31,J35,J37,J40,J42,J43,J49,J51,J55,J56,J57,J58)</f>
        <v>6.7</v>
      </c>
      <c r="K8" s="285" t="s">
        <v>130</v>
      </c>
      <c r="L8" s="286">
        <f>MAX(L14,L17,L20,L22,L25,L28,L30,L31,L35,L37,L40,L42,L43,L49,L51,L55,L56,L57,L58)</f>
        <v>9</v>
      </c>
      <c r="M8" s="281">
        <v>3</v>
      </c>
      <c r="N8" s="282" t="s">
        <v>129</v>
      </c>
      <c r="O8" s="283">
        <f>O14+O17+O20+O22+O25+O28+O30+O31+O35+O37+O40+O42+O43+O49+O51+O55+O56+O57+O58</f>
        <v>436</v>
      </c>
      <c r="P8" s="293">
        <f>MIN(P14,P17,P20,P22,P25,P28,P30,P31,P35,P37,P40,P42,P43,P49,P51,P55,P56,P57,P58)</f>
        <v>6.6</v>
      </c>
      <c r="Q8" s="285" t="s">
        <v>130</v>
      </c>
      <c r="R8" s="287">
        <f>MAX(R14,R17,R20,R22,R25,R28,R30,R31,R35,R37,R40,R42,R43,R49,R51,R55,R56,R57,R58)</f>
        <v>14</v>
      </c>
      <c r="S8" s="281">
        <v>17</v>
      </c>
      <c r="T8" s="282" t="s">
        <v>129</v>
      </c>
      <c r="U8" s="283">
        <f>U14+U17+U20+U22+U25+U28+U30+U31+U35+U37+U40+U42+U43+U49+U51+U55+U56+U57+U58</f>
        <v>436</v>
      </c>
      <c r="V8" s="293" t="s">
        <v>389</v>
      </c>
      <c r="W8" s="288" t="s">
        <v>130</v>
      </c>
      <c r="X8" s="286">
        <f>MAX(X14,X17,X20,X22,X25,X28,X30,X31,X35,X37,X40,X42,X43,X49,X51,X55,X56,X57,X58)</f>
        <v>4.9</v>
      </c>
      <c r="Y8" s="281">
        <v>9</v>
      </c>
      <c r="Z8" s="282" t="s">
        <v>129</v>
      </c>
      <c r="AA8" s="283">
        <f>AA14+AA17+AA20+AA22+AA25+AA28+AA30+AA31+AA35+AA37+AA40+AA42+AA43+AA49+AA51+AA55+AA56+AA57+AA58</f>
        <v>436</v>
      </c>
      <c r="AB8" s="293" t="s">
        <v>431</v>
      </c>
      <c r="AC8" s="285" t="s">
        <v>130</v>
      </c>
      <c r="AD8" s="287">
        <f>MAX(AD14,AD17,AD20,AD22,AD25,AD28,AD30,AD31,AD35,AD37,AD40,AD42,AD43,AD49,AD51,AD55,AD56,AD57,AD58)</f>
        <v>100</v>
      </c>
      <c r="AE8" s="281">
        <v>266</v>
      </c>
      <c r="AF8" s="282" t="s">
        <v>129</v>
      </c>
      <c r="AG8" s="283">
        <f>AG14+AG17+AG20+AG22+AG25+AG28+AG30+AG31+AG35+AG37+AG40+AG42+AG43+AG49+AG51+AG55+AG56+AG57+AG58</f>
        <v>420</v>
      </c>
      <c r="AH8" s="285">
        <v>2</v>
      </c>
      <c r="AI8" s="278" t="s">
        <v>251</v>
      </c>
      <c r="AJ8" s="294">
        <v>10</v>
      </c>
      <c r="AK8" s="295">
        <v>0</v>
      </c>
      <c r="AL8" s="278" t="s">
        <v>130</v>
      </c>
      <c r="AM8" s="285">
        <v>3.3</v>
      </c>
      <c r="AN8" s="278" t="s">
        <v>251</v>
      </c>
      <c r="AO8" s="294">
        <v>10</v>
      </c>
      <c r="AP8" s="295">
        <v>5</v>
      </c>
    </row>
    <row r="9" spans="1:42" s="44" customFormat="1" ht="15" customHeight="1">
      <c r="A9" s="44">
        <v>5</v>
      </c>
      <c r="B9" s="28"/>
      <c r="C9" s="669" t="s">
        <v>295</v>
      </c>
      <c r="D9" s="278"/>
      <c r="E9" s="279" t="s">
        <v>253</v>
      </c>
      <c r="F9" s="280">
        <v>25</v>
      </c>
      <c r="G9" s="281">
        <v>20</v>
      </c>
      <c r="H9" s="282" t="s">
        <v>129</v>
      </c>
      <c r="I9" s="283">
        <f>I15+I18+I19+I21+I23+I26+I32+I36+I38+I41+I44+I47+I48+I50+I52+I53+I59</f>
        <v>368</v>
      </c>
      <c r="J9" s="293">
        <f>MIN(J15,J18,J19,J21,J23,J26,J32,J36,J38,J41,J44,J47,J48,J50,J52,J53,J59)</f>
        <v>6.8</v>
      </c>
      <c r="K9" s="285" t="s">
        <v>130</v>
      </c>
      <c r="L9" s="286">
        <f>MAX(L15,L18,L19,L21,L23,L26,L32,L36,L38,L41,L44,L47,L48,L50,L52,L53,L59)</f>
        <v>9.3</v>
      </c>
      <c r="M9" s="281">
        <v>5</v>
      </c>
      <c r="N9" s="282" t="s">
        <v>129</v>
      </c>
      <c r="O9" s="283">
        <f>O15+O18+O19+O21+O23+O26+O32+O36+O38+O41+O44+O47+O48+O50+O52+O53+O59</f>
        <v>368</v>
      </c>
      <c r="P9" s="293">
        <f>MIN(P15,P18,P19,P21,P23,P26,P32,P36,P38,P41,P44,P47,P48,P50,P52,P53,P59)</f>
        <v>3.9</v>
      </c>
      <c r="Q9" s="285" t="s">
        <v>130</v>
      </c>
      <c r="R9" s="287">
        <f>MAX(R15,R18,R19,R21,R23,R26,R32,R36,R38,R41,R44,R47,R48,R50,R52,R53,R59)</f>
        <v>14</v>
      </c>
      <c r="S9" s="281">
        <v>55</v>
      </c>
      <c r="T9" s="282" t="s">
        <v>129</v>
      </c>
      <c r="U9" s="283">
        <f>U15+U18+U19+U21+U23+U26+U32+U36+U38+U41+U44+U47+U48+U50+U52+U53+U59</f>
        <v>368</v>
      </c>
      <c r="V9" s="293" t="s">
        <v>389</v>
      </c>
      <c r="W9" s="288" t="s">
        <v>130</v>
      </c>
      <c r="X9" s="287">
        <f>MAX(X15,X18,X19,X21,X23,X26,X32,X36,X38,X41,X44,X47,X48,X50,X52,X53,X59)</f>
        <v>12</v>
      </c>
      <c r="Y9" s="281">
        <v>9</v>
      </c>
      <c r="Z9" s="282" t="s">
        <v>129</v>
      </c>
      <c r="AA9" s="283">
        <f>AA15+AA18+AA19+AA21+AA23+AA26+AA32+AA36+AA38+AA41+AA44+AA47+AA48+AA50+AA52+AA53+AA59</f>
        <v>368</v>
      </c>
      <c r="AB9" s="293" t="s">
        <v>431</v>
      </c>
      <c r="AC9" s="285" t="s">
        <v>130</v>
      </c>
      <c r="AD9" s="287">
        <f>MAX(AD15,AD18,AD19,AD21,AD23,AD26,AD32,AD36,AD38,AD41,AD44,AD47,AD48,AD50,AD52,AD53,AD59)</f>
        <v>120</v>
      </c>
      <c r="AE9" s="281">
        <v>140</v>
      </c>
      <c r="AF9" s="282" t="s">
        <v>129</v>
      </c>
      <c r="AG9" s="283">
        <f>AG15+AG18+AG19+AG21+AG23+AG26+AG32+AG36+AG38+AG41+AG44+AG47+AG48+AG50+AG52+AG53+AG59</f>
        <v>361</v>
      </c>
      <c r="AH9" s="285">
        <v>4.9</v>
      </c>
      <c r="AI9" s="278" t="s">
        <v>251</v>
      </c>
      <c r="AJ9" s="294">
        <v>10</v>
      </c>
      <c r="AK9" s="295">
        <v>1</v>
      </c>
      <c r="AL9" s="278" t="s">
        <v>130</v>
      </c>
      <c r="AM9" s="285">
        <v>1.3</v>
      </c>
      <c r="AN9" s="278" t="s">
        <v>251</v>
      </c>
      <c r="AO9" s="294">
        <v>10</v>
      </c>
      <c r="AP9" s="295">
        <v>5</v>
      </c>
    </row>
    <row r="10" spans="1:42" s="44" customFormat="1" ht="15" customHeight="1">
      <c r="A10" s="44">
        <v>7</v>
      </c>
      <c r="B10" s="28"/>
      <c r="C10" s="670"/>
      <c r="D10" s="278"/>
      <c r="E10" s="279" t="s">
        <v>254</v>
      </c>
      <c r="F10" s="280">
        <v>13</v>
      </c>
      <c r="G10" s="281">
        <v>10</v>
      </c>
      <c r="H10" s="282" t="s">
        <v>129</v>
      </c>
      <c r="I10" s="283">
        <f>I16+I39+I45+I46+I54</f>
        <v>160</v>
      </c>
      <c r="J10" s="293">
        <f>MIN(J16,J39,J45,J46,J54)</f>
        <v>6.8</v>
      </c>
      <c r="K10" s="285" t="s">
        <v>130</v>
      </c>
      <c r="L10" s="286">
        <f>MAX(L16,L39,L45,L46,L54)</f>
        <v>9.1</v>
      </c>
      <c r="M10" s="281">
        <v>15</v>
      </c>
      <c r="N10" s="282" t="s">
        <v>129</v>
      </c>
      <c r="O10" s="283">
        <f>O16+O39+O45+O46+O54</f>
        <v>160</v>
      </c>
      <c r="P10" s="293">
        <f>MIN(P16,P39,P45,P46,P54)</f>
        <v>3.1</v>
      </c>
      <c r="Q10" s="285" t="s">
        <v>130</v>
      </c>
      <c r="R10" s="287">
        <f>MAX(R16,R39,R45,R46,R54)</f>
        <v>14</v>
      </c>
      <c r="S10" s="281">
        <v>2</v>
      </c>
      <c r="T10" s="282" t="s">
        <v>129</v>
      </c>
      <c r="U10" s="283">
        <f>U16+U39+U45+U46+U54</f>
        <v>160</v>
      </c>
      <c r="V10" s="293" t="s">
        <v>389</v>
      </c>
      <c r="W10" s="288" t="s">
        <v>130</v>
      </c>
      <c r="X10" s="286">
        <f>MAX(X16,X39,X45,X46,X54)</f>
        <v>6</v>
      </c>
      <c r="Y10" s="281" t="s">
        <v>271</v>
      </c>
      <c r="Z10" s="282" t="s">
        <v>129</v>
      </c>
      <c r="AA10" s="283">
        <f>AA16+AA39+AA45+AA46+AA54</f>
        <v>160</v>
      </c>
      <c r="AB10" s="293" t="s">
        <v>431</v>
      </c>
      <c r="AC10" s="285" t="s">
        <v>130</v>
      </c>
      <c r="AD10" s="287">
        <f>MAX(AD16,AD39,AD45,AD46,AD54)</f>
        <v>35</v>
      </c>
      <c r="AE10" s="281" t="s">
        <v>414</v>
      </c>
      <c r="AF10" s="282" t="s">
        <v>129</v>
      </c>
      <c r="AG10" s="283">
        <f>AG16+AG39+AG45+AG46+AG54</f>
        <v>156</v>
      </c>
      <c r="AH10" s="285">
        <v>4.9</v>
      </c>
      <c r="AI10" s="278" t="s">
        <v>251</v>
      </c>
      <c r="AJ10" s="294">
        <v>10</v>
      </c>
      <c r="AK10" s="295">
        <v>1</v>
      </c>
      <c r="AL10" s="278" t="s">
        <v>130</v>
      </c>
      <c r="AM10" s="285">
        <v>9.4</v>
      </c>
      <c r="AN10" s="278" t="s">
        <v>251</v>
      </c>
      <c r="AO10" s="294">
        <v>10</v>
      </c>
      <c r="AP10" s="295">
        <v>4</v>
      </c>
    </row>
    <row r="11" spans="1:42" s="44" customFormat="1" ht="15" customHeight="1">
      <c r="A11" s="44">
        <v>9</v>
      </c>
      <c r="B11" s="28"/>
      <c r="C11" s="296"/>
      <c r="D11" s="278"/>
      <c r="E11" s="279" t="s">
        <v>255</v>
      </c>
      <c r="F11" s="280">
        <v>2</v>
      </c>
      <c r="G11" s="281" t="s">
        <v>271</v>
      </c>
      <c r="H11" s="282" t="s">
        <v>129</v>
      </c>
      <c r="I11" s="283">
        <f>I33</f>
        <v>16</v>
      </c>
      <c r="J11" s="293">
        <f>J33</f>
        <v>7.3</v>
      </c>
      <c r="K11" s="285" t="s">
        <v>130</v>
      </c>
      <c r="L11" s="286">
        <f>L33</f>
        <v>7.6</v>
      </c>
      <c r="M11" s="281" t="s">
        <v>271</v>
      </c>
      <c r="N11" s="282" t="s">
        <v>129</v>
      </c>
      <c r="O11" s="283">
        <f>O33</f>
        <v>16</v>
      </c>
      <c r="P11" s="293">
        <f>P33</f>
        <v>7</v>
      </c>
      <c r="Q11" s="285" t="s">
        <v>130</v>
      </c>
      <c r="R11" s="287">
        <f>R33</f>
        <v>13</v>
      </c>
      <c r="S11" s="281" t="s">
        <v>271</v>
      </c>
      <c r="T11" s="282" t="s">
        <v>129</v>
      </c>
      <c r="U11" s="283">
        <f>U33</f>
        <v>16</v>
      </c>
      <c r="V11" s="293">
        <f>V33</f>
        <v>0.9</v>
      </c>
      <c r="W11" s="288" t="s">
        <v>130</v>
      </c>
      <c r="X11" s="286">
        <f>X33</f>
        <v>2.6</v>
      </c>
      <c r="Y11" s="281" t="s">
        <v>271</v>
      </c>
      <c r="Z11" s="282" t="s">
        <v>129</v>
      </c>
      <c r="AA11" s="283">
        <f>AA33</f>
        <v>16</v>
      </c>
      <c r="AB11" s="297">
        <f>AB33</f>
        <v>1</v>
      </c>
      <c r="AC11" s="285" t="s">
        <v>130</v>
      </c>
      <c r="AD11" s="287">
        <f>AD33</f>
        <v>9</v>
      </c>
      <c r="AE11" s="281" t="s">
        <v>414</v>
      </c>
      <c r="AF11" s="282" t="s">
        <v>129</v>
      </c>
      <c r="AG11" s="283">
        <f>AG33</f>
        <v>16</v>
      </c>
      <c r="AH11" s="285">
        <v>2.2</v>
      </c>
      <c r="AI11" s="278" t="s">
        <v>251</v>
      </c>
      <c r="AJ11" s="294">
        <v>10</v>
      </c>
      <c r="AK11" s="295">
        <v>2</v>
      </c>
      <c r="AL11" s="278" t="s">
        <v>130</v>
      </c>
      <c r="AM11" s="285">
        <v>4.9</v>
      </c>
      <c r="AN11" s="278" t="s">
        <v>251</v>
      </c>
      <c r="AO11" s="294">
        <v>10</v>
      </c>
      <c r="AP11" s="295">
        <v>4</v>
      </c>
    </row>
    <row r="12" spans="1:42" s="44" customFormat="1" ht="15" customHeight="1">
      <c r="A12" s="44">
        <v>11</v>
      </c>
      <c r="B12" s="28"/>
      <c r="C12" s="296"/>
      <c r="D12" s="278"/>
      <c r="E12" s="279" t="s">
        <v>256</v>
      </c>
      <c r="F12" s="280">
        <v>3</v>
      </c>
      <c r="G12" s="281" t="s">
        <v>271</v>
      </c>
      <c r="H12" s="282" t="s">
        <v>129</v>
      </c>
      <c r="I12" s="283">
        <f>I34</f>
        <v>20</v>
      </c>
      <c r="J12" s="293">
        <f>J34</f>
        <v>7.4</v>
      </c>
      <c r="K12" s="285" t="s">
        <v>130</v>
      </c>
      <c r="L12" s="286">
        <f>L34</f>
        <v>8</v>
      </c>
      <c r="M12" s="281" t="s">
        <v>271</v>
      </c>
      <c r="N12" s="282" t="s">
        <v>129</v>
      </c>
      <c r="O12" s="283">
        <f>O34</f>
        <v>20</v>
      </c>
      <c r="P12" s="293">
        <f>P34</f>
        <v>7.9</v>
      </c>
      <c r="Q12" s="285" t="s">
        <v>130</v>
      </c>
      <c r="R12" s="287">
        <f>R34</f>
        <v>12</v>
      </c>
      <c r="S12" s="281">
        <v>1</v>
      </c>
      <c r="T12" s="282" t="s">
        <v>129</v>
      </c>
      <c r="U12" s="283">
        <f>U34</f>
        <v>20</v>
      </c>
      <c r="V12" s="293">
        <f>V34</f>
        <v>1</v>
      </c>
      <c r="W12" s="288" t="s">
        <v>130</v>
      </c>
      <c r="X12" s="287">
        <f>X34</f>
        <v>27</v>
      </c>
      <c r="Y12" s="281" t="s">
        <v>271</v>
      </c>
      <c r="Z12" s="282" t="s">
        <v>129</v>
      </c>
      <c r="AA12" s="283">
        <f>AA34</f>
        <v>20</v>
      </c>
      <c r="AB12" s="297">
        <f>AB34</f>
        <v>2</v>
      </c>
      <c r="AC12" s="285" t="s">
        <v>130</v>
      </c>
      <c r="AD12" s="287">
        <f>AD34</f>
        <v>150</v>
      </c>
      <c r="AE12" s="281" t="s">
        <v>414</v>
      </c>
      <c r="AF12" s="282" t="s">
        <v>129</v>
      </c>
      <c r="AG12" s="283">
        <f>AG34</f>
        <v>20</v>
      </c>
      <c r="AH12" s="284">
        <v>3.3</v>
      </c>
      <c r="AI12" s="278" t="s">
        <v>251</v>
      </c>
      <c r="AJ12" s="294">
        <v>10</v>
      </c>
      <c r="AK12" s="295">
        <v>2</v>
      </c>
      <c r="AL12" s="278" t="s">
        <v>130</v>
      </c>
      <c r="AM12" s="284">
        <v>1.3</v>
      </c>
      <c r="AN12" s="278" t="s">
        <v>251</v>
      </c>
      <c r="AO12" s="294">
        <v>10</v>
      </c>
      <c r="AP12" s="295">
        <v>5</v>
      </c>
    </row>
    <row r="13" spans="1:42" ht="15" customHeight="1">
      <c r="A13" s="271">
        <v>13</v>
      </c>
      <c r="B13" s="665" t="s">
        <v>206</v>
      </c>
      <c r="C13" s="298"/>
      <c r="D13" s="299"/>
      <c r="E13" s="300" t="s">
        <v>128</v>
      </c>
      <c r="F13" s="301">
        <v>1</v>
      </c>
      <c r="G13" s="302" t="s">
        <v>271</v>
      </c>
      <c r="H13" s="303" t="s">
        <v>129</v>
      </c>
      <c r="I13" s="304">
        <v>12</v>
      </c>
      <c r="J13" s="305">
        <v>7.2</v>
      </c>
      <c r="K13" s="305" t="s">
        <v>130</v>
      </c>
      <c r="L13" s="306">
        <v>7.6</v>
      </c>
      <c r="M13" s="307" t="s">
        <v>271</v>
      </c>
      <c r="N13" s="303" t="s">
        <v>129</v>
      </c>
      <c r="O13" s="304">
        <v>12</v>
      </c>
      <c r="P13" s="305">
        <v>8.8</v>
      </c>
      <c r="Q13" s="299" t="s">
        <v>130</v>
      </c>
      <c r="R13" s="308">
        <v>13</v>
      </c>
      <c r="S13" s="307">
        <v>3</v>
      </c>
      <c r="T13" s="303" t="s">
        <v>129</v>
      </c>
      <c r="U13" s="304">
        <v>12</v>
      </c>
      <c r="V13" s="307" t="s">
        <v>389</v>
      </c>
      <c r="W13" s="303" t="s">
        <v>130</v>
      </c>
      <c r="X13" s="309">
        <v>1.7</v>
      </c>
      <c r="Y13" s="310" t="s">
        <v>271</v>
      </c>
      <c r="Z13" s="303" t="s">
        <v>129</v>
      </c>
      <c r="AA13" s="304">
        <v>12</v>
      </c>
      <c r="AB13" s="307" t="s">
        <v>431</v>
      </c>
      <c r="AC13" s="299" t="s">
        <v>130</v>
      </c>
      <c r="AD13" s="308">
        <v>4</v>
      </c>
      <c r="AE13" s="299">
        <v>9</v>
      </c>
      <c r="AF13" s="303" t="s">
        <v>129</v>
      </c>
      <c r="AG13" s="304">
        <v>12</v>
      </c>
      <c r="AH13" s="305">
        <v>4</v>
      </c>
      <c r="AI13" s="299" t="s">
        <v>251</v>
      </c>
      <c r="AJ13" s="311">
        <v>10</v>
      </c>
      <c r="AK13" s="312">
        <v>0</v>
      </c>
      <c r="AL13" s="299" t="s">
        <v>130</v>
      </c>
      <c r="AM13" s="305">
        <v>4.9</v>
      </c>
      <c r="AN13" s="299" t="s">
        <v>251</v>
      </c>
      <c r="AO13" s="311">
        <v>10</v>
      </c>
      <c r="AP13" s="313">
        <v>3</v>
      </c>
    </row>
    <row r="14" spans="1:42" ht="15" customHeight="1">
      <c r="A14" s="271">
        <v>15</v>
      </c>
      <c r="B14" s="665"/>
      <c r="C14" s="664" t="s">
        <v>296</v>
      </c>
      <c r="D14" s="315"/>
      <c r="E14" s="316" t="s">
        <v>252</v>
      </c>
      <c r="F14" s="317">
        <v>1</v>
      </c>
      <c r="G14" s="274" t="s">
        <v>271</v>
      </c>
      <c r="H14" s="318" t="s">
        <v>129</v>
      </c>
      <c r="I14" s="319">
        <v>24</v>
      </c>
      <c r="J14" s="320">
        <v>7.2</v>
      </c>
      <c r="K14" s="320" t="s">
        <v>130</v>
      </c>
      <c r="L14" s="321">
        <v>7.6</v>
      </c>
      <c r="M14" s="274" t="s">
        <v>271</v>
      </c>
      <c r="N14" s="318" t="s">
        <v>129</v>
      </c>
      <c r="O14" s="319">
        <v>24</v>
      </c>
      <c r="P14" s="320">
        <v>8.6</v>
      </c>
      <c r="Q14" s="315" t="s">
        <v>130</v>
      </c>
      <c r="R14" s="322">
        <v>13</v>
      </c>
      <c r="S14" s="274" t="s">
        <v>414</v>
      </c>
      <c r="T14" s="318" t="s">
        <v>129</v>
      </c>
      <c r="U14" s="319">
        <v>24</v>
      </c>
      <c r="V14" s="274" t="s">
        <v>389</v>
      </c>
      <c r="W14" s="318" t="s">
        <v>130</v>
      </c>
      <c r="X14" s="323">
        <v>1.8</v>
      </c>
      <c r="Y14" s="274" t="s">
        <v>271</v>
      </c>
      <c r="Z14" s="318" t="s">
        <v>129</v>
      </c>
      <c r="AA14" s="319">
        <v>24</v>
      </c>
      <c r="AB14" s="315">
        <v>1</v>
      </c>
      <c r="AC14" s="315" t="s">
        <v>130</v>
      </c>
      <c r="AD14" s="322">
        <v>4</v>
      </c>
      <c r="AE14" s="315">
        <v>18</v>
      </c>
      <c r="AF14" s="318" t="s">
        <v>129</v>
      </c>
      <c r="AG14" s="319">
        <v>24</v>
      </c>
      <c r="AH14" s="320">
        <v>2.3</v>
      </c>
      <c r="AI14" s="315" t="s">
        <v>251</v>
      </c>
      <c r="AJ14" s="324">
        <v>10</v>
      </c>
      <c r="AK14" s="325">
        <v>2</v>
      </c>
      <c r="AL14" s="315" t="s">
        <v>130</v>
      </c>
      <c r="AM14" s="320">
        <v>1.3</v>
      </c>
      <c r="AN14" s="315" t="s">
        <v>251</v>
      </c>
      <c r="AO14" s="324">
        <v>10</v>
      </c>
      <c r="AP14" s="326">
        <v>4</v>
      </c>
    </row>
    <row r="15" spans="1:42" ht="15" customHeight="1">
      <c r="A15" s="271">
        <v>17</v>
      </c>
      <c r="B15" s="665"/>
      <c r="C15" s="664"/>
      <c r="D15" s="315"/>
      <c r="E15" s="316" t="s">
        <v>253</v>
      </c>
      <c r="F15" s="317">
        <v>3</v>
      </c>
      <c r="G15" s="274" t="s">
        <v>414</v>
      </c>
      <c r="H15" s="318" t="s">
        <v>129</v>
      </c>
      <c r="I15" s="319">
        <v>60</v>
      </c>
      <c r="J15" s="320">
        <v>6.8</v>
      </c>
      <c r="K15" s="320" t="s">
        <v>130</v>
      </c>
      <c r="L15" s="321">
        <v>7.7</v>
      </c>
      <c r="M15" s="274" t="s">
        <v>271</v>
      </c>
      <c r="N15" s="318" t="s">
        <v>129</v>
      </c>
      <c r="O15" s="319">
        <v>60</v>
      </c>
      <c r="P15" s="320">
        <v>6.7</v>
      </c>
      <c r="Q15" s="315" t="s">
        <v>130</v>
      </c>
      <c r="R15" s="322">
        <v>13</v>
      </c>
      <c r="S15" s="274" t="s">
        <v>414</v>
      </c>
      <c r="T15" s="318" t="s">
        <v>129</v>
      </c>
      <c r="U15" s="319">
        <v>60</v>
      </c>
      <c r="V15" s="327" t="s">
        <v>389</v>
      </c>
      <c r="W15" s="318" t="s">
        <v>130</v>
      </c>
      <c r="X15" s="323">
        <v>2.4</v>
      </c>
      <c r="Y15" s="274" t="s">
        <v>271</v>
      </c>
      <c r="Z15" s="318" t="s">
        <v>129</v>
      </c>
      <c r="AA15" s="319">
        <v>60</v>
      </c>
      <c r="AB15" s="315">
        <v>1</v>
      </c>
      <c r="AC15" s="315" t="s">
        <v>130</v>
      </c>
      <c r="AD15" s="322">
        <v>10</v>
      </c>
      <c r="AE15" s="315">
        <v>13</v>
      </c>
      <c r="AF15" s="318" t="s">
        <v>129</v>
      </c>
      <c r="AG15" s="319">
        <v>60</v>
      </c>
      <c r="AH15" s="320">
        <v>1.7</v>
      </c>
      <c r="AI15" s="315" t="s">
        <v>251</v>
      </c>
      <c r="AJ15" s="324">
        <v>10</v>
      </c>
      <c r="AK15" s="325">
        <v>2</v>
      </c>
      <c r="AL15" s="315" t="s">
        <v>130</v>
      </c>
      <c r="AM15" s="320">
        <v>7.9</v>
      </c>
      <c r="AN15" s="315" t="s">
        <v>251</v>
      </c>
      <c r="AO15" s="324">
        <v>10</v>
      </c>
      <c r="AP15" s="326">
        <v>4</v>
      </c>
    </row>
    <row r="16" spans="1:42" ht="15" customHeight="1">
      <c r="A16" s="271">
        <v>21</v>
      </c>
      <c r="B16" s="665"/>
      <c r="C16" s="328"/>
      <c r="D16" s="329"/>
      <c r="E16" s="330" t="s">
        <v>254</v>
      </c>
      <c r="F16" s="331">
        <v>2</v>
      </c>
      <c r="G16" s="332" t="s">
        <v>271</v>
      </c>
      <c r="H16" s="333" t="s">
        <v>129</v>
      </c>
      <c r="I16" s="334">
        <v>24</v>
      </c>
      <c r="J16" s="335">
        <v>6.8</v>
      </c>
      <c r="K16" s="335" t="s">
        <v>130</v>
      </c>
      <c r="L16" s="336">
        <v>7.6</v>
      </c>
      <c r="M16" s="332">
        <v>2</v>
      </c>
      <c r="N16" s="333" t="s">
        <v>129</v>
      </c>
      <c r="O16" s="334">
        <v>24</v>
      </c>
      <c r="P16" s="335">
        <v>4.4</v>
      </c>
      <c r="Q16" s="329" t="s">
        <v>130</v>
      </c>
      <c r="R16" s="337">
        <v>12</v>
      </c>
      <c r="S16" s="332" t="s">
        <v>271</v>
      </c>
      <c r="T16" s="333" t="s">
        <v>129</v>
      </c>
      <c r="U16" s="334">
        <v>24</v>
      </c>
      <c r="V16" s="338" t="s">
        <v>389</v>
      </c>
      <c r="W16" s="333" t="s">
        <v>130</v>
      </c>
      <c r="X16" s="339">
        <v>2.2</v>
      </c>
      <c r="Y16" s="332" t="s">
        <v>271</v>
      </c>
      <c r="Z16" s="333" t="s">
        <v>129</v>
      </c>
      <c r="AA16" s="334">
        <v>24</v>
      </c>
      <c r="AB16" s="329">
        <v>1</v>
      </c>
      <c r="AC16" s="329" t="s">
        <v>130</v>
      </c>
      <c r="AD16" s="337">
        <v>19</v>
      </c>
      <c r="AE16" s="332" t="s">
        <v>271</v>
      </c>
      <c r="AF16" s="333" t="s">
        <v>129</v>
      </c>
      <c r="AG16" s="334">
        <v>24</v>
      </c>
      <c r="AH16" s="335">
        <v>7.9</v>
      </c>
      <c r="AI16" s="329" t="s">
        <v>251</v>
      </c>
      <c r="AJ16" s="340">
        <v>10</v>
      </c>
      <c r="AK16" s="341">
        <v>2</v>
      </c>
      <c r="AL16" s="329" t="s">
        <v>130</v>
      </c>
      <c r="AM16" s="335">
        <v>7.9</v>
      </c>
      <c r="AN16" s="329" t="s">
        <v>251</v>
      </c>
      <c r="AO16" s="340">
        <v>10</v>
      </c>
      <c r="AP16" s="342">
        <v>4</v>
      </c>
    </row>
    <row r="17" spans="1:42" ht="15" customHeight="1">
      <c r="A17" s="271">
        <v>23</v>
      </c>
      <c r="B17" s="665"/>
      <c r="C17" s="664" t="s">
        <v>297</v>
      </c>
      <c r="D17" s="315"/>
      <c r="E17" s="316" t="s">
        <v>252</v>
      </c>
      <c r="F17" s="317">
        <v>2</v>
      </c>
      <c r="G17" s="274" t="s">
        <v>271</v>
      </c>
      <c r="H17" s="318" t="s">
        <v>129</v>
      </c>
      <c r="I17" s="319">
        <v>24</v>
      </c>
      <c r="J17" s="320">
        <v>7.1</v>
      </c>
      <c r="K17" s="320" t="s">
        <v>130</v>
      </c>
      <c r="L17" s="321">
        <v>8</v>
      </c>
      <c r="M17" s="274" t="s">
        <v>271</v>
      </c>
      <c r="N17" s="318" t="s">
        <v>129</v>
      </c>
      <c r="O17" s="319">
        <v>24</v>
      </c>
      <c r="P17" s="320">
        <v>8.1</v>
      </c>
      <c r="Q17" s="315" t="s">
        <v>130</v>
      </c>
      <c r="R17" s="322">
        <v>13</v>
      </c>
      <c r="S17" s="274" t="s">
        <v>414</v>
      </c>
      <c r="T17" s="318" t="s">
        <v>129</v>
      </c>
      <c r="U17" s="319">
        <v>24</v>
      </c>
      <c r="V17" s="274" t="s">
        <v>282</v>
      </c>
      <c r="W17" s="318" t="s">
        <v>130</v>
      </c>
      <c r="X17" s="343">
        <v>2</v>
      </c>
      <c r="Y17" s="274" t="s">
        <v>271</v>
      </c>
      <c r="Z17" s="318" t="s">
        <v>129</v>
      </c>
      <c r="AA17" s="319">
        <v>24</v>
      </c>
      <c r="AB17" s="274" t="s">
        <v>283</v>
      </c>
      <c r="AC17" s="315" t="s">
        <v>130</v>
      </c>
      <c r="AD17" s="322">
        <v>7</v>
      </c>
      <c r="AE17" s="315">
        <v>13</v>
      </c>
      <c r="AF17" s="318" t="s">
        <v>129</v>
      </c>
      <c r="AG17" s="319">
        <v>24</v>
      </c>
      <c r="AH17" s="320">
        <v>7.9</v>
      </c>
      <c r="AI17" s="315" t="s">
        <v>251</v>
      </c>
      <c r="AJ17" s="324">
        <v>10</v>
      </c>
      <c r="AK17" s="325">
        <v>1</v>
      </c>
      <c r="AL17" s="315" t="s">
        <v>130</v>
      </c>
      <c r="AM17" s="320">
        <v>2.3</v>
      </c>
      <c r="AN17" s="315" t="s">
        <v>251</v>
      </c>
      <c r="AO17" s="324">
        <v>10</v>
      </c>
      <c r="AP17" s="326">
        <v>4</v>
      </c>
    </row>
    <row r="18" spans="1:42" ht="15" customHeight="1">
      <c r="A18" s="271">
        <v>25</v>
      </c>
      <c r="B18" s="665"/>
      <c r="C18" s="664"/>
      <c r="D18" s="315"/>
      <c r="E18" s="316" t="s">
        <v>253</v>
      </c>
      <c r="F18" s="317">
        <v>1</v>
      </c>
      <c r="G18" s="332">
        <v>3</v>
      </c>
      <c r="H18" s="318" t="s">
        <v>129</v>
      </c>
      <c r="I18" s="319">
        <v>24</v>
      </c>
      <c r="J18" s="320">
        <v>7</v>
      </c>
      <c r="K18" s="320" t="s">
        <v>130</v>
      </c>
      <c r="L18" s="321">
        <v>9</v>
      </c>
      <c r="M18" s="274" t="s">
        <v>271</v>
      </c>
      <c r="N18" s="318" t="s">
        <v>129</v>
      </c>
      <c r="O18" s="319">
        <v>24</v>
      </c>
      <c r="P18" s="320">
        <v>8.6</v>
      </c>
      <c r="Q18" s="315" t="s">
        <v>130</v>
      </c>
      <c r="R18" s="322">
        <v>12</v>
      </c>
      <c r="S18" s="274">
        <v>6</v>
      </c>
      <c r="T18" s="318" t="s">
        <v>129</v>
      </c>
      <c r="U18" s="319">
        <v>24</v>
      </c>
      <c r="V18" s="274" t="s">
        <v>389</v>
      </c>
      <c r="W18" s="318" t="s">
        <v>130</v>
      </c>
      <c r="X18" s="321">
        <v>5.1</v>
      </c>
      <c r="Y18" s="274" t="s">
        <v>414</v>
      </c>
      <c r="Z18" s="318" t="s">
        <v>129</v>
      </c>
      <c r="AA18" s="319">
        <v>24</v>
      </c>
      <c r="AB18" s="274">
        <v>1</v>
      </c>
      <c r="AC18" s="315" t="s">
        <v>130</v>
      </c>
      <c r="AD18" s="322">
        <v>10</v>
      </c>
      <c r="AE18" s="315">
        <v>2</v>
      </c>
      <c r="AF18" s="318" t="s">
        <v>129</v>
      </c>
      <c r="AG18" s="319">
        <v>24</v>
      </c>
      <c r="AH18" s="320">
        <v>4.9</v>
      </c>
      <c r="AI18" s="315" t="s">
        <v>251</v>
      </c>
      <c r="AJ18" s="324">
        <v>10</v>
      </c>
      <c r="AK18" s="325">
        <v>1</v>
      </c>
      <c r="AL18" s="315" t="s">
        <v>130</v>
      </c>
      <c r="AM18" s="320">
        <v>7.9</v>
      </c>
      <c r="AN18" s="315" t="s">
        <v>251</v>
      </c>
      <c r="AO18" s="324">
        <v>10</v>
      </c>
      <c r="AP18" s="326">
        <v>3</v>
      </c>
    </row>
    <row r="19" spans="1:42" ht="15" customHeight="1">
      <c r="A19" s="271">
        <v>27</v>
      </c>
      <c r="B19" s="665"/>
      <c r="C19" s="344" t="s">
        <v>298</v>
      </c>
      <c r="D19" s="345"/>
      <c r="E19" s="346" t="s">
        <v>253</v>
      </c>
      <c r="F19" s="347">
        <v>1</v>
      </c>
      <c r="G19" s="348" t="s">
        <v>271</v>
      </c>
      <c r="H19" s="349" t="s">
        <v>129</v>
      </c>
      <c r="I19" s="350">
        <v>24</v>
      </c>
      <c r="J19" s="351">
        <v>6.9</v>
      </c>
      <c r="K19" s="351" t="s">
        <v>130</v>
      </c>
      <c r="L19" s="352">
        <v>8</v>
      </c>
      <c r="M19" s="353" t="s">
        <v>271</v>
      </c>
      <c r="N19" s="349" t="s">
        <v>129</v>
      </c>
      <c r="O19" s="350">
        <v>24</v>
      </c>
      <c r="P19" s="351">
        <v>5.5</v>
      </c>
      <c r="Q19" s="345" t="s">
        <v>130</v>
      </c>
      <c r="R19" s="354">
        <v>12</v>
      </c>
      <c r="S19" s="348" t="s">
        <v>414</v>
      </c>
      <c r="T19" s="349" t="s">
        <v>129</v>
      </c>
      <c r="U19" s="350">
        <v>24</v>
      </c>
      <c r="V19" s="355">
        <v>0.6</v>
      </c>
      <c r="W19" s="349" t="s">
        <v>130</v>
      </c>
      <c r="X19" s="356">
        <v>2.4</v>
      </c>
      <c r="Y19" s="348">
        <v>2</v>
      </c>
      <c r="Z19" s="349" t="s">
        <v>129</v>
      </c>
      <c r="AA19" s="350">
        <v>24</v>
      </c>
      <c r="AB19" s="345">
        <v>2</v>
      </c>
      <c r="AC19" s="345" t="s">
        <v>130</v>
      </c>
      <c r="AD19" s="354">
        <v>37</v>
      </c>
      <c r="AE19" s="345">
        <v>15</v>
      </c>
      <c r="AF19" s="349" t="s">
        <v>129</v>
      </c>
      <c r="AG19" s="350">
        <v>24</v>
      </c>
      <c r="AH19" s="351">
        <v>4.9</v>
      </c>
      <c r="AI19" s="345" t="s">
        <v>251</v>
      </c>
      <c r="AJ19" s="357">
        <v>10</v>
      </c>
      <c r="AK19" s="358">
        <v>2</v>
      </c>
      <c r="AL19" s="345" t="s">
        <v>130</v>
      </c>
      <c r="AM19" s="351">
        <v>1.3</v>
      </c>
      <c r="AN19" s="345" t="s">
        <v>251</v>
      </c>
      <c r="AO19" s="357">
        <v>10</v>
      </c>
      <c r="AP19" s="359">
        <v>5</v>
      </c>
    </row>
    <row r="20" spans="1:42" ht="15" customHeight="1">
      <c r="A20" s="271">
        <v>29</v>
      </c>
      <c r="B20" s="665"/>
      <c r="C20" s="664" t="s">
        <v>299</v>
      </c>
      <c r="D20" s="315"/>
      <c r="E20" s="316" t="s">
        <v>252</v>
      </c>
      <c r="F20" s="317">
        <v>6</v>
      </c>
      <c r="G20" s="307" t="s">
        <v>271</v>
      </c>
      <c r="H20" s="318" t="s">
        <v>129</v>
      </c>
      <c r="I20" s="319">
        <v>46</v>
      </c>
      <c r="J20" s="320">
        <v>6.9</v>
      </c>
      <c r="K20" s="320" t="s">
        <v>130</v>
      </c>
      <c r="L20" s="321">
        <v>8.3</v>
      </c>
      <c r="M20" s="302" t="s">
        <v>271</v>
      </c>
      <c r="N20" s="318" t="s">
        <v>129</v>
      </c>
      <c r="O20" s="319">
        <v>46</v>
      </c>
      <c r="P20" s="320">
        <v>7.9</v>
      </c>
      <c r="Q20" s="315" t="s">
        <v>130</v>
      </c>
      <c r="R20" s="322">
        <v>12</v>
      </c>
      <c r="S20" s="274" t="s">
        <v>271</v>
      </c>
      <c r="T20" s="318" t="s">
        <v>300</v>
      </c>
      <c r="U20" s="319">
        <v>46</v>
      </c>
      <c r="V20" s="274" t="s">
        <v>282</v>
      </c>
      <c r="W20" s="318" t="s">
        <v>130</v>
      </c>
      <c r="X20" s="322">
        <v>1.7</v>
      </c>
      <c r="Y20" s="274" t="s">
        <v>414</v>
      </c>
      <c r="Z20" s="318" t="s">
        <v>129</v>
      </c>
      <c r="AA20" s="319">
        <v>46</v>
      </c>
      <c r="AB20" s="274" t="s">
        <v>431</v>
      </c>
      <c r="AC20" s="315" t="s">
        <v>130</v>
      </c>
      <c r="AD20" s="322">
        <v>20</v>
      </c>
      <c r="AE20" s="315">
        <v>25</v>
      </c>
      <c r="AF20" s="318" t="s">
        <v>129</v>
      </c>
      <c r="AG20" s="319">
        <v>45</v>
      </c>
      <c r="AH20" s="320">
        <v>4.9</v>
      </c>
      <c r="AI20" s="315" t="s">
        <v>251</v>
      </c>
      <c r="AJ20" s="324">
        <v>10</v>
      </c>
      <c r="AK20" s="325">
        <v>1</v>
      </c>
      <c r="AL20" s="315" t="s">
        <v>130</v>
      </c>
      <c r="AM20" s="320">
        <v>4.6</v>
      </c>
      <c r="AN20" s="315" t="s">
        <v>251</v>
      </c>
      <c r="AO20" s="324">
        <v>10</v>
      </c>
      <c r="AP20" s="326">
        <v>4</v>
      </c>
    </row>
    <row r="21" spans="1:42" ht="15" customHeight="1">
      <c r="A21" s="271">
        <v>31</v>
      </c>
      <c r="B21" s="665"/>
      <c r="C21" s="664"/>
      <c r="D21" s="315"/>
      <c r="E21" s="316" t="s">
        <v>253</v>
      </c>
      <c r="F21" s="317">
        <v>1</v>
      </c>
      <c r="G21" s="332" t="s">
        <v>271</v>
      </c>
      <c r="H21" s="318" t="s">
        <v>300</v>
      </c>
      <c r="I21" s="319">
        <v>12</v>
      </c>
      <c r="J21" s="320">
        <v>7.2</v>
      </c>
      <c r="K21" s="320" t="s">
        <v>130</v>
      </c>
      <c r="L21" s="321">
        <v>7.7</v>
      </c>
      <c r="M21" s="274" t="s">
        <v>271</v>
      </c>
      <c r="N21" s="318" t="s">
        <v>129</v>
      </c>
      <c r="O21" s="319">
        <v>12</v>
      </c>
      <c r="P21" s="320">
        <v>7.5</v>
      </c>
      <c r="Q21" s="315" t="s">
        <v>130</v>
      </c>
      <c r="R21" s="322">
        <v>12</v>
      </c>
      <c r="S21" s="274" t="s">
        <v>271</v>
      </c>
      <c r="T21" s="318" t="s">
        <v>129</v>
      </c>
      <c r="U21" s="319">
        <v>12</v>
      </c>
      <c r="V21" s="274" t="s">
        <v>282</v>
      </c>
      <c r="W21" s="318" t="s">
        <v>130</v>
      </c>
      <c r="X21" s="343">
        <v>0.8</v>
      </c>
      <c r="Y21" s="274">
        <v>1</v>
      </c>
      <c r="Z21" s="318" t="s">
        <v>129</v>
      </c>
      <c r="AA21" s="319">
        <v>12</v>
      </c>
      <c r="AB21" s="315">
        <v>4</v>
      </c>
      <c r="AC21" s="315" t="s">
        <v>130</v>
      </c>
      <c r="AD21" s="360">
        <v>31</v>
      </c>
      <c r="AE21" s="361">
        <v>1</v>
      </c>
      <c r="AF21" s="362" t="s">
        <v>129</v>
      </c>
      <c r="AG21" s="319">
        <v>12</v>
      </c>
      <c r="AH21" s="320">
        <v>3.3</v>
      </c>
      <c r="AI21" s="315" t="s">
        <v>251</v>
      </c>
      <c r="AJ21" s="324">
        <v>10</v>
      </c>
      <c r="AK21" s="325">
        <v>2</v>
      </c>
      <c r="AL21" s="315" t="s">
        <v>130</v>
      </c>
      <c r="AM21" s="320">
        <v>7.9</v>
      </c>
      <c r="AN21" s="315" t="s">
        <v>251</v>
      </c>
      <c r="AO21" s="324">
        <v>10</v>
      </c>
      <c r="AP21" s="326">
        <v>3</v>
      </c>
    </row>
    <row r="22" spans="1:42" ht="15" customHeight="1">
      <c r="A22" s="271">
        <v>33</v>
      </c>
      <c r="B22" s="665"/>
      <c r="C22" s="344" t="s">
        <v>207</v>
      </c>
      <c r="D22" s="345"/>
      <c r="E22" s="346" t="s">
        <v>252</v>
      </c>
      <c r="F22" s="347">
        <v>6</v>
      </c>
      <c r="G22" s="348" t="s">
        <v>414</v>
      </c>
      <c r="H22" s="349" t="s">
        <v>129</v>
      </c>
      <c r="I22" s="350">
        <v>48</v>
      </c>
      <c r="J22" s="351">
        <v>6.7</v>
      </c>
      <c r="K22" s="351" t="s">
        <v>130</v>
      </c>
      <c r="L22" s="352">
        <v>7.7</v>
      </c>
      <c r="M22" s="353" t="s">
        <v>271</v>
      </c>
      <c r="N22" s="349" t="s">
        <v>129</v>
      </c>
      <c r="O22" s="350">
        <v>48</v>
      </c>
      <c r="P22" s="351">
        <v>8.2</v>
      </c>
      <c r="Q22" s="345" t="s">
        <v>130</v>
      </c>
      <c r="R22" s="354">
        <v>12</v>
      </c>
      <c r="S22" s="348" t="s">
        <v>271</v>
      </c>
      <c r="T22" s="349" t="s">
        <v>129</v>
      </c>
      <c r="U22" s="350">
        <v>48</v>
      </c>
      <c r="V22" s="355" t="s">
        <v>282</v>
      </c>
      <c r="W22" s="349" t="s">
        <v>130</v>
      </c>
      <c r="X22" s="356">
        <v>1.1</v>
      </c>
      <c r="Y22" s="348">
        <v>1</v>
      </c>
      <c r="Z22" s="349" t="s">
        <v>129</v>
      </c>
      <c r="AA22" s="350">
        <v>48</v>
      </c>
      <c r="AB22" s="348" t="s">
        <v>283</v>
      </c>
      <c r="AC22" s="345" t="s">
        <v>130</v>
      </c>
      <c r="AD22" s="337">
        <v>50</v>
      </c>
      <c r="AE22" s="274">
        <v>9</v>
      </c>
      <c r="AF22" s="333" t="s">
        <v>129</v>
      </c>
      <c r="AG22" s="350">
        <v>43</v>
      </c>
      <c r="AH22" s="351">
        <v>2</v>
      </c>
      <c r="AI22" s="345" t="s">
        <v>251</v>
      </c>
      <c r="AJ22" s="357">
        <v>10</v>
      </c>
      <c r="AK22" s="358">
        <v>0</v>
      </c>
      <c r="AL22" s="345" t="s">
        <v>130</v>
      </c>
      <c r="AM22" s="351">
        <v>2.3</v>
      </c>
      <c r="AN22" s="345" t="s">
        <v>251</v>
      </c>
      <c r="AO22" s="357">
        <v>10</v>
      </c>
      <c r="AP22" s="359">
        <v>4</v>
      </c>
    </row>
    <row r="23" spans="1:42" ht="15" customHeight="1">
      <c r="A23" s="271">
        <v>35</v>
      </c>
      <c r="B23" s="665"/>
      <c r="C23" s="344" t="s">
        <v>208</v>
      </c>
      <c r="D23" s="345"/>
      <c r="E23" s="346" t="s">
        <v>253</v>
      </c>
      <c r="F23" s="347">
        <v>2</v>
      </c>
      <c r="G23" s="348">
        <v>12</v>
      </c>
      <c r="H23" s="349" t="s">
        <v>129</v>
      </c>
      <c r="I23" s="350">
        <v>36</v>
      </c>
      <c r="J23" s="351">
        <v>7</v>
      </c>
      <c r="K23" s="351" t="s">
        <v>130</v>
      </c>
      <c r="L23" s="352">
        <v>9.3</v>
      </c>
      <c r="M23" s="353" t="s">
        <v>271</v>
      </c>
      <c r="N23" s="349" t="s">
        <v>129</v>
      </c>
      <c r="O23" s="350">
        <v>36</v>
      </c>
      <c r="P23" s="351">
        <v>7.8</v>
      </c>
      <c r="Q23" s="345" t="s">
        <v>130</v>
      </c>
      <c r="R23" s="354">
        <v>14</v>
      </c>
      <c r="S23" s="348">
        <v>23</v>
      </c>
      <c r="T23" s="349" t="s">
        <v>129</v>
      </c>
      <c r="U23" s="350">
        <v>36</v>
      </c>
      <c r="V23" s="355">
        <v>0.6</v>
      </c>
      <c r="W23" s="349" t="s">
        <v>130</v>
      </c>
      <c r="X23" s="354">
        <v>7.9</v>
      </c>
      <c r="Y23" s="348" t="s">
        <v>414</v>
      </c>
      <c r="Z23" s="349" t="s">
        <v>129</v>
      </c>
      <c r="AA23" s="350">
        <v>36</v>
      </c>
      <c r="AB23" s="345">
        <v>5</v>
      </c>
      <c r="AC23" s="345" t="s">
        <v>130</v>
      </c>
      <c r="AD23" s="354">
        <v>24</v>
      </c>
      <c r="AE23" s="345">
        <v>9</v>
      </c>
      <c r="AF23" s="349" t="s">
        <v>129</v>
      </c>
      <c r="AG23" s="350">
        <v>33</v>
      </c>
      <c r="AH23" s="351">
        <v>2.3</v>
      </c>
      <c r="AI23" s="345" t="s">
        <v>251</v>
      </c>
      <c r="AJ23" s="357">
        <v>10</v>
      </c>
      <c r="AK23" s="358">
        <v>2</v>
      </c>
      <c r="AL23" s="345" t="s">
        <v>130</v>
      </c>
      <c r="AM23" s="351">
        <v>2.4</v>
      </c>
      <c r="AN23" s="345" t="s">
        <v>251</v>
      </c>
      <c r="AO23" s="357">
        <v>10</v>
      </c>
      <c r="AP23" s="359">
        <v>4</v>
      </c>
    </row>
    <row r="24" spans="1:42" ht="15" customHeight="1">
      <c r="A24" s="271">
        <v>37</v>
      </c>
      <c r="B24" s="665"/>
      <c r="C24" s="363"/>
      <c r="D24" s="299"/>
      <c r="E24" s="300" t="s">
        <v>128</v>
      </c>
      <c r="F24" s="301">
        <v>1</v>
      </c>
      <c r="G24" s="307" t="s">
        <v>271</v>
      </c>
      <c r="H24" s="303" t="s">
        <v>129</v>
      </c>
      <c r="I24" s="304">
        <v>9</v>
      </c>
      <c r="J24" s="305">
        <v>7.7</v>
      </c>
      <c r="K24" s="305" t="s">
        <v>130</v>
      </c>
      <c r="L24" s="306">
        <v>8.3</v>
      </c>
      <c r="M24" s="307" t="s">
        <v>271</v>
      </c>
      <c r="N24" s="303" t="s">
        <v>129</v>
      </c>
      <c r="O24" s="304">
        <v>9</v>
      </c>
      <c r="P24" s="305">
        <v>8.3</v>
      </c>
      <c r="Q24" s="299" t="s">
        <v>130</v>
      </c>
      <c r="R24" s="308">
        <v>11</v>
      </c>
      <c r="S24" s="274" t="s">
        <v>271</v>
      </c>
      <c r="T24" s="303" t="s">
        <v>129</v>
      </c>
      <c r="U24" s="304">
        <v>9</v>
      </c>
      <c r="V24" s="307" t="s">
        <v>282</v>
      </c>
      <c r="W24" s="303" t="s">
        <v>130</v>
      </c>
      <c r="X24" s="308">
        <v>0.9</v>
      </c>
      <c r="Y24" s="307" t="s">
        <v>271</v>
      </c>
      <c r="Z24" s="303" t="s">
        <v>129</v>
      </c>
      <c r="AA24" s="304">
        <v>9</v>
      </c>
      <c r="AB24" s="307" t="s">
        <v>283</v>
      </c>
      <c r="AC24" s="299" t="s">
        <v>130</v>
      </c>
      <c r="AD24" s="308">
        <v>6</v>
      </c>
      <c r="AE24" s="299">
        <v>5</v>
      </c>
      <c r="AF24" s="303" t="s">
        <v>129</v>
      </c>
      <c r="AG24" s="304">
        <v>9</v>
      </c>
      <c r="AH24" s="305">
        <v>1.3</v>
      </c>
      <c r="AI24" s="299" t="s">
        <v>251</v>
      </c>
      <c r="AJ24" s="311">
        <v>10</v>
      </c>
      <c r="AK24" s="312">
        <v>1</v>
      </c>
      <c r="AL24" s="299" t="s">
        <v>130</v>
      </c>
      <c r="AM24" s="305">
        <v>4.9</v>
      </c>
      <c r="AN24" s="299" t="s">
        <v>251</v>
      </c>
      <c r="AO24" s="311">
        <v>10</v>
      </c>
      <c r="AP24" s="313">
        <v>2</v>
      </c>
    </row>
    <row r="25" spans="1:42" ht="15" customHeight="1">
      <c r="A25" s="271">
        <v>39</v>
      </c>
      <c r="B25" s="665"/>
      <c r="C25" s="314" t="s">
        <v>301</v>
      </c>
      <c r="D25" s="315"/>
      <c r="E25" s="316" t="s">
        <v>252</v>
      </c>
      <c r="F25" s="317">
        <v>2</v>
      </c>
      <c r="G25" s="274" t="s">
        <v>271</v>
      </c>
      <c r="H25" s="318" t="s">
        <v>129</v>
      </c>
      <c r="I25" s="319">
        <v>24</v>
      </c>
      <c r="J25" s="320">
        <v>7</v>
      </c>
      <c r="K25" s="320" t="s">
        <v>130</v>
      </c>
      <c r="L25" s="321">
        <v>8.1</v>
      </c>
      <c r="M25" s="274" t="s">
        <v>271</v>
      </c>
      <c r="N25" s="318" t="s">
        <v>129</v>
      </c>
      <c r="O25" s="319">
        <v>24</v>
      </c>
      <c r="P25" s="320">
        <v>9.2</v>
      </c>
      <c r="Q25" s="315" t="s">
        <v>130</v>
      </c>
      <c r="R25" s="322">
        <v>13</v>
      </c>
      <c r="S25" s="274" t="s">
        <v>414</v>
      </c>
      <c r="T25" s="318" t="s">
        <v>129</v>
      </c>
      <c r="U25" s="319">
        <v>24</v>
      </c>
      <c r="V25" s="274" t="s">
        <v>282</v>
      </c>
      <c r="W25" s="318" t="s">
        <v>130</v>
      </c>
      <c r="X25" s="321">
        <v>0.7</v>
      </c>
      <c r="Y25" s="274">
        <v>3</v>
      </c>
      <c r="Z25" s="318" t="s">
        <v>129</v>
      </c>
      <c r="AA25" s="319">
        <v>24</v>
      </c>
      <c r="AB25" s="315">
        <v>2</v>
      </c>
      <c r="AC25" s="315" t="s">
        <v>130</v>
      </c>
      <c r="AD25" s="322">
        <v>38</v>
      </c>
      <c r="AE25" s="315">
        <v>7</v>
      </c>
      <c r="AF25" s="318" t="s">
        <v>129</v>
      </c>
      <c r="AG25" s="319">
        <v>24</v>
      </c>
      <c r="AH25" s="320">
        <v>1.3</v>
      </c>
      <c r="AI25" s="315" t="s">
        <v>251</v>
      </c>
      <c r="AJ25" s="324">
        <v>10</v>
      </c>
      <c r="AK25" s="325">
        <v>2</v>
      </c>
      <c r="AL25" s="315" t="s">
        <v>130</v>
      </c>
      <c r="AM25" s="320">
        <v>3.3</v>
      </c>
      <c r="AN25" s="315" t="s">
        <v>251</v>
      </c>
      <c r="AO25" s="324">
        <v>10</v>
      </c>
      <c r="AP25" s="326">
        <v>3</v>
      </c>
    </row>
    <row r="26" spans="1:42" ht="15" customHeight="1">
      <c r="A26" s="271">
        <v>41</v>
      </c>
      <c r="B26" s="665"/>
      <c r="C26" s="364"/>
      <c r="D26" s="329"/>
      <c r="E26" s="330" t="s">
        <v>253</v>
      </c>
      <c r="F26" s="331">
        <v>1</v>
      </c>
      <c r="G26" s="332" t="s">
        <v>414</v>
      </c>
      <c r="H26" s="333" t="s">
        <v>129</v>
      </c>
      <c r="I26" s="334">
        <v>12</v>
      </c>
      <c r="J26" s="335">
        <v>7.2</v>
      </c>
      <c r="K26" s="335" t="s">
        <v>130</v>
      </c>
      <c r="L26" s="336">
        <v>8.4</v>
      </c>
      <c r="M26" s="332" t="s">
        <v>271</v>
      </c>
      <c r="N26" s="333" t="s">
        <v>129</v>
      </c>
      <c r="O26" s="334">
        <v>12</v>
      </c>
      <c r="P26" s="335">
        <v>9.2</v>
      </c>
      <c r="Q26" s="329" t="s">
        <v>130</v>
      </c>
      <c r="R26" s="337">
        <v>13</v>
      </c>
      <c r="S26" s="332" t="s">
        <v>271</v>
      </c>
      <c r="T26" s="333" t="s">
        <v>129</v>
      </c>
      <c r="U26" s="334">
        <v>12</v>
      </c>
      <c r="V26" s="332" t="s">
        <v>282</v>
      </c>
      <c r="W26" s="333" t="s">
        <v>130</v>
      </c>
      <c r="X26" s="365">
        <v>1</v>
      </c>
      <c r="Y26" s="366">
        <v>1</v>
      </c>
      <c r="Z26" s="333" t="s">
        <v>129</v>
      </c>
      <c r="AA26" s="334">
        <v>12</v>
      </c>
      <c r="AB26" s="329">
        <v>3</v>
      </c>
      <c r="AC26" s="329" t="s">
        <v>130</v>
      </c>
      <c r="AD26" s="337">
        <v>40</v>
      </c>
      <c r="AE26" s="332" t="s">
        <v>414</v>
      </c>
      <c r="AF26" s="333" t="s">
        <v>129</v>
      </c>
      <c r="AG26" s="334">
        <v>12</v>
      </c>
      <c r="AH26" s="335">
        <v>1.7</v>
      </c>
      <c r="AI26" s="329" t="s">
        <v>251</v>
      </c>
      <c r="AJ26" s="340">
        <v>10</v>
      </c>
      <c r="AK26" s="341">
        <v>2</v>
      </c>
      <c r="AL26" s="329" t="s">
        <v>130</v>
      </c>
      <c r="AM26" s="335">
        <v>3.3</v>
      </c>
      <c r="AN26" s="329" t="s">
        <v>251</v>
      </c>
      <c r="AO26" s="340">
        <v>10</v>
      </c>
      <c r="AP26" s="342">
        <v>3</v>
      </c>
    </row>
    <row r="27" spans="1:42" ht="15" customHeight="1">
      <c r="A27" s="271">
        <v>43</v>
      </c>
      <c r="B27" s="665"/>
      <c r="C27" s="663" t="s">
        <v>302</v>
      </c>
      <c r="D27" s="299"/>
      <c r="E27" s="300" t="s">
        <v>128</v>
      </c>
      <c r="F27" s="301">
        <v>1</v>
      </c>
      <c r="G27" s="307" t="s">
        <v>271</v>
      </c>
      <c r="H27" s="303" t="s">
        <v>129</v>
      </c>
      <c r="I27" s="304">
        <v>9</v>
      </c>
      <c r="J27" s="305">
        <v>7.4</v>
      </c>
      <c r="K27" s="305" t="s">
        <v>130</v>
      </c>
      <c r="L27" s="306">
        <v>7.9</v>
      </c>
      <c r="M27" s="307" t="s">
        <v>271</v>
      </c>
      <c r="N27" s="303" t="s">
        <v>129</v>
      </c>
      <c r="O27" s="304">
        <v>9</v>
      </c>
      <c r="P27" s="305">
        <v>9.1</v>
      </c>
      <c r="Q27" s="299" t="s">
        <v>130</v>
      </c>
      <c r="R27" s="308">
        <v>11</v>
      </c>
      <c r="S27" s="274" t="s">
        <v>414</v>
      </c>
      <c r="T27" s="303" t="s">
        <v>129</v>
      </c>
      <c r="U27" s="304">
        <v>9</v>
      </c>
      <c r="V27" s="307" t="s">
        <v>282</v>
      </c>
      <c r="W27" s="303" t="s">
        <v>130</v>
      </c>
      <c r="X27" s="306">
        <v>1</v>
      </c>
      <c r="Y27" s="307" t="s">
        <v>414</v>
      </c>
      <c r="Z27" s="303" t="s">
        <v>129</v>
      </c>
      <c r="AA27" s="304">
        <v>9</v>
      </c>
      <c r="AB27" s="307" t="s">
        <v>283</v>
      </c>
      <c r="AC27" s="299" t="s">
        <v>130</v>
      </c>
      <c r="AD27" s="308">
        <v>3</v>
      </c>
      <c r="AE27" s="299">
        <v>7</v>
      </c>
      <c r="AF27" s="303" t="s">
        <v>129</v>
      </c>
      <c r="AG27" s="304">
        <v>9</v>
      </c>
      <c r="AH27" s="305">
        <v>1.3</v>
      </c>
      <c r="AI27" s="299" t="s">
        <v>251</v>
      </c>
      <c r="AJ27" s="311">
        <v>10</v>
      </c>
      <c r="AK27" s="312">
        <v>1</v>
      </c>
      <c r="AL27" s="299" t="s">
        <v>130</v>
      </c>
      <c r="AM27" s="305">
        <v>4.9</v>
      </c>
      <c r="AN27" s="299" t="s">
        <v>251</v>
      </c>
      <c r="AO27" s="311">
        <v>10</v>
      </c>
      <c r="AP27" s="313">
        <v>3</v>
      </c>
    </row>
    <row r="28" spans="1:42" ht="15" customHeight="1">
      <c r="A28" s="271">
        <v>45</v>
      </c>
      <c r="B28" s="665"/>
      <c r="C28" s="667"/>
      <c r="D28" s="329"/>
      <c r="E28" s="330" t="s">
        <v>252</v>
      </c>
      <c r="F28" s="331">
        <v>1</v>
      </c>
      <c r="G28" s="332" t="s">
        <v>271</v>
      </c>
      <c r="H28" s="333" t="s">
        <v>129</v>
      </c>
      <c r="I28" s="334">
        <v>9</v>
      </c>
      <c r="J28" s="335">
        <v>8</v>
      </c>
      <c r="K28" s="335" t="s">
        <v>130</v>
      </c>
      <c r="L28" s="336">
        <v>8.4</v>
      </c>
      <c r="M28" s="332" t="s">
        <v>271</v>
      </c>
      <c r="N28" s="333" t="s">
        <v>129</v>
      </c>
      <c r="O28" s="334">
        <v>9</v>
      </c>
      <c r="P28" s="335">
        <v>8.7</v>
      </c>
      <c r="Q28" s="329" t="s">
        <v>130</v>
      </c>
      <c r="R28" s="337">
        <v>12</v>
      </c>
      <c r="S28" s="274" t="s">
        <v>271</v>
      </c>
      <c r="T28" s="333" t="s">
        <v>129</v>
      </c>
      <c r="U28" s="334">
        <v>9</v>
      </c>
      <c r="V28" s="332" t="s">
        <v>389</v>
      </c>
      <c r="W28" s="333" t="s">
        <v>130</v>
      </c>
      <c r="X28" s="336">
        <v>0.9</v>
      </c>
      <c r="Y28" s="332" t="s">
        <v>271</v>
      </c>
      <c r="Z28" s="333" t="s">
        <v>129</v>
      </c>
      <c r="AA28" s="334">
        <v>9</v>
      </c>
      <c r="AB28" s="332" t="s">
        <v>431</v>
      </c>
      <c r="AC28" s="329" t="s">
        <v>130</v>
      </c>
      <c r="AD28" s="337">
        <v>18</v>
      </c>
      <c r="AE28" s="329">
        <v>3</v>
      </c>
      <c r="AF28" s="333" t="s">
        <v>129</v>
      </c>
      <c r="AG28" s="334">
        <v>9</v>
      </c>
      <c r="AH28" s="335">
        <v>1.3</v>
      </c>
      <c r="AI28" s="329" t="s">
        <v>251</v>
      </c>
      <c r="AJ28" s="340">
        <v>10</v>
      </c>
      <c r="AK28" s="341">
        <v>2</v>
      </c>
      <c r="AL28" s="329" t="s">
        <v>130</v>
      </c>
      <c r="AM28" s="335">
        <v>1.7</v>
      </c>
      <c r="AN28" s="329" t="s">
        <v>251</v>
      </c>
      <c r="AO28" s="340">
        <v>10</v>
      </c>
      <c r="AP28" s="342">
        <v>3</v>
      </c>
    </row>
    <row r="29" spans="1:42" ht="15" customHeight="1">
      <c r="A29" s="271">
        <v>47</v>
      </c>
      <c r="B29" s="665"/>
      <c r="C29" s="663" t="s">
        <v>303</v>
      </c>
      <c r="D29" s="299"/>
      <c r="E29" s="300" t="s">
        <v>128</v>
      </c>
      <c r="F29" s="301">
        <v>1</v>
      </c>
      <c r="G29" s="307" t="s">
        <v>271</v>
      </c>
      <c r="H29" s="303" t="s">
        <v>129</v>
      </c>
      <c r="I29" s="304">
        <v>9</v>
      </c>
      <c r="J29" s="305">
        <v>8</v>
      </c>
      <c r="K29" s="305" t="s">
        <v>130</v>
      </c>
      <c r="L29" s="306">
        <v>8.3</v>
      </c>
      <c r="M29" s="307" t="s">
        <v>271</v>
      </c>
      <c r="N29" s="303" t="s">
        <v>129</v>
      </c>
      <c r="O29" s="304">
        <v>9</v>
      </c>
      <c r="P29" s="305">
        <v>8.6</v>
      </c>
      <c r="Q29" s="299" t="s">
        <v>304</v>
      </c>
      <c r="R29" s="308">
        <v>11</v>
      </c>
      <c r="S29" s="302" t="s">
        <v>271</v>
      </c>
      <c r="T29" s="303" t="s">
        <v>129</v>
      </c>
      <c r="U29" s="304">
        <v>9</v>
      </c>
      <c r="V29" s="307" t="s">
        <v>282</v>
      </c>
      <c r="W29" s="303" t="s">
        <v>130</v>
      </c>
      <c r="X29" s="306">
        <v>0.7</v>
      </c>
      <c r="Y29" s="307" t="s">
        <v>414</v>
      </c>
      <c r="Z29" s="303" t="s">
        <v>129</v>
      </c>
      <c r="AA29" s="304">
        <v>9</v>
      </c>
      <c r="AB29" s="307">
        <v>1</v>
      </c>
      <c r="AC29" s="299" t="s">
        <v>130</v>
      </c>
      <c r="AD29" s="308">
        <v>14</v>
      </c>
      <c r="AE29" s="299">
        <v>6</v>
      </c>
      <c r="AF29" s="303" t="s">
        <v>129</v>
      </c>
      <c r="AG29" s="304">
        <v>9</v>
      </c>
      <c r="AH29" s="305">
        <v>4.5</v>
      </c>
      <c r="AI29" s="299" t="s">
        <v>251</v>
      </c>
      <c r="AJ29" s="311">
        <v>10</v>
      </c>
      <c r="AK29" s="312">
        <v>0</v>
      </c>
      <c r="AL29" s="299" t="s">
        <v>130</v>
      </c>
      <c r="AM29" s="305">
        <v>2.3</v>
      </c>
      <c r="AN29" s="299" t="s">
        <v>251</v>
      </c>
      <c r="AO29" s="311">
        <v>10</v>
      </c>
      <c r="AP29" s="313">
        <v>2</v>
      </c>
    </row>
    <row r="30" spans="1:42" ht="15" customHeight="1">
      <c r="A30" s="271">
        <v>49</v>
      </c>
      <c r="B30" s="665"/>
      <c r="C30" s="667"/>
      <c r="D30" s="329"/>
      <c r="E30" s="330" t="s">
        <v>252</v>
      </c>
      <c r="F30" s="331">
        <v>1</v>
      </c>
      <c r="G30" s="332" t="s">
        <v>271</v>
      </c>
      <c r="H30" s="333" t="s">
        <v>129</v>
      </c>
      <c r="I30" s="334">
        <v>9</v>
      </c>
      <c r="J30" s="335">
        <v>8</v>
      </c>
      <c r="K30" s="335" t="s">
        <v>130</v>
      </c>
      <c r="L30" s="336">
        <v>8.4</v>
      </c>
      <c r="M30" s="332" t="s">
        <v>271</v>
      </c>
      <c r="N30" s="333" t="s">
        <v>129</v>
      </c>
      <c r="O30" s="334">
        <v>9</v>
      </c>
      <c r="P30" s="335">
        <v>8.7</v>
      </c>
      <c r="Q30" s="329" t="s">
        <v>130</v>
      </c>
      <c r="R30" s="337">
        <v>12</v>
      </c>
      <c r="S30" s="366" t="s">
        <v>271</v>
      </c>
      <c r="T30" s="333" t="s">
        <v>129</v>
      </c>
      <c r="U30" s="334">
        <v>9</v>
      </c>
      <c r="V30" s="332" t="s">
        <v>282</v>
      </c>
      <c r="W30" s="333" t="s">
        <v>130</v>
      </c>
      <c r="X30" s="336">
        <v>0.9</v>
      </c>
      <c r="Y30" s="274" t="s">
        <v>414</v>
      </c>
      <c r="Z30" s="333" t="s">
        <v>129</v>
      </c>
      <c r="AA30" s="334">
        <v>9</v>
      </c>
      <c r="AB30" s="332" t="s">
        <v>431</v>
      </c>
      <c r="AC30" s="329" t="s">
        <v>130</v>
      </c>
      <c r="AD30" s="337">
        <v>18</v>
      </c>
      <c r="AE30" s="332">
        <v>3</v>
      </c>
      <c r="AF30" s="333" t="s">
        <v>129</v>
      </c>
      <c r="AG30" s="334">
        <v>9</v>
      </c>
      <c r="AH30" s="335">
        <v>1.3</v>
      </c>
      <c r="AI30" s="329" t="s">
        <v>251</v>
      </c>
      <c r="AJ30" s="340">
        <v>10</v>
      </c>
      <c r="AK30" s="341">
        <v>2</v>
      </c>
      <c r="AL30" s="329" t="s">
        <v>130</v>
      </c>
      <c r="AM30" s="335">
        <v>1.7</v>
      </c>
      <c r="AN30" s="329" t="s">
        <v>251</v>
      </c>
      <c r="AO30" s="340">
        <v>10</v>
      </c>
      <c r="AP30" s="342">
        <v>3</v>
      </c>
    </row>
    <row r="31" spans="1:42" ht="15" customHeight="1">
      <c r="A31" s="271">
        <v>51</v>
      </c>
      <c r="B31" s="665"/>
      <c r="C31" s="314"/>
      <c r="D31" s="315"/>
      <c r="E31" s="316" t="s">
        <v>252</v>
      </c>
      <c r="F31" s="317">
        <v>2</v>
      </c>
      <c r="G31" s="274" t="s">
        <v>271</v>
      </c>
      <c r="H31" s="318" t="s">
        <v>129</v>
      </c>
      <c r="I31" s="319">
        <v>16</v>
      </c>
      <c r="J31" s="320">
        <v>7.3</v>
      </c>
      <c r="K31" s="320" t="s">
        <v>130</v>
      </c>
      <c r="L31" s="321">
        <v>8</v>
      </c>
      <c r="M31" s="274" t="s">
        <v>271</v>
      </c>
      <c r="N31" s="318" t="s">
        <v>129</v>
      </c>
      <c r="O31" s="319">
        <v>16</v>
      </c>
      <c r="P31" s="320">
        <v>9.1</v>
      </c>
      <c r="Q31" s="315" t="s">
        <v>130</v>
      </c>
      <c r="R31" s="322">
        <v>12</v>
      </c>
      <c r="S31" s="274">
        <v>1</v>
      </c>
      <c r="T31" s="318" t="s">
        <v>129</v>
      </c>
      <c r="U31" s="319">
        <v>16</v>
      </c>
      <c r="V31" s="274">
        <v>0.6</v>
      </c>
      <c r="W31" s="318" t="s">
        <v>130</v>
      </c>
      <c r="X31" s="343">
        <v>2.2</v>
      </c>
      <c r="Y31" s="307" t="s">
        <v>271</v>
      </c>
      <c r="Z31" s="318" t="s">
        <v>129</v>
      </c>
      <c r="AA31" s="319">
        <v>16</v>
      </c>
      <c r="AB31" s="274" t="s">
        <v>431</v>
      </c>
      <c r="AC31" s="315" t="s">
        <v>130</v>
      </c>
      <c r="AD31" s="322">
        <v>5</v>
      </c>
      <c r="AE31" s="315">
        <v>8</v>
      </c>
      <c r="AF31" s="318" t="s">
        <v>129</v>
      </c>
      <c r="AG31" s="319">
        <v>16</v>
      </c>
      <c r="AH31" s="320">
        <v>2.7</v>
      </c>
      <c r="AI31" s="315" t="s">
        <v>251</v>
      </c>
      <c r="AJ31" s="324">
        <v>10</v>
      </c>
      <c r="AK31" s="325">
        <v>1</v>
      </c>
      <c r="AL31" s="315" t="s">
        <v>130</v>
      </c>
      <c r="AM31" s="320">
        <v>1.1</v>
      </c>
      <c r="AN31" s="315" t="s">
        <v>251</v>
      </c>
      <c r="AO31" s="324">
        <v>10</v>
      </c>
      <c r="AP31" s="326">
        <v>4</v>
      </c>
    </row>
    <row r="32" spans="1:42" ht="15" customHeight="1">
      <c r="A32" s="271">
        <v>53</v>
      </c>
      <c r="B32" s="665"/>
      <c r="C32" s="314" t="s">
        <v>305</v>
      </c>
      <c r="D32" s="315"/>
      <c r="E32" s="316" t="s">
        <v>253</v>
      </c>
      <c r="F32" s="317">
        <v>2</v>
      </c>
      <c r="G32" s="274" t="s">
        <v>271</v>
      </c>
      <c r="H32" s="318" t="s">
        <v>129</v>
      </c>
      <c r="I32" s="319">
        <v>16</v>
      </c>
      <c r="J32" s="320">
        <v>7.3</v>
      </c>
      <c r="K32" s="320" t="s">
        <v>130</v>
      </c>
      <c r="L32" s="321">
        <v>8</v>
      </c>
      <c r="M32" s="274" t="s">
        <v>271</v>
      </c>
      <c r="N32" s="318" t="s">
        <v>129</v>
      </c>
      <c r="O32" s="319">
        <v>16</v>
      </c>
      <c r="P32" s="320">
        <v>9.2</v>
      </c>
      <c r="Q32" s="315" t="s">
        <v>130</v>
      </c>
      <c r="R32" s="322">
        <v>13</v>
      </c>
      <c r="S32" s="274" t="s">
        <v>271</v>
      </c>
      <c r="T32" s="318" t="s">
        <v>129</v>
      </c>
      <c r="U32" s="319">
        <v>16</v>
      </c>
      <c r="V32" s="274">
        <v>0.6</v>
      </c>
      <c r="W32" s="318" t="s">
        <v>130</v>
      </c>
      <c r="X32" s="321">
        <v>2.2</v>
      </c>
      <c r="Y32" s="274" t="s">
        <v>271</v>
      </c>
      <c r="Z32" s="318" t="s">
        <v>129</v>
      </c>
      <c r="AA32" s="319">
        <v>16</v>
      </c>
      <c r="AB32" s="274" t="s">
        <v>431</v>
      </c>
      <c r="AC32" s="315" t="s">
        <v>130</v>
      </c>
      <c r="AD32" s="322">
        <v>4</v>
      </c>
      <c r="AE32" s="274">
        <v>3</v>
      </c>
      <c r="AF32" s="318" t="s">
        <v>129</v>
      </c>
      <c r="AG32" s="319">
        <v>16</v>
      </c>
      <c r="AH32" s="320">
        <v>4.9</v>
      </c>
      <c r="AI32" s="315" t="s">
        <v>251</v>
      </c>
      <c r="AJ32" s="324">
        <v>10</v>
      </c>
      <c r="AK32" s="325">
        <v>1</v>
      </c>
      <c r="AL32" s="315" t="s">
        <v>130</v>
      </c>
      <c r="AM32" s="320">
        <v>3.3</v>
      </c>
      <c r="AN32" s="315" t="s">
        <v>251</v>
      </c>
      <c r="AO32" s="324">
        <v>10</v>
      </c>
      <c r="AP32" s="326">
        <v>4</v>
      </c>
    </row>
    <row r="33" spans="1:42" ht="15" customHeight="1">
      <c r="A33" s="271">
        <v>55</v>
      </c>
      <c r="B33" s="665"/>
      <c r="C33" s="314"/>
      <c r="D33" s="315"/>
      <c r="E33" s="316" t="s">
        <v>255</v>
      </c>
      <c r="F33" s="317">
        <v>2</v>
      </c>
      <c r="G33" s="274" t="s">
        <v>271</v>
      </c>
      <c r="H33" s="318" t="s">
        <v>129</v>
      </c>
      <c r="I33" s="319">
        <v>16</v>
      </c>
      <c r="J33" s="320">
        <v>7.3</v>
      </c>
      <c r="K33" s="320" t="s">
        <v>130</v>
      </c>
      <c r="L33" s="321">
        <v>7.6</v>
      </c>
      <c r="M33" s="274" t="s">
        <v>271</v>
      </c>
      <c r="N33" s="318" t="s">
        <v>129</v>
      </c>
      <c r="O33" s="319">
        <v>16</v>
      </c>
      <c r="P33" s="320">
        <v>7</v>
      </c>
      <c r="Q33" s="315" t="s">
        <v>130</v>
      </c>
      <c r="R33" s="322">
        <v>13</v>
      </c>
      <c r="S33" s="274" t="s">
        <v>271</v>
      </c>
      <c r="T33" s="318" t="s">
        <v>129</v>
      </c>
      <c r="U33" s="319">
        <v>16</v>
      </c>
      <c r="V33" s="327">
        <v>0.9</v>
      </c>
      <c r="W33" s="318" t="s">
        <v>130</v>
      </c>
      <c r="X33" s="322">
        <v>2.6</v>
      </c>
      <c r="Y33" s="274" t="s">
        <v>271</v>
      </c>
      <c r="Z33" s="318" t="s">
        <v>129</v>
      </c>
      <c r="AA33" s="319">
        <v>16</v>
      </c>
      <c r="AB33" s="274">
        <v>1</v>
      </c>
      <c r="AC33" s="315" t="s">
        <v>130</v>
      </c>
      <c r="AD33" s="322">
        <v>9</v>
      </c>
      <c r="AE33" s="274" t="s">
        <v>271</v>
      </c>
      <c r="AF33" s="318" t="s">
        <v>129</v>
      </c>
      <c r="AG33" s="319">
        <v>16</v>
      </c>
      <c r="AH33" s="320">
        <v>2.2</v>
      </c>
      <c r="AI33" s="315" t="s">
        <v>251</v>
      </c>
      <c r="AJ33" s="324">
        <v>10</v>
      </c>
      <c r="AK33" s="325">
        <v>2</v>
      </c>
      <c r="AL33" s="315" t="s">
        <v>130</v>
      </c>
      <c r="AM33" s="320">
        <v>4.9</v>
      </c>
      <c r="AN33" s="315" t="s">
        <v>251</v>
      </c>
      <c r="AO33" s="324">
        <v>10</v>
      </c>
      <c r="AP33" s="326">
        <v>4</v>
      </c>
    </row>
    <row r="34" spans="1:42" ht="15" customHeight="1">
      <c r="A34" s="271">
        <v>57</v>
      </c>
      <c r="B34" s="665"/>
      <c r="C34" s="344" t="s">
        <v>306</v>
      </c>
      <c r="D34" s="345"/>
      <c r="E34" s="346" t="s">
        <v>256</v>
      </c>
      <c r="F34" s="347">
        <v>3</v>
      </c>
      <c r="G34" s="348" t="s">
        <v>271</v>
      </c>
      <c r="H34" s="349" t="s">
        <v>129</v>
      </c>
      <c r="I34" s="350">
        <v>20</v>
      </c>
      <c r="J34" s="351">
        <v>7.4</v>
      </c>
      <c r="K34" s="351" t="s">
        <v>130</v>
      </c>
      <c r="L34" s="367">
        <v>8</v>
      </c>
      <c r="M34" s="348" t="s">
        <v>414</v>
      </c>
      <c r="N34" s="349" t="s">
        <v>129</v>
      </c>
      <c r="O34" s="350">
        <v>20</v>
      </c>
      <c r="P34" s="351">
        <v>7.9</v>
      </c>
      <c r="Q34" s="345" t="s">
        <v>130</v>
      </c>
      <c r="R34" s="354">
        <v>12</v>
      </c>
      <c r="S34" s="348">
        <v>1</v>
      </c>
      <c r="T34" s="349" t="s">
        <v>129</v>
      </c>
      <c r="U34" s="350">
        <v>20</v>
      </c>
      <c r="V34" s="355">
        <v>1</v>
      </c>
      <c r="W34" s="349" t="s">
        <v>130</v>
      </c>
      <c r="X34" s="368">
        <v>27</v>
      </c>
      <c r="Y34" s="348" t="s">
        <v>271</v>
      </c>
      <c r="Z34" s="349" t="s">
        <v>129</v>
      </c>
      <c r="AA34" s="350">
        <v>20</v>
      </c>
      <c r="AB34" s="348">
        <v>2</v>
      </c>
      <c r="AC34" s="345" t="s">
        <v>130</v>
      </c>
      <c r="AD34" s="354">
        <v>150</v>
      </c>
      <c r="AE34" s="348" t="s">
        <v>271</v>
      </c>
      <c r="AF34" s="349" t="s">
        <v>129</v>
      </c>
      <c r="AG34" s="350">
        <v>20</v>
      </c>
      <c r="AH34" s="351">
        <v>3.3</v>
      </c>
      <c r="AI34" s="345" t="s">
        <v>251</v>
      </c>
      <c r="AJ34" s="357">
        <v>10</v>
      </c>
      <c r="AK34" s="358">
        <v>2</v>
      </c>
      <c r="AL34" s="345" t="s">
        <v>130</v>
      </c>
      <c r="AM34" s="351">
        <v>1.3</v>
      </c>
      <c r="AN34" s="345" t="s">
        <v>251</v>
      </c>
      <c r="AO34" s="357">
        <v>10</v>
      </c>
      <c r="AP34" s="359">
        <v>5</v>
      </c>
    </row>
    <row r="35" spans="1:42" ht="15" customHeight="1">
      <c r="A35" s="271">
        <v>59</v>
      </c>
      <c r="B35" s="665"/>
      <c r="C35" s="664" t="s">
        <v>307</v>
      </c>
      <c r="D35" s="315"/>
      <c r="E35" s="316" t="s">
        <v>252</v>
      </c>
      <c r="F35" s="317">
        <v>3</v>
      </c>
      <c r="G35" s="274" t="s">
        <v>414</v>
      </c>
      <c r="H35" s="318" t="s">
        <v>129</v>
      </c>
      <c r="I35" s="319">
        <v>28</v>
      </c>
      <c r="J35" s="320">
        <v>7.3</v>
      </c>
      <c r="K35" s="320" t="s">
        <v>304</v>
      </c>
      <c r="L35" s="321">
        <v>8.5</v>
      </c>
      <c r="M35" s="274" t="s">
        <v>271</v>
      </c>
      <c r="N35" s="318" t="s">
        <v>129</v>
      </c>
      <c r="O35" s="319">
        <v>28</v>
      </c>
      <c r="P35" s="320">
        <v>9.3</v>
      </c>
      <c r="Q35" s="315" t="s">
        <v>130</v>
      </c>
      <c r="R35" s="322">
        <v>13</v>
      </c>
      <c r="S35" s="274">
        <v>1</v>
      </c>
      <c r="T35" s="318" t="s">
        <v>129</v>
      </c>
      <c r="U35" s="319">
        <v>28</v>
      </c>
      <c r="V35" s="274">
        <v>0.7</v>
      </c>
      <c r="W35" s="318" t="s">
        <v>130</v>
      </c>
      <c r="X35" s="321">
        <v>2.1</v>
      </c>
      <c r="Y35" s="274" t="s">
        <v>271</v>
      </c>
      <c r="Z35" s="318" t="s">
        <v>129</v>
      </c>
      <c r="AA35" s="319">
        <v>28</v>
      </c>
      <c r="AB35" s="274" t="s">
        <v>283</v>
      </c>
      <c r="AC35" s="315" t="s">
        <v>130</v>
      </c>
      <c r="AD35" s="322">
        <v>17</v>
      </c>
      <c r="AE35" s="274">
        <v>23</v>
      </c>
      <c r="AF35" s="318" t="s">
        <v>129</v>
      </c>
      <c r="AG35" s="319">
        <v>28</v>
      </c>
      <c r="AH35" s="320">
        <v>2.8</v>
      </c>
      <c r="AI35" s="315" t="s">
        <v>251</v>
      </c>
      <c r="AJ35" s="324">
        <v>10</v>
      </c>
      <c r="AK35" s="325">
        <v>2</v>
      </c>
      <c r="AL35" s="315" t="s">
        <v>130</v>
      </c>
      <c r="AM35" s="320">
        <v>2.8</v>
      </c>
      <c r="AN35" s="315" t="s">
        <v>251</v>
      </c>
      <c r="AO35" s="324">
        <v>10</v>
      </c>
      <c r="AP35" s="326">
        <v>4</v>
      </c>
    </row>
    <row r="36" spans="1:42" ht="15" customHeight="1">
      <c r="A36" s="271">
        <v>63</v>
      </c>
      <c r="B36" s="665"/>
      <c r="C36" s="664"/>
      <c r="D36" s="315"/>
      <c r="E36" s="316" t="s">
        <v>253</v>
      </c>
      <c r="F36" s="317">
        <v>2</v>
      </c>
      <c r="G36" s="274" t="s">
        <v>271</v>
      </c>
      <c r="H36" s="318" t="s">
        <v>129</v>
      </c>
      <c r="I36" s="319">
        <v>28</v>
      </c>
      <c r="J36" s="320">
        <v>7.2</v>
      </c>
      <c r="K36" s="320" t="s">
        <v>130</v>
      </c>
      <c r="L36" s="321">
        <v>7.8</v>
      </c>
      <c r="M36" s="274" t="s">
        <v>271</v>
      </c>
      <c r="N36" s="318" t="s">
        <v>129</v>
      </c>
      <c r="O36" s="319">
        <v>28</v>
      </c>
      <c r="P36" s="320">
        <v>5.7</v>
      </c>
      <c r="Q36" s="315" t="s">
        <v>130</v>
      </c>
      <c r="R36" s="322">
        <v>12</v>
      </c>
      <c r="S36" s="274">
        <v>9</v>
      </c>
      <c r="T36" s="318" t="s">
        <v>129</v>
      </c>
      <c r="U36" s="319">
        <v>28</v>
      </c>
      <c r="V36" s="327">
        <v>1</v>
      </c>
      <c r="W36" s="318" t="s">
        <v>130</v>
      </c>
      <c r="X36" s="321">
        <v>5</v>
      </c>
      <c r="Y36" s="274" t="s">
        <v>271</v>
      </c>
      <c r="Z36" s="318" t="s">
        <v>129</v>
      </c>
      <c r="AA36" s="319">
        <v>28</v>
      </c>
      <c r="AB36" s="274">
        <v>1</v>
      </c>
      <c r="AC36" s="315" t="s">
        <v>130</v>
      </c>
      <c r="AD36" s="322">
        <v>9</v>
      </c>
      <c r="AE36" s="274">
        <v>10</v>
      </c>
      <c r="AF36" s="318" t="s">
        <v>129</v>
      </c>
      <c r="AG36" s="319">
        <v>28</v>
      </c>
      <c r="AH36" s="320">
        <v>2.2</v>
      </c>
      <c r="AI36" s="315" t="s">
        <v>251</v>
      </c>
      <c r="AJ36" s="324">
        <v>10</v>
      </c>
      <c r="AK36" s="325">
        <v>2</v>
      </c>
      <c r="AL36" s="315" t="s">
        <v>130</v>
      </c>
      <c r="AM36" s="320">
        <v>4.9</v>
      </c>
      <c r="AN36" s="315" t="s">
        <v>251</v>
      </c>
      <c r="AO36" s="324">
        <v>10</v>
      </c>
      <c r="AP36" s="326">
        <v>4</v>
      </c>
    </row>
    <row r="37" spans="1:42" ht="15" customHeight="1">
      <c r="A37" s="271">
        <v>65</v>
      </c>
      <c r="B37" s="665"/>
      <c r="C37" s="663" t="s">
        <v>308</v>
      </c>
      <c r="D37" s="299"/>
      <c r="E37" s="300" t="s">
        <v>252</v>
      </c>
      <c r="F37" s="301">
        <v>2</v>
      </c>
      <c r="G37" s="307" t="s">
        <v>414</v>
      </c>
      <c r="H37" s="303" t="s">
        <v>129</v>
      </c>
      <c r="I37" s="304">
        <v>16</v>
      </c>
      <c r="J37" s="305">
        <v>7.3</v>
      </c>
      <c r="K37" s="305" t="s">
        <v>130</v>
      </c>
      <c r="L37" s="306">
        <v>8.2</v>
      </c>
      <c r="M37" s="307" t="s">
        <v>271</v>
      </c>
      <c r="N37" s="303" t="s">
        <v>129</v>
      </c>
      <c r="O37" s="304">
        <v>16</v>
      </c>
      <c r="P37" s="305">
        <v>9.2</v>
      </c>
      <c r="Q37" s="299" t="s">
        <v>130</v>
      </c>
      <c r="R37" s="308">
        <v>14</v>
      </c>
      <c r="S37" s="302">
        <v>2</v>
      </c>
      <c r="T37" s="303" t="s">
        <v>129</v>
      </c>
      <c r="U37" s="304">
        <v>16</v>
      </c>
      <c r="V37" s="307">
        <v>0.8</v>
      </c>
      <c r="W37" s="303" t="s">
        <v>130</v>
      </c>
      <c r="X37" s="369">
        <v>2.2</v>
      </c>
      <c r="Y37" s="302" t="s">
        <v>414</v>
      </c>
      <c r="Z37" s="370" t="s">
        <v>129</v>
      </c>
      <c r="AA37" s="304">
        <v>16</v>
      </c>
      <c r="AB37" s="307">
        <v>2</v>
      </c>
      <c r="AC37" s="299" t="s">
        <v>130</v>
      </c>
      <c r="AD37" s="308">
        <v>15</v>
      </c>
      <c r="AE37" s="299">
        <v>15</v>
      </c>
      <c r="AF37" s="303" t="s">
        <v>129</v>
      </c>
      <c r="AG37" s="304">
        <v>16</v>
      </c>
      <c r="AH37" s="305">
        <v>4.9</v>
      </c>
      <c r="AI37" s="299" t="s">
        <v>251</v>
      </c>
      <c r="AJ37" s="311">
        <v>10</v>
      </c>
      <c r="AK37" s="312">
        <v>2</v>
      </c>
      <c r="AL37" s="299" t="s">
        <v>130</v>
      </c>
      <c r="AM37" s="305">
        <v>1.3</v>
      </c>
      <c r="AN37" s="299" t="s">
        <v>251</v>
      </c>
      <c r="AO37" s="311">
        <v>10</v>
      </c>
      <c r="AP37" s="313">
        <v>4</v>
      </c>
    </row>
    <row r="38" spans="1:42" ht="15" customHeight="1">
      <c r="A38" s="271">
        <v>67</v>
      </c>
      <c r="B38" s="665"/>
      <c r="C38" s="664"/>
      <c r="D38" s="315"/>
      <c r="E38" s="316" t="s">
        <v>253</v>
      </c>
      <c r="F38" s="317">
        <v>1</v>
      </c>
      <c r="G38" s="274" t="s">
        <v>414</v>
      </c>
      <c r="H38" s="318" t="s">
        <v>129</v>
      </c>
      <c r="I38" s="319">
        <v>12</v>
      </c>
      <c r="J38" s="320">
        <v>7.3</v>
      </c>
      <c r="K38" s="320" t="s">
        <v>130</v>
      </c>
      <c r="L38" s="321">
        <v>8.1</v>
      </c>
      <c r="M38" s="274" t="s">
        <v>271</v>
      </c>
      <c r="N38" s="318" t="s">
        <v>129</v>
      </c>
      <c r="O38" s="319">
        <v>12</v>
      </c>
      <c r="P38" s="320">
        <v>9.6</v>
      </c>
      <c r="Q38" s="315" t="s">
        <v>130</v>
      </c>
      <c r="R38" s="322">
        <v>12</v>
      </c>
      <c r="S38" s="274" t="s">
        <v>271</v>
      </c>
      <c r="T38" s="318" t="s">
        <v>129</v>
      </c>
      <c r="U38" s="319">
        <v>12</v>
      </c>
      <c r="V38" s="371">
        <v>0.9</v>
      </c>
      <c r="W38" s="318" t="s">
        <v>130</v>
      </c>
      <c r="X38" s="323">
        <v>2.1</v>
      </c>
      <c r="Y38" s="274" t="s">
        <v>414</v>
      </c>
      <c r="Z38" s="318" t="s">
        <v>129</v>
      </c>
      <c r="AA38" s="319">
        <v>12</v>
      </c>
      <c r="AB38" s="274">
        <v>3</v>
      </c>
      <c r="AC38" s="315" t="s">
        <v>130</v>
      </c>
      <c r="AD38" s="322">
        <v>15</v>
      </c>
      <c r="AE38" s="315">
        <v>5</v>
      </c>
      <c r="AF38" s="318" t="s">
        <v>129</v>
      </c>
      <c r="AG38" s="319">
        <v>12</v>
      </c>
      <c r="AH38" s="320">
        <v>1.3</v>
      </c>
      <c r="AI38" s="315" t="s">
        <v>251</v>
      </c>
      <c r="AJ38" s="324">
        <v>10</v>
      </c>
      <c r="AK38" s="325">
        <v>3</v>
      </c>
      <c r="AL38" s="315" t="s">
        <v>130</v>
      </c>
      <c r="AM38" s="320">
        <v>3.3</v>
      </c>
      <c r="AN38" s="315" t="s">
        <v>251</v>
      </c>
      <c r="AO38" s="324">
        <v>10</v>
      </c>
      <c r="AP38" s="326">
        <v>4</v>
      </c>
    </row>
    <row r="39" spans="1:42" ht="15" customHeight="1">
      <c r="A39" s="271">
        <v>69</v>
      </c>
      <c r="B39" s="665"/>
      <c r="C39" s="344" t="s">
        <v>209</v>
      </c>
      <c r="D39" s="345"/>
      <c r="E39" s="346" t="s">
        <v>254</v>
      </c>
      <c r="F39" s="347">
        <v>3</v>
      </c>
      <c r="G39" s="353" t="s">
        <v>271</v>
      </c>
      <c r="H39" s="349" t="s">
        <v>129</v>
      </c>
      <c r="I39" s="350">
        <v>28</v>
      </c>
      <c r="J39" s="351">
        <v>7.7</v>
      </c>
      <c r="K39" s="351" t="s">
        <v>130</v>
      </c>
      <c r="L39" s="367">
        <v>8.5</v>
      </c>
      <c r="M39" s="353" t="s">
        <v>271</v>
      </c>
      <c r="N39" s="349" t="s">
        <v>129</v>
      </c>
      <c r="O39" s="350">
        <v>28</v>
      </c>
      <c r="P39" s="351">
        <v>8.7</v>
      </c>
      <c r="Q39" s="345" t="s">
        <v>130</v>
      </c>
      <c r="R39" s="354">
        <v>13</v>
      </c>
      <c r="S39" s="348" t="s">
        <v>271</v>
      </c>
      <c r="T39" s="349" t="s">
        <v>129</v>
      </c>
      <c r="U39" s="350">
        <v>28</v>
      </c>
      <c r="V39" s="355">
        <v>0.7</v>
      </c>
      <c r="W39" s="349" t="s">
        <v>130</v>
      </c>
      <c r="X39" s="367">
        <v>2.7</v>
      </c>
      <c r="Y39" s="348" t="s">
        <v>271</v>
      </c>
      <c r="Z39" s="349" t="s">
        <v>129</v>
      </c>
      <c r="AA39" s="350">
        <v>28</v>
      </c>
      <c r="AB39" s="348" t="s">
        <v>431</v>
      </c>
      <c r="AC39" s="345" t="s">
        <v>130</v>
      </c>
      <c r="AD39" s="354">
        <v>11</v>
      </c>
      <c r="AE39" s="353" t="s">
        <v>271</v>
      </c>
      <c r="AF39" s="349" t="s">
        <v>129</v>
      </c>
      <c r="AG39" s="350">
        <v>28</v>
      </c>
      <c r="AH39" s="351">
        <v>4.9</v>
      </c>
      <c r="AI39" s="345" t="s">
        <v>251</v>
      </c>
      <c r="AJ39" s="357">
        <v>10</v>
      </c>
      <c r="AK39" s="358">
        <v>1</v>
      </c>
      <c r="AL39" s="345" t="s">
        <v>130</v>
      </c>
      <c r="AM39" s="351">
        <v>4.9</v>
      </c>
      <c r="AN39" s="345" t="s">
        <v>251</v>
      </c>
      <c r="AO39" s="357">
        <v>10</v>
      </c>
      <c r="AP39" s="359">
        <v>4</v>
      </c>
    </row>
    <row r="40" spans="1:42" ht="15" customHeight="1">
      <c r="A40" s="271">
        <v>71</v>
      </c>
      <c r="B40" s="665"/>
      <c r="C40" s="664" t="s">
        <v>309</v>
      </c>
      <c r="D40" s="315"/>
      <c r="E40" s="316" t="s">
        <v>252</v>
      </c>
      <c r="F40" s="317">
        <v>1</v>
      </c>
      <c r="G40" s="274">
        <v>3</v>
      </c>
      <c r="H40" s="318" t="s">
        <v>129</v>
      </c>
      <c r="I40" s="319">
        <v>12</v>
      </c>
      <c r="J40" s="320">
        <v>7.2</v>
      </c>
      <c r="K40" s="320" t="s">
        <v>130</v>
      </c>
      <c r="L40" s="321">
        <v>9</v>
      </c>
      <c r="M40" s="274" t="s">
        <v>414</v>
      </c>
      <c r="N40" s="318" t="s">
        <v>129</v>
      </c>
      <c r="O40" s="319">
        <v>12</v>
      </c>
      <c r="P40" s="320">
        <v>7.9</v>
      </c>
      <c r="Q40" s="315" t="s">
        <v>130</v>
      </c>
      <c r="R40" s="322">
        <v>12</v>
      </c>
      <c r="S40" s="274">
        <v>2</v>
      </c>
      <c r="T40" s="318" t="s">
        <v>129</v>
      </c>
      <c r="U40" s="319">
        <v>12</v>
      </c>
      <c r="V40" s="274" t="s">
        <v>389</v>
      </c>
      <c r="W40" s="318" t="s">
        <v>130</v>
      </c>
      <c r="X40" s="321">
        <v>2.4</v>
      </c>
      <c r="Y40" s="274" t="s">
        <v>271</v>
      </c>
      <c r="Z40" s="318" t="s">
        <v>129</v>
      </c>
      <c r="AA40" s="319">
        <v>12</v>
      </c>
      <c r="AB40" s="274">
        <v>3</v>
      </c>
      <c r="AC40" s="315" t="s">
        <v>130</v>
      </c>
      <c r="AD40" s="322">
        <v>13</v>
      </c>
      <c r="AE40" s="315">
        <v>11</v>
      </c>
      <c r="AF40" s="318" t="s">
        <v>129</v>
      </c>
      <c r="AG40" s="319">
        <v>12</v>
      </c>
      <c r="AH40" s="320">
        <v>3.3</v>
      </c>
      <c r="AI40" s="315" t="s">
        <v>251</v>
      </c>
      <c r="AJ40" s="324">
        <v>10</v>
      </c>
      <c r="AK40" s="325">
        <v>2</v>
      </c>
      <c r="AL40" s="315" t="s">
        <v>130</v>
      </c>
      <c r="AM40" s="320">
        <v>5.4</v>
      </c>
      <c r="AN40" s="315" t="s">
        <v>251</v>
      </c>
      <c r="AO40" s="324">
        <v>10</v>
      </c>
      <c r="AP40" s="326">
        <v>4</v>
      </c>
    </row>
    <row r="41" spans="1:42" ht="15" customHeight="1">
      <c r="A41" s="271">
        <v>73</v>
      </c>
      <c r="B41" s="665"/>
      <c r="C41" s="664"/>
      <c r="D41" s="315"/>
      <c r="E41" s="316" t="s">
        <v>253</v>
      </c>
      <c r="F41" s="317">
        <v>1</v>
      </c>
      <c r="G41" s="274">
        <v>2</v>
      </c>
      <c r="H41" s="318" t="s">
        <v>129</v>
      </c>
      <c r="I41" s="319">
        <v>12</v>
      </c>
      <c r="J41" s="320">
        <v>7.2</v>
      </c>
      <c r="K41" s="320" t="s">
        <v>130</v>
      </c>
      <c r="L41" s="321">
        <v>9</v>
      </c>
      <c r="M41" s="274" t="s">
        <v>271</v>
      </c>
      <c r="N41" s="318" t="s">
        <v>129</v>
      </c>
      <c r="O41" s="319">
        <v>12</v>
      </c>
      <c r="P41" s="320">
        <v>6</v>
      </c>
      <c r="Q41" s="315" t="s">
        <v>130</v>
      </c>
      <c r="R41" s="322">
        <v>12</v>
      </c>
      <c r="S41" s="274">
        <v>3</v>
      </c>
      <c r="T41" s="318" t="s">
        <v>129</v>
      </c>
      <c r="U41" s="319">
        <v>12</v>
      </c>
      <c r="V41" s="327">
        <v>0.5</v>
      </c>
      <c r="W41" s="318" t="s">
        <v>130</v>
      </c>
      <c r="X41" s="322">
        <v>5.7</v>
      </c>
      <c r="Y41" s="274" t="s">
        <v>271</v>
      </c>
      <c r="Z41" s="318" t="s">
        <v>129</v>
      </c>
      <c r="AA41" s="319">
        <v>12</v>
      </c>
      <c r="AB41" s="274">
        <v>4</v>
      </c>
      <c r="AC41" s="315" t="s">
        <v>130</v>
      </c>
      <c r="AD41" s="322">
        <v>9</v>
      </c>
      <c r="AE41" s="315">
        <v>6</v>
      </c>
      <c r="AF41" s="318" t="s">
        <v>129</v>
      </c>
      <c r="AG41" s="319">
        <v>12</v>
      </c>
      <c r="AH41" s="320">
        <v>1.3</v>
      </c>
      <c r="AI41" s="315" t="s">
        <v>251</v>
      </c>
      <c r="AJ41" s="324">
        <v>10</v>
      </c>
      <c r="AK41" s="325">
        <v>3</v>
      </c>
      <c r="AL41" s="315" t="s">
        <v>130</v>
      </c>
      <c r="AM41" s="320">
        <v>9.2</v>
      </c>
      <c r="AN41" s="315" t="s">
        <v>251</v>
      </c>
      <c r="AO41" s="324">
        <v>10</v>
      </c>
      <c r="AP41" s="326">
        <v>4</v>
      </c>
    </row>
    <row r="42" spans="1:42" ht="15" customHeight="1">
      <c r="A42" s="271">
        <v>75</v>
      </c>
      <c r="B42" s="665"/>
      <c r="C42" s="344" t="s">
        <v>310</v>
      </c>
      <c r="D42" s="345"/>
      <c r="E42" s="346" t="s">
        <v>252</v>
      </c>
      <c r="F42" s="347">
        <v>2</v>
      </c>
      <c r="G42" s="348">
        <v>4</v>
      </c>
      <c r="H42" s="349" t="s">
        <v>129</v>
      </c>
      <c r="I42" s="350">
        <v>24</v>
      </c>
      <c r="J42" s="351">
        <v>7.1</v>
      </c>
      <c r="K42" s="351" t="s">
        <v>130</v>
      </c>
      <c r="L42" s="367">
        <v>8.9</v>
      </c>
      <c r="M42" s="348" t="s">
        <v>414</v>
      </c>
      <c r="N42" s="349" t="s">
        <v>129</v>
      </c>
      <c r="O42" s="350">
        <v>24</v>
      </c>
      <c r="P42" s="351">
        <v>8</v>
      </c>
      <c r="Q42" s="345" t="s">
        <v>130</v>
      </c>
      <c r="R42" s="354">
        <v>13</v>
      </c>
      <c r="S42" s="348">
        <v>5</v>
      </c>
      <c r="T42" s="349" t="s">
        <v>129</v>
      </c>
      <c r="U42" s="350">
        <v>24</v>
      </c>
      <c r="V42" s="348" t="s">
        <v>389</v>
      </c>
      <c r="W42" s="349" t="s">
        <v>130</v>
      </c>
      <c r="X42" s="372">
        <v>4.9</v>
      </c>
      <c r="Y42" s="348" t="s">
        <v>271</v>
      </c>
      <c r="Z42" s="349" t="s">
        <v>129</v>
      </c>
      <c r="AA42" s="350">
        <v>24</v>
      </c>
      <c r="AB42" s="348">
        <v>1</v>
      </c>
      <c r="AC42" s="345" t="s">
        <v>130</v>
      </c>
      <c r="AD42" s="354">
        <v>20</v>
      </c>
      <c r="AE42" s="345">
        <v>20</v>
      </c>
      <c r="AF42" s="349" t="s">
        <v>129</v>
      </c>
      <c r="AG42" s="350">
        <v>24</v>
      </c>
      <c r="AH42" s="351">
        <v>3.3</v>
      </c>
      <c r="AI42" s="345" t="s">
        <v>251</v>
      </c>
      <c r="AJ42" s="357">
        <v>10</v>
      </c>
      <c r="AK42" s="358">
        <v>2</v>
      </c>
      <c r="AL42" s="345" t="s">
        <v>130</v>
      </c>
      <c r="AM42" s="351">
        <v>9.2</v>
      </c>
      <c r="AN42" s="345" t="s">
        <v>251</v>
      </c>
      <c r="AO42" s="357">
        <v>10</v>
      </c>
      <c r="AP42" s="359">
        <v>4</v>
      </c>
    </row>
    <row r="43" spans="1:42" ht="15" customHeight="1">
      <c r="A43" s="271">
        <v>77</v>
      </c>
      <c r="B43" s="665"/>
      <c r="C43" s="663" t="s">
        <v>311</v>
      </c>
      <c r="D43" s="299"/>
      <c r="E43" s="300" t="s">
        <v>252</v>
      </c>
      <c r="F43" s="301">
        <v>1</v>
      </c>
      <c r="G43" s="307" t="s">
        <v>271</v>
      </c>
      <c r="H43" s="303" t="s">
        <v>129</v>
      </c>
      <c r="I43" s="304">
        <v>12</v>
      </c>
      <c r="J43" s="305">
        <v>7.1</v>
      </c>
      <c r="K43" s="305" t="s">
        <v>130</v>
      </c>
      <c r="L43" s="306">
        <v>8.2</v>
      </c>
      <c r="M43" s="307" t="s">
        <v>271</v>
      </c>
      <c r="N43" s="303" t="s">
        <v>129</v>
      </c>
      <c r="O43" s="304">
        <v>12</v>
      </c>
      <c r="P43" s="305">
        <v>8.3</v>
      </c>
      <c r="Q43" s="299" t="s">
        <v>130</v>
      </c>
      <c r="R43" s="308">
        <v>13</v>
      </c>
      <c r="S43" s="302" t="s">
        <v>414</v>
      </c>
      <c r="T43" s="303" t="s">
        <v>129</v>
      </c>
      <c r="U43" s="304">
        <v>12</v>
      </c>
      <c r="V43" s="307" t="s">
        <v>282</v>
      </c>
      <c r="W43" s="303" t="s">
        <v>130</v>
      </c>
      <c r="X43" s="308">
        <v>1.9</v>
      </c>
      <c r="Y43" s="307" t="s">
        <v>271</v>
      </c>
      <c r="Z43" s="303" t="s">
        <v>129</v>
      </c>
      <c r="AA43" s="304">
        <v>12</v>
      </c>
      <c r="AB43" s="307">
        <v>1</v>
      </c>
      <c r="AC43" s="299" t="s">
        <v>130</v>
      </c>
      <c r="AD43" s="308">
        <v>13</v>
      </c>
      <c r="AE43" s="299">
        <v>11</v>
      </c>
      <c r="AF43" s="303" t="s">
        <v>129</v>
      </c>
      <c r="AG43" s="304">
        <v>12</v>
      </c>
      <c r="AH43" s="305">
        <v>4.9</v>
      </c>
      <c r="AI43" s="299" t="s">
        <v>251</v>
      </c>
      <c r="AJ43" s="311">
        <v>10</v>
      </c>
      <c r="AK43" s="312">
        <v>2</v>
      </c>
      <c r="AL43" s="299" t="s">
        <v>130</v>
      </c>
      <c r="AM43" s="305">
        <v>3.3</v>
      </c>
      <c r="AN43" s="299" t="s">
        <v>251</v>
      </c>
      <c r="AO43" s="311">
        <v>10</v>
      </c>
      <c r="AP43" s="313">
        <v>5</v>
      </c>
    </row>
    <row r="44" spans="1:42" ht="15" customHeight="1">
      <c r="A44" s="271">
        <v>79</v>
      </c>
      <c r="B44" s="665"/>
      <c r="C44" s="667"/>
      <c r="D44" s="329"/>
      <c r="E44" s="330" t="s">
        <v>253</v>
      </c>
      <c r="F44" s="331">
        <v>1</v>
      </c>
      <c r="G44" s="332" t="s">
        <v>271</v>
      </c>
      <c r="H44" s="333" t="s">
        <v>129</v>
      </c>
      <c r="I44" s="334">
        <v>12</v>
      </c>
      <c r="J44" s="335">
        <v>7.1</v>
      </c>
      <c r="K44" s="335" t="s">
        <v>130</v>
      </c>
      <c r="L44" s="336">
        <v>7.6</v>
      </c>
      <c r="M44" s="332" t="s">
        <v>414</v>
      </c>
      <c r="N44" s="333" t="s">
        <v>129</v>
      </c>
      <c r="O44" s="334">
        <v>12</v>
      </c>
      <c r="P44" s="335">
        <v>5.8</v>
      </c>
      <c r="Q44" s="329" t="s">
        <v>130</v>
      </c>
      <c r="R44" s="337">
        <v>12</v>
      </c>
      <c r="S44" s="274">
        <v>4</v>
      </c>
      <c r="T44" s="333" t="s">
        <v>129</v>
      </c>
      <c r="U44" s="334">
        <v>12</v>
      </c>
      <c r="V44" s="371">
        <v>0.6</v>
      </c>
      <c r="W44" s="333" t="s">
        <v>130</v>
      </c>
      <c r="X44" s="337">
        <v>12</v>
      </c>
      <c r="Y44" s="332" t="s">
        <v>271</v>
      </c>
      <c r="Z44" s="333" t="s">
        <v>129</v>
      </c>
      <c r="AA44" s="334">
        <v>12</v>
      </c>
      <c r="AB44" s="332">
        <v>2</v>
      </c>
      <c r="AC44" s="329" t="s">
        <v>130</v>
      </c>
      <c r="AD44" s="337">
        <v>21</v>
      </c>
      <c r="AE44" s="329">
        <v>8</v>
      </c>
      <c r="AF44" s="333" t="s">
        <v>129</v>
      </c>
      <c r="AG44" s="334">
        <v>12</v>
      </c>
      <c r="AH44" s="335">
        <v>4.9</v>
      </c>
      <c r="AI44" s="329" t="s">
        <v>251</v>
      </c>
      <c r="AJ44" s="340">
        <v>10</v>
      </c>
      <c r="AK44" s="341">
        <v>2</v>
      </c>
      <c r="AL44" s="329" t="s">
        <v>130</v>
      </c>
      <c r="AM44" s="335">
        <v>9.2</v>
      </c>
      <c r="AN44" s="329" t="s">
        <v>251</v>
      </c>
      <c r="AO44" s="340">
        <v>10</v>
      </c>
      <c r="AP44" s="342">
        <v>4</v>
      </c>
    </row>
    <row r="45" spans="1:42" ht="15" customHeight="1">
      <c r="A45" s="271">
        <v>81</v>
      </c>
      <c r="B45" s="665"/>
      <c r="C45" s="373" t="s">
        <v>210</v>
      </c>
      <c r="D45" s="329"/>
      <c r="E45" s="330" t="s">
        <v>312</v>
      </c>
      <c r="F45" s="331">
        <v>2</v>
      </c>
      <c r="G45" s="332">
        <v>1</v>
      </c>
      <c r="H45" s="333" t="s">
        <v>300</v>
      </c>
      <c r="I45" s="334">
        <v>24</v>
      </c>
      <c r="J45" s="335">
        <v>7.2</v>
      </c>
      <c r="K45" s="335" t="s">
        <v>304</v>
      </c>
      <c r="L45" s="336">
        <v>8.6</v>
      </c>
      <c r="M45" s="348">
        <v>1</v>
      </c>
      <c r="N45" s="349" t="s">
        <v>129</v>
      </c>
      <c r="O45" s="334">
        <v>24</v>
      </c>
      <c r="P45" s="335">
        <v>4.6</v>
      </c>
      <c r="Q45" s="345" t="s">
        <v>130</v>
      </c>
      <c r="R45" s="337">
        <v>12</v>
      </c>
      <c r="S45" s="348" t="s">
        <v>414</v>
      </c>
      <c r="T45" s="333" t="s">
        <v>129</v>
      </c>
      <c r="U45" s="334">
        <v>24</v>
      </c>
      <c r="V45" s="371">
        <v>0.7</v>
      </c>
      <c r="W45" s="349" t="s">
        <v>130</v>
      </c>
      <c r="X45" s="367">
        <v>4.5</v>
      </c>
      <c r="Y45" s="348" t="s">
        <v>271</v>
      </c>
      <c r="Z45" s="349" t="s">
        <v>129</v>
      </c>
      <c r="AA45" s="334">
        <v>24</v>
      </c>
      <c r="AB45" s="348">
        <v>6</v>
      </c>
      <c r="AC45" s="345" t="s">
        <v>130</v>
      </c>
      <c r="AD45" s="354">
        <v>35</v>
      </c>
      <c r="AE45" s="348" t="s">
        <v>271</v>
      </c>
      <c r="AF45" s="349" t="s">
        <v>129</v>
      </c>
      <c r="AG45" s="334">
        <v>24</v>
      </c>
      <c r="AH45" s="351">
        <v>2.3</v>
      </c>
      <c r="AI45" s="345" t="s">
        <v>251</v>
      </c>
      <c r="AJ45" s="357">
        <v>10</v>
      </c>
      <c r="AK45" s="358">
        <v>2</v>
      </c>
      <c r="AL45" s="345" t="s">
        <v>130</v>
      </c>
      <c r="AM45" s="351">
        <v>9.2</v>
      </c>
      <c r="AN45" s="345" t="s">
        <v>251</v>
      </c>
      <c r="AO45" s="357">
        <v>10</v>
      </c>
      <c r="AP45" s="359">
        <v>4</v>
      </c>
    </row>
    <row r="46" spans="1:42" ht="15" customHeight="1">
      <c r="A46" s="271">
        <v>83</v>
      </c>
      <c r="B46" s="665"/>
      <c r="C46" s="314" t="s">
        <v>313</v>
      </c>
      <c r="D46" s="315"/>
      <c r="E46" s="316" t="s">
        <v>254</v>
      </c>
      <c r="F46" s="317">
        <v>3</v>
      </c>
      <c r="G46" s="274">
        <v>8</v>
      </c>
      <c r="H46" s="318" t="s">
        <v>129</v>
      </c>
      <c r="I46" s="319">
        <v>36</v>
      </c>
      <c r="J46" s="320">
        <v>7.1</v>
      </c>
      <c r="K46" s="320" t="s">
        <v>130</v>
      </c>
      <c r="L46" s="321">
        <v>9.1</v>
      </c>
      <c r="M46" s="274" t="s">
        <v>271</v>
      </c>
      <c r="N46" s="318" t="s">
        <v>129</v>
      </c>
      <c r="O46" s="319">
        <v>36</v>
      </c>
      <c r="P46" s="320">
        <v>6.2</v>
      </c>
      <c r="Q46" s="315" t="s">
        <v>130</v>
      </c>
      <c r="R46" s="322">
        <v>12</v>
      </c>
      <c r="S46" s="348">
        <v>2</v>
      </c>
      <c r="T46" s="318" t="s">
        <v>129</v>
      </c>
      <c r="U46" s="319">
        <v>36</v>
      </c>
      <c r="V46" s="327">
        <v>1</v>
      </c>
      <c r="W46" s="318" t="s">
        <v>130</v>
      </c>
      <c r="X46" s="321">
        <v>6</v>
      </c>
      <c r="Y46" s="348" t="s">
        <v>271</v>
      </c>
      <c r="Z46" s="318" t="s">
        <v>129</v>
      </c>
      <c r="AA46" s="319">
        <v>36</v>
      </c>
      <c r="AB46" s="274">
        <v>5</v>
      </c>
      <c r="AC46" s="315" t="s">
        <v>130</v>
      </c>
      <c r="AD46" s="322">
        <v>22</v>
      </c>
      <c r="AE46" s="274" t="s">
        <v>271</v>
      </c>
      <c r="AF46" s="318" t="s">
        <v>129</v>
      </c>
      <c r="AG46" s="319">
        <v>36</v>
      </c>
      <c r="AH46" s="320">
        <v>3.3</v>
      </c>
      <c r="AI46" s="315" t="s">
        <v>251</v>
      </c>
      <c r="AJ46" s="324">
        <v>10</v>
      </c>
      <c r="AK46" s="325">
        <v>2</v>
      </c>
      <c r="AL46" s="315" t="s">
        <v>130</v>
      </c>
      <c r="AM46" s="320">
        <v>2.4</v>
      </c>
      <c r="AN46" s="315" t="s">
        <v>251</v>
      </c>
      <c r="AO46" s="324">
        <v>10</v>
      </c>
      <c r="AP46" s="326">
        <v>4</v>
      </c>
    </row>
    <row r="47" spans="1:42" ht="15" customHeight="1">
      <c r="A47" s="271">
        <v>85</v>
      </c>
      <c r="B47" s="665"/>
      <c r="C47" s="344" t="s">
        <v>314</v>
      </c>
      <c r="D47" s="345"/>
      <c r="E47" s="346" t="s">
        <v>253</v>
      </c>
      <c r="F47" s="347">
        <v>1</v>
      </c>
      <c r="G47" s="353" t="s">
        <v>414</v>
      </c>
      <c r="H47" s="349" t="s">
        <v>129</v>
      </c>
      <c r="I47" s="350">
        <v>12</v>
      </c>
      <c r="J47" s="351">
        <v>7.2</v>
      </c>
      <c r="K47" s="351" t="s">
        <v>130</v>
      </c>
      <c r="L47" s="367">
        <v>8.4</v>
      </c>
      <c r="M47" s="348" t="s">
        <v>271</v>
      </c>
      <c r="N47" s="349" t="s">
        <v>129</v>
      </c>
      <c r="O47" s="350">
        <v>12</v>
      </c>
      <c r="P47" s="351">
        <v>8.1</v>
      </c>
      <c r="Q47" s="345" t="s">
        <v>130</v>
      </c>
      <c r="R47" s="354">
        <v>12</v>
      </c>
      <c r="S47" s="348">
        <v>3</v>
      </c>
      <c r="T47" s="349" t="s">
        <v>129</v>
      </c>
      <c r="U47" s="350">
        <v>12</v>
      </c>
      <c r="V47" s="355">
        <v>0.9</v>
      </c>
      <c r="W47" s="349" t="s">
        <v>130</v>
      </c>
      <c r="X47" s="367">
        <v>5.4</v>
      </c>
      <c r="Y47" s="332" t="s">
        <v>414</v>
      </c>
      <c r="Z47" s="349" t="s">
        <v>129</v>
      </c>
      <c r="AA47" s="350">
        <v>12</v>
      </c>
      <c r="AB47" s="348">
        <v>2</v>
      </c>
      <c r="AC47" s="345" t="s">
        <v>130</v>
      </c>
      <c r="AD47" s="354">
        <v>19</v>
      </c>
      <c r="AE47" s="345">
        <v>8</v>
      </c>
      <c r="AF47" s="349" t="s">
        <v>129</v>
      </c>
      <c r="AG47" s="350">
        <v>12</v>
      </c>
      <c r="AH47" s="351">
        <v>4.9</v>
      </c>
      <c r="AI47" s="345" t="s">
        <v>251</v>
      </c>
      <c r="AJ47" s="357">
        <v>10</v>
      </c>
      <c r="AK47" s="358">
        <v>2</v>
      </c>
      <c r="AL47" s="345" t="s">
        <v>130</v>
      </c>
      <c r="AM47" s="351">
        <v>5.4</v>
      </c>
      <c r="AN47" s="345" t="s">
        <v>251</v>
      </c>
      <c r="AO47" s="357">
        <v>10</v>
      </c>
      <c r="AP47" s="359">
        <v>4</v>
      </c>
    </row>
    <row r="48" spans="1:42" ht="15" customHeight="1">
      <c r="A48" s="271">
        <v>87</v>
      </c>
      <c r="B48" s="665"/>
      <c r="C48" s="314" t="s">
        <v>315</v>
      </c>
      <c r="D48" s="315"/>
      <c r="E48" s="316" t="s">
        <v>253</v>
      </c>
      <c r="F48" s="317">
        <v>1</v>
      </c>
      <c r="G48" s="274" t="s">
        <v>414</v>
      </c>
      <c r="H48" s="318" t="s">
        <v>129</v>
      </c>
      <c r="I48" s="319">
        <v>12</v>
      </c>
      <c r="J48" s="320">
        <v>7</v>
      </c>
      <c r="K48" s="320" t="s">
        <v>130</v>
      </c>
      <c r="L48" s="321">
        <v>7.6</v>
      </c>
      <c r="M48" s="274">
        <v>1</v>
      </c>
      <c r="N48" s="318" t="s">
        <v>129</v>
      </c>
      <c r="O48" s="319">
        <v>12</v>
      </c>
      <c r="P48" s="320">
        <v>3.9</v>
      </c>
      <c r="Q48" s="315" t="s">
        <v>130</v>
      </c>
      <c r="R48" s="322">
        <v>12</v>
      </c>
      <c r="S48" s="348">
        <v>1</v>
      </c>
      <c r="T48" s="318" t="s">
        <v>129</v>
      </c>
      <c r="U48" s="319">
        <v>12</v>
      </c>
      <c r="V48" s="274">
        <v>0.8</v>
      </c>
      <c r="W48" s="318" t="s">
        <v>130</v>
      </c>
      <c r="X48" s="321">
        <v>3.3</v>
      </c>
      <c r="Y48" s="348" t="s">
        <v>414</v>
      </c>
      <c r="Z48" s="318" t="s">
        <v>129</v>
      </c>
      <c r="AA48" s="319">
        <v>12</v>
      </c>
      <c r="AB48" s="274">
        <v>2</v>
      </c>
      <c r="AC48" s="315" t="s">
        <v>130</v>
      </c>
      <c r="AD48" s="322">
        <v>16</v>
      </c>
      <c r="AE48" s="315">
        <v>8</v>
      </c>
      <c r="AF48" s="318" t="s">
        <v>129</v>
      </c>
      <c r="AG48" s="319">
        <v>12</v>
      </c>
      <c r="AH48" s="320">
        <v>4.9</v>
      </c>
      <c r="AI48" s="315" t="s">
        <v>251</v>
      </c>
      <c r="AJ48" s="324">
        <v>10</v>
      </c>
      <c r="AK48" s="325">
        <v>2</v>
      </c>
      <c r="AL48" s="315" t="s">
        <v>130</v>
      </c>
      <c r="AM48" s="320">
        <v>3.5</v>
      </c>
      <c r="AN48" s="315" t="s">
        <v>251</v>
      </c>
      <c r="AO48" s="324">
        <v>10</v>
      </c>
      <c r="AP48" s="326">
        <v>4</v>
      </c>
    </row>
    <row r="49" spans="1:42" ht="15" customHeight="1">
      <c r="A49" s="271">
        <v>89</v>
      </c>
      <c r="B49" s="665"/>
      <c r="C49" s="663" t="s">
        <v>316</v>
      </c>
      <c r="D49" s="299"/>
      <c r="E49" s="300" t="s">
        <v>252</v>
      </c>
      <c r="F49" s="301">
        <v>1</v>
      </c>
      <c r="G49" s="307" t="s">
        <v>271</v>
      </c>
      <c r="H49" s="303" t="s">
        <v>129</v>
      </c>
      <c r="I49" s="304">
        <v>12</v>
      </c>
      <c r="J49" s="305">
        <v>7.4</v>
      </c>
      <c r="K49" s="305" t="s">
        <v>130</v>
      </c>
      <c r="L49" s="306">
        <v>7.9</v>
      </c>
      <c r="M49" s="307" t="s">
        <v>271</v>
      </c>
      <c r="N49" s="303" t="s">
        <v>129</v>
      </c>
      <c r="O49" s="304">
        <v>12</v>
      </c>
      <c r="P49" s="305">
        <v>8</v>
      </c>
      <c r="Q49" s="299" t="s">
        <v>130</v>
      </c>
      <c r="R49" s="308">
        <v>12</v>
      </c>
      <c r="S49" s="307">
        <v>2</v>
      </c>
      <c r="T49" s="303" t="s">
        <v>129</v>
      </c>
      <c r="U49" s="304">
        <v>12</v>
      </c>
      <c r="V49" s="307" t="s">
        <v>389</v>
      </c>
      <c r="W49" s="303" t="s">
        <v>130</v>
      </c>
      <c r="X49" s="308">
        <v>2.7</v>
      </c>
      <c r="Y49" s="307" t="s">
        <v>414</v>
      </c>
      <c r="Z49" s="303" t="s">
        <v>129</v>
      </c>
      <c r="AA49" s="304">
        <v>12</v>
      </c>
      <c r="AB49" s="307">
        <v>2</v>
      </c>
      <c r="AC49" s="299" t="s">
        <v>130</v>
      </c>
      <c r="AD49" s="308">
        <v>18</v>
      </c>
      <c r="AE49" s="299">
        <v>9</v>
      </c>
      <c r="AF49" s="303" t="s">
        <v>129</v>
      </c>
      <c r="AG49" s="304">
        <v>12</v>
      </c>
      <c r="AH49" s="305">
        <v>2.3</v>
      </c>
      <c r="AI49" s="299" t="s">
        <v>251</v>
      </c>
      <c r="AJ49" s="311">
        <v>10</v>
      </c>
      <c r="AK49" s="312">
        <v>2</v>
      </c>
      <c r="AL49" s="299" t="s">
        <v>130</v>
      </c>
      <c r="AM49" s="305">
        <v>3.5</v>
      </c>
      <c r="AN49" s="299" t="s">
        <v>251</v>
      </c>
      <c r="AO49" s="311">
        <v>10</v>
      </c>
      <c r="AP49" s="313">
        <v>4</v>
      </c>
    </row>
    <row r="50" spans="1:42" ht="15" customHeight="1">
      <c r="A50" s="271">
        <v>91</v>
      </c>
      <c r="B50" s="665"/>
      <c r="C50" s="667"/>
      <c r="D50" s="329"/>
      <c r="E50" s="330" t="s">
        <v>253</v>
      </c>
      <c r="F50" s="331">
        <v>3</v>
      </c>
      <c r="G50" s="332">
        <v>2</v>
      </c>
      <c r="H50" s="333" t="s">
        <v>129</v>
      </c>
      <c r="I50" s="334">
        <v>36</v>
      </c>
      <c r="J50" s="335">
        <v>6.9</v>
      </c>
      <c r="K50" s="335" t="s">
        <v>130</v>
      </c>
      <c r="L50" s="374">
        <v>9</v>
      </c>
      <c r="M50" s="332">
        <v>2</v>
      </c>
      <c r="N50" s="333" t="s">
        <v>129</v>
      </c>
      <c r="O50" s="334">
        <v>36</v>
      </c>
      <c r="P50" s="335">
        <v>4</v>
      </c>
      <c r="Q50" s="329" t="s">
        <v>130</v>
      </c>
      <c r="R50" s="337">
        <v>14</v>
      </c>
      <c r="S50" s="332">
        <v>3</v>
      </c>
      <c r="T50" s="333" t="s">
        <v>129</v>
      </c>
      <c r="U50" s="334">
        <v>36</v>
      </c>
      <c r="V50" s="332">
        <v>0.5</v>
      </c>
      <c r="W50" s="333" t="s">
        <v>130</v>
      </c>
      <c r="X50" s="337">
        <v>6.2</v>
      </c>
      <c r="Y50" s="332" t="s">
        <v>414</v>
      </c>
      <c r="Z50" s="333" t="s">
        <v>129</v>
      </c>
      <c r="AA50" s="334">
        <v>36</v>
      </c>
      <c r="AB50" s="332">
        <v>2</v>
      </c>
      <c r="AC50" s="329" t="s">
        <v>130</v>
      </c>
      <c r="AD50" s="337">
        <v>25</v>
      </c>
      <c r="AE50" s="329">
        <v>17</v>
      </c>
      <c r="AF50" s="333" t="s">
        <v>129</v>
      </c>
      <c r="AG50" s="334">
        <v>36</v>
      </c>
      <c r="AH50" s="335">
        <v>7.9</v>
      </c>
      <c r="AI50" s="329" t="s">
        <v>251</v>
      </c>
      <c r="AJ50" s="340">
        <v>10</v>
      </c>
      <c r="AK50" s="341">
        <v>2</v>
      </c>
      <c r="AL50" s="329" t="s">
        <v>130</v>
      </c>
      <c r="AM50" s="335">
        <v>9.2</v>
      </c>
      <c r="AN50" s="329" t="s">
        <v>251</v>
      </c>
      <c r="AO50" s="340">
        <v>10</v>
      </c>
      <c r="AP50" s="342">
        <v>4</v>
      </c>
    </row>
    <row r="51" spans="1:42" ht="15" customHeight="1">
      <c r="A51" s="271">
        <v>93</v>
      </c>
      <c r="B51" s="665"/>
      <c r="C51" s="664" t="s">
        <v>317</v>
      </c>
      <c r="D51" s="315"/>
      <c r="E51" s="316" t="s">
        <v>252</v>
      </c>
      <c r="F51" s="317">
        <v>1</v>
      </c>
      <c r="G51" s="307" t="s">
        <v>271</v>
      </c>
      <c r="H51" s="318" t="s">
        <v>129</v>
      </c>
      <c r="I51" s="319">
        <v>12</v>
      </c>
      <c r="J51" s="320">
        <v>7.2</v>
      </c>
      <c r="K51" s="320" t="s">
        <v>130</v>
      </c>
      <c r="L51" s="321">
        <v>8.5</v>
      </c>
      <c r="M51" s="307" t="s">
        <v>414</v>
      </c>
      <c r="N51" s="318" t="s">
        <v>129</v>
      </c>
      <c r="O51" s="319">
        <v>12</v>
      </c>
      <c r="P51" s="320">
        <v>8.5</v>
      </c>
      <c r="Q51" s="315" t="s">
        <v>130</v>
      </c>
      <c r="R51" s="322">
        <v>12</v>
      </c>
      <c r="S51" s="274">
        <v>3</v>
      </c>
      <c r="T51" s="318" t="s">
        <v>129</v>
      </c>
      <c r="U51" s="319">
        <v>12</v>
      </c>
      <c r="V51" s="274" t="s">
        <v>282</v>
      </c>
      <c r="W51" s="318" t="s">
        <v>130</v>
      </c>
      <c r="X51" s="323">
        <v>2.3</v>
      </c>
      <c r="Y51" s="274" t="s">
        <v>271</v>
      </c>
      <c r="Z51" s="318" t="s">
        <v>129</v>
      </c>
      <c r="AA51" s="319">
        <v>12</v>
      </c>
      <c r="AB51" s="274" t="s">
        <v>431</v>
      </c>
      <c r="AC51" s="315" t="s">
        <v>130</v>
      </c>
      <c r="AD51" s="322">
        <v>4</v>
      </c>
      <c r="AE51" s="315">
        <v>9</v>
      </c>
      <c r="AF51" s="318" t="s">
        <v>129</v>
      </c>
      <c r="AG51" s="319">
        <v>12</v>
      </c>
      <c r="AH51" s="320">
        <v>3.3</v>
      </c>
      <c r="AI51" s="315" t="s">
        <v>251</v>
      </c>
      <c r="AJ51" s="324">
        <v>10</v>
      </c>
      <c r="AK51" s="325">
        <v>2</v>
      </c>
      <c r="AL51" s="315" t="s">
        <v>130</v>
      </c>
      <c r="AM51" s="320">
        <v>3.5</v>
      </c>
      <c r="AN51" s="315" t="s">
        <v>251</v>
      </c>
      <c r="AO51" s="324">
        <v>10</v>
      </c>
      <c r="AP51" s="326">
        <v>4</v>
      </c>
    </row>
    <row r="52" spans="1:42" ht="15" customHeight="1">
      <c r="A52" s="271">
        <v>95</v>
      </c>
      <c r="B52" s="665"/>
      <c r="C52" s="664"/>
      <c r="D52" s="315"/>
      <c r="E52" s="316" t="s">
        <v>253</v>
      </c>
      <c r="F52" s="317">
        <v>1</v>
      </c>
      <c r="G52" s="274" t="s">
        <v>271</v>
      </c>
      <c r="H52" s="318" t="s">
        <v>129</v>
      </c>
      <c r="I52" s="319">
        <v>12</v>
      </c>
      <c r="J52" s="320">
        <v>6.8</v>
      </c>
      <c r="K52" s="320" t="s">
        <v>130</v>
      </c>
      <c r="L52" s="321">
        <v>7.3</v>
      </c>
      <c r="M52" s="332">
        <v>2</v>
      </c>
      <c r="N52" s="318" t="s">
        <v>129</v>
      </c>
      <c r="O52" s="319">
        <v>12</v>
      </c>
      <c r="P52" s="320">
        <v>4.4</v>
      </c>
      <c r="Q52" s="315" t="s">
        <v>130</v>
      </c>
      <c r="R52" s="322">
        <v>13</v>
      </c>
      <c r="S52" s="332">
        <v>1</v>
      </c>
      <c r="T52" s="318" t="s">
        <v>129</v>
      </c>
      <c r="U52" s="319">
        <v>12</v>
      </c>
      <c r="V52" s="274" t="s">
        <v>389</v>
      </c>
      <c r="W52" s="318" t="s">
        <v>130</v>
      </c>
      <c r="X52" s="321">
        <v>5.6</v>
      </c>
      <c r="Y52" s="332" t="s">
        <v>271</v>
      </c>
      <c r="Z52" s="318" t="s">
        <v>129</v>
      </c>
      <c r="AA52" s="319">
        <v>12</v>
      </c>
      <c r="AB52" s="274">
        <v>2</v>
      </c>
      <c r="AC52" s="315" t="s">
        <v>130</v>
      </c>
      <c r="AD52" s="322">
        <v>12</v>
      </c>
      <c r="AE52" s="315">
        <v>8</v>
      </c>
      <c r="AF52" s="318" t="s">
        <v>129</v>
      </c>
      <c r="AG52" s="319">
        <v>12</v>
      </c>
      <c r="AH52" s="320">
        <v>7.9</v>
      </c>
      <c r="AI52" s="315" t="s">
        <v>251</v>
      </c>
      <c r="AJ52" s="324">
        <v>10</v>
      </c>
      <c r="AK52" s="325">
        <v>2</v>
      </c>
      <c r="AL52" s="315" t="s">
        <v>130</v>
      </c>
      <c r="AM52" s="320">
        <v>9.2</v>
      </c>
      <c r="AN52" s="315" t="s">
        <v>251</v>
      </c>
      <c r="AO52" s="324">
        <v>10</v>
      </c>
      <c r="AP52" s="326">
        <v>4</v>
      </c>
    </row>
    <row r="53" spans="1:42" ht="15" customHeight="1">
      <c r="A53" s="271">
        <v>97</v>
      </c>
      <c r="B53" s="665"/>
      <c r="C53" s="663" t="s">
        <v>318</v>
      </c>
      <c r="D53" s="299"/>
      <c r="E53" s="300" t="s">
        <v>253</v>
      </c>
      <c r="F53" s="301">
        <v>1</v>
      </c>
      <c r="G53" s="302">
        <v>1</v>
      </c>
      <c r="H53" s="303" t="s">
        <v>129</v>
      </c>
      <c r="I53" s="304">
        <v>24</v>
      </c>
      <c r="J53" s="305">
        <v>7.3</v>
      </c>
      <c r="K53" s="305" t="s">
        <v>130</v>
      </c>
      <c r="L53" s="306">
        <v>8.6</v>
      </c>
      <c r="M53" s="307" t="s">
        <v>414</v>
      </c>
      <c r="N53" s="303" t="s">
        <v>129</v>
      </c>
      <c r="O53" s="304">
        <v>24</v>
      </c>
      <c r="P53" s="305">
        <v>6.5</v>
      </c>
      <c r="Q53" s="299" t="s">
        <v>130</v>
      </c>
      <c r="R53" s="308">
        <v>13</v>
      </c>
      <c r="S53" s="307">
        <v>1</v>
      </c>
      <c r="T53" s="303" t="s">
        <v>129</v>
      </c>
      <c r="U53" s="304">
        <v>24</v>
      </c>
      <c r="V53" s="375">
        <v>0.8</v>
      </c>
      <c r="W53" s="303" t="s">
        <v>130</v>
      </c>
      <c r="X53" s="308">
        <v>4.4</v>
      </c>
      <c r="Y53" s="307" t="s">
        <v>414</v>
      </c>
      <c r="Z53" s="303" t="s">
        <v>129</v>
      </c>
      <c r="AA53" s="304">
        <v>24</v>
      </c>
      <c r="AB53" s="307" t="s">
        <v>431</v>
      </c>
      <c r="AC53" s="299" t="s">
        <v>130</v>
      </c>
      <c r="AD53" s="308">
        <v>13</v>
      </c>
      <c r="AE53" s="299">
        <v>18</v>
      </c>
      <c r="AF53" s="303" t="s">
        <v>129</v>
      </c>
      <c r="AG53" s="304">
        <v>22</v>
      </c>
      <c r="AH53" s="305">
        <v>2</v>
      </c>
      <c r="AI53" s="299" t="s">
        <v>251</v>
      </c>
      <c r="AJ53" s="311">
        <v>10</v>
      </c>
      <c r="AK53" s="312">
        <v>3</v>
      </c>
      <c r="AL53" s="299" t="s">
        <v>130</v>
      </c>
      <c r="AM53" s="305">
        <v>4.9</v>
      </c>
      <c r="AN53" s="299" t="s">
        <v>251</v>
      </c>
      <c r="AO53" s="311">
        <v>10</v>
      </c>
      <c r="AP53" s="313">
        <v>4</v>
      </c>
    </row>
    <row r="54" spans="1:42" ht="15" customHeight="1">
      <c r="A54" s="271">
        <v>99</v>
      </c>
      <c r="B54" s="665"/>
      <c r="C54" s="667"/>
      <c r="D54" s="329"/>
      <c r="E54" s="330" t="s">
        <v>254</v>
      </c>
      <c r="F54" s="331">
        <v>3</v>
      </c>
      <c r="G54" s="332">
        <v>1</v>
      </c>
      <c r="H54" s="333" t="s">
        <v>129</v>
      </c>
      <c r="I54" s="334">
        <v>48</v>
      </c>
      <c r="J54" s="335">
        <v>7.2</v>
      </c>
      <c r="K54" s="335" t="s">
        <v>130</v>
      </c>
      <c r="L54" s="336">
        <v>8.9</v>
      </c>
      <c r="M54" s="332">
        <v>12</v>
      </c>
      <c r="N54" s="333" t="s">
        <v>129</v>
      </c>
      <c r="O54" s="334">
        <v>48</v>
      </c>
      <c r="P54" s="335">
        <v>3.1</v>
      </c>
      <c r="Q54" s="329" t="s">
        <v>130</v>
      </c>
      <c r="R54" s="337">
        <v>14</v>
      </c>
      <c r="S54" s="366" t="s">
        <v>271</v>
      </c>
      <c r="T54" s="333" t="s">
        <v>129</v>
      </c>
      <c r="U54" s="334">
        <v>48</v>
      </c>
      <c r="V54" s="371">
        <v>0.8</v>
      </c>
      <c r="W54" s="333" t="s">
        <v>130</v>
      </c>
      <c r="X54" s="376">
        <v>3.1</v>
      </c>
      <c r="Y54" s="332" t="s">
        <v>271</v>
      </c>
      <c r="Z54" s="333" t="s">
        <v>129</v>
      </c>
      <c r="AA54" s="334">
        <v>48</v>
      </c>
      <c r="AB54" s="332">
        <v>3</v>
      </c>
      <c r="AC54" s="329" t="s">
        <v>130</v>
      </c>
      <c r="AD54" s="337">
        <v>18</v>
      </c>
      <c r="AE54" s="274" t="s">
        <v>271</v>
      </c>
      <c r="AF54" s="333" t="s">
        <v>129</v>
      </c>
      <c r="AG54" s="334">
        <v>44</v>
      </c>
      <c r="AH54" s="335">
        <v>1.7</v>
      </c>
      <c r="AI54" s="329" t="s">
        <v>251</v>
      </c>
      <c r="AJ54" s="340">
        <v>10</v>
      </c>
      <c r="AK54" s="341">
        <v>3</v>
      </c>
      <c r="AL54" s="329" t="s">
        <v>130</v>
      </c>
      <c r="AM54" s="335">
        <v>9.4</v>
      </c>
      <c r="AN54" s="329" t="s">
        <v>390</v>
      </c>
      <c r="AO54" s="340">
        <v>10</v>
      </c>
      <c r="AP54" s="342">
        <v>4</v>
      </c>
    </row>
    <row r="55" spans="1:42" ht="15" customHeight="1">
      <c r="A55" s="271">
        <v>101</v>
      </c>
      <c r="B55" s="665"/>
      <c r="C55" s="314" t="s">
        <v>319</v>
      </c>
      <c r="D55" s="315"/>
      <c r="E55" s="316" t="s">
        <v>252</v>
      </c>
      <c r="F55" s="317">
        <v>3</v>
      </c>
      <c r="G55" s="274" t="s">
        <v>271</v>
      </c>
      <c r="H55" s="318" t="s">
        <v>129</v>
      </c>
      <c r="I55" s="319">
        <v>36</v>
      </c>
      <c r="J55" s="320">
        <v>6.7</v>
      </c>
      <c r="K55" s="320" t="s">
        <v>130</v>
      </c>
      <c r="L55" s="321">
        <v>8</v>
      </c>
      <c r="M55" s="274">
        <v>1</v>
      </c>
      <c r="N55" s="318" t="s">
        <v>129</v>
      </c>
      <c r="O55" s="319">
        <v>36</v>
      </c>
      <c r="P55" s="327">
        <v>6.6</v>
      </c>
      <c r="Q55" s="315" t="s">
        <v>130</v>
      </c>
      <c r="R55" s="322">
        <v>13</v>
      </c>
      <c r="S55" s="348" t="s">
        <v>414</v>
      </c>
      <c r="T55" s="318" t="s">
        <v>129</v>
      </c>
      <c r="U55" s="319">
        <v>36</v>
      </c>
      <c r="V55" s="348" t="s">
        <v>282</v>
      </c>
      <c r="W55" s="349" t="s">
        <v>130</v>
      </c>
      <c r="X55" s="372">
        <v>1.1</v>
      </c>
      <c r="Y55" s="348" t="s">
        <v>271</v>
      </c>
      <c r="Z55" s="318" t="s">
        <v>129</v>
      </c>
      <c r="AA55" s="319">
        <v>36</v>
      </c>
      <c r="AB55" s="274" t="s">
        <v>431</v>
      </c>
      <c r="AC55" s="315" t="s">
        <v>130</v>
      </c>
      <c r="AD55" s="322">
        <v>12</v>
      </c>
      <c r="AE55" s="345">
        <v>25</v>
      </c>
      <c r="AF55" s="318" t="s">
        <v>129</v>
      </c>
      <c r="AG55" s="319">
        <v>33</v>
      </c>
      <c r="AH55" s="320">
        <v>6.8</v>
      </c>
      <c r="AI55" s="315" t="s">
        <v>251</v>
      </c>
      <c r="AJ55" s="324">
        <v>10</v>
      </c>
      <c r="AK55" s="325">
        <v>1</v>
      </c>
      <c r="AL55" s="315" t="s">
        <v>130</v>
      </c>
      <c r="AM55" s="320">
        <v>4.9</v>
      </c>
      <c r="AN55" s="315" t="s">
        <v>251</v>
      </c>
      <c r="AO55" s="324">
        <v>10</v>
      </c>
      <c r="AP55" s="326">
        <v>4</v>
      </c>
    </row>
    <row r="56" spans="1:42" ht="15" customHeight="1">
      <c r="A56" s="271">
        <v>103</v>
      </c>
      <c r="B56" s="665"/>
      <c r="C56" s="344" t="s">
        <v>320</v>
      </c>
      <c r="D56" s="345"/>
      <c r="E56" s="346" t="s">
        <v>252</v>
      </c>
      <c r="F56" s="347">
        <v>2</v>
      </c>
      <c r="G56" s="348" t="s">
        <v>271</v>
      </c>
      <c r="H56" s="349" t="s">
        <v>129</v>
      </c>
      <c r="I56" s="350">
        <v>24</v>
      </c>
      <c r="J56" s="351">
        <v>7.2</v>
      </c>
      <c r="K56" s="351" t="s">
        <v>130</v>
      </c>
      <c r="L56" s="367">
        <v>7.7</v>
      </c>
      <c r="M56" s="348" t="s">
        <v>414</v>
      </c>
      <c r="N56" s="349" t="s">
        <v>129</v>
      </c>
      <c r="O56" s="350">
        <v>24</v>
      </c>
      <c r="P56" s="351">
        <v>8</v>
      </c>
      <c r="Q56" s="345" t="s">
        <v>130</v>
      </c>
      <c r="R56" s="354">
        <v>12</v>
      </c>
      <c r="S56" s="348" t="s">
        <v>414</v>
      </c>
      <c r="T56" s="349" t="s">
        <v>129</v>
      </c>
      <c r="U56" s="350">
        <v>24</v>
      </c>
      <c r="V56" s="332" t="s">
        <v>282</v>
      </c>
      <c r="W56" s="333" t="s">
        <v>130</v>
      </c>
      <c r="X56" s="376">
        <v>2</v>
      </c>
      <c r="Y56" s="348">
        <v>1</v>
      </c>
      <c r="Z56" s="349" t="s">
        <v>129</v>
      </c>
      <c r="AA56" s="350">
        <v>24</v>
      </c>
      <c r="AB56" s="353">
        <v>1</v>
      </c>
      <c r="AC56" s="377" t="s">
        <v>130</v>
      </c>
      <c r="AD56" s="354">
        <v>35</v>
      </c>
      <c r="AE56" s="345">
        <v>18</v>
      </c>
      <c r="AF56" s="349" t="s">
        <v>129</v>
      </c>
      <c r="AG56" s="350">
        <v>22</v>
      </c>
      <c r="AH56" s="351">
        <v>2</v>
      </c>
      <c r="AI56" s="345" t="s">
        <v>251</v>
      </c>
      <c r="AJ56" s="357">
        <v>10</v>
      </c>
      <c r="AK56" s="358">
        <v>2</v>
      </c>
      <c r="AL56" s="345" t="s">
        <v>130</v>
      </c>
      <c r="AM56" s="351">
        <v>4.9</v>
      </c>
      <c r="AN56" s="345" t="s">
        <v>251</v>
      </c>
      <c r="AO56" s="357">
        <v>10</v>
      </c>
      <c r="AP56" s="359">
        <v>4</v>
      </c>
    </row>
    <row r="57" spans="1:42" ht="15" customHeight="1">
      <c r="A57" s="271">
        <v>105</v>
      </c>
      <c r="B57" s="665"/>
      <c r="C57" s="314" t="s">
        <v>321</v>
      </c>
      <c r="D57" s="315"/>
      <c r="E57" s="316" t="s">
        <v>252</v>
      </c>
      <c r="F57" s="317">
        <v>3</v>
      </c>
      <c r="G57" s="274" t="s">
        <v>271</v>
      </c>
      <c r="H57" s="318" t="s">
        <v>129</v>
      </c>
      <c r="I57" s="319">
        <v>36</v>
      </c>
      <c r="J57" s="320">
        <v>7</v>
      </c>
      <c r="K57" s="320" t="s">
        <v>130</v>
      </c>
      <c r="L57" s="321">
        <v>7.9</v>
      </c>
      <c r="M57" s="348">
        <v>2</v>
      </c>
      <c r="N57" s="318" t="s">
        <v>129</v>
      </c>
      <c r="O57" s="319">
        <v>36</v>
      </c>
      <c r="P57" s="320">
        <v>6.8</v>
      </c>
      <c r="Q57" s="315" t="s">
        <v>130</v>
      </c>
      <c r="R57" s="354">
        <v>13</v>
      </c>
      <c r="S57" s="348" t="s">
        <v>414</v>
      </c>
      <c r="T57" s="349" t="s">
        <v>129</v>
      </c>
      <c r="U57" s="319">
        <v>36</v>
      </c>
      <c r="V57" s="274" t="s">
        <v>282</v>
      </c>
      <c r="W57" s="318" t="s">
        <v>130</v>
      </c>
      <c r="X57" s="378">
        <v>1.9</v>
      </c>
      <c r="Y57" s="348">
        <v>1</v>
      </c>
      <c r="Z57" s="318" t="s">
        <v>129</v>
      </c>
      <c r="AA57" s="319">
        <v>36</v>
      </c>
      <c r="AB57" s="274">
        <v>2</v>
      </c>
      <c r="AC57" s="315" t="s">
        <v>130</v>
      </c>
      <c r="AD57" s="322">
        <v>26</v>
      </c>
      <c r="AE57" s="274">
        <v>22</v>
      </c>
      <c r="AF57" s="318" t="s">
        <v>129</v>
      </c>
      <c r="AG57" s="319">
        <v>33</v>
      </c>
      <c r="AH57" s="320">
        <v>2.6</v>
      </c>
      <c r="AI57" s="315" t="s">
        <v>251</v>
      </c>
      <c r="AJ57" s="324">
        <v>10</v>
      </c>
      <c r="AK57" s="325">
        <v>2</v>
      </c>
      <c r="AL57" s="315" t="s">
        <v>130</v>
      </c>
      <c r="AM57" s="320">
        <v>7</v>
      </c>
      <c r="AN57" s="315" t="s">
        <v>251</v>
      </c>
      <c r="AO57" s="324">
        <v>10</v>
      </c>
      <c r="AP57" s="326">
        <v>4</v>
      </c>
    </row>
    <row r="58" spans="1:42" ht="15" customHeight="1">
      <c r="A58" s="271">
        <v>107</v>
      </c>
      <c r="B58" s="665"/>
      <c r="C58" s="663" t="s">
        <v>322</v>
      </c>
      <c r="D58" s="299"/>
      <c r="E58" s="300" t="s">
        <v>252</v>
      </c>
      <c r="F58" s="301">
        <v>2</v>
      </c>
      <c r="G58" s="307" t="s">
        <v>271</v>
      </c>
      <c r="H58" s="303" t="s">
        <v>129</v>
      </c>
      <c r="I58" s="304">
        <v>24</v>
      </c>
      <c r="J58" s="305">
        <v>7</v>
      </c>
      <c r="K58" s="305" t="s">
        <v>130</v>
      </c>
      <c r="L58" s="306">
        <v>8.1</v>
      </c>
      <c r="M58" s="307" t="s">
        <v>271</v>
      </c>
      <c r="N58" s="303" t="s">
        <v>129</v>
      </c>
      <c r="O58" s="304">
        <v>24</v>
      </c>
      <c r="P58" s="305">
        <v>8.5</v>
      </c>
      <c r="Q58" s="299" t="s">
        <v>130</v>
      </c>
      <c r="R58" s="322">
        <v>13</v>
      </c>
      <c r="S58" s="274">
        <v>1</v>
      </c>
      <c r="T58" s="318" t="s">
        <v>129</v>
      </c>
      <c r="U58" s="304">
        <v>24</v>
      </c>
      <c r="V58" s="307" t="s">
        <v>282</v>
      </c>
      <c r="W58" s="303" t="s">
        <v>130</v>
      </c>
      <c r="X58" s="306">
        <v>2.4</v>
      </c>
      <c r="Y58" s="307">
        <v>3</v>
      </c>
      <c r="Z58" s="303" t="s">
        <v>129</v>
      </c>
      <c r="AA58" s="304">
        <v>24</v>
      </c>
      <c r="AB58" s="307">
        <v>1</v>
      </c>
      <c r="AC58" s="299" t="s">
        <v>130</v>
      </c>
      <c r="AD58" s="308">
        <v>100</v>
      </c>
      <c r="AE58" s="299">
        <v>17</v>
      </c>
      <c r="AF58" s="303" t="s">
        <v>129</v>
      </c>
      <c r="AG58" s="304">
        <v>22</v>
      </c>
      <c r="AH58" s="305">
        <v>2</v>
      </c>
      <c r="AI58" s="299" t="s">
        <v>251</v>
      </c>
      <c r="AJ58" s="311">
        <v>10</v>
      </c>
      <c r="AK58" s="312">
        <v>2</v>
      </c>
      <c r="AL58" s="299" t="s">
        <v>130</v>
      </c>
      <c r="AM58" s="305">
        <v>7</v>
      </c>
      <c r="AN58" s="299" t="s">
        <v>251</v>
      </c>
      <c r="AO58" s="311">
        <v>10</v>
      </c>
      <c r="AP58" s="313">
        <v>4</v>
      </c>
    </row>
    <row r="59" spans="1:42" ht="15" customHeight="1">
      <c r="A59" s="271">
        <v>109</v>
      </c>
      <c r="B59" s="671"/>
      <c r="C59" s="664"/>
      <c r="D59" s="315"/>
      <c r="E59" s="316" t="s">
        <v>253</v>
      </c>
      <c r="F59" s="317">
        <v>2</v>
      </c>
      <c r="G59" s="274" t="s">
        <v>271</v>
      </c>
      <c r="H59" s="318" t="s">
        <v>129</v>
      </c>
      <c r="I59" s="319">
        <v>24</v>
      </c>
      <c r="J59" s="320">
        <v>7.1</v>
      </c>
      <c r="K59" s="320" t="s">
        <v>130</v>
      </c>
      <c r="L59" s="321">
        <v>8.1</v>
      </c>
      <c r="M59" s="379" t="s">
        <v>271</v>
      </c>
      <c r="N59" s="318" t="s">
        <v>129</v>
      </c>
      <c r="O59" s="319">
        <v>24</v>
      </c>
      <c r="P59" s="320">
        <v>6.3</v>
      </c>
      <c r="Q59" s="315" t="s">
        <v>130</v>
      </c>
      <c r="R59" s="322">
        <v>13</v>
      </c>
      <c r="S59" s="379">
        <v>1</v>
      </c>
      <c r="T59" s="318" t="s">
        <v>129</v>
      </c>
      <c r="U59" s="319">
        <v>24</v>
      </c>
      <c r="V59" s="274" t="s">
        <v>282</v>
      </c>
      <c r="W59" s="318" t="s">
        <v>130</v>
      </c>
      <c r="X59" s="321">
        <v>4</v>
      </c>
      <c r="Y59" s="332">
        <v>5</v>
      </c>
      <c r="Z59" s="318" t="s">
        <v>129</v>
      </c>
      <c r="AA59" s="319">
        <v>24</v>
      </c>
      <c r="AB59" s="274">
        <v>4</v>
      </c>
      <c r="AC59" s="315" t="s">
        <v>130</v>
      </c>
      <c r="AD59" s="322">
        <v>120</v>
      </c>
      <c r="AE59" s="315">
        <v>9</v>
      </c>
      <c r="AF59" s="318" t="s">
        <v>129</v>
      </c>
      <c r="AG59" s="319">
        <v>22</v>
      </c>
      <c r="AH59" s="320">
        <v>4.5</v>
      </c>
      <c r="AI59" s="315" t="s">
        <v>251</v>
      </c>
      <c r="AJ59" s="324">
        <v>10</v>
      </c>
      <c r="AK59" s="325">
        <v>2</v>
      </c>
      <c r="AL59" s="315" t="s">
        <v>130</v>
      </c>
      <c r="AM59" s="320">
        <v>1.3</v>
      </c>
      <c r="AN59" s="315" t="s">
        <v>251</v>
      </c>
      <c r="AO59" s="324">
        <v>10</v>
      </c>
      <c r="AP59" s="326">
        <v>5</v>
      </c>
    </row>
    <row r="60" spans="2:42" ht="15" customHeight="1">
      <c r="B60" s="682" t="s">
        <v>211</v>
      </c>
      <c r="C60" s="380" t="s">
        <v>433</v>
      </c>
      <c r="D60" s="381"/>
      <c r="E60" s="382" t="s">
        <v>327</v>
      </c>
      <c r="F60" s="383">
        <v>1</v>
      </c>
      <c r="G60" s="381">
        <v>4</v>
      </c>
      <c r="H60" s="384" t="s">
        <v>129</v>
      </c>
      <c r="I60" s="385">
        <v>12</v>
      </c>
      <c r="J60" s="386">
        <v>7.2</v>
      </c>
      <c r="K60" s="386" t="s">
        <v>130</v>
      </c>
      <c r="L60" s="387">
        <v>9.1</v>
      </c>
      <c r="M60" s="274" t="s">
        <v>414</v>
      </c>
      <c r="N60" s="384" t="s">
        <v>129</v>
      </c>
      <c r="O60" s="385">
        <v>12</v>
      </c>
      <c r="P60" s="386">
        <v>7.8</v>
      </c>
      <c r="Q60" s="381" t="s">
        <v>130</v>
      </c>
      <c r="R60" s="388">
        <v>12</v>
      </c>
      <c r="S60" s="389">
        <v>4</v>
      </c>
      <c r="T60" s="384" t="s">
        <v>129</v>
      </c>
      <c r="U60" s="385">
        <v>12</v>
      </c>
      <c r="V60" s="390">
        <v>2.2</v>
      </c>
      <c r="W60" s="384" t="s">
        <v>130</v>
      </c>
      <c r="X60" s="391">
        <v>7.9</v>
      </c>
      <c r="Y60" s="381">
        <v>3</v>
      </c>
      <c r="Z60" s="384" t="s">
        <v>129</v>
      </c>
      <c r="AA60" s="385">
        <v>12</v>
      </c>
      <c r="AB60" s="392">
        <v>4</v>
      </c>
      <c r="AC60" s="381" t="s">
        <v>130</v>
      </c>
      <c r="AD60" s="393">
        <v>34</v>
      </c>
      <c r="AE60" s="392" t="s">
        <v>414</v>
      </c>
      <c r="AF60" s="384" t="s">
        <v>129</v>
      </c>
      <c r="AG60" s="385">
        <v>12</v>
      </c>
      <c r="AH60" s="386">
        <v>4.9</v>
      </c>
      <c r="AI60" s="381" t="s">
        <v>251</v>
      </c>
      <c r="AJ60" s="394">
        <v>10</v>
      </c>
      <c r="AK60" s="395">
        <v>1</v>
      </c>
      <c r="AL60" s="381" t="s">
        <v>130</v>
      </c>
      <c r="AM60" s="386">
        <v>3.3</v>
      </c>
      <c r="AN60" s="381" t="s">
        <v>251</v>
      </c>
      <c r="AO60" s="394">
        <v>10</v>
      </c>
      <c r="AP60" s="396">
        <v>3</v>
      </c>
    </row>
    <row r="61" spans="1:42" ht="15" customHeight="1">
      <c r="A61" s="271">
        <v>111</v>
      </c>
      <c r="B61" s="683"/>
      <c r="C61" s="314" t="s">
        <v>323</v>
      </c>
      <c r="D61" s="315"/>
      <c r="E61" s="316" t="s">
        <v>324</v>
      </c>
      <c r="F61" s="317">
        <v>3</v>
      </c>
      <c r="G61" s="315">
        <v>24</v>
      </c>
      <c r="H61" s="318" t="s">
        <v>129</v>
      </c>
      <c r="I61" s="319">
        <v>48</v>
      </c>
      <c r="J61" s="320">
        <v>6.9</v>
      </c>
      <c r="K61" s="320" t="s">
        <v>130</v>
      </c>
      <c r="L61" s="321">
        <v>9.2</v>
      </c>
      <c r="M61" s="274" t="s">
        <v>414</v>
      </c>
      <c r="N61" s="318" t="s">
        <v>129</v>
      </c>
      <c r="O61" s="319">
        <v>48</v>
      </c>
      <c r="P61" s="320">
        <v>8.9</v>
      </c>
      <c r="Q61" s="315" t="s">
        <v>130</v>
      </c>
      <c r="R61" s="397">
        <v>13</v>
      </c>
      <c r="S61" s="398">
        <v>36</v>
      </c>
      <c r="T61" s="318" t="s">
        <v>129</v>
      </c>
      <c r="U61" s="319">
        <v>48</v>
      </c>
      <c r="V61" s="327">
        <v>1.5</v>
      </c>
      <c r="W61" s="318" t="s">
        <v>130</v>
      </c>
      <c r="X61" s="321">
        <v>9.3</v>
      </c>
      <c r="Y61" s="315">
        <v>41</v>
      </c>
      <c r="Z61" s="318" t="s">
        <v>129</v>
      </c>
      <c r="AA61" s="319">
        <v>48</v>
      </c>
      <c r="AB61" s="274">
        <v>2</v>
      </c>
      <c r="AC61" s="315" t="s">
        <v>130</v>
      </c>
      <c r="AD61" s="322">
        <v>28</v>
      </c>
      <c r="AE61" s="315">
        <v>13</v>
      </c>
      <c r="AF61" s="318" t="s">
        <v>129</v>
      </c>
      <c r="AG61" s="319">
        <v>48</v>
      </c>
      <c r="AH61" s="320">
        <v>2.3</v>
      </c>
      <c r="AI61" s="315" t="s">
        <v>251</v>
      </c>
      <c r="AJ61" s="324">
        <v>10</v>
      </c>
      <c r="AK61" s="325">
        <v>1</v>
      </c>
      <c r="AL61" s="315" t="s">
        <v>130</v>
      </c>
      <c r="AM61" s="320">
        <v>4.9</v>
      </c>
      <c r="AN61" s="315" t="s">
        <v>251</v>
      </c>
      <c r="AO61" s="324">
        <v>10</v>
      </c>
      <c r="AP61" s="326">
        <v>3</v>
      </c>
    </row>
    <row r="62" spans="1:42" ht="15" customHeight="1">
      <c r="A62" s="271">
        <v>113</v>
      </c>
      <c r="B62" s="683"/>
      <c r="C62" s="314" t="s">
        <v>325</v>
      </c>
      <c r="D62" s="315"/>
      <c r="E62" s="316" t="s">
        <v>324</v>
      </c>
      <c r="F62" s="317">
        <v>1</v>
      </c>
      <c r="G62" s="315">
        <v>10</v>
      </c>
      <c r="H62" s="318" t="s">
        <v>129</v>
      </c>
      <c r="I62" s="319">
        <v>24</v>
      </c>
      <c r="J62" s="320">
        <v>7.1</v>
      </c>
      <c r="K62" s="320" t="s">
        <v>130</v>
      </c>
      <c r="L62" s="321">
        <v>9.2</v>
      </c>
      <c r="M62" s="274" t="s">
        <v>271</v>
      </c>
      <c r="N62" s="318" t="s">
        <v>129</v>
      </c>
      <c r="O62" s="319">
        <v>24</v>
      </c>
      <c r="P62" s="320">
        <v>8.4</v>
      </c>
      <c r="Q62" s="315" t="s">
        <v>130</v>
      </c>
      <c r="R62" s="322">
        <v>13</v>
      </c>
      <c r="S62" s="398">
        <v>20</v>
      </c>
      <c r="T62" s="318" t="s">
        <v>129</v>
      </c>
      <c r="U62" s="319">
        <v>24</v>
      </c>
      <c r="V62" s="327">
        <v>1.1</v>
      </c>
      <c r="W62" s="318" t="s">
        <v>130</v>
      </c>
      <c r="X62" s="321">
        <v>8</v>
      </c>
      <c r="Y62" s="315">
        <v>20</v>
      </c>
      <c r="Z62" s="318" t="s">
        <v>129</v>
      </c>
      <c r="AA62" s="319">
        <v>24</v>
      </c>
      <c r="AB62" s="274" t="s">
        <v>431</v>
      </c>
      <c r="AC62" s="315" t="s">
        <v>130</v>
      </c>
      <c r="AD62" s="322">
        <v>25</v>
      </c>
      <c r="AE62" s="315">
        <v>13</v>
      </c>
      <c r="AF62" s="318" t="s">
        <v>129</v>
      </c>
      <c r="AG62" s="319">
        <v>22</v>
      </c>
      <c r="AH62" s="320">
        <v>1.3</v>
      </c>
      <c r="AI62" s="315" t="s">
        <v>251</v>
      </c>
      <c r="AJ62" s="324">
        <v>10</v>
      </c>
      <c r="AK62" s="326">
        <v>2</v>
      </c>
      <c r="AL62" s="315" t="s">
        <v>130</v>
      </c>
      <c r="AM62" s="320">
        <v>2.4</v>
      </c>
      <c r="AN62" s="315" t="s">
        <v>251</v>
      </c>
      <c r="AO62" s="324">
        <v>10</v>
      </c>
      <c r="AP62" s="326">
        <v>4</v>
      </c>
    </row>
    <row r="63" spans="1:42" ht="15" customHeight="1">
      <c r="A63" s="271">
        <v>115</v>
      </c>
      <c r="B63" s="684"/>
      <c r="C63" s="399" t="s">
        <v>326</v>
      </c>
      <c r="D63" s="400"/>
      <c r="E63" s="401" t="s">
        <v>327</v>
      </c>
      <c r="F63" s="402">
        <v>3</v>
      </c>
      <c r="G63" s="379">
        <v>4</v>
      </c>
      <c r="H63" s="403" t="s">
        <v>129</v>
      </c>
      <c r="I63" s="404">
        <v>36</v>
      </c>
      <c r="J63" s="405">
        <v>6.6</v>
      </c>
      <c r="K63" s="405" t="s">
        <v>130</v>
      </c>
      <c r="L63" s="406">
        <v>8.9</v>
      </c>
      <c r="M63" s="379" t="s">
        <v>271</v>
      </c>
      <c r="N63" s="403" t="s">
        <v>129</v>
      </c>
      <c r="O63" s="404">
        <v>36</v>
      </c>
      <c r="P63" s="405">
        <v>5.4</v>
      </c>
      <c r="Q63" s="400" t="s">
        <v>130</v>
      </c>
      <c r="R63" s="407">
        <v>13</v>
      </c>
      <c r="S63" s="408">
        <v>15</v>
      </c>
      <c r="T63" s="403" t="s">
        <v>129</v>
      </c>
      <c r="U63" s="404">
        <v>36</v>
      </c>
      <c r="V63" s="409">
        <v>1.3</v>
      </c>
      <c r="W63" s="403" t="s">
        <v>130</v>
      </c>
      <c r="X63" s="410">
        <v>7.6</v>
      </c>
      <c r="Y63" s="400">
        <v>20</v>
      </c>
      <c r="Z63" s="403" t="s">
        <v>129</v>
      </c>
      <c r="AA63" s="404">
        <v>36</v>
      </c>
      <c r="AB63" s="379">
        <v>2</v>
      </c>
      <c r="AC63" s="400" t="s">
        <v>304</v>
      </c>
      <c r="AD63" s="407">
        <v>32</v>
      </c>
      <c r="AE63" s="379" t="s">
        <v>271</v>
      </c>
      <c r="AF63" s="403" t="s">
        <v>129</v>
      </c>
      <c r="AG63" s="404">
        <v>36</v>
      </c>
      <c r="AH63" s="405">
        <v>1.3</v>
      </c>
      <c r="AI63" s="400" t="s">
        <v>251</v>
      </c>
      <c r="AJ63" s="411">
        <v>10</v>
      </c>
      <c r="AK63" s="412">
        <v>2</v>
      </c>
      <c r="AL63" s="400" t="s">
        <v>130</v>
      </c>
      <c r="AM63" s="405">
        <v>9.2</v>
      </c>
      <c r="AN63" s="400" t="s">
        <v>251</v>
      </c>
      <c r="AO63" s="411">
        <v>10</v>
      </c>
      <c r="AP63" s="413">
        <v>4</v>
      </c>
    </row>
    <row r="64" spans="1:42" ht="15" customHeight="1">
      <c r="A64" s="271">
        <v>117</v>
      </c>
      <c r="B64" s="665" t="s">
        <v>26</v>
      </c>
      <c r="C64" s="667" t="s">
        <v>328</v>
      </c>
      <c r="D64" s="315"/>
      <c r="E64" s="316" t="s">
        <v>329</v>
      </c>
      <c r="F64" s="317">
        <v>2</v>
      </c>
      <c r="G64" s="274">
        <v>1</v>
      </c>
      <c r="H64" s="318" t="s">
        <v>129</v>
      </c>
      <c r="I64" s="319">
        <v>12</v>
      </c>
      <c r="J64" s="320">
        <v>7.8</v>
      </c>
      <c r="K64" s="320" t="s">
        <v>130</v>
      </c>
      <c r="L64" s="321">
        <v>8.5</v>
      </c>
      <c r="M64" s="274" t="s">
        <v>271</v>
      </c>
      <c r="N64" s="318" t="s">
        <v>129</v>
      </c>
      <c r="O64" s="319">
        <v>12</v>
      </c>
      <c r="P64" s="320">
        <v>8.2</v>
      </c>
      <c r="Q64" s="315" t="s">
        <v>130</v>
      </c>
      <c r="R64" s="322">
        <v>11</v>
      </c>
      <c r="S64" s="398">
        <v>1</v>
      </c>
      <c r="T64" s="318" t="s">
        <v>129</v>
      </c>
      <c r="U64" s="319">
        <v>12</v>
      </c>
      <c r="V64" s="327">
        <v>0.6</v>
      </c>
      <c r="W64" s="318" t="s">
        <v>130</v>
      </c>
      <c r="X64" s="321">
        <v>3.4</v>
      </c>
      <c r="Y64" s="398">
        <v>1</v>
      </c>
      <c r="Z64" s="318" t="s">
        <v>129</v>
      </c>
      <c r="AA64" s="319">
        <v>12</v>
      </c>
      <c r="AB64" s="327" t="s">
        <v>389</v>
      </c>
      <c r="AC64" s="315" t="s">
        <v>130</v>
      </c>
      <c r="AD64" s="327">
        <v>0.5</v>
      </c>
      <c r="AE64" s="315"/>
      <c r="AF64" s="315" t="s">
        <v>451</v>
      </c>
      <c r="AG64" s="319"/>
      <c r="AH64" s="315"/>
      <c r="AI64" s="315"/>
      <c r="AJ64" s="414"/>
      <c r="AK64" s="415"/>
      <c r="AL64" s="318" t="s">
        <v>268</v>
      </c>
      <c r="AM64" s="320"/>
      <c r="AN64" s="315"/>
      <c r="AO64" s="315"/>
      <c r="AP64" s="275"/>
    </row>
    <row r="65" spans="1:42" ht="15" customHeight="1">
      <c r="A65" s="271">
        <v>121</v>
      </c>
      <c r="B65" s="666"/>
      <c r="C65" s="668"/>
      <c r="D65" s="416"/>
      <c r="E65" s="417" t="s">
        <v>330</v>
      </c>
      <c r="F65" s="418">
        <v>2</v>
      </c>
      <c r="G65" s="419">
        <v>4</v>
      </c>
      <c r="H65" s="420" t="s">
        <v>129</v>
      </c>
      <c r="I65" s="421">
        <v>24</v>
      </c>
      <c r="J65" s="422">
        <v>7.8</v>
      </c>
      <c r="K65" s="422" t="s">
        <v>304</v>
      </c>
      <c r="L65" s="423">
        <v>8.5</v>
      </c>
      <c r="M65" s="419" t="s">
        <v>271</v>
      </c>
      <c r="N65" s="420" t="s">
        <v>129</v>
      </c>
      <c r="O65" s="421">
        <v>24</v>
      </c>
      <c r="P65" s="422">
        <v>8.2</v>
      </c>
      <c r="Q65" s="416" t="s">
        <v>130</v>
      </c>
      <c r="R65" s="424">
        <v>13</v>
      </c>
      <c r="S65" s="425" t="s">
        <v>271</v>
      </c>
      <c r="T65" s="420" t="s">
        <v>129</v>
      </c>
      <c r="U65" s="421">
        <v>24</v>
      </c>
      <c r="V65" s="426">
        <v>1.1</v>
      </c>
      <c r="W65" s="420" t="s">
        <v>130</v>
      </c>
      <c r="X65" s="427">
        <v>5.4</v>
      </c>
      <c r="Y65" s="425" t="s">
        <v>271</v>
      </c>
      <c r="Z65" s="420" t="s">
        <v>129</v>
      </c>
      <c r="AA65" s="421">
        <v>24</v>
      </c>
      <c r="AB65" s="426" t="s">
        <v>389</v>
      </c>
      <c r="AC65" s="416" t="s">
        <v>130</v>
      </c>
      <c r="AD65" s="426" t="s">
        <v>389</v>
      </c>
      <c r="AE65" s="416"/>
      <c r="AF65" s="416" t="s">
        <v>268</v>
      </c>
      <c r="AG65" s="421"/>
      <c r="AH65" s="416"/>
      <c r="AI65" s="416"/>
      <c r="AJ65" s="428"/>
      <c r="AK65" s="429"/>
      <c r="AL65" s="420" t="s">
        <v>268</v>
      </c>
      <c r="AM65" s="416"/>
      <c r="AN65" s="416"/>
      <c r="AO65" s="416"/>
      <c r="AP65" s="430"/>
    </row>
    <row r="66" spans="2:21" ht="15" customHeight="1">
      <c r="B66" s="276" t="s">
        <v>116</v>
      </c>
      <c r="D66" s="276"/>
      <c r="E66" s="276"/>
      <c r="F66" s="276"/>
      <c r="G66" s="276"/>
      <c r="H66" s="276"/>
      <c r="I66" s="276"/>
      <c r="J66" s="276"/>
      <c r="K66" s="276"/>
      <c r="L66" s="276"/>
      <c r="M66" s="431"/>
      <c r="N66" s="276"/>
      <c r="O66" s="276"/>
      <c r="P66" s="276"/>
      <c r="Q66" s="276"/>
      <c r="R66" s="276"/>
      <c r="S66" s="431"/>
      <c r="T66" s="276"/>
      <c r="U66" s="276"/>
    </row>
    <row r="67" spans="2:21" ht="15" customHeight="1">
      <c r="B67" s="275" t="s">
        <v>432</v>
      </c>
      <c r="D67" s="275"/>
      <c r="E67" s="275"/>
      <c r="F67" s="275"/>
      <c r="G67" s="275"/>
      <c r="H67" s="275"/>
      <c r="I67" s="275"/>
      <c r="J67" s="275"/>
      <c r="K67" s="275"/>
      <c r="L67" s="275"/>
      <c r="M67" s="432"/>
      <c r="N67" s="275"/>
      <c r="O67" s="275"/>
      <c r="P67" s="275"/>
      <c r="Q67" s="275"/>
      <c r="R67" s="275"/>
      <c r="S67" s="432"/>
      <c r="T67" s="275"/>
      <c r="U67" s="275"/>
    </row>
    <row r="68" spans="2:21" ht="15" customHeight="1">
      <c r="B68" s="275" t="s">
        <v>331</v>
      </c>
      <c r="D68" s="275"/>
      <c r="E68" s="275"/>
      <c r="F68" s="275"/>
      <c r="G68" s="275"/>
      <c r="H68" s="275"/>
      <c r="I68" s="275"/>
      <c r="J68" s="275"/>
      <c r="K68" s="275"/>
      <c r="L68" s="275"/>
      <c r="M68" s="432"/>
      <c r="N68" s="275"/>
      <c r="O68" s="275"/>
      <c r="P68" s="275"/>
      <c r="Q68" s="275"/>
      <c r="R68" s="275"/>
      <c r="S68" s="432"/>
      <c r="T68" s="275"/>
      <c r="U68" s="275"/>
    </row>
    <row r="69" spans="2:21" ht="15" customHeight="1">
      <c r="B69" s="275" t="s">
        <v>332</v>
      </c>
      <c r="D69" s="275"/>
      <c r="E69" s="275"/>
      <c r="F69" s="275"/>
      <c r="G69" s="275"/>
      <c r="H69" s="275"/>
      <c r="I69" s="275"/>
      <c r="J69" s="275"/>
      <c r="K69" s="275"/>
      <c r="L69" s="275"/>
      <c r="M69" s="432"/>
      <c r="N69" s="275"/>
      <c r="O69" s="275"/>
      <c r="P69" s="275"/>
      <c r="Q69" s="275"/>
      <c r="R69" s="275"/>
      <c r="S69" s="432"/>
      <c r="T69" s="275"/>
      <c r="U69" s="275"/>
    </row>
    <row r="70" spans="2:21" ht="15" customHeight="1">
      <c r="B70" s="275" t="s">
        <v>333</v>
      </c>
      <c r="D70" s="275"/>
      <c r="E70" s="275"/>
      <c r="F70" s="275"/>
      <c r="G70" s="275"/>
      <c r="H70" s="275"/>
      <c r="I70" s="275"/>
      <c r="J70" s="275"/>
      <c r="K70" s="275"/>
      <c r="L70" s="275"/>
      <c r="M70" s="432"/>
      <c r="N70" s="275"/>
      <c r="O70" s="275"/>
      <c r="P70" s="275"/>
      <c r="Q70" s="275"/>
      <c r="R70" s="275"/>
      <c r="S70" s="432"/>
      <c r="T70" s="275"/>
      <c r="U70" s="275"/>
    </row>
  </sheetData>
  <sheetProtection/>
  <mergeCells count="37">
    <mergeCell ref="B60:B63"/>
    <mergeCell ref="AB6:AD6"/>
    <mergeCell ref="B4:C6"/>
    <mergeCell ref="D4:E6"/>
    <mergeCell ref="F4:F6"/>
    <mergeCell ref="G4:L5"/>
    <mergeCell ref="M4:R5"/>
    <mergeCell ref="S4:X5"/>
    <mergeCell ref="C35:C36"/>
    <mergeCell ref="Y4:AD5"/>
    <mergeCell ref="AE4:AP5"/>
    <mergeCell ref="G6:I6"/>
    <mergeCell ref="J6:L6"/>
    <mergeCell ref="M6:O6"/>
    <mergeCell ref="P6:R6"/>
    <mergeCell ref="S6:U6"/>
    <mergeCell ref="V6:X6"/>
    <mergeCell ref="Y6:AA6"/>
    <mergeCell ref="AE6:AG6"/>
    <mergeCell ref="AH6:AO6"/>
    <mergeCell ref="C9:C10"/>
    <mergeCell ref="B13:B59"/>
    <mergeCell ref="C14:C15"/>
    <mergeCell ref="C17:C18"/>
    <mergeCell ref="C20:C21"/>
    <mergeCell ref="C27:C28"/>
    <mergeCell ref="C29:C30"/>
    <mergeCell ref="A2:AP2"/>
    <mergeCell ref="C58:C59"/>
    <mergeCell ref="B64:B65"/>
    <mergeCell ref="C64:C65"/>
    <mergeCell ref="C37:C38"/>
    <mergeCell ref="C40:C41"/>
    <mergeCell ref="C43:C44"/>
    <mergeCell ref="C49:C50"/>
    <mergeCell ref="C51:C52"/>
    <mergeCell ref="C53:C54"/>
  </mergeCells>
  <printOptions/>
  <pageMargins left="1.3779527559055118" right="0.1968503937007874" top="0.984251968503937" bottom="0.1968503937007874" header="0.5118110236220472" footer="0.07874015748031496"/>
  <pageSetup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吉村　五月</cp:lastModifiedBy>
  <cp:lastPrinted>2022-05-06T01:25:06Z</cp:lastPrinted>
  <dcterms:created xsi:type="dcterms:W3CDTF">2005-08-12T00:48:40Z</dcterms:created>
  <dcterms:modified xsi:type="dcterms:W3CDTF">2022-06-15T06:14:37Z</dcterms:modified>
  <cp:category/>
  <cp:version/>
  <cp:contentType/>
  <cp:contentStatus/>
</cp:coreProperties>
</file>